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codeName="DieseArbeitsmappe" defaultThemeVersion="202300"/>
  <xr:revisionPtr revIDLastSave="0" documentId="8_{6211DB57-4DD3-4EC9-A1DC-262EF2ADCE9A}" xr6:coauthVersionLast="47" xr6:coauthVersionMax="47" xr10:uidLastSave="{00000000-0000-0000-0000-000000000000}"/>
  <bookViews>
    <workbookView xWindow="1560" yWindow="1110" windowWidth="17550" windowHeight="15090" xr2:uid="{7FB5322D-87BD-47B0-B227-C984C9DB32A8}"/>
  </bookViews>
  <sheets>
    <sheet name="Deckblatt" sheetId="1" r:id="rId1"/>
    <sheet name="Impressum" sheetId="2" r:id="rId2"/>
    <sheet name="Inhaltsverzeichnis" sheetId="3" r:id="rId3"/>
    <sheet name="Tabelle 1" sheetId="4" r:id="rId4"/>
    <sheet name="Diagramm" sheetId="5" r:id="rId5"/>
    <sheet name="Tabelle 2.1" sheetId="6" r:id="rId6"/>
    <sheet name="Tabelle 2.2" sheetId="7" r:id="rId7"/>
    <sheet name="Tabelle 2.3" sheetId="8" r:id="rId8"/>
    <sheet name="Tabelle 2.4" sheetId="9" r:id="rId9"/>
    <sheet name="Tabelle 3.1" sheetId="10" r:id="rId10"/>
    <sheet name="Tabelle 3.2" sheetId="11" r:id="rId11"/>
    <sheet name="Tabelle 3.3" sheetId="12" r:id="rId12"/>
    <sheet name="Tabelle 3.4" sheetId="13" r:id="rId13"/>
    <sheet name="Tabelle 4.1" sheetId="14" r:id="rId14"/>
    <sheet name="Tabelle 4.2" sheetId="15" r:id="rId15"/>
    <sheet name="Tabelle 4.3" sheetId="16" r:id="rId16"/>
    <sheet name="Tabelle 5.1" sheetId="17" r:id="rId17"/>
    <sheet name="Tabelle 5.2" sheetId="18" r:id="rId18"/>
    <sheet name="Tabelle 6" sheetId="19" r:id="rId19"/>
    <sheet name="Hinweis - Berufsaggregate" sheetId="20" r:id="rId20"/>
    <sheet name="Hinweis_Befristung" sheetId="21" r:id="rId21"/>
    <sheet name="Hinweis_beg_been_BV" sheetId="22" r:id="rId22"/>
    <sheet name="Hinweise_BST-Revisionen" sheetId="23" r:id="rId23"/>
    <sheet name="Hinweise_SvB_GB" sheetId="24" r:id="rId24"/>
    <sheet name="Daten_Diagramme" sheetId="25" state="hidden" r:id="rId25"/>
    <sheet name="Statistik-Infoseite" sheetId="26" r:id="rId26"/>
  </sheets>
  <definedNames>
    <definedName name="_xlnm.Print_Area" localSheetId="0">Deckblatt!$A$1:$H$59</definedName>
    <definedName name="_xlnm.Print_Area" localSheetId="4">Diagramm!$A$1:$I$46</definedName>
    <definedName name="_xlnm.Print_Area" localSheetId="19">'Hinweis - Berufsaggregate'!$A$1:$B$26</definedName>
    <definedName name="_xlnm.Print_Area" localSheetId="21">Hinweis_beg_been_BV!$A$1:$B$20</definedName>
    <definedName name="_xlnm.Print_Area" localSheetId="22">'Hinweise_BST-Revisionen'!$A$1:$B$10</definedName>
    <definedName name="_xlnm.Print_Area" localSheetId="23">Hinweise_SvB_GB!$A$1:$B$22</definedName>
    <definedName name="_xlnm.Print_Area" localSheetId="2">Inhaltsverzeichnis!$A$1:$G$50</definedName>
    <definedName name="_xlnm.Print_Area" localSheetId="3">'Tabelle 1'!$A$1:$J$62</definedName>
    <definedName name="_xlnm.Print_Area" localSheetId="5">'Tabelle 2.1'!$A$1:$J$80</definedName>
    <definedName name="_xlnm.Print_Area" localSheetId="6">'Tabelle 2.2'!$A$1:$L$87</definedName>
    <definedName name="_xlnm.Print_Area" localSheetId="7">'Tabelle 2.3'!$A$1:$J$41</definedName>
    <definedName name="_xlnm.Print_Area" localSheetId="8">'Tabelle 2.4'!$A$1:$K$91</definedName>
    <definedName name="_xlnm.Print_Area" localSheetId="9">'Tabelle 3.1'!$A$1:$J$69</definedName>
    <definedName name="_xlnm.Print_Area" localSheetId="10">'Tabelle 3.2'!$A$1:$L$54</definedName>
    <definedName name="_xlnm.Print_Area" localSheetId="11">'Tabelle 3.3'!$A$1:$J$42</definedName>
    <definedName name="_xlnm.Print_Area" localSheetId="12">'Tabelle 3.4'!$A$1:$K$91</definedName>
    <definedName name="_xlnm.Print_Area" localSheetId="13">'Tabelle 4.1'!$A$1:$L$62</definedName>
    <definedName name="_xlnm.Print_Area" localSheetId="14">'Tabelle 4.2'!$A$1:$J$42</definedName>
    <definedName name="_xlnm.Print_Area" localSheetId="15">'Tabelle 4.3'!$A$1:$K$89</definedName>
    <definedName name="_xlnm.Print_Area" localSheetId="16">'Tabelle 5.1'!$A$1:$J$42</definedName>
    <definedName name="_xlnm.Print_Area" localSheetId="17">'Tabelle 5.2'!$A$1:$K$89</definedName>
    <definedName name="_xlnm.Print_Area" localSheetId="18">'Tabelle 6'!$A$1:$M$75</definedName>
    <definedName name="_xlnm.Print_Titles" localSheetId="19">'Hinweis - Berufsaggregate'!$1:$7</definedName>
    <definedName name="_xlnm.Print_Titles" localSheetId="21">Hinweis_beg_been_BV!$1:$3</definedName>
    <definedName name="_xlnm.Print_Titles" localSheetId="23">Hinweise_SvB_GB!$1:$3</definedName>
    <definedName name="_xlnm.Print_Titles" localSheetId="6">'Tabelle 2.2'!$1:$11</definedName>
    <definedName name="_xlnm.Print_Titles" localSheetId="8">'Tabelle 2.4'!$1:$23</definedName>
    <definedName name="_xlnm.Print_Titles" localSheetId="12">'Tabelle 3.4'!$1:$23</definedName>
    <definedName name="_xlnm.Print_Titles" localSheetId="15">'Tabelle 4.3'!$1:$17</definedName>
    <definedName name="_xlnm.Print_Titles" localSheetId="17">'Tabelle 5.2'!$1:$17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76" i="25" l="1"/>
  <c r="H76" i="25" s="1"/>
  <c r="K76" i="25"/>
  <c r="G76" i="25"/>
  <c r="F76" i="25"/>
  <c r="E76" i="25"/>
  <c r="L75" i="25"/>
  <c r="H75" i="25" s="1"/>
  <c r="K75" i="25"/>
  <c r="K78" i="25" s="1"/>
  <c r="G75" i="25"/>
  <c r="F75" i="25"/>
  <c r="E75" i="25"/>
  <c r="L74" i="25"/>
  <c r="H74" i="25" s="1"/>
  <c r="K74" i="25" s="1"/>
  <c r="G74" i="25"/>
  <c r="F74" i="25"/>
  <c r="E74" i="25"/>
  <c r="L73" i="25"/>
  <c r="H73" i="25" s="1"/>
  <c r="K73" i="25" s="1"/>
  <c r="G73" i="25"/>
  <c r="F73" i="25"/>
  <c r="E73" i="25"/>
  <c r="L72" i="25"/>
  <c r="H72" i="25" s="1"/>
  <c r="K72" i="25"/>
  <c r="G72" i="25"/>
  <c r="F72" i="25"/>
  <c r="E72" i="25"/>
  <c r="L71" i="25"/>
  <c r="H71" i="25" s="1"/>
  <c r="K71" i="25"/>
  <c r="G71" i="25"/>
  <c r="F71" i="25"/>
  <c r="E71" i="25"/>
  <c r="L70" i="25"/>
  <c r="H70" i="25" s="1"/>
  <c r="K70" i="25"/>
  <c r="G70" i="25"/>
  <c r="F70" i="25"/>
  <c r="E70" i="25"/>
  <c r="L69" i="25"/>
  <c r="H69" i="25" s="1"/>
  <c r="K69" i="25" s="1"/>
  <c r="G69" i="25"/>
  <c r="F69" i="25"/>
  <c r="E69" i="25"/>
  <c r="L68" i="25"/>
  <c r="H68" i="25"/>
  <c r="K68" i="25" s="1"/>
  <c r="G68" i="25"/>
  <c r="F68" i="25"/>
  <c r="E68" i="25"/>
  <c r="L67" i="25"/>
  <c r="H67" i="25" s="1"/>
  <c r="G67" i="25"/>
  <c r="F67" i="25"/>
  <c r="E67" i="25"/>
  <c r="L66" i="25"/>
  <c r="H66" i="25"/>
  <c r="G66" i="25"/>
  <c r="F66" i="25"/>
  <c r="E66" i="25"/>
  <c r="L65" i="25"/>
  <c r="H65" i="25" s="1"/>
  <c r="G65" i="25"/>
  <c r="F65" i="25"/>
  <c r="E65" i="25"/>
  <c r="L64" i="25"/>
  <c r="H64" i="25"/>
  <c r="G64" i="25"/>
  <c r="F64" i="25"/>
  <c r="E64" i="25"/>
  <c r="L63" i="25"/>
  <c r="H63" i="25" s="1"/>
  <c r="G63" i="25"/>
  <c r="F63" i="25"/>
  <c r="E63" i="25"/>
  <c r="L62" i="25"/>
  <c r="H62" i="25"/>
  <c r="G62" i="25"/>
  <c r="F62" i="25"/>
  <c r="E62" i="25"/>
  <c r="L61" i="25"/>
  <c r="H61" i="25" s="1"/>
  <c r="G61" i="25"/>
  <c r="F61" i="25"/>
  <c r="E61" i="25"/>
  <c r="L60" i="25"/>
  <c r="H60" i="25"/>
  <c r="G60" i="25"/>
  <c r="F60" i="25"/>
  <c r="E60" i="25"/>
  <c r="L59" i="25"/>
  <c r="H59" i="25" s="1"/>
  <c r="G59" i="25"/>
  <c r="F59" i="25"/>
  <c r="E59" i="25"/>
  <c r="L58" i="25"/>
  <c r="H58" i="25"/>
  <c r="G58" i="25"/>
  <c r="F58" i="25"/>
  <c r="E58" i="25"/>
  <c r="L57" i="25"/>
  <c r="H57" i="25" s="1"/>
  <c r="G57" i="25"/>
  <c r="F57" i="25"/>
  <c r="E57" i="25"/>
  <c r="L56" i="25"/>
  <c r="H56" i="25"/>
  <c r="K56" i="25" s="1"/>
  <c r="G56" i="25"/>
  <c r="F56" i="25"/>
  <c r="E56" i="25"/>
  <c r="L55" i="25"/>
  <c r="H55" i="25" s="1"/>
  <c r="G55" i="25"/>
  <c r="F55" i="25"/>
  <c r="E55" i="25"/>
  <c r="L54" i="25"/>
  <c r="H54" i="25"/>
  <c r="G54" i="25"/>
  <c r="F54" i="25"/>
  <c r="E54" i="25"/>
  <c r="L53" i="25"/>
  <c r="H53" i="25" s="1"/>
  <c r="G53" i="25"/>
  <c r="F53" i="25"/>
  <c r="E53" i="25"/>
  <c r="L52" i="25"/>
  <c r="H52" i="25"/>
  <c r="G52" i="25"/>
  <c r="F52" i="25"/>
  <c r="E52" i="25"/>
  <c r="M46" i="25"/>
  <c r="L46" i="25"/>
  <c r="I46" i="25"/>
  <c r="H46" i="25"/>
  <c r="G46" i="25"/>
  <c r="E46" i="25"/>
  <c r="D46" i="25"/>
  <c r="C46" i="25"/>
  <c r="B46" i="25"/>
  <c r="J46" i="25" s="1"/>
  <c r="M45" i="25"/>
  <c r="L45" i="25"/>
  <c r="K45" i="25"/>
  <c r="H45" i="25"/>
  <c r="E45" i="25"/>
  <c r="D45" i="25"/>
  <c r="C45" i="25"/>
  <c r="G45" i="25" s="1"/>
  <c r="B45" i="25"/>
  <c r="J45" i="25" s="1"/>
  <c r="M44" i="25"/>
  <c r="L44" i="25"/>
  <c r="K44" i="25"/>
  <c r="I44" i="25"/>
  <c r="H44" i="25"/>
  <c r="G44" i="25"/>
  <c r="F44" i="25"/>
  <c r="E44" i="25"/>
  <c r="D44" i="25"/>
  <c r="C44" i="25"/>
  <c r="B44" i="25"/>
  <c r="J44" i="25" s="1"/>
  <c r="M43" i="25"/>
  <c r="L43" i="25"/>
  <c r="K43" i="25"/>
  <c r="I43" i="25"/>
  <c r="H43" i="25"/>
  <c r="E43" i="25"/>
  <c r="D43" i="25"/>
  <c r="C43" i="25"/>
  <c r="G43" i="25" s="1"/>
  <c r="B43" i="25"/>
  <c r="J43" i="25" s="1"/>
  <c r="M42" i="25"/>
  <c r="K42" i="25"/>
  <c r="H42" i="25"/>
  <c r="F42" i="25"/>
  <c r="D42" i="25"/>
  <c r="C42" i="25"/>
  <c r="L42" i="25" s="1"/>
  <c r="B42" i="25"/>
  <c r="J42" i="25" s="1"/>
  <c r="L41" i="25"/>
  <c r="K41" i="25"/>
  <c r="H41" i="25"/>
  <c r="G41" i="25"/>
  <c r="E41" i="25"/>
  <c r="D41" i="25"/>
  <c r="C41" i="25"/>
  <c r="M41" i="25" s="1"/>
  <c r="B41" i="25"/>
  <c r="J41" i="25" s="1"/>
  <c r="M40" i="25"/>
  <c r="I40" i="25"/>
  <c r="C40" i="25"/>
  <c r="L40" i="25" s="1"/>
  <c r="B40" i="25"/>
  <c r="J40" i="25" s="1"/>
  <c r="C39" i="25"/>
  <c r="L39" i="25" s="1"/>
  <c r="B39" i="25"/>
  <c r="J39" i="25" s="1"/>
  <c r="I38" i="25"/>
  <c r="H38" i="25"/>
  <c r="D38" i="25"/>
  <c r="C38" i="25"/>
  <c r="M38" i="25" s="1"/>
  <c r="B38" i="25"/>
  <c r="J38" i="25" s="1"/>
  <c r="E37" i="25"/>
  <c r="D37" i="25"/>
  <c r="C36" i="25"/>
  <c r="L36" i="25" s="1"/>
  <c r="B36" i="25"/>
  <c r="K36" i="25" s="1"/>
  <c r="G35" i="25"/>
  <c r="C35" i="25"/>
  <c r="L35" i="25" s="1"/>
  <c r="B35" i="25"/>
  <c r="C34" i="25"/>
  <c r="L34" i="25" s="1"/>
  <c r="B34" i="25"/>
  <c r="K34" i="25" s="1"/>
  <c r="K33" i="25"/>
  <c r="J33" i="25"/>
  <c r="F33" i="25"/>
  <c r="C33" i="25"/>
  <c r="L33" i="25" s="1"/>
  <c r="B33" i="25"/>
  <c r="M32" i="25"/>
  <c r="K32" i="25"/>
  <c r="J32" i="25"/>
  <c r="F32" i="25"/>
  <c r="C32" i="25"/>
  <c r="L32" i="25" s="1"/>
  <c r="B32" i="25"/>
  <c r="M31" i="25"/>
  <c r="I31" i="25"/>
  <c r="C31" i="25"/>
  <c r="L31" i="25" s="1"/>
  <c r="B31" i="25"/>
  <c r="K31" i="25" s="1"/>
  <c r="C30" i="25"/>
  <c r="L30" i="25" s="1"/>
  <c r="B30" i="25"/>
  <c r="K30" i="25" s="1"/>
  <c r="I29" i="25"/>
  <c r="F29" i="25"/>
  <c r="E29" i="25"/>
  <c r="C29" i="25"/>
  <c r="L29" i="25" s="1"/>
  <c r="B29" i="25"/>
  <c r="K29" i="25" s="1"/>
  <c r="C28" i="25"/>
  <c r="L28" i="25" s="1"/>
  <c r="B28" i="25"/>
  <c r="K28" i="25" s="1"/>
  <c r="C27" i="25"/>
  <c r="L27" i="25" s="1"/>
  <c r="B27" i="25"/>
  <c r="K27" i="25" s="1"/>
  <c r="C26" i="25"/>
  <c r="L26" i="25" s="1"/>
  <c r="B26" i="25"/>
  <c r="K26" i="25" s="1"/>
  <c r="J25" i="25"/>
  <c r="F25" i="25"/>
  <c r="C25" i="25"/>
  <c r="L25" i="25" s="1"/>
  <c r="B25" i="25"/>
  <c r="K25" i="25" s="1"/>
  <c r="M24" i="25"/>
  <c r="K24" i="25"/>
  <c r="G24" i="25"/>
  <c r="F24" i="25"/>
  <c r="C24" i="25"/>
  <c r="L24" i="25" s="1"/>
  <c r="B24" i="25"/>
  <c r="J24" i="25" s="1"/>
  <c r="C23" i="25"/>
  <c r="L23" i="25" s="1"/>
  <c r="B23" i="25"/>
  <c r="K23" i="25" s="1"/>
  <c r="G22" i="25"/>
  <c r="C22" i="25"/>
  <c r="L22" i="25" s="1"/>
  <c r="B22" i="25"/>
  <c r="K22" i="25" s="1"/>
  <c r="F21" i="25"/>
  <c r="C21" i="25"/>
  <c r="L21" i="25" s="1"/>
  <c r="B21" i="25"/>
  <c r="K21" i="25" s="1"/>
  <c r="K20" i="25"/>
  <c r="F20" i="25"/>
  <c r="C20" i="25"/>
  <c r="L20" i="25" s="1"/>
  <c r="B20" i="25"/>
  <c r="J20" i="25" s="1"/>
  <c r="F19" i="25"/>
  <c r="C19" i="25"/>
  <c r="L19" i="25" s="1"/>
  <c r="B19" i="25"/>
  <c r="K19" i="25" s="1"/>
  <c r="M18" i="25"/>
  <c r="I18" i="25"/>
  <c r="C18" i="25"/>
  <c r="L18" i="25" s="1"/>
  <c r="B18" i="25"/>
  <c r="K18" i="25" s="1"/>
  <c r="K17" i="25"/>
  <c r="J17" i="25"/>
  <c r="C17" i="25"/>
  <c r="L17" i="25" s="1"/>
  <c r="B17" i="25"/>
  <c r="F17" i="25" s="1"/>
  <c r="M16" i="25"/>
  <c r="F16" i="25"/>
  <c r="E16" i="25"/>
  <c r="C16" i="25"/>
  <c r="L16" i="25" s="1"/>
  <c r="B16" i="25"/>
  <c r="K16" i="25" s="1"/>
  <c r="M15" i="25"/>
  <c r="I15" i="25"/>
  <c r="G15" i="25"/>
  <c r="F15" i="25"/>
  <c r="C15" i="25"/>
  <c r="L15" i="25" s="1"/>
  <c r="B15" i="25"/>
  <c r="J15" i="25" s="1"/>
  <c r="C14" i="25"/>
  <c r="L14" i="25" s="1"/>
  <c r="B14" i="25"/>
  <c r="K14" i="25" s="1"/>
  <c r="I9" i="25"/>
  <c r="C9" i="25"/>
  <c r="L9" i="25" s="1"/>
  <c r="B9" i="25"/>
  <c r="F9" i="25" s="1"/>
  <c r="C8" i="25"/>
  <c r="L8" i="25" s="1"/>
  <c r="B8" i="25"/>
  <c r="F8" i="25" s="1"/>
  <c r="C7" i="25"/>
  <c r="L7" i="25" s="1"/>
  <c r="B7" i="25"/>
  <c r="J7" i="25" s="1"/>
  <c r="M6" i="25"/>
  <c r="I6" i="25"/>
  <c r="C6" i="25"/>
  <c r="L6" i="25" s="1"/>
  <c r="B6" i="25"/>
  <c r="K6" i="25" s="1"/>
  <c r="E20" i="25" l="1"/>
  <c r="G23" i="25"/>
  <c r="G26" i="25"/>
  <c r="I21" i="25"/>
  <c r="I23" i="25"/>
  <c r="I26" i="25"/>
  <c r="E28" i="25"/>
  <c r="I34" i="25"/>
  <c r="G14" i="25"/>
  <c r="G20" i="25"/>
  <c r="M23" i="25"/>
  <c r="M26" i="25"/>
  <c r="G28" i="25"/>
  <c r="M14" i="25"/>
  <c r="I20" i="25"/>
  <c r="I28" i="25"/>
  <c r="E32" i="25"/>
  <c r="E33" i="25"/>
  <c r="G19" i="25"/>
  <c r="M28" i="25"/>
  <c r="M19" i="25"/>
  <c r="M20" i="25"/>
  <c r="M22" i="25"/>
  <c r="E24" i="25"/>
  <c r="G27" i="25"/>
  <c r="G32" i="25"/>
  <c r="M35" i="25"/>
  <c r="E38" i="25"/>
  <c r="E40" i="25"/>
  <c r="G6" i="25"/>
  <c r="G16" i="25"/>
  <c r="G18" i="25"/>
  <c r="M27" i="25"/>
  <c r="G31" i="25"/>
  <c r="G38" i="25"/>
  <c r="G40" i="25"/>
  <c r="G8" i="25"/>
  <c r="E8" i="25"/>
  <c r="I8" i="25"/>
  <c r="M8" i="25"/>
  <c r="G7" i="25"/>
  <c r="M7" i="25"/>
  <c r="F28" i="25"/>
  <c r="K38" i="25"/>
  <c r="D40" i="25"/>
  <c r="J16" i="25"/>
  <c r="J21" i="25"/>
  <c r="F23" i="25"/>
  <c r="J28" i="25"/>
  <c r="J29" i="25"/>
  <c r="F36" i="25"/>
  <c r="D39" i="25"/>
  <c r="K46" i="25"/>
  <c r="F40" i="25"/>
  <c r="K15" i="25"/>
  <c r="J36" i="25"/>
  <c r="F38" i="25"/>
  <c r="H39" i="25"/>
  <c r="H40" i="25"/>
  <c r="K39" i="25"/>
  <c r="K40" i="25"/>
  <c r="F46" i="25"/>
  <c r="F7" i="25"/>
  <c r="J9" i="25"/>
  <c r="K7" i="25"/>
  <c r="J8" i="25"/>
  <c r="K9" i="25"/>
  <c r="K8" i="25"/>
  <c r="G36" i="25"/>
  <c r="E36" i="25"/>
  <c r="I36" i="25"/>
  <c r="M36" i="25"/>
  <c r="J53" i="25"/>
  <c r="I53" i="25"/>
  <c r="K53" i="25"/>
  <c r="J55" i="25"/>
  <c r="I55" i="25"/>
  <c r="K55" i="25"/>
  <c r="J57" i="25"/>
  <c r="I57" i="25"/>
  <c r="K57" i="25"/>
  <c r="J59" i="25"/>
  <c r="I59" i="25"/>
  <c r="K59" i="25"/>
  <c r="K80" i="25"/>
  <c r="J61" i="25"/>
  <c r="I61" i="25"/>
  <c r="K61" i="25"/>
  <c r="J63" i="25"/>
  <c r="I63" i="25"/>
  <c r="K63" i="25"/>
  <c r="J65" i="25"/>
  <c r="I65" i="25"/>
  <c r="K65" i="25"/>
  <c r="J67" i="25"/>
  <c r="I67" i="25"/>
  <c r="K67" i="25"/>
  <c r="I14" i="25"/>
  <c r="H19" i="25"/>
  <c r="D19" i="25"/>
  <c r="E25" i="25"/>
  <c r="H35" i="25"/>
  <c r="D35" i="25"/>
  <c r="M39" i="25"/>
  <c r="J54" i="25"/>
  <c r="I54" i="25"/>
  <c r="J58" i="25"/>
  <c r="I58" i="25"/>
  <c r="E6" i="25"/>
  <c r="D8" i="25"/>
  <c r="H8" i="25"/>
  <c r="J14" i="25"/>
  <c r="E18" i="25"/>
  <c r="D20" i="25"/>
  <c r="H20" i="25"/>
  <c r="J22" i="25"/>
  <c r="E34" i="25"/>
  <c r="E42" i="25"/>
  <c r="K54" i="25"/>
  <c r="K58" i="25"/>
  <c r="J75" i="25"/>
  <c r="I75" i="25"/>
  <c r="F6" i="25"/>
  <c r="E7" i="25"/>
  <c r="H9" i="25"/>
  <c r="D9" i="25"/>
  <c r="M9" i="25"/>
  <c r="I16" i="25"/>
  <c r="G17" i="25"/>
  <c r="F18" i="25"/>
  <c r="E19" i="25"/>
  <c r="H21" i="25"/>
  <c r="D21" i="25"/>
  <c r="M21" i="25"/>
  <c r="J23" i="25"/>
  <c r="I24" i="25"/>
  <c r="G25" i="25"/>
  <c r="F26" i="25"/>
  <c r="E27" i="25"/>
  <c r="H29" i="25"/>
  <c r="D29" i="25"/>
  <c r="M29" i="25"/>
  <c r="J31" i="25"/>
  <c r="I32" i="25"/>
  <c r="G33" i="25"/>
  <c r="F34" i="25"/>
  <c r="E35" i="25"/>
  <c r="E39" i="25"/>
  <c r="I41" i="25"/>
  <c r="I45" i="25"/>
  <c r="J72" i="25"/>
  <c r="I72" i="25"/>
  <c r="D14" i="25"/>
  <c r="H14" i="25"/>
  <c r="I17" i="25"/>
  <c r="D22" i="25"/>
  <c r="H22" i="25"/>
  <c r="I25" i="25"/>
  <c r="F27" i="25"/>
  <c r="D30" i="25"/>
  <c r="H30" i="25"/>
  <c r="M30" i="25"/>
  <c r="I33" i="25"/>
  <c r="G34" i="25"/>
  <c r="F35" i="25"/>
  <c r="G39" i="25"/>
  <c r="G42" i="25"/>
  <c r="J69" i="25"/>
  <c r="I69" i="25"/>
  <c r="H23" i="25"/>
  <c r="D23" i="25"/>
  <c r="J64" i="25"/>
  <c r="I64" i="25"/>
  <c r="J74" i="25"/>
  <c r="I74" i="25"/>
  <c r="E9" i="25"/>
  <c r="E21" i="25"/>
  <c r="H31" i="25"/>
  <c r="D31" i="25"/>
  <c r="J60" i="25"/>
  <c r="I60" i="25"/>
  <c r="E14" i="25"/>
  <c r="D16" i="25"/>
  <c r="H16" i="25"/>
  <c r="J18" i="25"/>
  <c r="E22" i="25"/>
  <c r="D24" i="25"/>
  <c r="H24" i="25"/>
  <c r="I27" i="25"/>
  <c r="K64" i="25"/>
  <c r="H15" i="25"/>
  <c r="D15" i="25"/>
  <c r="J52" i="25"/>
  <c r="I52" i="25"/>
  <c r="J56" i="25"/>
  <c r="I56" i="25"/>
  <c r="J68" i="25"/>
  <c r="I68" i="25"/>
  <c r="J6" i="25"/>
  <c r="I7" i="25"/>
  <c r="I19" i="25"/>
  <c r="J26" i="25"/>
  <c r="E30" i="25"/>
  <c r="D32" i="25"/>
  <c r="H32" i="25"/>
  <c r="J34" i="25"/>
  <c r="I35" i="25"/>
  <c r="L38" i="25"/>
  <c r="I39" i="25"/>
  <c r="I42" i="25"/>
  <c r="K52" i="25"/>
  <c r="K60" i="25"/>
  <c r="J71" i="25"/>
  <c r="I71" i="25"/>
  <c r="G9" i="25"/>
  <c r="F14" i="25"/>
  <c r="E15" i="25"/>
  <c r="H17" i="25"/>
  <c r="D17" i="25"/>
  <c r="M17" i="25"/>
  <c r="J19" i="25"/>
  <c r="G21" i="25"/>
  <c r="F22" i="25"/>
  <c r="E23" i="25"/>
  <c r="H25" i="25"/>
  <c r="D25" i="25"/>
  <c r="M25" i="25"/>
  <c r="J27" i="25"/>
  <c r="G29" i="25"/>
  <c r="F30" i="25"/>
  <c r="E31" i="25"/>
  <c r="H33" i="25"/>
  <c r="D33" i="25"/>
  <c r="M33" i="25"/>
  <c r="J35" i="25"/>
  <c r="J76" i="25"/>
  <c r="J78" i="25" s="1"/>
  <c r="I76" i="25"/>
  <c r="I78" i="25" s="1"/>
  <c r="D18" i="25"/>
  <c r="H18" i="25"/>
  <c r="D26" i="25"/>
  <c r="H26" i="25"/>
  <c r="G30" i="25"/>
  <c r="F31" i="25"/>
  <c r="D34" i="25"/>
  <c r="H34" i="25"/>
  <c r="M34" i="25"/>
  <c r="K35" i="25"/>
  <c r="J73" i="25"/>
  <c r="I73" i="25"/>
  <c r="I22" i="25"/>
  <c r="H27" i="25"/>
  <c r="D27" i="25"/>
  <c r="I30" i="25"/>
  <c r="J66" i="25"/>
  <c r="I66" i="25"/>
  <c r="J70" i="25"/>
  <c r="I70" i="25"/>
  <c r="D6" i="25"/>
  <c r="H6" i="25"/>
  <c r="H7" i="25"/>
  <c r="D7" i="25"/>
  <c r="E17" i="25"/>
  <c r="J62" i="25"/>
  <c r="I62" i="25"/>
  <c r="E26" i="25"/>
  <c r="D28" i="25"/>
  <c r="H28" i="25"/>
  <c r="J30" i="25"/>
  <c r="D36" i="25"/>
  <c r="H36" i="25"/>
  <c r="K62" i="25"/>
  <c r="K66" i="25"/>
  <c r="F39" i="25"/>
  <c r="F41" i="25"/>
  <c r="F43" i="25"/>
  <c r="F45" i="25"/>
  <c r="I79" i="25" l="1"/>
  <c r="I80" i="25"/>
  <c r="K79" i="25"/>
  <c r="J80" i="25"/>
  <c r="J79" i="25"/>
  <c r="I82" i="25" l="1"/>
  <c r="I84" i="25"/>
  <c r="I83" i="25"/>
</calcChain>
</file>

<file path=xl/sharedStrings.xml><?xml version="1.0" encoding="utf-8"?>
<sst xmlns="http://schemas.openxmlformats.org/spreadsheetml/2006/main" count="1671" uniqueCount="554">
  <si>
    <t>Impressum</t>
  </si>
  <si>
    <t>Produktlinie/Reihe:</t>
  </si>
  <si>
    <t>Tabellen</t>
  </si>
  <si>
    <t>Produkt-ID:</t>
  </si>
  <si>
    <t>Titel:</t>
  </si>
  <si>
    <t>Regionalreport über Beschäftigte (Quartalszahlen)</t>
  </si>
  <si>
    <t>Region:</t>
  </si>
  <si>
    <t>Agentur für Arbeit Ahlen – Münster (367)</t>
  </si>
  <si>
    <t>Berichtsmonat:</t>
  </si>
  <si>
    <t>31. Dezember 2025</t>
  </si>
  <si>
    <t>Erstellungsdatum:</t>
  </si>
  <si>
    <t>10.07.2026</t>
  </si>
  <si>
    <t>Periodizität:</t>
  </si>
  <si>
    <t>vierteljährlich</t>
  </si>
  <si>
    <t>Nächster Veröffentlichungstermin:</t>
  </si>
  <si>
    <t>10.10.2026</t>
  </si>
  <si>
    <t>Hinweise:</t>
  </si>
  <si>
    <t xml:space="preserve">In dieser Publikation wird über die sozialversicherungspflichtig und geringfügig entlohnten Beschäftigten berichtet. Eine weitere Unterteilung der geringfügig entlohnten Beschäftigten in ausschließlich geringfügig entlohnte und im Nebenjob tätige Beschäftigte ist bei ausgewählten Merkmalen, wie dem Beruf, aus Geheimhaltungsgründen nicht möglich. Weitergehende Informationen erhalten Sie über Ihren regionalen Statistik-Service. Soweit nicht anders angegeben, beziehen sich alle Zahlen auf den Arbeitsort. </t>
  </si>
  <si>
    <t>Herausgeberin:</t>
  </si>
  <si>
    <t>Bundesagentur für Arbeit</t>
  </si>
  <si>
    <t>Statistik</t>
  </si>
  <si>
    <t>Rückfragen an:</t>
  </si>
  <si>
    <t>Statistik-Service West</t>
  </si>
  <si>
    <t>Josef-Gockeln-Str. 7</t>
  </si>
  <si>
    <t>40474 Düsseldorf</t>
  </si>
  <si>
    <t>E-Mail:</t>
  </si>
  <si>
    <t>Statistik-Service-West@arbeitsagentur.de</t>
  </si>
  <si>
    <t>Hotline:</t>
  </si>
  <si>
    <t>0211/4306-331</t>
  </si>
  <si>
    <t>Internet:</t>
  </si>
  <si>
    <t>https://statistik.arbeitsagentur.de</t>
  </si>
  <si>
    <t>Zitierhinweis:</t>
  </si>
  <si>
    <t>Statistik der Bundesagentur für Arbeit,</t>
  </si>
  <si>
    <t>Tabellen, Regionalreport über Beschäftigte (Quartalszahlen), Düsseldorf, Juni 2026</t>
  </si>
  <si>
    <t>Nutzungsbedingungen:</t>
  </si>
  <si>
    <t>© Statistik der Bundesagentur für Arbeit</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</si>
  <si>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</si>
  <si>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</si>
  <si>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Beschäftigungsstatistik</t>
  </si>
  <si>
    <t>Inhaltsverzeichnis</t>
  </si>
  <si>
    <t>Stichtag: 31. Dezember 2025</t>
  </si>
  <si>
    <t>Quartalszahlen im Überblick</t>
  </si>
  <si>
    <t>Sozialversicherungspflichtig und geringfügig entlohnte Beschäftigte</t>
  </si>
  <si>
    <t>nach ausgewählten Merkmalen</t>
  </si>
  <si>
    <t>Tabelle 1</t>
  </si>
  <si>
    <t>Diagramm: Entwicklung sozialversicherungspflichtig Beschäftigter</t>
  </si>
  <si>
    <t>und geringfügig entlohnter Beschäftigter nach Regionen und nach</t>
  </si>
  <si>
    <t>der Klassifikation der Wirtschaftszweige (WZ 2008)</t>
  </si>
  <si>
    <t>Diagramm</t>
  </si>
  <si>
    <t>Sozialversicherungspflichtig Beschäftigte</t>
  </si>
  <si>
    <t>nach Regionen und ausgewählten Merkmalen</t>
  </si>
  <si>
    <t>Tabelle 2.1</t>
  </si>
  <si>
    <t>Tabelle 2.2</t>
  </si>
  <si>
    <t>nach der Klassifikation der Wirtschaftszweige 2008 (WZ 2008)</t>
  </si>
  <si>
    <t>Tabelle 2.3</t>
  </si>
  <si>
    <t>nach der Klassifikation der Berufe (KldB 2010)</t>
  </si>
  <si>
    <t>Tabelle 2.4</t>
  </si>
  <si>
    <t>Geringfügig entlohnte Beschäftigte</t>
  </si>
  <si>
    <t>Tabelle 3.1</t>
  </si>
  <si>
    <t>Tabelle 3.2</t>
  </si>
  <si>
    <t>Tabelle 3.3</t>
  </si>
  <si>
    <t xml:space="preserve"> </t>
  </si>
  <si>
    <t>Tabelle 3.4</t>
  </si>
  <si>
    <t>Begonnene sozialversicherungspflichtige Beschäftigungsverhältnisse</t>
  </si>
  <si>
    <t xml:space="preserve">Insgesamt / darunter befristet nach ausgewählten Merkmalen </t>
  </si>
  <si>
    <t>Tabelle 4.1</t>
  </si>
  <si>
    <t>Tabelle 4.2</t>
  </si>
  <si>
    <t>Tabelle 4.3</t>
  </si>
  <si>
    <t xml:space="preserve">Beendete sozialversicherungspflichtige Beschäftigungsverhältnisse </t>
  </si>
  <si>
    <t>Tabelle 5.1</t>
  </si>
  <si>
    <t>Tabelle 5.2</t>
  </si>
  <si>
    <t>Zeitreihe</t>
  </si>
  <si>
    <t>Sozialversicherungspflichtig und geringfügig entlohnte Beschäftigte sowie begonnene und beendete Beschäftigungsverhältnisse</t>
  </si>
  <si>
    <t>Tabelle 6</t>
  </si>
  <si>
    <t>Hinweisblätter</t>
  </si>
  <si>
    <t>Methodische Hinweise Berufsaggregate</t>
  </si>
  <si>
    <t>Hinw Berufsagg</t>
  </si>
  <si>
    <t>Methodische Hinweise Befristung</t>
  </si>
  <si>
    <t>Hinw Befristung</t>
  </si>
  <si>
    <t xml:space="preserve">Methodische Hinweise zu begonnenen und beendeten Beschäftigungsverhältnissen </t>
  </si>
  <si>
    <t>Hinw beg_been_BV</t>
  </si>
  <si>
    <t>Methodische Hinweise zu sozialversicherungspflichtig und geringfügig Beschäftigten</t>
  </si>
  <si>
    <t>Hinw SvB GB</t>
  </si>
  <si>
    <t>1. Sozialversicherungspflichtig und geringfügig entlohnte Beschäftigte nach
ausgewählten Merkmalen</t>
  </si>
  <si>
    <t>Agentur für Arbeit Ahlen – Münster (367); Gebietsstand des jeweiligen Stichtags</t>
  </si>
  <si>
    <t>Merkmale</t>
  </si>
  <si>
    <r>
      <t xml:space="preserve">Anteile
in % </t>
    </r>
    <r>
      <rPr>
        <vertAlign val="superscript"/>
        <sz val="8"/>
        <rFont val="Arial"/>
        <family val="2"/>
      </rPr>
      <t>1)</t>
    </r>
  </si>
  <si>
    <r>
      <t xml:space="preserve">Beschäftigte am Stichtag </t>
    </r>
    <r>
      <rPr>
        <sz val="8"/>
        <rFont val="Arial"/>
        <family val="2"/>
      </rPr>
      <t xml:space="preserve">Ende ... </t>
    </r>
  </si>
  <si>
    <t>Veränderung 
gegenüber dem 
Vorjahresstichtag 
(Sp. 1 zu Sp. 5)</t>
  </si>
  <si>
    <t>Dez. 25</t>
  </si>
  <si>
    <t>Sep. 25</t>
  </si>
  <si>
    <t>Jun. 25</t>
  </si>
  <si>
    <t>Mrz. 25</t>
  </si>
  <si>
    <t>Dez. 24</t>
  </si>
  <si>
    <t>absolut</t>
  </si>
  <si>
    <t>in %</t>
  </si>
  <si>
    <t>Insgesamt</t>
  </si>
  <si>
    <t>dav.</t>
  </si>
  <si>
    <t>Männer</t>
  </si>
  <si>
    <t>Frauen</t>
  </si>
  <si>
    <t>unter 25 Jahre</t>
  </si>
  <si>
    <t>25 bis unter 55 Jahre</t>
  </si>
  <si>
    <t>55 bis unter 65 Jahre</t>
  </si>
  <si>
    <t>65 Jahre und älter</t>
  </si>
  <si>
    <t>dar.: bis zur Altersgrenze</t>
  </si>
  <si>
    <t>dar.</t>
  </si>
  <si>
    <t>Vollzeitbeschäftigte</t>
  </si>
  <si>
    <t>Teilzeitbeschäftigte</t>
  </si>
  <si>
    <t>Deutsche</t>
  </si>
  <si>
    <t>Ausländer</t>
  </si>
  <si>
    <t>Geringfügig entlohnte Beschäftigte (GeB)</t>
  </si>
  <si>
    <t>GeB - Insgesamt</t>
  </si>
  <si>
    <t>GeB - ausschließlich</t>
  </si>
  <si>
    <t>GeB - im Nebenjob</t>
  </si>
  <si>
    <r>
      <rPr>
        <vertAlign val="superscript"/>
        <sz val="7"/>
        <rFont val="Arial"/>
        <family val="2"/>
      </rPr>
      <t xml:space="preserve">1) </t>
    </r>
    <r>
      <rPr>
        <sz val="7"/>
        <rFont val="Arial"/>
        <family val="2"/>
      </rPr>
      <t>Anteil an der jeweiligen Gesamtsumme (Spaltenprozent)</t>
    </r>
  </si>
  <si>
    <r>
      <rPr>
        <vertAlign val="superscript"/>
        <sz val="7"/>
        <rFont val="Arial"/>
        <family val="2"/>
      </rPr>
      <t xml:space="preserve">*) </t>
    </r>
    <r>
      <rPr>
        <sz val="7"/>
        <rFont val="Arial"/>
        <family val="2"/>
      </rPr>
      <t>Aus Datenschutzgründen und Gründen der statistischen Geheimhaltung werden Zahlenwerte von 1 oder 2 und Daten, aus denen rechnerisch auf einen solchen Zahlenwert geschlossen werden kann, anonymisiert.</t>
    </r>
  </si>
  <si>
    <t>Entwicklung sozialversicherungspflichtig Beschäftigter und geringfügig entlohnter Beschäftigter nach Regionen</t>
  </si>
  <si>
    <t xml:space="preserve">und nach der Klassifikation der Wirtschaftszweige 2008 (WZ 2008) </t>
  </si>
  <si>
    <t>ausgewählte Regionen; Gebietsstand des jeweiligen Stichtags</t>
  </si>
  <si>
    <t>Veränderung gegenüber dem Vorjahresstichtag in %</t>
  </si>
  <si>
    <t>Geringfügig entlohnte Beschäftigte (insgesamt)</t>
  </si>
  <si>
    <t>Regionaldirektion RD Nordrhein-Westfalen</t>
  </si>
  <si>
    <t>Westdeutschland</t>
  </si>
  <si>
    <t>Deutschland</t>
  </si>
  <si>
    <t>A</t>
  </si>
  <si>
    <t>Land-, Forstwirtschaft und Fischerei</t>
  </si>
  <si>
    <t>B,D,E</t>
  </si>
  <si>
    <t>Bergbau, Energie- und Wasserversorgung, Energiewirtschaft</t>
  </si>
  <si>
    <t>C
dav.</t>
  </si>
  <si>
    <t>Verarbeitendes Gewerbe</t>
  </si>
  <si>
    <t>10-15, 18, 21, 31</t>
  </si>
  <si>
    <t>Herstellung von überwiegend häuslich konsumierten Gütern (ohne Güter der Metall-, Elektro- und Chemieindustrie)</t>
  </si>
  <si>
    <t>24-30,32,33</t>
  </si>
  <si>
    <t>Metall- und Elektroindustrie sowie Stahlindustrie</t>
  </si>
  <si>
    <t>16, 17, 19, 
20, ,22, 23</t>
  </si>
  <si>
    <t>Hrst. v. Vorleistungsgütern, insb. v. chem. Erzeugnissen u. Kunsstoffwaren (ohne Güter der Metall- u. Elektroindustrie)</t>
  </si>
  <si>
    <t>F</t>
  </si>
  <si>
    <t>Baugewerbe</t>
  </si>
  <si>
    <t>G</t>
  </si>
  <si>
    <t>Handel, Instandhaltung, Reparatur von Kfz</t>
  </si>
  <si>
    <t>H</t>
  </si>
  <si>
    <t>Verkehr und Lagerei</t>
  </si>
  <si>
    <t>I</t>
  </si>
  <si>
    <t>Gastgewerbe</t>
  </si>
  <si>
    <t>J</t>
  </si>
  <si>
    <t>Information und Kommunikation</t>
  </si>
  <si>
    <t>K</t>
  </si>
  <si>
    <t>Erbringung von Finanz- und Versicherungsdienstleistungen</t>
  </si>
  <si>
    <t>L,M</t>
  </si>
  <si>
    <t>Immobilien, freiberufliche wissenschaftliche und technische Dienstleitstungen</t>
  </si>
  <si>
    <t>N</t>
  </si>
  <si>
    <t>sonstige wirtschaftliche Dienstleistungen</t>
  </si>
  <si>
    <t>dav. N 
(ohne ANÜ</t>
  </si>
  <si>
    <t>sonstige wirtschaftliche Dienstleistungen 
(ohne Arbeitnehmerüberlassung)</t>
  </si>
  <si>
    <t>Arbeitnehmerüberlassung</t>
  </si>
  <si>
    <t>O, U</t>
  </si>
  <si>
    <t>Öffentliche Verwaltung, Verteidigung, Sozialversicherung, Ext. Organisationen</t>
  </si>
  <si>
    <t>P</t>
  </si>
  <si>
    <t>Erziehung und Unterricht</t>
  </si>
  <si>
    <t>Gesundheitswesen</t>
  </si>
  <si>
    <t>Heime und Sozialwesen</t>
  </si>
  <si>
    <t>R,S,T</t>
  </si>
  <si>
    <t>sonstige Dienstleistungen, Private Haushalte</t>
  </si>
  <si>
    <t>keine Zuordnung möglich</t>
  </si>
  <si>
    <t>davon nach Sektoren:</t>
  </si>
  <si>
    <t>B - F</t>
  </si>
  <si>
    <t>Produzierendes Gewerbe</t>
  </si>
  <si>
    <t>G - U</t>
  </si>
  <si>
    <t>Dienstleistungsbereich</t>
  </si>
  <si>
    <t>*) Aus Datenschutzgründen und Gründen der statistischen Geheimhaltung werden Zahlenwerte von 1 oder 2 und Daten, aus denen rechnerisch auf einen solchen Zahlenwert geschlossen werden kann, anonymisiert. Gleiches gilt, wenn in einer Region weniger als 3 Betriebe ansässig sind  oder einer der Betriebe einen so hohen Beschäftigtenanteil auf sich vereint, dass die Beschäftigtenzahl  praktisch eine Einzelangabe über den Branchenführer darstellt (Dominanzfall).</t>
  </si>
  <si>
    <t>2.1 Sozialversicherungspflichtig Beschäftigte nach Regionen und ausgewählten
Merkmalen</t>
  </si>
  <si>
    <t xml:space="preserve">Regionen / Merkmale </t>
  </si>
  <si>
    <r>
      <t xml:space="preserve">Anteile in % </t>
    </r>
    <r>
      <rPr>
        <vertAlign val="superscript"/>
        <sz val="8"/>
        <rFont val="Arial"/>
        <family val="2"/>
      </rPr>
      <t>1)</t>
    </r>
  </si>
  <si>
    <t xml:space="preserve">sozialversicherungspflichtig Beschäftigte am Stichtag Ende ... </t>
  </si>
  <si>
    <t>Veränderung gegenüber
dem Vorjahresstichtag (Spalte 1 zu Spalte 5)</t>
  </si>
  <si>
    <t>in Vollzeit</t>
  </si>
  <si>
    <t>in Teilzeit</t>
  </si>
  <si>
    <t>Agentur für Arbeit Ahlen – Münster (367) am Wohnort</t>
  </si>
  <si>
    <r>
      <rPr>
        <vertAlign val="superscript"/>
        <sz val="7"/>
        <rFont val="Arial"/>
        <family val="2"/>
      </rPr>
      <t xml:space="preserve">*) </t>
    </r>
    <r>
      <rPr>
        <sz val="7"/>
        <rFont val="Arial"/>
        <family val="2"/>
      </rPr>
      <t>Aus Datenschutzgründen und Gründen der statistischen Geheimhaltung werden Zahlenwerte von 1 oder 2 und Daten, aus denen rechnerisch auf einen solchen 
  Zahlenwert geschlossen werden kann, anonymisiert.</t>
    </r>
  </si>
  <si>
    <t>2.2 Sozialversicherungspflichtig Beschäftigte nach ausgewählten Merkmalen</t>
  </si>
  <si>
    <r>
      <t xml:space="preserve">nach dem Geschlecht
</t>
    </r>
    <r>
      <rPr>
        <sz val="8"/>
        <rFont val="Arial"/>
        <family val="2"/>
      </rPr>
      <t>dav.  Männer</t>
    </r>
  </si>
  <si>
    <r>
      <t xml:space="preserve">nach Altersgruppen und Geschlecht
</t>
    </r>
    <r>
      <rPr>
        <sz val="8"/>
        <rFont val="Arial"/>
        <family val="2"/>
      </rPr>
      <t>dav.  unter 25 Jahre</t>
    </r>
  </si>
  <si>
    <t xml:space="preserve">dar. </t>
  </si>
  <si>
    <t>bis zur Altersgrenze</t>
  </si>
  <si>
    <r>
      <t xml:space="preserve">nach Nationalität und Geschlecht
</t>
    </r>
    <r>
      <rPr>
        <sz val="8"/>
        <rFont val="Arial"/>
        <family val="2"/>
      </rPr>
      <t>dar.  Deutsche</t>
    </r>
  </si>
  <si>
    <r>
      <t>nach der Arbeitszeit und Geschlecht</t>
    </r>
    <r>
      <rPr>
        <sz val="8"/>
        <rFont val="Arial"/>
        <family val="2"/>
      </rPr>
      <t xml:space="preserve">
dar.  in Vollzeit</t>
    </r>
  </si>
  <si>
    <r>
      <t xml:space="preserve">Sozialversicherungspflichtig Beschäftigte in 
Werkstätten oder gleichartigen Einrichtungen für Menschen mit Behinderung </t>
    </r>
    <r>
      <rPr>
        <b/>
        <vertAlign val="superscript"/>
        <sz val="8"/>
        <rFont val="Arial"/>
        <family val="2"/>
      </rPr>
      <t>2)</t>
    </r>
    <r>
      <rPr>
        <sz val="8"/>
        <rFont val="Arial"/>
        <family val="2"/>
      </rPr>
      <t xml:space="preserve">
         Insgesamt                  </t>
    </r>
  </si>
  <si>
    <r>
      <t>nach dem Berufsabschluss und Geschlecht</t>
    </r>
    <r>
      <rPr>
        <sz val="8"/>
        <rFont val="Arial"/>
        <family val="2"/>
      </rPr>
      <t xml:space="preserve">
dav.  ohne beruflichen Ausbildungsabschluss</t>
    </r>
  </si>
  <si>
    <t>Auszubildende</t>
  </si>
  <si>
    <t xml:space="preserve">   Männer</t>
  </si>
  <si>
    <t xml:space="preserve">   Frauen</t>
  </si>
  <si>
    <r>
      <t xml:space="preserve">mit anerkanntem Berufsabschluss </t>
    </r>
    <r>
      <rPr>
        <vertAlign val="superscript"/>
        <sz val="8"/>
        <rFont val="Arial"/>
        <family val="2"/>
      </rPr>
      <t>3)</t>
    </r>
  </si>
  <si>
    <t>Abschluss anerkannte Berufsausbildung</t>
  </si>
  <si>
    <t xml:space="preserve">    Männer</t>
  </si>
  <si>
    <t xml:space="preserve">    Frauen</t>
  </si>
  <si>
    <t>Meister- / Techn . / gleichw. Fachschulabschl.</t>
  </si>
  <si>
    <r>
      <t xml:space="preserve">mit akademischem Abschluss </t>
    </r>
    <r>
      <rPr>
        <vertAlign val="superscript"/>
        <sz val="8"/>
        <rFont val="Arial"/>
        <family val="2"/>
      </rPr>
      <t>4)</t>
    </r>
  </si>
  <si>
    <t>Bachelor</t>
  </si>
  <si>
    <t>Diplom/Magister/Master/Staatsexamen</t>
  </si>
  <si>
    <t>Promotion</t>
  </si>
  <si>
    <t>Ausbildung unbekannt</t>
  </si>
  <si>
    <r>
      <rPr>
        <vertAlign val="superscript"/>
        <sz val="7"/>
        <rFont val="Arial"/>
        <family val="2"/>
      </rPr>
      <t xml:space="preserve">1)  </t>
    </r>
    <r>
      <rPr>
        <sz val="7"/>
        <rFont val="Arial"/>
        <family val="2"/>
      </rPr>
      <t>Anteil an der jeweiligen Gesamtsumme (Spaltenprozent)</t>
    </r>
  </si>
  <si>
    <r>
      <rPr>
        <vertAlign val="superscript"/>
        <sz val="7"/>
        <rFont val="Arial"/>
        <family val="2"/>
      </rPr>
      <t>2)</t>
    </r>
    <r>
      <rPr>
        <sz val="7"/>
        <rFont val="Arial"/>
        <family val="2"/>
      </rPr>
      <t xml:space="preserve"> Menschen mit Behinderung in anerkannten Einrichtungen, Personen in Einrichtungen der Jugendhilfe, Menschen mit Behinderung in Integrationsprojekt, Teiln. Teilhabe am Arbeitsleben.</t>
    </r>
  </si>
  <si>
    <r>
      <rPr>
        <vertAlign val="superscript"/>
        <sz val="7"/>
        <rFont val="Arial"/>
        <family val="2"/>
      </rPr>
      <t xml:space="preserve">3) </t>
    </r>
    <r>
      <rPr>
        <sz val="7"/>
        <rFont val="Arial"/>
        <family val="2"/>
      </rPr>
      <t>"mit anerkanntem Berufsabschluss" ist die Summe aus "mit anerkannter Berufsausbildung" und "Meister-/Techniker-/gleichw. Fachschulabschluss"</t>
    </r>
  </si>
  <si>
    <r>
      <rPr>
        <vertAlign val="superscript"/>
        <sz val="7"/>
        <rFont val="Arial"/>
        <family val="2"/>
      </rPr>
      <t>4)</t>
    </r>
    <r>
      <rPr>
        <sz val="7"/>
        <rFont val="Arial"/>
        <family val="2"/>
      </rPr>
      <t xml:space="preserve"> "mit akademischem Abschluss" ist die Summe aus "Bachelor", "Diplom/Magister/Master/Staatsexamen" und "Promotion"</t>
    </r>
  </si>
  <si>
    <r>
      <rPr>
        <vertAlign val="superscript"/>
        <sz val="7"/>
        <rFont val="Arial"/>
        <family val="2"/>
      </rPr>
      <t>.X)</t>
    </r>
    <r>
      <rPr>
        <sz val="7"/>
        <rFont val="Arial"/>
        <family val="2"/>
      </rPr>
      <t xml:space="preserve"> Nachweis von Veränderungswerten &lt; -250% bzw. &gt; 250% nicht sinnvoll</t>
    </r>
  </si>
  <si>
    <t>2.3 Sozialversicherungspflichtig Beschäftigte nach der Klassifikation der Wirtschaftszweige 2008 (WZ 2008)</t>
  </si>
  <si>
    <t>Wirtschaftsabschnitte / Wirtschaftsabteilungen / Wirtschaftsgruppen WZ 2008</t>
  </si>
  <si>
    <t>Bergbau, Energie- und Wasserversorgung, Entsorgungswirtschaft</t>
  </si>
  <si>
    <t>C</t>
  </si>
  <si>
    <t>dav. 10-15,
18, 21, 31</t>
  </si>
  <si>
    <t>Herstellung von überwiegend häuslich konsumierten Gütern 
(ohne Güter der Metall-, Elektro- und Chemieindustrie)</t>
  </si>
  <si>
    <t>24-30,
32, 33</t>
  </si>
  <si>
    <t>16, 17, 19, 
20, 22, 23</t>
  </si>
  <si>
    <t>Hrst. v. Vorleistungsgütern, insb. v. chem. Erzeugnissen u. Kunststoffwaren (ohne Güter der Metall- u. Elektroindustrie)</t>
  </si>
  <si>
    <t>Immobilien, freiberufliche wissenschaftliche und technische Dienstleistungen</t>
  </si>
  <si>
    <t xml:space="preserve">sonstige wirtschaftliche Dienstleistungen </t>
  </si>
  <si>
    <t>dav. N 
(ohne ANÜ)</t>
  </si>
  <si>
    <t>Öffentliche Verwaltung, Verteidigung, Sozialversicherung, 
Ext. Organisationen</t>
  </si>
  <si>
    <r>
      <rPr>
        <vertAlign val="superscript"/>
        <sz val="7"/>
        <rFont val="Arial"/>
        <family val="2"/>
      </rPr>
      <t xml:space="preserve">*) </t>
    </r>
    <r>
      <rPr>
        <sz val="7"/>
        <rFont val="Arial"/>
        <family val="2"/>
      </rPr>
      <t>Aus Datenschutzgründen und Gründen der statistischen Geheimhaltung werden Zahlenwerte von 1 oder 2 und Daten, aus denen rechnerisch auf einen solchen Zahlenwert geschlossen werden kann, anonymisiert. Gleiches gilt, wenn in einer Region weniger als 3 Betriebe ansässig sind  oder einer der Betriebe einen so hohen Beschäftigtenanteil auf sich vereint, dass die Beschäftigtenzahl praktisch eine Einzelangabe über den Branchenführer darstellt (Dominanzfall).</t>
    </r>
  </si>
  <si>
    <t>2.4 Sozialversicherungspflichtig Beschäftigte nach der Klassifikation der Berufe (KldB 2010)</t>
  </si>
  <si>
    <t>Anforderungsniveau/
Berufshauptgruppen/-gruppen (KldB2010)</t>
  </si>
  <si>
    <t>darunter nach Anforderungsniveau der ausgeübten Tätigkeit (KldB 2010)</t>
  </si>
  <si>
    <t>Helfer</t>
  </si>
  <si>
    <t>Fachkraft</t>
  </si>
  <si>
    <t>Spezialist</t>
  </si>
  <si>
    <t>Experte</t>
  </si>
  <si>
    <r>
      <t>darunter: ausgewählte Berufsaggregate</t>
    </r>
    <r>
      <rPr>
        <b/>
        <vertAlign val="superscript"/>
        <sz val="8"/>
        <rFont val="Arial"/>
        <family val="2"/>
      </rPr>
      <t>2)</t>
    </r>
    <r>
      <rPr>
        <b/>
        <sz val="8"/>
        <rFont val="Arial"/>
        <family val="2"/>
      </rPr>
      <t xml:space="preserve"> nach der ausgeübten Tätigkeit (KldB 2010)</t>
    </r>
  </si>
  <si>
    <t>Bauberufe</t>
  </si>
  <si>
    <t>Handwerksberufe</t>
  </si>
  <si>
    <t>Ingenieure</t>
  </si>
  <si>
    <t>MINT-Berufe</t>
  </si>
  <si>
    <r>
      <t>Pflegeberufe</t>
    </r>
    <r>
      <rPr>
        <vertAlign val="superscript"/>
        <sz val="8"/>
        <rFont val="Arial"/>
        <family val="2"/>
      </rPr>
      <t>3)</t>
    </r>
  </si>
  <si>
    <t>davon nach Berufsfachlichkeit der ausgeübten Tätigkeit (KldB 2010)</t>
  </si>
  <si>
    <t>Land-, Tier-, Forstwirtschaftsberufe</t>
  </si>
  <si>
    <t>dar. 111</t>
  </si>
  <si>
    <t>Landwirtschaft</t>
  </si>
  <si>
    <t>Gartenbauberufe, Floristik</t>
  </si>
  <si>
    <t>Rohstoffgewinn,Glas-,Keramikverarbeitung</t>
  </si>
  <si>
    <t>Kunststoff- u. Holzherst.,-verarbeitung</t>
  </si>
  <si>
    <t>Papier-,Druckberufe, tech.Mediengestalt.</t>
  </si>
  <si>
    <t>Metallerzeugung,-bearbeitung, Metallbau</t>
  </si>
  <si>
    <t>Maschinen- und Fahrzeugtechnikberufe</t>
  </si>
  <si>
    <t>Mechatronik-, Energie- u. Elektroberufe</t>
  </si>
  <si>
    <t>Techn.Entwickl.Konstr.Produktionssteuer.</t>
  </si>
  <si>
    <t>Textil- und Lederberufe</t>
  </si>
  <si>
    <t>Lebensmittelherstellung u. -verarbeitung</t>
  </si>
  <si>
    <t>dar. 292</t>
  </si>
  <si>
    <t>Lebensmittel- u. Genussmittelherstellung</t>
  </si>
  <si>
    <t>dar. 293</t>
  </si>
  <si>
    <t>Speisenzubereitung</t>
  </si>
  <si>
    <t>Bauplanung,Architektur,Vermessungsberufe</t>
  </si>
  <si>
    <t>Hoch- und Tiefbauberufe</t>
  </si>
  <si>
    <t>(Innen-)Ausbauberufe</t>
  </si>
  <si>
    <t>Gebäude- u. versorgungstechnische Berufe</t>
  </si>
  <si>
    <t>Mathematik-Biologie-Chemie-,Physikberufe</t>
  </si>
  <si>
    <t>Geologie-,Geografie-,Umweltschutzberufe</t>
  </si>
  <si>
    <t>Informatik- und andere IKT-Berufe</t>
  </si>
  <si>
    <t>Verkehr, Logistik (außer Fahrzeugführ.)</t>
  </si>
  <si>
    <t>dar. 513</t>
  </si>
  <si>
    <t>Lagerwirt.,Post,Zustellung,Güterumschlag</t>
  </si>
  <si>
    <t>dar. Berufe in der Lagerwirtschaft (5131)</t>
  </si>
  <si>
    <t>Führer von Fahrzeug- u. Transportgeräten</t>
  </si>
  <si>
    <t>dar. 521</t>
  </si>
  <si>
    <t>Fahrzeugführung im Straßenverkehr</t>
  </si>
  <si>
    <t>Schutz-,Sicherheits-, Überwachungsberufe</t>
  </si>
  <si>
    <t>dar. 531</t>
  </si>
  <si>
    <t>Obj.-,Pers.-,Brandschutz,Arbeitssicherh.</t>
  </si>
  <si>
    <t>Reinigungsberufe</t>
  </si>
  <si>
    <t>Einkaufs-, Vertriebs- und Handelsberufe</t>
  </si>
  <si>
    <t>Verkaufsberufe</t>
  </si>
  <si>
    <t>Tourismus-, Hotel- und Gaststättenberufe</t>
  </si>
  <si>
    <t>dar. 632</t>
  </si>
  <si>
    <t>Hotellerie</t>
  </si>
  <si>
    <t>dar. 633</t>
  </si>
  <si>
    <t>Gastronomie</t>
  </si>
  <si>
    <t>Berufe Unternehmensführung,-organisation</t>
  </si>
  <si>
    <t>dar. 713</t>
  </si>
  <si>
    <t>Unternehmensorganisation und -strategie</t>
  </si>
  <si>
    <t>dar. 714</t>
  </si>
  <si>
    <t>Büro und Sekretariat</t>
  </si>
  <si>
    <t>Finanzdienstl.Rechnungsw.,Steuerberatung</t>
  </si>
  <si>
    <t>dar. 721</t>
  </si>
  <si>
    <t>Versicherungs- u. Finanzdienstleistungen</t>
  </si>
  <si>
    <t>dar. 722</t>
  </si>
  <si>
    <t>Rechnungswesen, Controlling und Revision</t>
  </si>
  <si>
    <t>Berufe in Recht und Verwaltung</t>
  </si>
  <si>
    <t>dar. 732</t>
  </si>
  <si>
    <t>Verwaltung</t>
  </si>
  <si>
    <t>Medizinische Gesundheitsberufe</t>
  </si>
  <si>
    <t>dar. 811</t>
  </si>
  <si>
    <t>Arzt- und Praxishilfe</t>
  </si>
  <si>
    <t>dar. 813</t>
  </si>
  <si>
    <r>
      <t xml:space="preserve">Gesundh.,Krankenpfl.,Rettungsd.Geburtsh. </t>
    </r>
    <r>
      <rPr>
        <vertAlign val="superscript"/>
        <sz val="8"/>
        <rFont val="Arial"/>
        <family val="2"/>
      </rPr>
      <t>3)</t>
    </r>
  </si>
  <si>
    <t>dar. 814</t>
  </si>
  <si>
    <t>Human- und Zahnmedizin</t>
  </si>
  <si>
    <t>dar. 817</t>
  </si>
  <si>
    <t>Nicht ärztliche Therapie und Heilkunde</t>
  </si>
  <si>
    <t>Nichtmed.Gesundheit,Körperpfl.,Medizint.</t>
  </si>
  <si>
    <t>dar. 821</t>
  </si>
  <si>
    <t>dar. 823</t>
  </si>
  <si>
    <t>Körperpflege</t>
  </si>
  <si>
    <t>Erziehung,soz.,hauswirt.Berufe,Theologie</t>
  </si>
  <si>
    <t>dar. 831</t>
  </si>
  <si>
    <t>Erziehung,Sozialarb.,Heilerziehungspfl.</t>
  </si>
  <si>
    <t>dar. Berufe i.d. Kinderbetr., -erziehung (8311)</t>
  </si>
  <si>
    <t>Lehrende und ausbildende Berufe</t>
  </si>
  <si>
    <t>dar. 841</t>
  </si>
  <si>
    <t>Lehrtätigkeit an allgemeinbild. Schulen</t>
  </si>
  <si>
    <t>dar. 842</t>
  </si>
  <si>
    <t>Lehrt.berufsb.Fächer,betr.Ausb.,Betr.päd</t>
  </si>
  <si>
    <t>dar. 843</t>
  </si>
  <si>
    <t>Lehr-, Forschungstätigkeit an Hochschulen</t>
  </si>
  <si>
    <t>Geistes-Gesellschafts-Wirtschaftswissen.</t>
  </si>
  <si>
    <t>Werbung,Marketing,kaufm,red.Medienberufe</t>
  </si>
  <si>
    <t>Produktdesign, Kunsthandwerk</t>
  </si>
  <si>
    <t>Darstellende, unterhaltende Berufe</t>
  </si>
  <si>
    <t>XX</t>
  </si>
  <si>
    <t>Sonstige / Keine Angabe</t>
  </si>
  <si>
    <r>
      <t>2)</t>
    </r>
    <r>
      <rPr>
        <sz val="7"/>
        <rFont val="Arial"/>
        <family val="2"/>
      </rPr>
      <t xml:space="preserve"> Beschreibung der Berufsaggregate siehe beigefügtes Hinweisblatt "Berufsaggregate"</t>
    </r>
  </si>
  <si>
    <r>
      <rPr>
        <vertAlign val="superscript"/>
        <sz val="7"/>
        <rFont val="Arial"/>
        <family val="2"/>
      </rPr>
      <t>3)</t>
    </r>
    <r>
      <rPr>
        <sz val="7"/>
        <rFont val="Arial"/>
        <family val="2"/>
      </rPr>
      <t xml:space="preserve"> 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werden beide Bereiche standardmäßig als Aggregat dargestellt und berichtet. In der Regel wird dazu das Aggregat “Pflegeberufe“ mit den Systematikpositionen 8130 Gesundheits-, Krankenpflege (o.S.), 8131 Fachkrankenpflege, 8132 Fachkinderkrankenpflege, 8138 Gesundheits-, Krankenpflege (ssT), 8139 Aufsicht, Führung – Pflege, Rettungsdienst, 821 Altenpflege (einschließlich Führung) der Klassifikation der Berufe 20210 (KldB 2010) verwendet, Fach- und Assistenzkräfte in der operationstechnischen Assistenz, im Rettungsdienst sowie in der Geburtshilfe sind nicht enthalten. Für weitere Informationen siehe auch Hintergrundinfo "Pflegeberufe in den Arbeitsmarktstatistiken 07/2021“.</t>
    </r>
  </si>
  <si>
    <r>
      <rPr>
        <vertAlign val="superscript"/>
        <sz val="7"/>
        <rFont val="Arial"/>
        <family val="2"/>
      </rPr>
      <t xml:space="preserve">*) </t>
    </r>
    <r>
      <rPr>
        <sz val="7"/>
        <rFont val="Arial"/>
        <family val="2"/>
      </rPr>
      <t xml:space="preserve">Aus Datenschutzgründen und Gründen der statistischen Geheimhaltung werden Zahlenwerte von 1 oder 2 und Daten, aus denen rechnerisch auf einen solchen Zahlenwert geschlossen werden kann, anonymisiert. </t>
    </r>
  </si>
  <si>
    <r>
      <rPr>
        <vertAlign val="superscript"/>
        <sz val="7"/>
        <rFont val="Arial"/>
        <family val="2"/>
      </rPr>
      <t xml:space="preserve">() </t>
    </r>
    <r>
      <rPr>
        <sz val="7"/>
        <rFont val="Arial"/>
        <family val="2"/>
      </rPr>
      <t>Eingeschränkte Aussagekraft der beruflichen Tätigkeit nach KldB 2010 bei niedriger Fallzahl.</t>
    </r>
  </si>
  <si>
    <t>3.1 Geringfügig entlohnte Beschäftigte nach Regionen und ausgewählten Merkmalen</t>
  </si>
  <si>
    <t>Regionen / Merkmale</t>
  </si>
  <si>
    <t xml:space="preserve">geringfügig entlohnte Beschäftigte am Stichtag Ende ... </t>
  </si>
  <si>
    <t>Agentur für Arbeit Ahlen – Münster am Wohnort</t>
  </si>
  <si>
    <t>3.2 Geringfügig entlohnte Beschäftigte nach ausgewählten Merkmalen</t>
  </si>
  <si>
    <r>
      <t xml:space="preserve">mit anerkanntem Berufsabschluss </t>
    </r>
    <r>
      <rPr>
        <vertAlign val="superscript"/>
        <sz val="8"/>
        <rFont val="Arial"/>
        <family val="2"/>
      </rPr>
      <t>2)</t>
    </r>
  </si>
  <si>
    <r>
      <rPr>
        <vertAlign val="superscript"/>
        <sz val="7"/>
        <rFont val="Arial"/>
        <family val="2"/>
      </rPr>
      <t xml:space="preserve">2) </t>
    </r>
    <r>
      <rPr>
        <sz val="7"/>
        <rFont val="Arial"/>
        <family val="2"/>
      </rPr>
      <t>"mit anerkanntem Berufsabschluss" ist die Summe aus "mit anerkannter Berufsausbildung" und "Meister-/Techniker-/gleichw. Fachschulabschluss"</t>
    </r>
  </si>
  <si>
    <r>
      <rPr>
        <vertAlign val="superscript"/>
        <sz val="7"/>
        <rFont val="Arial"/>
        <family val="2"/>
      </rPr>
      <t>3)</t>
    </r>
    <r>
      <rPr>
        <sz val="7"/>
        <rFont val="Arial"/>
        <family val="2"/>
      </rPr>
      <t xml:space="preserve"> "mit akademischem Abschluss" ist die Summe aus "Bachelor", "Diplom/Magister/Master/Staatsexamen" und "Promotion"</t>
    </r>
  </si>
  <si>
    <t>3.3 Geringfügig entlohnte Beschäftigte nach der Klassifikation der Wirtschaftszweige 2008 (WZ 2008)</t>
  </si>
  <si>
    <t>3.4 Geringfügig entlohnte Beschäftigte nach der Klassifikation der Berufe (KldB 2010)</t>
  </si>
  <si>
    <t>Anforderungsniveau/
Berufshauptgruppen/-gruppen
(KldB2010)</t>
  </si>
  <si>
    <t xml:space="preserve">4.1 Begonnene sozialversicherungspflichtige Beschäftigungsverhältnisse und darunter 
befristete Beschäftigungsverhältnisse sowie Befristungsanteile nach ausgewählten Merkmalen </t>
  </si>
  <si>
    <t>4. Quartal 2025</t>
  </si>
  <si>
    <t xml:space="preserve">Merkmale           </t>
  </si>
  <si>
    <t>3. Quartal 2025</t>
  </si>
  <si>
    <t>2. Quartal 2025</t>
  </si>
  <si>
    <t>1. Quartal 2025</t>
  </si>
  <si>
    <t>4. Quartal 2024</t>
  </si>
  <si>
    <t>Veränderung gegenüber
dem Vorjahresquartal 
(Spalte 1 zu Spalte 5)</t>
  </si>
  <si>
    <t>in %(-Pkt.)</t>
  </si>
  <si>
    <t>begonnene sozialversicherungspflichtige 
Beschäftigungsverhältnisse (begBV)</t>
  </si>
  <si>
    <t>dav.:</t>
  </si>
  <si>
    <t xml:space="preserve"> Männer                      </t>
  </si>
  <si>
    <t xml:space="preserve"> Frauen                        </t>
  </si>
  <si>
    <t>dar.:</t>
  </si>
  <si>
    <r>
      <t xml:space="preserve">Befristungsanteil </t>
    </r>
    <r>
      <rPr>
        <b/>
        <vertAlign val="superscript"/>
        <sz val="8"/>
        <rFont val="Arial"/>
        <family val="2"/>
      </rPr>
      <t>2)</t>
    </r>
  </si>
  <si>
    <t>x</t>
  </si>
  <si>
    <r>
      <t xml:space="preserve">dar.: beg. svpfl. BV in der SvB-Kerngruppe </t>
    </r>
    <r>
      <rPr>
        <b/>
        <vertAlign val="superscript"/>
        <sz val="8"/>
        <rFont val="Arial"/>
        <family val="2"/>
      </rPr>
      <t>3)</t>
    </r>
  </si>
  <si>
    <t>befristet</t>
  </si>
  <si>
    <t>dar. befristet</t>
  </si>
  <si>
    <t>unter 25 Jahren</t>
  </si>
  <si>
    <r>
      <t>1)</t>
    </r>
    <r>
      <rPr>
        <sz val="7"/>
        <rFont val="Arial"/>
        <family val="2"/>
      </rPr>
      <t xml:space="preserve"> Als begonnene Beschäftigungsverhältnisse im Sinne der Beschäftigungsstatistik zählen die Anmeldungen zu einem sozialversicherungspflichtigen Beschäftigungsverhältnis innerhalb eines Zeitraums. Mehrfacherfassungen von Beschäftigten sind möglich.</t>
    </r>
  </si>
  <si>
    <r>
      <t>2)</t>
    </r>
    <r>
      <rPr>
        <sz val="7"/>
        <rFont val="Arial"/>
        <family val="2"/>
      </rPr>
      <t xml:space="preserve"> bezogen auf SvB-Kerngruppe-Befristung</t>
    </r>
  </si>
  <si>
    <r>
      <t>3)</t>
    </r>
    <r>
      <rPr>
        <sz val="7"/>
        <color indexed="8"/>
        <rFont val="Arial"/>
        <family val="2"/>
      </rPr>
      <t xml:space="preserve"> SvB-Kerngruppe Befristung - siehe methodische Hinweise</t>
    </r>
  </si>
  <si>
    <t>4.2 Begonnene sozialversicherungspflichtige Beschäftigungsverhältnisse nach der Klassifikation der 
Wirtschaftszweige 2008 (WZ 2008)</t>
  </si>
  <si>
    <r>
      <t>begonnene sozialversicherungspflichtige Beschäftigungsverhältnisse</t>
    </r>
    <r>
      <rPr>
        <vertAlign val="superscript"/>
        <sz val="8"/>
        <rFont val="Arial"/>
        <family val="2"/>
      </rPr>
      <t>2)</t>
    </r>
    <r>
      <rPr>
        <sz val="8"/>
        <rFont val="Arial"/>
        <family val="2"/>
      </rPr>
      <t xml:space="preserve"> im…</t>
    </r>
  </si>
  <si>
    <t>Veränderung gegenüber
dem Vorjahresquartal (Spalte 1 zu Spalte 5)</t>
  </si>
  <si>
    <r>
      <t>2)</t>
    </r>
    <r>
      <rPr>
        <sz val="7"/>
        <rFont val="Arial"/>
        <family val="2"/>
      </rPr>
      <t xml:space="preserve"> Als begonnene Beschäftigungsverhältnisse im Sinne der Beschäftigungsstatistik zählen die Anmeldungen zu einem sozialversicherungspflichtigen Beschäftigungsverhältnis innerhalb eines Zeitraums. Mehrfacherfassungen von Beschäftigten sind möglich.</t>
    </r>
  </si>
  <si>
    <t>*) Aus Datenschutzgründen und Gründen der statistischen Geheimhaltung werden Zahlenwerte von 1 oder 2 und Daten, aus denen rechnerisch auf einen solchen Zahlenwert geschlossen werden kann, anonymisiert. Gleiches gilt, wenn eine Region oder ein Wirtschaftszweig 1 oder 2 Betriebe aufweist oder einer der Betriebe einen so hohen Beschäftigtenanteil auf sich vereint, dass die Beschäftigtenzahl praktisch eine Einzelangabe über diesen Betrieb darstellt (Dominanzfall). In Fällen, in denen Werte von Null eine Information über den Merkmalsträger offen legen, werden auch diese Nullwerte anonymisiert.</t>
  </si>
  <si>
    <t>4.3 Begonnene sozialversicherungspflichtige Beschäftigungsverhältnisse nach der Klassifikation der 
Berufe (KldB 2010)</t>
  </si>
  <si>
    <r>
      <t>begonnene sozialversicherungspflichtige
Beschäftigungsverhältnisse</t>
    </r>
    <r>
      <rPr>
        <vertAlign val="superscript"/>
        <sz val="8"/>
        <rFont val="Arial"/>
        <family val="2"/>
      </rPr>
      <t>3)</t>
    </r>
    <r>
      <rPr>
        <sz val="8"/>
        <rFont val="Arial"/>
        <family val="2"/>
      </rPr>
      <t xml:space="preserve"> im…</t>
    </r>
  </si>
  <si>
    <r>
      <t xml:space="preserve">Gesundh.,Krankenpfl.,Rettungsd.Geburtsh. </t>
    </r>
    <r>
      <rPr>
        <vertAlign val="superscript"/>
        <sz val="8"/>
        <rFont val="Arial"/>
        <family val="2"/>
      </rPr>
      <t>2)</t>
    </r>
  </si>
  <si>
    <r>
      <rPr>
        <vertAlign val="superscript"/>
        <sz val="7"/>
        <rFont val="Arial"/>
        <family val="2"/>
      </rPr>
      <t xml:space="preserve">2) </t>
    </r>
    <r>
      <rPr>
        <sz val="7"/>
        <rFont val="Arial"/>
        <family val="2"/>
      </rPr>
      <t>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solllten die beiden Berufe nur in Summe betrachtet werden.</t>
    </r>
  </si>
  <si>
    <r>
      <t>3)</t>
    </r>
    <r>
      <rPr>
        <sz val="7"/>
        <rFont val="Arial"/>
        <family val="2"/>
      </rPr>
      <t xml:space="preserve"> Als begonnene Beschäftigungsverhältnisse im Sinne der Beschäftigungsstatistik zählen die Anmeldungen zu einem sozialversicherungspflichtigen Beschäftigungsverhältnis innerhalb eines Zeitraums. Mehrfacherfassungen von Beschäftigten sind möglich.</t>
    </r>
  </si>
  <si>
    <t>.X Veränderungswert &gt;250%. In begründeten Ausnahmefällen kann von der Regel abgewichen werden.</t>
  </si>
  <si>
    <t>5.1 Beendete sozialversicherungspflichtige Beschäftigungsverhältnisse nach der Klassifikation der 
Wirtschaftszweige 2008 (WZ 2008)</t>
  </si>
  <si>
    <r>
      <t>beendete sozialversicherungspflichtige 
Beschäftigungsverhältnisse</t>
    </r>
    <r>
      <rPr>
        <vertAlign val="superscript"/>
        <sz val="8"/>
        <rFont val="Arial"/>
        <family val="2"/>
      </rPr>
      <t>2)</t>
    </r>
    <r>
      <rPr>
        <sz val="8"/>
        <rFont val="Arial"/>
        <family val="2"/>
      </rPr>
      <t xml:space="preserve"> im…</t>
    </r>
  </si>
  <si>
    <r>
      <t>2)</t>
    </r>
    <r>
      <rPr>
        <sz val="7"/>
        <rFont val="Arial"/>
        <family val="2"/>
      </rPr>
      <t xml:space="preserve"> Als beendete Beschäftigungsverhältnisse im Sinne der Beschäftigungsstatistik zählen die Abmeldungen von einem sozialversicherungspflichtigen Beschäftigungsverhältnis innerhalb eines Zeitraums. Mehrfacherfassungen von Beschäftigten sind möglich.</t>
    </r>
  </si>
  <si>
    <t>5.2 Beendete sozialversicherungspflichtige Beschäftigungsverhältnisse nach der Klassifikation der
Berufe (KldB 2010)</t>
  </si>
  <si>
    <r>
      <t>beendete sozialversicherungspflichtige 
Beschäftigungsverhältnisse</t>
    </r>
    <r>
      <rPr>
        <vertAlign val="superscript"/>
        <sz val="8"/>
        <rFont val="Arial"/>
        <family val="2"/>
      </rPr>
      <t>3)</t>
    </r>
    <r>
      <rPr>
        <sz val="8"/>
        <rFont val="Arial"/>
        <family val="2"/>
      </rPr>
      <t xml:space="preserve"> im…</t>
    </r>
  </si>
  <si>
    <r>
      <t>3)</t>
    </r>
    <r>
      <rPr>
        <sz val="7"/>
        <rFont val="Arial"/>
        <family val="2"/>
      </rPr>
      <t xml:space="preserve"> Als beendete Beschäftigungsverhältnisse im Sinne der Beschäftigungsstatistik zählen die Abmeldungen von einem sozialversicherungspflichtigen Beschäftigungsverhältnis innerhalb eines Zeitraums. Mehrfacherfassungen von Beschäftigten sind möglich.</t>
    </r>
  </si>
  <si>
    <t xml:space="preserve">6. Sozialversicherungspflichtig und geringfügig entlohnte Beschäftigte sowie begonnene und beendete sv-pflichtige
Beschäftigungsverhältnisse </t>
  </si>
  <si>
    <t>Agentur für Arbeit  Ahlen – Münster (367); (Gebietsstand Juni 2026)</t>
  </si>
  <si>
    <r>
      <t>Zeitreihe mit fiktivem Gebietsstand</t>
    </r>
    <r>
      <rPr>
        <vertAlign val="superscript"/>
        <sz val="8"/>
        <rFont val="Arial"/>
        <family val="2"/>
      </rPr>
      <t xml:space="preserve"> 1) 2)</t>
    </r>
  </si>
  <si>
    <t>Aufgrund einer rückwirkenden Korrektur der Beschäftigungsstatistik können diese Daten von zuvor veröffentlichten Ergebnissen geringfügig abweichen.</t>
  </si>
  <si>
    <t>Stichtag Ende ... /
Quartal</t>
  </si>
  <si>
    <t>sozialversicherungspflichtig Beschäftigte
(Stichtag)</t>
  </si>
  <si>
    <t>geringfügig entlohnte Beschäftigte 
(Stichtag)</t>
  </si>
  <si>
    <t>Beschäftigungs-
verhältnisse
(Quartal)</t>
  </si>
  <si>
    <t>Vollzeit</t>
  </si>
  <si>
    <t>Teilzeit</t>
  </si>
  <si>
    <t>50 bis unter 65 Jahre</t>
  </si>
  <si>
    <t xml:space="preserve">aus-
schließlich </t>
  </si>
  <si>
    <t>im Nebenjob</t>
  </si>
  <si>
    <t xml:space="preserve">begonnene </t>
  </si>
  <si>
    <t>beendete</t>
  </si>
  <si>
    <t xml:space="preserve">2015 Dez. / 4 . Quartal </t>
  </si>
  <si>
    <t xml:space="preserve">2016 Mrz. / 1 . Quartal </t>
  </si>
  <si>
    <t xml:space="preserve">         Jun. / 2 . Quartal </t>
  </si>
  <si>
    <t xml:space="preserve">         Sep. / 3 . Quartal </t>
  </si>
  <si>
    <t xml:space="preserve">         Dez. / 4 . Quartal </t>
  </si>
  <si>
    <t xml:space="preserve">2017 Mrz. / 1 . Quartal </t>
  </si>
  <si>
    <t xml:space="preserve">2018 Mrz. / 1 . Quartal </t>
  </si>
  <si>
    <t xml:space="preserve">2019 Mrz. / 1 . Quartal </t>
  </si>
  <si>
    <t xml:space="preserve">2020 Mrz. / 1 . Quartal </t>
  </si>
  <si>
    <t xml:space="preserve">2021 Mrz. / 1 . Quartal </t>
  </si>
  <si>
    <t xml:space="preserve">2022 Mrz. / 1 . Quartal </t>
  </si>
  <si>
    <t xml:space="preserve">2023 Mrz. / 1 . Quartal </t>
  </si>
  <si>
    <t xml:space="preserve">2024 Mrz. / 1 . Quartal </t>
  </si>
  <si>
    <t xml:space="preserve">2025 Mrz. / 1 . Quartal </t>
  </si>
  <si>
    <r>
      <rPr>
        <vertAlign val="superscript"/>
        <sz val="7"/>
        <rFont val="Arial"/>
        <family val="2"/>
      </rPr>
      <t xml:space="preserve">1) </t>
    </r>
    <r>
      <rPr>
        <sz val="7"/>
        <rFont val="Arial"/>
        <family val="2"/>
      </rPr>
      <t>Die Zeitreihe bildet abweichend von den anderen Tabellen dieses Produkts nicht den Gebietsstand zum jeweiligen Stichtag sondern zum o. g. festen Zeitpunkt ab und ermöglicht somit einen Vergleich unabhängig von in der Vergangenheit erfolgten Gebietsstandsänderungen.</t>
    </r>
  </si>
  <si>
    <r>
      <t xml:space="preserve">2) </t>
    </r>
    <r>
      <rPr>
        <sz val="7"/>
        <color rgb="FF000000"/>
        <rFont val="Arial"/>
        <family val="2"/>
      </rPr>
      <t>Im Dezember 2023 erfolgte eine partielle Revision der Wohn- und Arbeitsortangaben in der Beschäftigungsstatistik, siehe methodischer Hinweis.</t>
    </r>
  </si>
  <si>
    <t>Stand: 02.08.2023</t>
  </si>
  <si>
    <t>Methodische Hinweise zu ausgeübte Tätigkeit und Anforderungsniveau (KldB 2010) - Berufsaggregate</t>
  </si>
  <si>
    <r>
      <rPr>
        <b/>
        <sz val="10"/>
        <rFont val="Arial"/>
        <family val="2"/>
      </rPr>
      <t>Ausgeübte Tätigkeit</t>
    </r>
    <r>
      <rPr>
        <sz val="9"/>
        <rFont val="Arial"/>
        <family val="2"/>
      </rPr>
      <t xml:space="preserve">
Die ausgeübte Tätigkeit wird in der Beschäftigungsstatistik seit dem </t>
    </r>
    <r>
      <rPr>
        <b/>
        <sz val="9"/>
        <rFont val="Arial"/>
        <family val="2"/>
      </rPr>
      <t>Stichtag 31.12.2012</t>
    </r>
    <r>
      <rPr>
        <sz val="9"/>
        <rFont val="Arial"/>
        <family val="2"/>
      </rPr>
      <t xml:space="preserve"> nach der Klassifikation der Berufe 2010 (KldB 2010) abgebildet. Maßgebend für die Verschlüsselung ist allein die Tätigkeit, die der Beschäftigte aktuell im Betrieb ausübt – auch wenn diese Tätigkeit nicht dem erlernten Beruf entspricht. Treffen mehrere Tätigkeitsbezeichnungen für einen Beschäftigten zu, wird die Bezeichnung verschlüsselt, die für die überwiegend ausgeübte Tätigkeit gilt. </t>
    </r>
    <r>
      <rPr>
        <b/>
        <sz val="9"/>
        <rFont val="Arial"/>
        <family val="2"/>
      </rPr>
      <t>Auszubildende</t>
    </r>
    <r>
      <rPr>
        <sz val="9"/>
        <rFont val="Arial"/>
        <family val="2"/>
      </rPr>
      <t xml:space="preserve"> werden mit ihrem </t>
    </r>
    <r>
      <rPr>
        <b/>
        <sz val="9"/>
        <rFont val="Arial"/>
        <family val="2"/>
      </rPr>
      <t>Zielberuf</t>
    </r>
    <r>
      <rPr>
        <sz val="9"/>
        <rFont val="Arial"/>
        <family val="2"/>
      </rPr>
      <t xml:space="preserve"> (gemäß Ausbildungsvertrag) verschlüsselt. Ein Vergleich der KldB 2010 mit den Angaben älterer Klassifikationen (KldB 1988) ist nur sehr eingeschränkt möglich. 
Die Klassifikation der Berufe 2010 strukturiert und gruppiert die in Deutschland üblichen Berufsbezeichnungen anhand ihrer Ähnlichkeit über ein hierarchisch aufsteigendes, numerisches System in fünf Ebenen. Als strukturgebende Dimension weist die KldB 2010 auf den ersten vier Aggregationsebenen die „Berufsfachlichkeit“ aus.</t>
    </r>
  </si>
  <si>
    <t>Beschreibung der Berufsaggregate:</t>
  </si>
  <si>
    <r>
      <rPr>
        <b/>
        <sz val="9"/>
        <rFont val="Arial"/>
        <family val="2"/>
      </rPr>
      <t>"Bauberufe"</t>
    </r>
    <r>
      <rPr>
        <sz val="9"/>
        <rFont val="Arial"/>
        <family val="2"/>
      </rPr>
      <t xml:space="preserve">
Kurzbeschreibung
Das Berufsaggregat "Bauberufe" umfasst Berufsgattungen der KldB2010, die typische Bau-Tätigkeiten beschreiben und ist nicht im Sinne von etwaigen personenbezogenen Berufsausbildungen zu interpretieren. Das bedeutet im Umkehrschluss, eine mögliche Berufsausbildung in einem Bauberuf stellt nicht die einzige Zugangsmöglichkeit zu diesen Berufen bzw. Tätigkeiten dar, auch wenn sie vielleicht als idealtypisch gelten mag. Die Tätigkeiten reichen vom Anforderungsniveau "Helfer" bis "Experte".
</t>
    </r>
    <r>
      <rPr>
        <u/>
        <sz val="9"/>
        <rFont val="Arial"/>
        <family val="2"/>
      </rPr>
      <t>Zugeordnete Berufe (Beispiele)</t>
    </r>
    <r>
      <rPr>
        <sz val="9"/>
        <rFont val="Arial"/>
        <family val="2"/>
      </rPr>
      <t xml:space="preserve">
Bauhelfer/-in
Elektroinstallateur/-in
Maurermeister/-in
Architekt/-in</t>
    </r>
  </si>
  <si>
    <t>hier finden Sie die ausführliche Beschreibung der "Bauberufe"</t>
  </si>
  <si>
    <r>
      <rPr>
        <b/>
        <sz val="9"/>
        <rFont val="Arial"/>
        <family val="2"/>
      </rPr>
      <t>"Handwerksberufe"</t>
    </r>
    <r>
      <rPr>
        <sz val="9"/>
        <rFont val="Arial"/>
        <family val="2"/>
      </rPr>
      <t xml:space="preserve">
Kurzbeschreibung
Das spezifische Berufsaggregat "Handwerksberufe" umfasst Berufsgattungen der KldB2010, die für ausgebildete Handwerker typische Berufe im Sinne von Tätigkeiten beschreiben und ist nicht im Sinne von personenbezogenen Berufsausbildungen zu interpretieren. Hierbei ist zu beachten, dass auch Ausbildungen des industriellen Sektors eine Zugangsvoraussetzung zu Handwerksberufen darstellen. Das bedeutet, eine Berufsausbildung zum Handwerker stellt nicht die einzige Zugangsmöglichkeit zu diesen Berufen bzw. Tätigkeiten dar, auch wenn sie vielleicht als idealtypisch gelten mag.
</t>
    </r>
    <r>
      <rPr>
        <u/>
        <sz val="9"/>
        <rFont val="Arial"/>
        <family val="2"/>
      </rPr>
      <t>Zugeordnete Berufe (Beispiele)</t>
    </r>
    <r>
      <rPr>
        <sz val="9"/>
        <rFont val="Arial"/>
        <family val="2"/>
      </rPr>
      <t xml:space="preserve">
Tischlerei, KFZ-Mechatronik, Fotografie, Gebäudereinigung, Medizintechnik, Raumausstattung</t>
    </r>
  </si>
  <si>
    <t>hier finden Sie die ausführliche Beschreibung der "Handwerksberufe"</t>
  </si>
  <si>
    <r>
      <rPr>
        <b/>
        <sz val="9"/>
        <rFont val="Arial"/>
        <family val="2"/>
      </rPr>
      <t>"Ingenieurberufe"</t>
    </r>
    <r>
      <rPr>
        <sz val="9"/>
        <rFont val="Arial"/>
        <family val="2"/>
      </rPr>
      <t xml:space="preserve">
Kurzbeschreibung
Das Berufsaggregat "Ingenieurberufe" umfasst Berufsgattungen der KldB2010, die für ausgebildete Ingenieure typische Berufe im Sinne von Tätigkeiten beschreiben und ist nicht im Sinne von personenbezogenen Berufsausbildungen zu interpretieren. Das bedeutet im Umkehrschluss, eine Berufsausbildung zum Ingenieur stellt nicht die einzige Zugangsmöglichkeit zu diesen Berufen bzw. Tätigkeiten dar, auch wenn sie vielleicht als idealtypisch gelten mag.
</t>
    </r>
    <r>
      <rPr>
        <u/>
        <sz val="9"/>
        <rFont val="Arial"/>
        <family val="2"/>
      </rPr>
      <t>Zugeordnete Berufe (Beispiele)</t>
    </r>
    <r>
      <rPr>
        <sz val="9"/>
        <rFont val="Arial"/>
        <family val="2"/>
      </rPr>
      <t xml:space="preserve">
Maschinenbauingenieur/-in
Ingenieur/-in - Druck- und Medientechnik
Elektrotechnikingenieur/-in
Bauingenieur/-in</t>
    </r>
  </si>
  <si>
    <t>hier finden Sie die ausführliche Beschreibung der "Ingenieurberufe"</t>
  </si>
  <si>
    <r>
      <rPr>
        <b/>
        <sz val="9"/>
        <rFont val="Arial"/>
        <family val="2"/>
      </rPr>
      <t xml:space="preserve">"MINT-Berufe" </t>
    </r>
    <r>
      <rPr>
        <sz val="9"/>
        <rFont val="Arial"/>
        <family val="2"/>
      </rPr>
      <t xml:space="preserve">
Kurzbeschreibung
Das spezifische Berufsaggregat "MINT-Berufe" umfasst alle Tätigkeiten, für deren Ausübung ein hoher Anteil an Kenntnissen aus den Bereichen Mathematik, 
Informatik, Naturwissenschaften und/oder Technik erforderlich ist. Dabei wird auch das Bauen und Instandhalten technischer Anlagen und Geräte als zentraler 
Bestandteil einer Tätigkeit zu den MINT-Qualifikationen gezählt. Das Berufsaggregat "MINT-Berufe" umfasst neben den hochqualifizierten MINT-Berufen auch die 
so genannten mittelqualifizierten MINT-Berufe
</t>
    </r>
    <r>
      <rPr>
        <u/>
        <sz val="9"/>
        <rFont val="Arial"/>
        <family val="2"/>
      </rPr>
      <t>Zugeordnete Berufe (Beispiele)</t>
    </r>
    <r>
      <rPr>
        <sz val="9"/>
        <rFont val="Arial"/>
        <family val="2"/>
      </rPr>
      <t xml:space="preserve">
Verfahrensmechaniker/in
IT-Administratoren/in
Chemielaborant/in
Ingenieur/in - Werkstofftechnik</t>
    </r>
  </si>
  <si>
    <t>hier finden Sie die ausführliche Beschreibung der "MINT-Berufe"</t>
  </si>
  <si>
    <r>
      <rPr>
        <b/>
        <sz val="9"/>
        <rFont val="Arial"/>
        <family val="2"/>
      </rPr>
      <t>"Pflegeberufe"</t>
    </r>
    <r>
      <rPr>
        <sz val="9"/>
        <rFont val="Arial"/>
        <family val="2"/>
      </rPr>
      <t xml:space="preserve">
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werden beide Bereiche standardmäßig als Aggregat dargestellt und berichtet. In der Regel wird dazu das Aggregat “Pflegeberufe“ mit den Systematikpositionen 
- 8130 Gesundheits-, Krankenpflege (o.S.), 
- 8131 Fachkrankenpflege, 
- 8132 Fachkinderkrankenpflege, 
- 8138 Gesundheits-, Krankenpflege (ssT), 
- 8139 Aufsicht, Führung – Pflege, Rettungsdienst, 
- 821 Altenpflege (einschließlich Führung) der Klassifikation der Berufe 2010 (KldB 2010) verwendet, 
Fach- und Assistenzkräfte in der operationstechnischen Assistenz, im Rettungsdienst sowie in der Geburtshilfe sind nicht enthalten. Für weitere Informationen siehe auch Hintergrundinfo "Pflegeberufe in den Arbeitsmarktstatistiken 07/2021“.</t>
    </r>
  </si>
  <si>
    <t xml:space="preserve">Weiterführende Informationen zur Klassifikation der Berufe 2010 finden Sie unter: </t>
  </si>
  <si>
    <t>https://statistik.arbeitsagentur.de/DE/Navigation/Grundlagen/Klassifikationen/Klassifikation-der-Berufe/Klassifikation-der-Berufe-Nav.html</t>
  </si>
  <si>
    <t>Stand: 15.07.2025</t>
  </si>
  <si>
    <t xml:space="preserve">Die Information über die Befristung wurde erstmals im Zuge der Umstellung des Tätigkeitsschlüssels (TS 2010) aufgenommen. Auswertungen sind rückwirkend ab Oktober 2012 möglich. 
</t>
  </si>
  <si>
    <r>
      <t xml:space="preserve">Eine Beschäftigung kann befristet oder unbefristet sein. Die genauen Definitionen lauten: 
• </t>
    </r>
    <r>
      <rPr>
        <b/>
        <sz val="9"/>
        <color indexed="8"/>
        <rFont val="Arial"/>
        <family val="2"/>
      </rPr>
      <t>Unbefristete Beschäftigung</t>
    </r>
    <r>
      <rPr>
        <sz val="9"/>
        <color indexed="8"/>
        <rFont val="Arial"/>
        <family val="2"/>
      </rPr>
      <t xml:space="preserve"> 
  Der Arbeitsvertrag wurde auf unbestimmte Zeit abgeschlossen. 
• </t>
    </r>
    <r>
      <rPr>
        <b/>
        <sz val="9"/>
        <color indexed="8"/>
        <rFont val="Arial"/>
        <family val="2"/>
      </rPr>
      <t>Befristete Beschäftigung</t>
    </r>
    <r>
      <rPr>
        <sz val="9"/>
        <color indexed="8"/>
        <rFont val="Arial"/>
        <family val="2"/>
      </rPr>
      <t xml:space="preserve"> 
  Der Arbeitsvertrag wurde auf bestimmte Zeit abgeschlossen (kalendermäßig befristete Arbeitsverträge oder 
  zweckbefristete Arbeitsverträge). 
</t>
    </r>
  </si>
  <si>
    <r>
      <rPr>
        <b/>
        <sz val="9"/>
        <color indexed="8"/>
        <rFont val="Arial"/>
        <family val="2"/>
      </rPr>
      <t xml:space="preserve">Befristung der begonnenen Beschäftigungsverhältnisse </t>
    </r>
    <r>
      <rPr>
        <sz val="9"/>
        <color indexed="8"/>
        <rFont val="Arial"/>
        <family val="2"/>
      </rPr>
      <t xml:space="preserve">
Die Befristung ist für begonnene Beschäftigungsverhältnisse auswertbar. Für Auswertungen empfiehlt sich ein eingeschränkter Personenkreis der sozialversicherungspflichtig Beschäftigten mit dem Ausschluss von Personengruppen, die eine an sich befristete Beschäftigung haben. Diese wären: 
</t>
    </r>
  </si>
  <si>
    <t xml:space="preserve">• sozialversicherungspflichtig Beschäftigte in Ausbildung 
• Praktikanten 
• Personen, die ein freiwilliges soziales, ein freiwilliges ökologisches Jahr oder einen Bundesfreiwilligendienst
  leisten 
• Teilnehmende an zeitlich befristeten arbeitsmarktpolitischen Maßnahmen bei einem Rehabilitationsträger 
  (Personengruppenschlüssel 204) 
</t>
  </si>
  <si>
    <r>
      <rPr>
        <b/>
        <sz val="9"/>
        <color indexed="8"/>
        <rFont val="Arial"/>
        <family val="2"/>
      </rPr>
      <t>Befristung der Beschäftigungsverhältnisse und Beschäftigten im Bestand</t>
    </r>
    <r>
      <rPr>
        <sz val="9"/>
        <color indexed="8"/>
        <rFont val="Arial"/>
        <family val="2"/>
      </rPr>
      <t xml:space="preserve"> 
Für den Bestand in Beschäftigung ergeben sich überhöhte Werte bei der Befristung. Dies hängt mit den Meldungen der Arbeitgeber zur Sozialversicherung zusammen. 
Zeitpunkt der Gültigkeit für die Angabe zur Befristung: 
</t>
    </r>
  </si>
  <si>
    <t xml:space="preserve">• Beginnzeitpunkt der Meldung bei Anmeldungen zur Sozialversicherung
• Endezeitpunkt der Meldung bei allen übrigen Meldungen 
</t>
  </si>
  <si>
    <t xml:space="preserve">Bei Anmeldungen einer sozialversicherungspflichtigen Beschäftigung ist die Angabe zur Befristung zum Beginnzeitpunkt der Meldung zu melden. Damit ist für begonnene Beschäftigungen eine gesicherte Aussage möglich. Im Jahresverlauf nimmt die Qualität der Angabe allerdings für laufende Beschäftigungen ab. Zudem ist es notwendig, dass die Arbeitgeber die Angabe zur Befristung bei jeder Meldung überprüfen und entsprechend aktualisieren, ansonsten werden die Befristungen bei länger bestehenden Beschäftigungen überzeichnet. In den Daten ist eine solche Überzeichnung festzustellen. Es gibt einen Teil an Arbeitgebern, die die Angabe nicht regelmäßig aktualisieren und damit steigt der Anteil der befristeten Beschäftigungen beim Bestand der Beschäftigten und der Beschäftigungsverhältnisse in der Statistik über die Zeit hinweg stetig leicht an. </t>
  </si>
  <si>
    <t>Weitere Informationen finden Sie im Methodenbericht „Befristete Beschäftigung“:</t>
  </si>
  <si>
    <t>https://statistik.arbeitsagentur.de/DE/Statischer-Content/Grundlagen/Methodik-Qualitaet/Methodenberichte/Beschaeftigungsstatistik/Generische-Publikationen/Methodenbericht-Befristete-Beschaeftigung.pdf?__blob=publicationFile</t>
  </si>
  <si>
    <t xml:space="preserve">Im Gegensatz zu den Bestandsdaten der Beschäftigungsstatistik werden begonnene und beendete Beschäftigungsverhältnisse zeitraumbezogen ausgewertet (Monat, Quartal oder Jahr). Während beim Bestand an Beschäftigten eine Person – unabhängig von der Anzahl der Beschäftigungsverhältnisse – zum Stichtag nur einmal gezählt wird (Personenkonzept), ist es bei den Bewegungsdaten durchaus möglich, dass eine Person mehrfach gezählt wird (Fallkonzept). Dies ist der Fall, wenn die Person im Betrachtungszeitraum mehr als ein Beschäftigungsverhältnis beginnt bzw. beendet.
Ergebnisse zu den begonnenen und beendeten Beschäftigungsverhältnissen liegen mit einer Wartezeit von sechs Monaten vor. Eine Betrachtung ist in der Regel nur nach dem Arbeitsort sinnvoll, weil die Beschäftigungsverhältnisse sich primär auf den Sitz des Betriebes beziehen. Für bestimmte Fragestellungen, beispielsweise wenn die begonnenen Beschäftigungen den Arbeitslosen gegenüber gestellt werden, kann dennoch der Wohnort der Beschäftigten betrachtet werden.
</t>
  </si>
  <si>
    <r>
      <t xml:space="preserve">Ein </t>
    </r>
    <r>
      <rPr>
        <b/>
        <sz val="9"/>
        <color indexed="8"/>
        <rFont val="Arial"/>
        <family val="2"/>
      </rPr>
      <t>begonnenes Beschäftigungsverhältnis</t>
    </r>
    <r>
      <rPr>
        <sz val="9"/>
        <color indexed="8"/>
        <rFont val="Arial"/>
        <family val="2"/>
      </rPr>
      <t xml:space="preserve"> wird gezählt, wenn eine Anmeldung mit Abgabegrund „Anmeldung wegen Beginn einer Beschäftigung“ im Rahmen des Meldeverfahrens zur Sozialversicherung durch den Arbeitgeber abgegeben wurde, deren Beginn-Datum der Beschäftigung innerhalb des Betrachtungszeitraums liegt. Entsprechend wird ein </t>
    </r>
    <r>
      <rPr>
        <b/>
        <sz val="9"/>
        <color indexed="8"/>
        <rFont val="Arial"/>
        <family val="2"/>
      </rPr>
      <t>beendetes Beschäftigungsverhältnis</t>
    </r>
    <r>
      <rPr>
        <sz val="9"/>
        <color indexed="8"/>
        <rFont val="Arial"/>
        <family val="2"/>
      </rPr>
      <t xml:space="preserve"> gezählt, wenn eine Abmeldung mit Abgabegrund „Abmeldung wegen Ende einer Beschäftigung“ abgegeben wurde, deren Ende der Beschäftigung innerhalb des Betrachtungszeitraums liegt. 
Ein beendetes und ein begonnenes Beschäftigungsverhältnis werden aber auch dann gezählt, wenn ein Wechsel zwischen folgenden Beschäftigungsarten stattfindet:
  - sozialversicherungspflichtiges Ausbildungsverhältnis
  - sozialversicherungspflichtiges Beschäftigungsverhältnis (keine Ausbildung)
  - geringfügig entlohntes Beschäftigungsverhältnis
  - kurzfristiges Beschäftigungsverhältnis
So werden zum Beispiel immer dann ein beendetes und ein begonnenes Beschäftigungsverhältnis gezählt, wenn ein Beschäftigter seine Ausbildung beendet und anschließend weiterbeschäftigt wird. Dabei ist gleichgültig, ob dies beim selben oder bei einem anderen Arbeitgeber geschieht.
Gleichzeitige An- und Abmeldungen, welche das Meldeverfahren für bestimmte, im Voraus befristete Beschäftigungsverhältnisse vorsieht, werden generell als Beginn und Ende eines Beschäftigungsverhältnisses gezählt.</t>
    </r>
  </si>
  <si>
    <t xml:space="preserve">Damit ist das neue Messkonzept wesentlich genauer und bildet sämtliche Übergänge konsequent und vollständig ab. Zu beachten ist in diesem Zusammenhang auch, dass ein beendetes Beschäftigungsverhältnis nicht (wie vor der Revision 2014) am letzten Arbeitstag in der Statistik gezählt wird, sondern erst am Tag danach. So werden z. B. alle Beschäftigungsverhältnisse, welche mit Ablauf des 31.12. enden, erst im Januar als Abgang gezählt.
</t>
  </si>
  <si>
    <t xml:space="preserve">Bei der Bewertung der Zahl der begonnenen und beendeten Beschäftigungsverhältnisse ist zu berücksichtigen, dass aufgrund des Verfahrens zur Betriebsnummernvergabe z. B.
   - bei der Aufsplittung von Betrieben bzw. Betriebsstätten oder
   - bei der Fusion von Betrieben bzw. Betriebsstätten
unter Umständen eine Abmeldung und nachfolgende (Neu-)Anmeldung von Beschäftigten unter einer neuen Betriebsnummer durch den Arbeitgeber erfolgt. Die Beschäftigten haben ihren Arbeitsplatz jedoch nicht gewechselt, und auch das Beschäftigungsverhältnis wurde nicht unterbrochen. Faktisch ist also weder ein Beschäftigungsverhältnis beendet noch eines begonnen worden, die Bewegungen werden aber statistisch gezählt. 
Auch An- und Abmeldungen in Verbindung mit der Eröffnung eines Insolvenzverfahrens führen zu einer Überzeichnung der begonnenen und beendeten Beschäftigungsverhältnisse, soweit eine neue Betriebsnummer vergeben wird. 
</t>
  </si>
  <si>
    <r>
      <t xml:space="preserve">Neben den begonnenen und beendeten Beschäftigungsverhältnissen kann auch der </t>
    </r>
    <r>
      <rPr>
        <b/>
        <sz val="9"/>
        <color indexed="8"/>
        <rFont val="Arial"/>
        <family val="2"/>
      </rPr>
      <t>Bestand an Beschäftigungsverhältnissen</t>
    </r>
    <r>
      <rPr>
        <sz val="9"/>
        <color indexed="8"/>
        <rFont val="Arial"/>
        <family val="2"/>
      </rPr>
      <t xml:space="preserve"> (nicht zu verwechseln mit dem Bestand an Beschäftigten) zum Stichtag ausgewertet werden. Es sei an dieser Stelle darauf hingewiesen, dass die Formel „Bestand (t)“ = „Bestand (t-1)“ - „Abgang (t) “ + „Zugang (t)“ (Stock-Flow-Modell) nur dann aufgeht, wenn alle Komponenten aus einem Datenstand ermittelt werden. Da in der Beschäftigungsstatistik grundsätzlich mit 6 Monaten Wartezeit ausgewertet wird, ist dies nicht der Fall und obige Formel geht nicht auf. Die rechnerischen Abweichungen sind dabei gering, variieren aber von Stichtag zu Stichtag.</t>
    </r>
  </si>
  <si>
    <r>
      <rPr>
        <b/>
        <sz val="10"/>
        <color indexed="8"/>
        <rFont val="Arial"/>
        <family val="2"/>
      </rPr>
      <t>Datenschutz</t>
    </r>
    <r>
      <rPr>
        <b/>
        <sz val="9"/>
        <color indexed="8"/>
        <rFont val="Arial"/>
        <family val="2"/>
      </rPr>
      <t xml:space="preserve">
</t>
    </r>
    <r>
      <rPr>
        <sz val="9"/>
        <color indexed="8"/>
        <rFont val="Arial"/>
        <family val="2"/>
      </rPr>
      <t xml:space="preserve">Die Bestandsdaten der Beschäftigungsstatistik unterliegen grundsätzlich der Geheimhaltung nach § 16 BStatG. Eine Übermittlung von Einzelangaben ist daher ausgeschlossen. Aus diesem Grund werden Zahlenwerte unter 3 und Daten, aus denen sich rechnerisch eine Differenz ermitteln lässt, mit * anonymisiert. Gleiches gilt, wenn in einer Region oder in einem Wirtschaftszweig weniger als 3 Betriebe ansässig sind oder einer der Betriebe einen so hohen Beschäftigtenanteil auf sich vereint, dass die Beschäftigtenzahl praktisch eine Einzelangabe über diesen Betrieb darstellt (Dominanzfall). Grundsätzlich gelten auch bei den Bewegungsdaten die gleichen Regeln der statistischen Geheimhaltung wie bei den Bestandsdaten. Es ist daher eine Dominanzprüfung anzuwenden. Wenn im Bestand eine Geheimhaltung notwendig wird, so ist das in der Regel auch für die jeweiligen Bewegungsdaten anzunehmen. 
Für die Prüfung bei den begonnenen und beendeten Beschäftigungsverhältnissen wird der jeweilige Stichtag zum Quartalsende herangezogen. Bei Zeiträumen über mehrere Quartale hinweg wären alle Stichtage der Quartalsenden zu prüfen. Näherungsweise könnte auch die Prüfung eines repräsentativen Stichtages im Zeitraum herangezogen werden.  
</t>
    </r>
  </si>
  <si>
    <t xml:space="preserve">Weiterführende Informationen zur Statistik der sozialversicherungspflichtigen und geringfügigen Beschäftigung finden Sie unter:  </t>
  </si>
  <si>
    <t>https://statistik.arbeitsagentur.de/DE/Statischer-Content/Grundlagen/Methodik-Qualitaet/Qualitaetsberichte/Generische-Publikationen/Qualitaetsbericht-Statistik-Beschaeftigung.pdf?__blob=publicationFile</t>
  </si>
  <si>
    <t>Stand: 16.12.2024</t>
  </si>
  <si>
    <t>Methodische Hinweise zu Revisionen in der Beschäftigungsstatistik</t>
  </si>
  <si>
    <r>
      <t>Aufgrund</t>
    </r>
    <r>
      <rPr>
        <b/>
        <sz val="9"/>
        <rFont val="Arial"/>
        <family val="2"/>
      </rPr>
      <t xml:space="preserve"> </t>
    </r>
    <r>
      <rPr>
        <sz val="9"/>
        <rFont val="Arial"/>
        <family val="2"/>
      </rPr>
      <t xml:space="preserve">rückwirkender </t>
    </r>
    <r>
      <rPr>
        <b/>
        <sz val="9"/>
        <rFont val="Arial"/>
        <family val="2"/>
      </rPr>
      <t>Revisionen der Beschäftigungsstatistik</t>
    </r>
    <r>
      <rPr>
        <sz val="9"/>
        <rFont val="Arial"/>
        <family val="2"/>
      </rPr>
      <t xml:space="preserve"> können Daten von zuvor veröffentlichten Daten abweichen. Dies ist insbesondere beim Vergleich mit älteren Veröffentlichungen zu berücksichtigen.
Das </t>
    </r>
    <r>
      <rPr>
        <b/>
        <sz val="9"/>
        <rFont val="Arial"/>
        <family val="2"/>
      </rPr>
      <t>Revidieren von Daten</t>
    </r>
    <r>
      <rPr>
        <sz val="9"/>
        <rFont val="Arial"/>
        <family val="2"/>
      </rPr>
      <t xml:space="preserve">, d. h. die nachträgliche Änderung von bereits publizierten statistischen Daten, erfolgt anlassbezogen und unregelmäßig. Es behebt Fehler und verbessert die Genauigkeit. Dies kann erforderlich werden, weil sich rückwirkend eine wesentliche Änderung in der Datenquelle eines Statistikverfahrens ergeben hat oder weil ein Fehler in den statistischen Verarbeitungsregeln erkannt wurde. In beiden Fällen werden die statistischen Ergebnisse neu berechnet – auch für zurückliegende Berichtszeiträume. Ab dem Revisionszeitpunkt erstellte Publikationen enthalten – sofern möglich – auch rückwirkend neue Ergebnisse und einen entsprechenden Hinweis.
Davon abzugrenzen ist die </t>
    </r>
    <r>
      <rPr>
        <b/>
        <sz val="9"/>
        <rFont val="Arial"/>
        <family val="2"/>
      </rPr>
      <t>Festschreibung vorläufiger Ergebnisse</t>
    </r>
    <r>
      <rPr>
        <sz val="9"/>
        <rFont val="Arial"/>
        <family val="2"/>
      </rPr>
      <t xml:space="preserve"> in endgültige Ergebnisse nach Wartezeiten von üblicherweise sechs Monaten. Sie erfolgt regelmäßig und wird nicht gesondert kommuniziert.
Im folgenden sind die Revisionen der Beschäftigungsstatistik kurz erläutert. </t>
    </r>
  </si>
  <si>
    <r>
      <rPr>
        <b/>
        <sz val="10"/>
        <rFont val="Arial"/>
        <family val="2"/>
      </rPr>
      <t>Revision 2023</t>
    </r>
    <r>
      <rPr>
        <sz val="10"/>
        <rFont val="Arial"/>
        <family val="2"/>
      </rPr>
      <t xml:space="preserve"> </t>
    </r>
    <r>
      <rPr>
        <sz val="9"/>
        <rFont val="Arial"/>
        <family val="2"/>
      </rPr>
      <t xml:space="preserve">(Veröffentlichung ab Dezember 2023) </t>
    </r>
    <r>
      <rPr>
        <sz val="10"/>
        <rFont val="Arial"/>
        <family val="2"/>
      </rPr>
      <t xml:space="preserve">
</t>
    </r>
    <r>
      <rPr>
        <sz val="9"/>
        <rFont val="Arial"/>
        <family val="2"/>
      </rPr>
      <t xml:space="preserve">Im Fokus der Revision stand eine verbesserte regionale Abbildung von Beschäftigten nach dem </t>
    </r>
    <r>
      <rPr>
        <b/>
        <sz val="9"/>
        <rFont val="Arial"/>
        <family val="2"/>
      </rPr>
      <t>Arbeits- und Wohnort</t>
    </r>
    <r>
      <rPr>
        <sz val="9"/>
        <rFont val="Arial"/>
        <family val="2"/>
      </rPr>
      <t xml:space="preserve">. Die Ermittlung des Arbeitsortes wurde um die Verwendung von georeferenzierten Adressdaten des </t>
    </r>
    <r>
      <rPr>
        <b/>
        <sz val="9"/>
        <rFont val="Arial"/>
        <family val="2"/>
      </rPr>
      <t>Bundesamtes für Kartographie und Geodäsie</t>
    </r>
    <r>
      <rPr>
        <sz val="9"/>
        <rFont val="Arial"/>
        <family val="2"/>
      </rPr>
      <t xml:space="preserve"> ergänzt. Dadurch erfolgte insbesondere für Gewerbe- und Industriegebiete, die sich über mehrere Gemeinden erstrecken, eine präzisere Zuordnung. Bei der Wohnortzuordnung kam es bisher insbesondere nach Gebietsreformen zu Ausfällen. Diese wurden mit der Revision zu einem Großteil durch verbesserte Regelwerke bei der Verarbeitung der Daten behoben. Die Anzahl der sozialversicherungspflichtig Beschäftigten </t>
    </r>
    <r>
      <rPr>
        <b/>
        <sz val="9"/>
        <rFont val="Arial"/>
        <family val="2"/>
      </rPr>
      <t>ohne Wohnortzuordnung</t>
    </r>
    <r>
      <rPr>
        <sz val="9"/>
        <rFont val="Arial"/>
        <family val="2"/>
      </rPr>
      <t xml:space="preserve"> reduzierte sich dadurch um mehr als die Hälfte. Die Arbeitsortdaten wurden für den Zeitraum ab Januar 2018 und die Wohnortdaten ab Januar 2013 revidiert. Es handelte sich um eine partielle Revision, da die Anzahl von Beschäftigten und Beschäftigungsbetrieben insgesamt unverändert blieb. 
Ergänzend dazu sind kleinere Anpassungen vorgenommen worden, welche die Qualität der Beschäftigungsstatistik erhöhten. Diese betreffen die Einteilung der Voll- und Teilzeitbeschäftigung sowie die Gliederung nach dem Wirtschaftszweig. Nähere Informationen sind zu finden im Methodenbericht:</t>
    </r>
  </si>
  <si>
    <t>Beschäftigungsstatistik – partielle Revision 2023</t>
  </si>
  <si>
    <r>
      <t>Revision 2017</t>
    </r>
    <r>
      <rPr>
        <sz val="9"/>
        <rFont val="Arial"/>
        <family val="2"/>
      </rPr>
      <t xml:space="preserve"> (Veröffentlichung ab Januar 2018)
Im Jahr 2016 sind aufgrund eines technischen Problems im Datenverarbeitungsprozess in größerem Umfang </t>
    </r>
    <r>
      <rPr>
        <b/>
        <sz val="9"/>
        <rFont val="Arial"/>
        <family val="2"/>
      </rPr>
      <t>Arbeitgebermeldungen zur Sozialversicherung</t>
    </r>
    <r>
      <rPr>
        <sz val="9"/>
        <rFont val="Arial"/>
        <family val="2"/>
      </rPr>
      <t xml:space="preserve"> nicht in die Statistik-Datenverarbeitung eingeflossen. Diese Meldungen wurden im Jahr 2017 nachträglich aufgenommen und die Ergebnisse der Beschäftigungsstatistik ab August  2015 neu ermittelt. Zuvor waren insbesondere die </t>
    </r>
    <r>
      <rPr>
        <b/>
        <sz val="9"/>
        <rFont val="Arial"/>
        <family val="2"/>
      </rPr>
      <t>begonnenen und beendeten</t>
    </r>
    <r>
      <rPr>
        <sz val="9"/>
        <rFont val="Arial"/>
        <family val="2"/>
      </rPr>
      <t xml:space="preserve"> sozialversicherungspflichtigen Beschäftigungsverhältnisse im 1. Quartal 2016 untererfasst, der Bestand der Berichtsmonate Juni und Juli 2016 sowie die beendeten Beschäftigungsverhältnisse im 2. und 3. Quartal 2016 überzeichnet. 
Im Zuge der Revision 2017 wurde zudem eine Lücke (von Januar 2011 bis September 2012) in der Berichterstattung der sozialversicherungspflichtig Beschäftigten zum</t>
    </r>
    <r>
      <rPr>
        <b/>
        <sz val="9"/>
        <rFont val="Arial"/>
        <family val="2"/>
      </rPr>
      <t xml:space="preserve"> Merkmal Arbeitszeit</t>
    </r>
    <r>
      <rPr>
        <sz val="9"/>
        <rFont val="Arial"/>
        <family val="2"/>
      </rPr>
      <t xml:space="preserve"> (Vollzeit/Teilzeit) durch ein Hochrechnungsverfahren  geschlossen. Angaben zu Vollzeit- und Teilzeitbeschäftigung stehen damit durchgängig für alle Berichtsmonate zur Verfügung. Ausführliche Informationen finden Sie im Methodenbericht:</t>
    </r>
  </si>
  <si>
    <t>Revision der Beschäftigungsstatistik 2017</t>
  </si>
  <si>
    <r>
      <rPr>
        <b/>
        <sz val="10"/>
        <rFont val="Arial"/>
        <family val="2"/>
      </rPr>
      <t>Revision 2014</t>
    </r>
    <r>
      <rPr>
        <b/>
        <sz val="9"/>
        <rFont val="Arial"/>
        <family val="2"/>
      </rPr>
      <t xml:space="preserve"> </t>
    </r>
    <r>
      <rPr>
        <sz val="9"/>
        <rFont val="Arial"/>
        <family val="2"/>
      </rPr>
      <t xml:space="preserve">(Veröffentlichung ab August 2014) 
Im Jahr 2014 hat die Statistik der Bundesagentur für Arbeit die Datenaufbereitung für die </t>
    </r>
    <r>
      <rPr>
        <b/>
        <sz val="9"/>
        <rFont val="Arial"/>
        <family val="2"/>
      </rPr>
      <t>Beschäftigungsstatistik modernisiert</t>
    </r>
    <r>
      <rPr>
        <sz val="9"/>
        <rFont val="Arial"/>
        <family val="2"/>
      </rPr>
      <t xml:space="preserve">, um genauere Ergebnisse zu erzielen und die Beschäftigungsstatistik weiter ausbauen zu können. Der Datenabgriff wurde präzisiert, die Abgrenzung der sozialversicherungspflichtigen Beschäftigung überprüft und um weitere Personengruppen ergänzt.
</t>
    </r>
  </si>
  <si>
    <r>
      <t xml:space="preserve">Die Beschäftigungsdaten wurden </t>
    </r>
    <r>
      <rPr>
        <b/>
        <sz val="9"/>
        <rFont val="Arial"/>
        <family val="2"/>
      </rPr>
      <t>rückwirkend ab 1999</t>
    </r>
    <r>
      <rPr>
        <sz val="9"/>
        <rFont val="Arial"/>
        <family val="2"/>
      </rPr>
      <t xml:space="preserve"> revidiert. Dadurch wird eine Vergleichbarkeit der Ergebnisse im Zeitverlauf ermöglicht. Auf den Bestand der Beschäftigten wirken sich vor allem die neu hinzugekommenen Personengruppen aus, während für die begonnenen und beendeten Beschäftigungsverhältnisse größtenteils der verfeinerte Datenabgriff den Unterschied zu den bisherigen Ergebnissen erklärt.</t>
    </r>
  </si>
  <si>
    <r>
      <t xml:space="preserve">Die Revision führte durch die </t>
    </r>
    <r>
      <rPr>
        <b/>
        <sz val="9"/>
        <rFont val="Arial"/>
        <family val="2"/>
      </rPr>
      <t>Einbeziehung weiterer Personengruppen</t>
    </r>
    <r>
      <rPr>
        <sz val="9"/>
        <rFont val="Arial"/>
        <family val="2"/>
      </rPr>
      <t xml:space="preserve"> zu einer Erhöhung des Bestands. Die neu hinzugekommenen Beschäftigten in Werkstätten für behinderte Menschen wirken sich vor allem auf den Wirtschaftsabschnitt „Q Gesundheits- und Sozialwesen“ aus. Für diese Personengruppe liegen ab dem Meldezeitraum Dezember 2014 Informationen zur ausgeübten Tätigkeit vor. In der Statistik nehmen daher bei den 6-Monatswerten ab Juli 2014 die fehlenden Angaben zur Tätigkeit sukzessive ab. Die Erweiterung um Personen, die ein freiwilliges soziales oder ökologisches Jahr oder einen Bundesfreiwilligendienst leisten, spiegelt sich vor allem im Berufsbereich „Gesundheit, Soziales, Lehre und Erziehung“ wider. Weiterführende Informationen siehe Methodenbericht:</t>
    </r>
  </si>
  <si>
    <t>Beschäftigungsstatistik Revision 2014</t>
  </si>
  <si>
    <t>Stand: 01.01.2026</t>
  </si>
  <si>
    <t>Methodische Hinweise zu sozialversicherungspflichtig und 
geringfügig Beschäftigten</t>
  </si>
  <si>
    <r>
      <rPr>
        <b/>
        <sz val="9"/>
        <color rgb="FF000000"/>
        <rFont val="Arial"/>
        <family val="2"/>
      </rPr>
      <t>Grundlage der Statistik</t>
    </r>
    <r>
      <rPr>
        <sz val="9"/>
        <color rgb="FF000000"/>
        <rFont val="Arial"/>
        <family val="2"/>
      </rPr>
      <t xml:space="preserve"> bildet das Meldeverfahren zur Sozialversicherung, in das alle Arbeitnehmer (einschließlich der zu ihrer Berufsausbildung Beschäftigten) einbezogen sind, die der Kranken- oder Rentenversicherungspflicht oder der Versicherungspflicht nach dem SGB III unterliegen.  Auf Basis der Meldungen zur Sozialversicherung durch die Betriebe wird monatlich (stichtagsbezogen) mit 6 Monaten Wartezeit der Bestand an sozialversicherungspflichtig und geringfügig Beschäftigten ermittelt.</t>
    </r>
  </si>
  <si>
    <r>
      <rPr>
        <b/>
        <sz val="9"/>
        <color rgb="FF000000"/>
        <rFont val="Arial"/>
        <family val="2"/>
      </rPr>
      <t>Sozialversicherungspflichtig Beschäftigte</t>
    </r>
    <r>
      <rPr>
        <sz val="9"/>
        <color rgb="FF000000"/>
        <rFont val="Arial"/>
        <family val="2"/>
      </rPr>
      <t xml:space="preserve"> umfassen alle Arbeitnehmer, die kranken-, renten-, pflegeversicherungspflichtig und/oder beitragspflichtig nach dem Recht der Arbeitsförderung sind oder für die Beitragsanteile zur gesetzlichen  Rentenversicherung oder nach dem Recht der Arbeitsförderung zu zahlen sind. Dazu gehören insbesondere auch Auszubildende, Altersteilzeitbeschäftigte, Praktikanten, Werkstudenten und Personen, die aus einem sozialversicherungspflichtigen Beschäftigungsverhältnis zur Ableistung  von gesetzlichen Dienstpflichten (z. B.  Wehrübung) einberufen werden.  Nicht  zu den sozialversicherungspflichtig Beschäftigten zählen dagegen  Beamte, Selbstständige, mithelfende Familienangehörige, Berufs- und Zeitsoldaten, sowie Wehr- und Zivildienstleistende (siehe  o. g. Ausnahme). 
</t>
    </r>
  </si>
  <si>
    <r>
      <t xml:space="preserve">Als </t>
    </r>
    <r>
      <rPr>
        <b/>
        <sz val="9"/>
        <color theme="1"/>
        <rFont val="Arial"/>
        <family val="2"/>
      </rPr>
      <t>Midijobs</t>
    </r>
    <r>
      <rPr>
        <sz val="9"/>
        <color theme="1"/>
        <rFont val="Arial"/>
        <family val="2"/>
      </rPr>
      <t xml:space="preserve"> bezeichnet man Beschäftigungsverhältnisse mit einem Arbeitsentgelt im Übergangsbereich (vor dem 01.07.2019 wurde dieser Gleitzone genannt).</t>
    </r>
  </si>
  <si>
    <t>Der Übergangsbereich für Midijobs wird regelmäßig vom Gesetzgeber angepasst:</t>
  </si>
  <si>
    <t>Um Midijobber im Übergangsbereich als Geringverdiener zu entlasten, resultieren die Arbeitnehmeranteile aus einer reduzierten Bemessungsgrundlage. Bis zum 30.06.2019 führte die Reduzierung der Arbeitnehmerbeiträge zur Rentenversicherung bei Midijobs auch zu geminderten Rentenansprüchen, es sei denn, der Beschäftigte hat auf die Anwendung der Gleitzonenregelung in der Rentenversicherung ausdrücklich verzichtet. Dies ist im Übergangsbereich seit dem 01.07.2019 nicht mehr der Fall. Die verminderte Beitragsbemessungsgrundlage spielt für die Entgeltpunkte in der Rentenversicherung keine Rolle mehr. Damit entfällt auch die Notwendigkeit für Arbeitnehmer, auf die Anwendung der Gleitzone in der Rentenversicherung zu verzichten, um Rentennachteile zu vermeiden.</t>
  </si>
  <si>
    <t>In der Statistik über Midijobs wird unterschieden nach:
- Monatliches Arbeitsentgelt liegt durchgehend innerhalb des Übergangsbereichs.
- Monatliches Arbeitsentgelt liegt sowohl innerhalb als auch außerhalb des Übergangsbereichs („Mischfälle“).
Auswertungen zu den Midijobs können nicht quartalsweise, sondern nur zum Stichtag 31.12. vorgenommen werden. Nur für diesen Stichtag liegen weitgehend vollzählige Angaben über Beschäftigungen im Übergangsbereich vor. Auswertungen zu den Midijobs liegen ab dem Stichtag 31.12.2003 vor.</t>
  </si>
  <si>
    <r>
      <t>Zu den</t>
    </r>
    <r>
      <rPr>
        <b/>
        <sz val="9"/>
        <color rgb="FF000000"/>
        <rFont val="Arial"/>
        <family val="2"/>
      </rPr>
      <t xml:space="preserve"> geringfügigen Beschäftigungsverhältnissen</t>
    </r>
    <r>
      <rPr>
        <sz val="9"/>
        <color rgb="FF000000"/>
        <rFont val="Arial"/>
        <family val="2"/>
      </rPr>
      <t xml:space="preserve"> zählen Arbeitsverhältnisse mit einem niedrigen Lohn (</t>
    </r>
    <r>
      <rPr>
        <b/>
        <sz val="9"/>
        <color rgb="FF000000"/>
        <rFont val="Arial"/>
        <family val="2"/>
      </rPr>
      <t>geringfügig entlohnte Beschäftigung</t>
    </r>
    <r>
      <rPr>
        <sz val="9"/>
        <color rgb="FF000000"/>
        <rFont val="Arial"/>
        <family val="2"/>
      </rPr>
      <t>) oder mit einer kurzen Dauer (kurzfristige Beschäftigung). Beide werden auch als "</t>
    </r>
    <r>
      <rPr>
        <b/>
        <sz val="9"/>
        <color rgb="FF000000"/>
        <rFont val="Arial"/>
        <family val="2"/>
      </rPr>
      <t>Minijob</t>
    </r>
    <r>
      <rPr>
        <sz val="9"/>
        <color rgb="FF000000"/>
        <rFont val="Arial"/>
        <family val="2"/>
      </rPr>
      <t>" bezeichnet.</t>
    </r>
  </si>
  <si>
    <r>
      <t xml:space="preserve">Eine </t>
    </r>
    <r>
      <rPr>
        <b/>
        <sz val="9"/>
        <color rgb="FF000000"/>
        <rFont val="Arial"/>
        <family val="2"/>
      </rPr>
      <t>geringfügig entlohnte Beschäftigung</t>
    </r>
    <r>
      <rPr>
        <sz val="9"/>
        <color rgb="FF000000"/>
        <rFont val="Arial"/>
        <family val="2"/>
      </rPr>
      <t xml:space="preserve"> nach § 8 Abs. 1 Nr. 1 SGB IV liegt vor, wenn das Arbeitsentgelt aus dieser Beschäftigung (§ 14 SGB IV) regelmäßig im Monat die Geringfügigkeitsgrenze nicht überschreitet.</t>
    </r>
  </si>
  <si>
    <t>Regelmäßig bedeutet, dass, wenn die Grenze nur gelegentlich und nicht vorhersehbar überschritten wird, trotzdem eine geringfügig entlohnte Beschäftigung vorliegt.
Eine Berichterstattung der ausschließlich geringfügig entlohnten Beschäftigten erfolgt seit dem Stichtag 30.06.1999,  geringfügig entlohnte Beschäftigte im Nebenjob können ab dem Stichtag 30.06.2003 ausgewertet werden.</t>
  </si>
  <si>
    <r>
      <t>Auch die</t>
    </r>
    <r>
      <rPr>
        <b/>
        <sz val="9"/>
        <color rgb="FF000000"/>
        <rFont val="Arial"/>
        <family val="2"/>
      </rPr>
      <t xml:space="preserve"> Minijob-Zentrale der Deutschen Rentenversicherung Knappschaft-Bahn-See</t>
    </r>
    <r>
      <rPr>
        <sz val="9"/>
        <color rgb="FF000000"/>
        <rFont val="Arial"/>
        <family val="2"/>
      </rPr>
      <t xml:space="preserve"> veröffentlicht Daten über geringfügig entlohnte Beschäftigte im Rahmen eines vierteljährlichen Geschäftsberichts. Diese Daten stellen keine amtliche Statistik dar und sind nicht geeignet, statistische Aussagen über die Entwicklung der Arbeitsmarkt- und Beschäftigungssituation in Deutschland zu treffen. Ebenso wenig sind sie eine verlässliche Grundlage für Erwerbstätigenrechnungen oder Volkswirtschaftliche Gesamtrechnungen (VGR). Sie liefern vielmehr Informationen über die Geschäftsprozesse der Minijob-Zentrale; es handelt sich somit um Geschäftsdaten. Daher sind die Daten auch nicht mit den statistischen Daten der BA, welche die amtliche Statistik über geringfügig entlohnte Beschäftigte führt, vergleichbar.</t>
    </r>
  </si>
  <si>
    <r>
      <t xml:space="preserve">Eine </t>
    </r>
    <r>
      <rPr>
        <b/>
        <sz val="9"/>
        <color rgb="FF000000"/>
        <rFont val="Arial"/>
        <family val="2"/>
      </rPr>
      <t>kurzfristige Beschäftigung</t>
    </r>
    <r>
      <rPr>
        <sz val="9"/>
        <color rgb="FF000000"/>
        <rFont val="Arial"/>
        <family val="2"/>
      </rPr>
      <t xml:space="preserve"> nach § 8 Abs. 1 Nr. 2 SGB IV liegt vor, wenn die Beschäftigung für eine Zeitdauer ausgeübt wird, die im Laufe eines Kalenderjahres, oder auch kalenderjahrüberschreitend, auf nicht mehr als drei Monate oder insgesamt 70 Arbeitstage nach ihrer Eigenart begrenzt zu sein pflegt oder im Voraus vertraglich (z. B. durch einen auf längstens ein Jahr befristeten Rahmenarbeitsvertrag) begrenzt ist (im Zeitraum vor dem 01.01.2015 lagen die Fristen bei zwei Monaten oder insgesamt 50 Arbeitstagen). 
</t>
    </r>
    <r>
      <rPr>
        <b/>
        <sz val="9"/>
        <color rgb="FF000000"/>
        <rFont val="Arial"/>
        <family val="2"/>
      </rPr>
      <t>Übergangsregelungen</t>
    </r>
    <r>
      <rPr>
        <sz val="9"/>
        <color rgb="FF000000"/>
        <rFont val="Arial"/>
        <family val="2"/>
      </rPr>
      <t xml:space="preserve">: Aufgrund der </t>
    </r>
    <r>
      <rPr>
        <b/>
        <sz val="9"/>
        <color rgb="FF000000"/>
        <rFont val="Arial"/>
        <family val="2"/>
      </rPr>
      <t>Corona-Pandemie</t>
    </r>
    <r>
      <rPr>
        <sz val="9"/>
        <color rgb="FF000000"/>
        <rFont val="Arial"/>
        <family val="2"/>
      </rPr>
      <t xml:space="preserve"> sind die Zeitgrenzen für kurzfristige Beschäftigungen übergangsweise neu geregelt worden. Für die Zeit vom 01.03.2020 bis 31.10.2020 galten die Zeitgrenzen von fünf Monaten oder 115 Arbeitstagen. Für die Zeit vom 01.03.2021 bis 31.10.2021 galten die Zeitgrenzen von vier Monaten oder 102 Arbeitstagen.
Auswertungen zu ausschließlich kurzfristig Beschäftigten sind ab Januar 2000 möglich. Kurzfristig Beschäftigte insgesamt sowie kurzfristig Beschäftigte im Nebenjob sind ab April 2003 auswertbar.
Diese weitere Unterteilung der Daten über kurzfristig Beschäftigte in ausschließlich und im Nebenjob kurzfristig Beschäftigte ist allerdings aus Geheimhaltungsgründen nicht zu empfehlen, da die Fallzahlen relativ gering sind.</t>
    </r>
  </si>
  <si>
    <r>
      <t>Werden von einer Person</t>
    </r>
    <r>
      <rPr>
        <b/>
        <sz val="9"/>
        <color rgb="FF000000"/>
        <rFont val="Arial"/>
        <family val="2"/>
      </rPr>
      <t xml:space="preserve"> mehrere geringfügige Beschäftigungen</t>
    </r>
    <r>
      <rPr>
        <sz val="9"/>
        <color rgb="FF000000"/>
        <rFont val="Arial"/>
        <family val="2"/>
      </rPr>
      <t xml:space="preserve"> ausgeübt, gelten folgende Regeln:
1. Eine geringfügig entlohnte Beschäftigung ist neben einer kurzfristigen Beschäftigung erlaubt.
2. Bei der gleichzeitigen Ausübung von mehreren geringfügig entlohnten Beschäftigungen darf die 
    Geringfügigkeitsgrenze nicht überschritten werden. 
3. Bei der Ausübung von mehreren kurzfristigen Beschäftigungen darf die Zeitgrenze, innerhalb 
    des vorgegebenen Zeitraumes, nicht überschritten werden.
                                                                                                                                                                                                </t>
    </r>
  </si>
  <si>
    <t>Neben einer nicht geringfügigen versicherungspflichtigen (Haupt-)Beschäftigung ist die Ausübung einer geringfügigen (Neben-)Beschäftigung zulässig. Für den Fall, dass ein Arbeitnehmer neben einer nicht geringfügigen versicherungspflichtigen Beschäftigung bei anderen Arbeitgebern geringfügig entlohnte Beschäftigungen ausübt, gilt für die Bereiche der Kranken-, Pflege- und Rentenversicherung, dass geringfügig entlohnte Beschäftigungen - mit Ausnahme einer geringfügig entlohnten Beschäftigung - mit einer nicht geringfügigen versicherungspflichtigen Beschäftigung zusammenzurechnen sind. Vgl. Richtlinien für die versicherungsrechtliche Beurteilung von geringfügigen Beschäftigungen (Geringfügigkeits-Richtlinien) vom 20. Dezember 2012.</t>
  </si>
  <si>
    <r>
      <rPr>
        <b/>
        <sz val="9"/>
        <color rgb="FF000000"/>
        <rFont val="Arial"/>
        <family val="2"/>
      </rPr>
      <t>Mehrfachbeschäftigte</t>
    </r>
    <r>
      <rPr>
        <sz val="9"/>
        <color rgb="FF000000"/>
        <rFont val="Arial"/>
        <family val="2"/>
      </rPr>
      <t>, die gleichzeitig zwei oder mehr geringfügigen Beschäftigungen nachgehen, werden nur nach den Merkmalen der zuletzt aufgenommenen Beschäftigung ausgewiesen.</t>
    </r>
  </si>
  <si>
    <t>Die erhobenen Daten unterliegen grundsätzlich der Geheimhaltung nach § 16 BStatG. Eine Übermittlung von Einzelangaben ist daher ausgeschlossen. Aus diesem Grund werden Zahlenwerte unter 3 und Daten, aus denen sich rechnerisch eine Differenz ermitteln lässt, mit * anonymisiert. Gleiches gilt, wenn in einer Region oder in einem Wirtschaftszweig weniger als 3 Betriebe ansässig sind oder einer der Betriebe einen so hohen Beschäftigtenanteil auf sich vereint, dass die Beschäftigtenzahl praktisch eine Einzelangabe über diesen Betrieb darstellt (Dominanzfall). Hierbei gilt: Bei 3 bis 9 Betrieben, die hinter einer Beschäftigtenzahl stehen, darf keiner der Betriebe 50 oder mehr Prozent der Beschäftigten auf sich vereinen. Bei 10 oder mehr Betrieben dürfen auf keinen Betrieb 85 oder mehr Prozent der Beschäftigten entfallen.</t>
  </si>
  <si>
    <t xml:space="preserve">Weiterführende Informationen zur Statistik der sozialversicherungspflichtigen und geringfügigen Beschäftigung finden Sie unter: </t>
  </si>
  <si>
    <t>Qualitaetsbericht-Statistik-Beschaeftigung.pdf</t>
  </si>
  <si>
    <t>Balken</t>
  </si>
  <si>
    <t>Beschriftung 1</t>
  </si>
  <si>
    <t>Beschriftung 2</t>
  </si>
  <si>
    <t>Werte 2</t>
  </si>
  <si>
    <t>Werte Trennlinie</t>
  </si>
  <si>
    <t>SvB</t>
  </si>
  <si>
    <t>GeB</t>
  </si>
  <si>
    <t>SvB y-Wert</t>
  </si>
  <si>
    <t>SvB x-Wert</t>
  </si>
  <si>
    <t>GeB y-Wert</t>
  </si>
  <si>
    <t>GeB x-Wert</t>
  </si>
  <si>
    <t>Position y-Wert</t>
  </si>
  <si>
    <t>Kreis</t>
  </si>
  <si>
    <t>BL</t>
  </si>
  <si>
    <t>W/O</t>
  </si>
  <si>
    <t>D</t>
  </si>
  <si>
    <t>WZ</t>
  </si>
  <si>
    <t>Tabelle 4</t>
  </si>
  <si>
    <t>Stichtag</t>
  </si>
  <si>
    <t>Index 2003 = 100 %</t>
  </si>
  <si>
    <t>Beschriftung x-Achse</t>
  </si>
  <si>
    <t>Beschriftung Reihen</t>
  </si>
  <si>
    <t>keine Daten</t>
  </si>
  <si>
    <t>Diagrammdarstellung wegen fehlender Daten nicht möglich.</t>
  </si>
  <si>
    <t>Dezember 2019</t>
  </si>
  <si>
    <t>März 2020</t>
  </si>
  <si>
    <t>Juni 2020</t>
  </si>
  <si>
    <t>Dezember 2020</t>
  </si>
  <si>
    <t>März 2021</t>
  </si>
  <si>
    <t>Juni 2021</t>
  </si>
  <si>
    <t>Dezember 2021</t>
  </si>
  <si>
    <t>März 2022</t>
  </si>
  <si>
    <t>Juni 2022</t>
  </si>
  <si>
    <t>Dezember 2022</t>
  </si>
  <si>
    <t>März 2023</t>
  </si>
  <si>
    <t>Juni 2023</t>
  </si>
  <si>
    <t>Dezember 2023</t>
  </si>
  <si>
    <t>März 2024</t>
  </si>
  <si>
    <t>Juni 2024</t>
  </si>
  <si>
    <t>Dezember 2024</t>
  </si>
  <si>
    <t>März 2025</t>
  </si>
  <si>
    <t>Juni 2025</t>
  </si>
  <si>
    <t>Dezember 2025</t>
  </si>
  <si>
    <t>Stand: 11.04.2025</t>
  </si>
  <si>
    <t>Statistik-Infoseite</t>
  </si>
  <si>
    <t>Im Internet stehen statistische Informationen zu diesen Themen zur Verfügung:</t>
  </si>
  <si>
    <t>Fachstatistiken:</t>
  </si>
  <si>
    <t>Arbeitsuche, Arbeitslosigkeit und Unterbeschäftigung</t>
  </si>
  <si>
    <t>Ausbildungsmarkt</t>
  </si>
  <si>
    <t>Beschäftigung</t>
  </si>
  <si>
    <t>Einnahmen/Ausgaben</t>
  </si>
  <si>
    <t>Förderung und berufliche Rehabilitation</t>
  </si>
  <si>
    <t>Gemeldete Arbeitsstellen</t>
  </si>
  <si>
    <t>Grundsicherung für Arbeitsuchende (SGB II)</t>
  </si>
  <si>
    <t>Leistungen SGB III</t>
  </si>
  <si>
    <t>Themen im Fokus:</t>
  </si>
  <si>
    <t>Berufe</t>
  </si>
  <si>
    <t>Bildung</t>
  </si>
  <si>
    <t>Demografie</t>
  </si>
  <si>
    <t>Eingliederungsbilanzen</t>
  </si>
  <si>
    <t>Entgelt</t>
  </si>
  <si>
    <t>Fachkräftebedarf</t>
  </si>
  <si>
    <t>Familien und Kinder</t>
  </si>
  <si>
    <t>Frauen und Männer</t>
  </si>
  <si>
    <t>Jüngere</t>
  </si>
  <si>
    <t>Langzeitarbeitslosigkeit</t>
  </si>
  <si>
    <t>Menschen mit Behinderungen</t>
  </si>
  <si>
    <t>Migration</t>
  </si>
  <si>
    <t>Regionale Mobilität</t>
  </si>
  <si>
    <t>Transformation</t>
  </si>
  <si>
    <t>Ukraine-Krieg</t>
  </si>
  <si>
    <t>Wirtschaftszweige</t>
  </si>
  <si>
    <t>Zeitarbeit</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</si>
  <si>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</si>
  <si>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</si>
  <si>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</si>
  <si>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t xml:space="preserve">Abkürzungen und Zeichen, die in den Produkten der Statistik der BA vorkommen, werden im </t>
  </si>
  <si>
    <t>Abkürzungsverzeichnis</t>
  </si>
  <si>
    <r>
      <rPr>
        <sz val="10"/>
        <rFont val="Arial"/>
        <family val="2"/>
      </rPr>
      <t xml:space="preserve">bzw. der </t>
    </r>
    <r>
      <rPr>
        <u/>
        <sz val="10"/>
        <color indexed="12"/>
        <rFont val="Arial"/>
        <family val="2"/>
      </rPr>
      <t>Zeichenerklärung</t>
    </r>
    <r>
      <rPr>
        <sz val="10"/>
        <rFont val="Arial"/>
        <family val="2"/>
      </rPr>
      <t xml:space="preserve"> der Statistik der BA erläutert.</t>
    </r>
  </si>
  <si>
    <t>*</t>
  </si>
  <si>
    <r>
      <t xml:space="preserve">Altenpflege </t>
    </r>
    <r>
      <rPr>
        <vertAlign val="superscript"/>
        <sz val="8"/>
        <rFont val="Arial"/>
        <family val="2"/>
      </rPr>
      <t>3)</t>
    </r>
  </si>
  <si>
    <r>
      <t xml:space="preserve">mit akademischem Abschluss </t>
    </r>
    <r>
      <rPr>
        <vertAlign val="superscript"/>
        <sz val="8"/>
        <rFont val="Arial"/>
        <family val="2"/>
      </rPr>
      <t>3)</t>
    </r>
  </si>
  <si>
    <r>
      <t xml:space="preserve">Altenpflege </t>
    </r>
    <r>
      <rPr>
        <vertAlign val="superscript"/>
        <sz val="8"/>
        <rFont val="Arial"/>
        <family val="2"/>
      </rPr>
      <t>2)</t>
    </r>
  </si>
  <si>
    <t>Entwicklung der sozialversicherungspflichtigen und der geringfügig entlohnten Beschäftigten (Dez 19: 100%)</t>
  </si>
  <si>
    <r>
      <t>Auszubildende nach Geschlech</t>
    </r>
    <r>
      <rPr>
        <sz val="8"/>
        <rFont val="Arial"/>
        <family val="2"/>
      </rPr>
      <t xml:space="preserve">t
         Auszubildende                  </t>
    </r>
  </si>
  <si>
    <r>
      <t>Sozialversicherungspflichtig Beschäftigte
in Freiwilligendiensten</t>
    </r>
    <r>
      <rPr>
        <sz val="8"/>
        <rFont val="Arial"/>
        <family val="2"/>
      </rPr>
      <t xml:space="preserve">
         Insgesamt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</si>
</sst>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407]mmm/\ yy;@"/>
    <numFmt numFmtId="165" formatCode="0.0"/>
    <numFmt numFmtId="166" formatCode="* 0.0;* \-_ 0.0;\-"/>
    <numFmt numFmtId="167" formatCode="* #,##0;* \-_ #,##0;\-"/>
    <numFmt numFmtId="168" formatCode="* #,##0.0;* \-_ #,##0.0;\-"/>
    <numFmt numFmtId="169" formatCode="\ @"/>
    <numFmt numFmtId="170" formatCode="0.0%"/>
    <numFmt numFmtId="171" formatCode="#,##0\ "/>
    <numFmt numFmtId="172" formatCode="#,##0.0\ "/>
    <numFmt numFmtId="173" formatCode="#,##0\ \ "/>
    <numFmt numFmtId="174" formatCode="#\ ###\ ##0.0\ ;\-\ #\ ###\ ##0.0\ ;\-"/>
    <numFmt numFmtId="175" formatCode="#\ ###\ ##0.0\ ;\-\ #\ ###\ ##0.0\ ;\-\ "/>
    <numFmt numFmtId="176" formatCode="#,##0.0"/>
    <numFmt numFmtId="177" formatCode="[$-407]mmmm\ yyyy;@"/>
    <numFmt numFmtId="178" formatCode="mmmm\ yyyy"/>
    <numFmt numFmtId="179" formatCode="[=0]\ \-;[&lt;100]\ \(#,##0\);#,##0"/>
  </numFmts>
  <fonts count="55" x14ac:knownFonts="1">
    <font>
      <sz val="10"/>
      <name val="Arial"/>
      <family val="2"/>
    </font>
    <font>
      <sz val="10"/>
      <color theme="1"/>
      <name val="Arial"/>
      <family val="2"/>
    </font>
    <font>
      <b/>
      <sz val="10"/>
      <color theme="1"/>
      <name val="Arial"/>
      <family val="2"/>
    </font>
    <font>
      <sz val="10"/>
      <name val="Arial"/>
      <family val="2"/>
    </font>
    <font>
      <u/>
      <sz val="10"/>
      <color theme="10"/>
      <name val="Arial"/>
      <family val="2"/>
    </font>
    <font>
      <sz val="10"/>
      <color rgb="FF000000"/>
      <name val="Arial"/>
      <family val="2"/>
    </font>
    <font>
      <b/>
      <sz val="12"/>
      <color rgb="FF000000"/>
      <name val="Arial"/>
      <family val="2"/>
    </font>
    <font>
      <b/>
      <sz val="10"/>
      <color rgb="FF000000"/>
      <name val="Arial"/>
      <family val="2"/>
    </font>
    <font>
      <u/>
      <sz val="10"/>
      <color indexed="12"/>
      <name val="Arial"/>
      <family val="2"/>
    </font>
    <font>
      <sz val="9"/>
      <name val="Arial"/>
      <family val="2"/>
    </font>
    <font>
      <b/>
      <sz val="12"/>
      <name val="Arial"/>
      <family val="2"/>
    </font>
    <font>
      <b/>
      <sz val="10"/>
      <name val="Arial"/>
      <family val="2"/>
    </font>
    <font>
      <b/>
      <sz val="11"/>
      <name val="Arial"/>
      <family val="2"/>
    </font>
    <font>
      <i/>
      <sz val="10"/>
      <name val="Arial"/>
      <family val="2"/>
    </font>
    <font>
      <i/>
      <sz val="9"/>
      <name val="Arial"/>
      <family val="2"/>
    </font>
    <font>
      <u/>
      <sz val="9"/>
      <name val="Arial"/>
      <family val="2"/>
    </font>
    <font>
      <b/>
      <sz val="14"/>
      <name val="Arial"/>
      <family val="2"/>
    </font>
    <font>
      <sz val="12"/>
      <name val="Arial"/>
      <family val="2"/>
    </font>
    <font>
      <sz val="8"/>
      <name val="Arial"/>
      <family val="2"/>
    </font>
    <font>
      <sz val="12"/>
      <color indexed="9"/>
      <name val="Arial"/>
      <family val="2"/>
    </font>
    <font>
      <sz val="8"/>
      <color rgb="FF000000"/>
      <name val="Arial"/>
      <family val="2"/>
    </font>
    <font>
      <vertAlign val="superscript"/>
      <sz val="8"/>
      <name val="Arial"/>
      <family val="2"/>
    </font>
    <font>
      <sz val="6"/>
      <name val="Arial"/>
      <family val="2"/>
    </font>
    <font>
      <b/>
      <sz val="8"/>
      <name val="Arial"/>
      <family val="2"/>
    </font>
    <font>
      <sz val="7"/>
      <name val="Arial"/>
      <family val="2"/>
    </font>
    <font>
      <vertAlign val="superscript"/>
      <sz val="7"/>
      <name val="Arial"/>
      <family val="2"/>
    </font>
    <font>
      <sz val="10"/>
      <color indexed="9"/>
      <name val="Arial"/>
      <family val="2"/>
    </font>
    <font>
      <sz val="8"/>
      <color indexed="9"/>
      <name val="Arial"/>
      <family val="2"/>
    </font>
    <font>
      <sz val="7"/>
      <color indexed="9"/>
      <name val="Arial"/>
      <family val="2"/>
    </font>
    <font>
      <u/>
      <sz val="7"/>
      <color indexed="12"/>
      <name val="Tahoma"/>
      <family val="2"/>
    </font>
    <font>
      <b/>
      <vertAlign val="superscript"/>
      <sz val="8"/>
      <name val="Arial"/>
      <family val="2"/>
    </font>
    <font>
      <u/>
      <sz val="7"/>
      <color indexed="12"/>
      <name val="Arial"/>
      <family val="2"/>
    </font>
    <font>
      <b/>
      <sz val="10"/>
      <color indexed="8"/>
      <name val="Arial"/>
      <family val="2"/>
    </font>
    <font>
      <sz val="10"/>
      <color indexed="8"/>
      <name val="Arial"/>
      <family val="2"/>
    </font>
    <font>
      <vertAlign val="superscript"/>
      <sz val="7"/>
      <color indexed="8"/>
      <name val="Arial"/>
      <family val="2"/>
    </font>
    <font>
      <sz val="7"/>
      <color indexed="8"/>
      <name val="Arial"/>
      <family val="2"/>
    </font>
    <font>
      <sz val="7"/>
      <color rgb="FF000000"/>
      <name val="Arial"/>
      <family val="2"/>
    </font>
    <font>
      <vertAlign val="superscript"/>
      <sz val="7"/>
      <color rgb="FF000000"/>
      <name val="Arial"/>
      <family val="2"/>
    </font>
    <font>
      <b/>
      <sz val="9"/>
      <name val="Arial"/>
      <family val="2"/>
    </font>
    <font>
      <b/>
      <sz val="9"/>
      <color theme="1"/>
      <name val="Arial"/>
      <family val="2"/>
    </font>
    <font>
      <sz val="9"/>
      <color indexed="8"/>
      <name val="Arial"/>
      <family val="2"/>
    </font>
    <font>
      <sz val="8"/>
      <name val="Tahoma"/>
      <family val="2"/>
    </font>
    <font>
      <sz val="11"/>
      <color theme="1"/>
      <name val="Arial"/>
      <family val="2"/>
    </font>
    <font>
      <sz val="9"/>
      <color theme="1"/>
      <name val="Arial"/>
      <family val="2"/>
    </font>
    <font>
      <sz val="9"/>
      <color rgb="FF000000"/>
      <name val="Arial"/>
      <family val="2"/>
    </font>
    <font>
      <b/>
      <sz val="11"/>
      <color theme="1"/>
      <name val="Arial"/>
      <family val="2"/>
    </font>
    <font>
      <b/>
      <sz val="9"/>
      <color indexed="8"/>
      <name val="Arial"/>
      <family val="2"/>
    </font>
    <font>
      <u/>
      <sz val="11"/>
      <color theme="10"/>
      <name val="Arial"/>
      <family val="2"/>
    </font>
    <font>
      <u/>
      <sz val="9"/>
      <color theme="10"/>
      <name val="Arial"/>
      <family val="2"/>
    </font>
    <font>
      <b/>
      <sz val="9"/>
      <color rgb="FF000000"/>
      <name val="Arial"/>
      <family val="2"/>
    </font>
    <font>
      <u/>
      <sz val="9"/>
      <color indexed="12"/>
      <name val="Arial"/>
      <family val="2"/>
    </font>
    <font>
      <u/>
      <sz val="10"/>
      <name val="Arial"/>
      <family val="2"/>
    </font>
    <font>
      <b/>
      <sz val="10"/>
      <color indexed="12"/>
      <name val="Arial"/>
      <family val="2"/>
    </font>
    <font>
      <u/>
      <sz val="10"/>
      <color indexed="8"/>
      <name val="Arial"/>
      <family val="2"/>
    </font>
    <font>
      <sz val="10"/>
      <color rgb="FF0000FF"/>
      <name val="Arial"/>
      <family val="2"/>
    </font>
  </fonts>
  <fills count="10">
    <fill>
      <patternFill patternType="none"/>
    </fill>
    <fill>
      <patternFill patternType="gray125"/>
    </fill>
    <fill>
      <patternFill patternType="solid">
        <fgColor rgb="FFFFFFFF"/>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indexed="44"/>
        <bgColor indexed="64"/>
      </patternFill>
    </fill>
    <fill>
      <patternFill patternType="solid">
        <fgColor indexed="41"/>
        <bgColor indexed="64"/>
      </patternFill>
    </fill>
    <fill>
      <patternFill patternType="solid">
        <fgColor indexed="42"/>
        <bgColor indexed="64"/>
      </patternFill>
    </fill>
    <fill>
      <patternFill patternType="solid">
        <fgColor indexed="22"/>
        <bgColor indexed="64"/>
      </patternFill>
    </fill>
  </fills>
  <borders count="36">
    <border>
      <left/>
      <right/>
      <top/>
      <bottom/>
      <diagonal/>
    </border>
    <border>
      <left/>
      <right/>
      <top/>
      <bottom style="thin">
        <color rgb="FF404040"/>
      </bottom>
      <diagonal/>
    </border>
    <border>
      <left/>
      <right/>
      <top/>
      <bottom style="thin">
        <color indexed="63"/>
      </bottom>
      <diagonal/>
    </border>
    <border>
      <left/>
      <right/>
      <top/>
      <bottom style="hair">
        <color indexed="22"/>
      </bottom>
      <diagonal/>
    </border>
    <border>
      <left style="hair">
        <color indexed="22"/>
      </left>
      <right/>
      <top style="hair">
        <color indexed="22"/>
      </top>
      <bottom/>
      <diagonal/>
    </border>
    <border>
      <left/>
      <right/>
      <top style="hair">
        <color indexed="22"/>
      </top>
      <bottom/>
      <diagonal/>
    </border>
    <border>
      <left style="hair">
        <color indexed="22"/>
      </left>
      <right style="hair">
        <color indexed="22"/>
      </right>
      <top style="hair">
        <color indexed="22"/>
      </top>
      <bottom/>
      <diagonal/>
    </border>
    <border>
      <left style="hair">
        <color indexed="22"/>
      </left>
      <right/>
      <top style="hair">
        <color indexed="22"/>
      </top>
      <bottom style="hair">
        <color indexed="22"/>
      </bottom>
      <diagonal/>
    </border>
    <border>
      <left/>
      <right/>
      <top style="hair">
        <color indexed="22"/>
      </top>
      <bottom style="hair">
        <color indexed="22"/>
      </bottom>
      <diagonal/>
    </border>
    <border>
      <left/>
      <right style="hair">
        <color indexed="22"/>
      </right>
      <top style="hair">
        <color indexed="22"/>
      </top>
      <bottom style="hair">
        <color indexed="22"/>
      </bottom>
      <diagonal/>
    </border>
    <border>
      <left/>
      <right style="hair">
        <color indexed="22"/>
      </right>
      <top style="hair">
        <color indexed="22"/>
      </top>
      <bottom/>
      <diagonal/>
    </border>
    <border>
      <left style="hair">
        <color indexed="22"/>
      </left>
      <right/>
      <top/>
      <bottom/>
      <diagonal/>
    </border>
    <border>
      <left style="hair">
        <color indexed="22"/>
      </left>
      <right style="hair">
        <color indexed="22"/>
      </right>
      <top/>
      <bottom/>
      <diagonal/>
    </border>
    <border>
      <left style="hair">
        <color indexed="22"/>
      </left>
      <right/>
      <top/>
      <bottom style="hair">
        <color indexed="22"/>
      </bottom>
      <diagonal/>
    </border>
    <border>
      <left/>
      <right style="hair">
        <color indexed="22"/>
      </right>
      <top/>
      <bottom style="hair">
        <color indexed="22"/>
      </bottom>
      <diagonal/>
    </border>
    <border>
      <left style="hair">
        <color indexed="22"/>
      </left>
      <right style="hair">
        <color indexed="22"/>
      </right>
      <top/>
      <bottom style="hair">
        <color indexed="22"/>
      </bottom>
      <diagonal/>
    </border>
    <border>
      <left style="hair">
        <color indexed="22"/>
      </left>
      <right style="hair">
        <color indexed="22"/>
      </right>
      <top style="hair">
        <color indexed="22"/>
      </top>
      <bottom style="hair">
        <color indexed="22"/>
      </bottom>
      <diagonal/>
    </border>
    <border>
      <left/>
      <right style="hair">
        <color indexed="22"/>
      </right>
      <top/>
      <bottom/>
      <diagonal/>
    </border>
    <border>
      <left style="hair">
        <color theme="0" tint="-0.24994659260841701"/>
      </left>
      <right/>
      <top/>
      <bottom/>
      <diagonal/>
    </border>
    <border>
      <left/>
      <right style="hair">
        <color theme="0" tint="-0.14996795556505021"/>
      </right>
      <top/>
      <bottom/>
      <diagonal/>
    </border>
    <border>
      <left style="hair">
        <color rgb="FFC0C0C0"/>
      </left>
      <right style="hair">
        <color indexed="22"/>
      </right>
      <top style="hair">
        <color rgb="FFC0C0C0"/>
      </top>
      <bottom/>
      <diagonal/>
    </border>
    <border>
      <left style="hair">
        <color indexed="22"/>
      </left>
      <right style="hair">
        <color indexed="22"/>
      </right>
      <top style="hair">
        <color rgb="FFC0C0C0"/>
      </top>
      <bottom/>
      <diagonal/>
    </border>
    <border>
      <left style="hair">
        <color rgb="FFC0C0C0"/>
      </left>
      <right/>
      <top style="hair">
        <color rgb="FFC0C0C0"/>
      </top>
      <bottom/>
      <diagonal/>
    </border>
    <border>
      <left/>
      <right/>
      <top style="hair">
        <color rgb="FFC0C0C0"/>
      </top>
      <bottom/>
      <diagonal/>
    </border>
    <border>
      <left/>
      <right style="hair">
        <color indexed="22"/>
      </right>
      <top style="hair">
        <color rgb="FFC0C0C0"/>
      </top>
      <bottom/>
      <diagonal/>
    </border>
    <border>
      <left/>
      <right style="hair">
        <color rgb="FFC0C0C0"/>
      </right>
      <top style="hair">
        <color rgb="FFC0C0C0"/>
      </top>
      <bottom/>
      <diagonal/>
    </border>
    <border>
      <left style="hair">
        <color rgb="FFC0C0C0"/>
      </left>
      <right/>
      <top/>
      <bottom/>
      <diagonal/>
    </border>
    <border>
      <left/>
      <right style="hair">
        <color rgb="FFC0C0C0"/>
      </right>
      <top/>
      <bottom/>
      <diagonal/>
    </border>
    <border>
      <left style="hair">
        <color rgb="FFC0C0C0"/>
      </left>
      <right/>
      <top/>
      <bottom style="hair">
        <color rgb="FFC0C0C0"/>
      </bottom>
      <diagonal/>
    </border>
    <border>
      <left/>
      <right style="hair">
        <color rgb="FFBFBFBF"/>
      </right>
      <top/>
      <bottom style="hair">
        <color rgb="FFC0C0C0"/>
      </bottom>
      <diagonal/>
    </border>
    <border>
      <left/>
      <right/>
      <top/>
      <bottom style="hair">
        <color rgb="FFC0C0C0"/>
      </bottom>
      <diagonal/>
    </border>
    <border>
      <left/>
      <right style="hair">
        <color indexed="22"/>
      </right>
      <top/>
      <bottom style="hair">
        <color rgb="FFC0C0C0"/>
      </bottom>
      <diagonal/>
    </border>
    <border>
      <left/>
      <right style="hair">
        <color rgb="FFC0C0C0"/>
      </right>
      <top/>
      <bottom style="hair">
        <color rgb="FFC0C0C0"/>
      </bottom>
      <diagonal/>
    </border>
    <border>
      <left style="hair">
        <color indexed="22"/>
      </left>
      <right/>
      <top/>
      <bottom style="hair">
        <color rgb="FFC0C0C0"/>
      </bottom>
      <diagonal/>
    </border>
    <border>
      <left style="hair">
        <color rgb="FFC0C0C0"/>
      </left>
      <right/>
      <top/>
      <bottom style="hair">
        <color indexed="22"/>
      </bottom>
      <diagonal/>
    </border>
    <border>
      <left/>
      <right/>
      <top/>
      <bottom style="thin">
        <color theme="1" tint="0.24994659260841701"/>
      </bottom>
      <diagonal/>
    </border>
  </borders>
  <cellStyleXfs count="13">
    <xf numFmtId="0" fontId="0" fillId="0" borderId="0"/>
    <xf numFmtId="0" fontId="4" fillId="0" borderId="0" applyNumberFormat="0" applyFill="0" applyBorder="0" applyAlignment="0" applyProtection="0"/>
    <xf numFmtId="0" fontId="3" fillId="0" borderId="0"/>
    <xf numFmtId="0" fontId="41" fillId="0" borderId="0"/>
    <xf numFmtId="0" fontId="42" fillId="0" borderId="0"/>
    <xf numFmtId="0" fontId="42" fillId="0" borderId="0"/>
    <xf numFmtId="0" fontId="47" fillId="0" borderId="0" applyNumberFormat="0" applyFill="0" applyBorder="0" applyAlignment="0" applyProtection="0"/>
    <xf numFmtId="0" fontId="3" fillId="0" borderId="0"/>
    <xf numFmtId="0" fontId="42" fillId="0" borderId="0"/>
    <xf numFmtId="0" fontId="47" fillId="0" borderId="0" applyNumberFormat="0" applyFill="0" applyBorder="0" applyAlignment="0" applyProtection="0"/>
    <xf numFmtId="0" fontId="4" fillId="0" borderId="0" applyNumberFormat="0" applyFill="0" applyBorder="0" applyAlignment="0" applyProtection="0">
      <alignment vertical="top"/>
      <protection locked="0"/>
    </xf>
    <xf numFmtId="0" fontId="3" fillId="0" borderId="0"/>
    <xf numFmtId="0" fontId="8" fillId="0" borderId="0" applyNumberFormat="0" applyFill="0" applyBorder="0" applyAlignment="0" applyProtection="0">
      <alignment vertical="top"/>
      <protection locked="0"/>
    </xf>
  </cellStyleXfs>
  <cellXfs count="558">
    <xf numFmtId="0" fontId="0" fillId="0" borderId="0" xfId="0"/>
    <xf numFmtId="0" fontId="5" fillId="2" borderId="1" xfId="0" applyFont="1" applyFill="1" applyBorder="1" applyAlignment="1">
      <alignment horizontal="left" vertical="top" wrapText="1"/>
    </xf>
    <xf numFmtId="0" fontId="5" fillId="2" borderId="1" xfId="0" applyFont="1" applyFill="1" applyBorder="1" applyAlignment="1">
      <alignment horizontal="right" vertical="center" wrapText="1"/>
    </xf>
    <xf numFmtId="0" fontId="5" fillId="2" borderId="0" xfId="0" applyFont="1" applyFill="1" applyAlignment="1">
      <alignment horizontal="left" vertical="top" wrapText="1"/>
    </xf>
    <xf numFmtId="0" fontId="6" fillId="2" borderId="0" xfId="0" applyFont="1" applyFill="1" applyAlignment="1">
      <alignment horizontal="left" vertical="top" wrapText="1"/>
    </xf>
    <xf numFmtId="0" fontId="7" fillId="2" borderId="0" xfId="0" applyFont="1" applyFill="1" applyAlignment="1">
      <alignment horizontal="left" vertical="top" wrapText="1"/>
    </xf>
    <xf numFmtId="0" fontId="3" fillId="0" borderId="0" xfId="0" applyFont="1" applyAlignment="1">
      <alignment horizontal="left" wrapText="1"/>
    </xf>
    <xf numFmtId="0" fontId="3" fillId="0" borderId="0" xfId="0" applyFont="1" applyAlignment="1">
      <alignment horizontal="left" wrapText="1"/>
    </xf>
    <xf numFmtId="0" fontId="4" fillId="2" borderId="0" xfId="1" applyNumberFormat="1" applyFill="1" applyAlignment="1" applyProtection="1">
      <alignment horizontal="left" vertical="top" wrapText="1"/>
    </xf>
    <xf numFmtId="0" fontId="8" fillId="2" borderId="0" xfId="0" applyFont="1" applyFill="1" applyAlignment="1">
      <alignment horizontal="left" vertical="top" wrapText="1"/>
    </xf>
    <xf numFmtId="0" fontId="3" fillId="0" borderId="2" xfId="0" applyFont="1" applyBorder="1" applyAlignment="1">
      <alignment horizontal="right" vertical="center"/>
    </xf>
    <xf numFmtId="0" fontId="9" fillId="0" borderId="2" xfId="0" applyFont="1" applyBorder="1"/>
    <xf numFmtId="0" fontId="3" fillId="0" borderId="1" xfId="0" applyFont="1" applyBorder="1" applyAlignment="1">
      <alignment horizontal="right" vertical="center"/>
    </xf>
    <xf numFmtId="0" fontId="9" fillId="0" borderId="0" xfId="0" applyFont="1"/>
    <xf numFmtId="0" fontId="9" fillId="0" borderId="0" xfId="0" applyFont="1" applyAlignment="1">
      <alignment horizontal="left"/>
    </xf>
    <xf numFmtId="0" fontId="3" fillId="0" borderId="0" xfId="0" applyFont="1" applyAlignment="1">
      <alignment horizontal="left"/>
    </xf>
    <xf numFmtId="0" fontId="10" fillId="0" borderId="0" xfId="0" applyFont="1"/>
    <xf numFmtId="0" fontId="11" fillId="0" borderId="0" xfId="0" applyFont="1" applyAlignment="1">
      <alignment horizontal="left"/>
    </xf>
    <xf numFmtId="0" fontId="12" fillId="0" borderId="0" xfId="0" applyFont="1" applyAlignment="1">
      <alignment horizontal="left"/>
    </xf>
    <xf numFmtId="0" fontId="3" fillId="0" borderId="0" xfId="0" applyFont="1"/>
    <xf numFmtId="0" fontId="8" fillId="0" borderId="0" xfId="0" applyFont="1" applyAlignment="1">
      <alignment horizontal="right"/>
    </xf>
    <xf numFmtId="0" fontId="8" fillId="0" borderId="0" xfId="0" applyFont="1" applyAlignment="1">
      <alignment horizontal="left"/>
    </xf>
    <xf numFmtId="0" fontId="3" fillId="0" borderId="0" xfId="0" applyFont="1" applyAlignment="1">
      <alignment horizontal="left" vertical="center" wrapText="1"/>
    </xf>
    <xf numFmtId="0" fontId="3" fillId="0" borderId="0" xfId="0" applyFont="1" applyAlignment="1">
      <alignment horizontal="right"/>
    </xf>
    <xf numFmtId="0" fontId="13" fillId="0" borderId="0" xfId="0" applyFont="1"/>
    <xf numFmtId="0" fontId="13" fillId="0" borderId="0" xfId="0" applyFont="1" applyAlignment="1">
      <alignment horizontal="left"/>
    </xf>
    <xf numFmtId="0" fontId="13" fillId="0" borderId="0" xfId="0" applyFont="1" applyAlignment="1">
      <alignment wrapText="1"/>
    </xf>
    <xf numFmtId="0" fontId="9" fillId="0" borderId="0" xfId="0" applyFont="1" applyAlignment="1">
      <alignment horizontal="left" wrapText="1"/>
    </xf>
    <xf numFmtId="0" fontId="14" fillId="0" borderId="0" xfId="0" applyFont="1" applyAlignment="1">
      <alignment horizontal="left" wrapText="1"/>
    </xf>
    <xf numFmtId="0" fontId="15" fillId="0" borderId="0" xfId="0" applyFont="1" applyAlignment="1">
      <alignment horizontal="left" indent="10"/>
    </xf>
    <xf numFmtId="0" fontId="15" fillId="0" borderId="0" xfId="0" applyFont="1" applyAlignment="1">
      <alignment horizontal="left"/>
    </xf>
    <xf numFmtId="0" fontId="9" fillId="0" borderId="0" xfId="0" applyFont="1" applyAlignment="1">
      <alignment horizontal="left" indent="10"/>
    </xf>
    <xf numFmtId="0" fontId="3" fillId="0" borderId="1" xfId="0" applyFont="1" applyBorder="1" applyAlignment="1">
      <alignment horizontal="left" vertical="center"/>
    </xf>
    <xf numFmtId="0" fontId="3" fillId="0" borderId="1" xfId="0" applyFont="1" applyBorder="1" applyAlignment="1">
      <alignment horizontal="centerContinuous" vertical="center" shrinkToFit="1"/>
    </xf>
    <xf numFmtId="0" fontId="0" fillId="0" borderId="1" xfId="0" applyBorder="1" applyAlignment="1">
      <alignment horizontal="right" vertical="center"/>
    </xf>
    <xf numFmtId="0" fontId="16" fillId="0" borderId="0" xfId="0" applyFont="1" applyAlignment="1">
      <alignment horizontal="centerContinuous" vertical="center"/>
    </xf>
    <xf numFmtId="0" fontId="0" fillId="0" borderId="0" xfId="0" applyAlignment="1">
      <alignment horizontal="centerContinuous" vertical="center"/>
    </xf>
    <xf numFmtId="0" fontId="11" fillId="0" borderId="0" xfId="0" applyFont="1" applyAlignment="1">
      <alignment horizontal="left" vertical="center" wrapText="1"/>
    </xf>
    <xf numFmtId="0" fontId="11" fillId="0" borderId="0" xfId="0" applyFont="1" applyAlignment="1">
      <alignment horizontal="left" vertical="center"/>
    </xf>
    <xf numFmtId="0" fontId="17" fillId="0" borderId="0" xfId="0" applyFont="1"/>
    <xf numFmtId="0" fontId="18" fillId="0" borderId="0" xfId="0" applyFont="1" applyAlignment="1">
      <alignment horizontal="left" vertical="center"/>
    </xf>
    <xf numFmtId="0" fontId="18" fillId="0" borderId="0" xfId="0" applyFont="1" applyAlignment="1">
      <alignment horizontal="left" vertical="center" wrapText="1"/>
    </xf>
    <xf numFmtId="0" fontId="19" fillId="0" borderId="0" xfId="0" applyFont="1" applyAlignment="1">
      <alignment horizontal="left" vertical="center"/>
    </xf>
    <xf numFmtId="0" fontId="20" fillId="0" borderId="3" xfId="0" applyFont="1" applyBorder="1" applyAlignment="1">
      <alignment horizontal="left" wrapText="1"/>
    </xf>
    <xf numFmtId="0" fontId="20" fillId="0" borderId="3" xfId="0" applyFont="1" applyBorder="1" applyAlignment="1">
      <alignment horizontal="left"/>
    </xf>
    <xf numFmtId="1" fontId="18" fillId="0" borderId="4" xfId="0" applyNumberFormat="1" applyFont="1" applyBorder="1" applyAlignment="1">
      <alignment horizontal="center" vertical="center"/>
    </xf>
    <xf numFmtId="1" fontId="18" fillId="0" borderId="5" xfId="0" applyNumberFormat="1" applyFont="1" applyBorder="1" applyAlignment="1">
      <alignment horizontal="center" vertical="center"/>
    </xf>
    <xf numFmtId="1" fontId="18" fillId="0" borderId="6" xfId="0" applyNumberFormat="1" applyFont="1" applyBorder="1" applyAlignment="1">
      <alignment horizontal="center" vertical="center" wrapText="1"/>
    </xf>
    <xf numFmtId="0" fontId="18" fillId="0" borderId="7" xfId="0"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1" fontId="18" fillId="0" borderId="4" xfId="0" applyNumberFormat="1" applyFont="1" applyBorder="1" applyAlignment="1">
      <alignment horizontal="center" vertical="center" wrapText="1"/>
    </xf>
    <xf numFmtId="1" fontId="18" fillId="0" borderId="10" xfId="0" applyNumberFormat="1" applyFont="1" applyBorder="1" applyAlignment="1">
      <alignment horizontal="center" vertical="center" wrapText="1"/>
    </xf>
    <xf numFmtId="0" fontId="18" fillId="0" borderId="0" xfId="0" applyFont="1"/>
    <xf numFmtId="1" fontId="18" fillId="0" borderId="11" xfId="0" applyNumberFormat="1" applyFont="1" applyBorder="1" applyAlignment="1">
      <alignment horizontal="center" vertical="center"/>
    </xf>
    <xf numFmtId="1" fontId="18" fillId="0" borderId="0" xfId="0" applyNumberFormat="1" applyFont="1" applyAlignment="1">
      <alignment horizontal="center" vertical="center"/>
    </xf>
    <xf numFmtId="1" fontId="18" fillId="0" borderId="12" xfId="0" applyNumberFormat="1" applyFont="1" applyBorder="1" applyAlignment="1">
      <alignment horizontal="center" vertical="center" wrapText="1"/>
    </xf>
    <xf numFmtId="164" fontId="18" fillId="0" borderId="6" xfId="0" applyNumberFormat="1" applyFont="1" applyBorder="1" applyAlignment="1">
      <alignment horizontal="center" vertical="center" wrapText="1"/>
    </xf>
    <xf numFmtId="1" fontId="18" fillId="0" borderId="13" xfId="0" applyNumberFormat="1" applyFont="1" applyBorder="1" applyAlignment="1">
      <alignment horizontal="center" vertical="center" wrapText="1"/>
    </xf>
    <xf numFmtId="1" fontId="18" fillId="0" borderId="14" xfId="0" applyNumberFormat="1" applyFont="1" applyBorder="1" applyAlignment="1">
      <alignment horizontal="center" vertical="center" wrapText="1"/>
    </xf>
    <xf numFmtId="164" fontId="18" fillId="0" borderId="15" xfId="0" applyNumberFormat="1" applyFont="1" applyBorder="1" applyAlignment="1">
      <alignment horizontal="center" vertical="center" wrapText="1"/>
    </xf>
    <xf numFmtId="3" fontId="18" fillId="0" borderId="16" xfId="0" applyNumberFormat="1" applyFont="1" applyBorder="1" applyAlignment="1">
      <alignment horizontal="center" vertical="center"/>
    </xf>
    <xf numFmtId="165" fontId="18" fillId="0" borderId="16" xfId="0" applyNumberFormat="1" applyFont="1" applyBorder="1" applyAlignment="1">
      <alignment horizontal="center" vertical="center"/>
    </xf>
    <xf numFmtId="1" fontId="18" fillId="0" borderId="13" xfId="0" applyNumberFormat="1" applyFont="1" applyBorder="1" applyAlignment="1">
      <alignment horizontal="center" vertical="center"/>
    </xf>
    <xf numFmtId="1" fontId="18" fillId="0" borderId="3" xfId="0" applyNumberFormat="1" applyFont="1" applyBorder="1" applyAlignment="1">
      <alignment horizontal="center" vertical="center"/>
    </xf>
    <xf numFmtId="1" fontId="18" fillId="0" borderId="15" xfId="0" applyNumberFormat="1" applyFont="1" applyBorder="1" applyAlignment="1">
      <alignment horizontal="center" vertical="center" wrapText="1"/>
    </xf>
    <xf numFmtId="1" fontId="22" fillId="0" borderId="16" xfId="0" applyNumberFormat="1" applyFont="1" applyBorder="1" applyAlignment="1">
      <alignment horizontal="center" vertical="center"/>
    </xf>
    <xf numFmtId="0" fontId="22" fillId="0" borderId="0" xfId="0" applyFont="1"/>
    <xf numFmtId="1" fontId="23" fillId="0" borderId="4" xfId="0" applyNumberFormat="1" applyFont="1" applyBorder="1" applyAlignment="1">
      <alignment horizontal="left"/>
    </xf>
    <xf numFmtId="1" fontId="23" fillId="0" borderId="0" xfId="0" applyNumberFormat="1" applyFont="1" applyAlignment="1">
      <alignment horizontal="center"/>
    </xf>
    <xf numFmtId="1" fontId="23" fillId="0" borderId="12" xfId="0" applyNumberFormat="1" applyFont="1" applyBorder="1" applyAlignment="1">
      <alignment horizontal="center"/>
    </xf>
    <xf numFmtId="3" fontId="18" fillId="0" borderId="4" xfId="0" applyNumberFormat="1" applyFont="1" applyBorder="1" applyAlignment="1">
      <alignment horizontal="center"/>
    </xf>
    <xf numFmtId="3" fontId="18" fillId="0" borderId="5" xfId="0" applyNumberFormat="1" applyFont="1" applyBorder="1" applyAlignment="1">
      <alignment horizontal="center"/>
    </xf>
    <xf numFmtId="3" fontId="18" fillId="0" borderId="10" xfId="0" applyNumberFormat="1" applyFont="1" applyBorder="1" applyAlignment="1">
      <alignment horizontal="center"/>
    </xf>
    <xf numFmtId="1" fontId="18" fillId="0" borderId="4" xfId="0" applyNumberFormat="1" applyFont="1" applyBorder="1" applyAlignment="1">
      <alignment horizontal="center"/>
    </xf>
    <xf numFmtId="1" fontId="18" fillId="0" borderId="10" xfId="0" applyNumberFormat="1" applyFont="1" applyBorder="1" applyAlignment="1">
      <alignment horizontal="center"/>
    </xf>
    <xf numFmtId="49" fontId="23" fillId="0" borderId="11" xfId="0" applyNumberFormat="1" applyFont="1" applyBorder="1"/>
    <xf numFmtId="0" fontId="23" fillId="0" borderId="0" xfId="0" applyFont="1"/>
    <xf numFmtId="166" fontId="18" fillId="0" borderId="12" xfId="0" applyNumberFormat="1" applyFont="1" applyBorder="1" applyAlignment="1">
      <alignment horizontal="right"/>
    </xf>
    <xf numFmtId="167" fontId="18" fillId="0" borderId="0" xfId="0" applyNumberFormat="1" applyFont="1" applyAlignment="1">
      <alignment horizontal="right"/>
    </xf>
    <xf numFmtId="167" fontId="18" fillId="0" borderId="11" xfId="0" applyNumberFormat="1" applyFont="1" applyBorder="1" applyAlignment="1">
      <alignment horizontal="right"/>
    </xf>
    <xf numFmtId="168" fontId="18" fillId="0" borderId="17" xfId="0" applyNumberFormat="1" applyFont="1" applyBorder="1" applyAlignment="1">
      <alignment horizontal="right"/>
    </xf>
    <xf numFmtId="0" fontId="18" fillId="0" borderId="0" xfId="0" applyFont="1" applyAlignment="1">
      <alignment wrapText="1"/>
    </xf>
    <xf numFmtId="49" fontId="18" fillId="0" borderId="11" xfId="0" applyNumberFormat="1" applyFont="1" applyBorder="1"/>
    <xf numFmtId="49" fontId="18" fillId="0" borderId="0" xfId="0" applyNumberFormat="1" applyFont="1"/>
    <xf numFmtId="169" fontId="18" fillId="0" borderId="11" xfId="0" applyNumberFormat="1" applyFont="1" applyBorder="1"/>
    <xf numFmtId="0" fontId="18" fillId="0" borderId="0" xfId="0" applyFont="1" applyAlignment="1">
      <alignment horizontal="left"/>
    </xf>
    <xf numFmtId="170" fontId="18" fillId="0" borderId="0" xfId="0" applyNumberFormat="1" applyFont="1"/>
    <xf numFmtId="169" fontId="18" fillId="0" borderId="13" xfId="0" applyNumberFormat="1" applyFont="1" applyBorder="1"/>
    <xf numFmtId="49" fontId="18" fillId="0" borderId="3" xfId="0" applyNumberFormat="1" applyFont="1" applyBorder="1"/>
    <xf numFmtId="166" fontId="18" fillId="0" borderId="15" xfId="0" applyNumberFormat="1" applyFont="1" applyBorder="1" applyAlignment="1">
      <alignment horizontal="right"/>
    </xf>
    <xf numFmtId="1" fontId="23" fillId="0" borderId="11" xfId="0" applyNumberFormat="1" applyFont="1" applyBorder="1" applyAlignment="1">
      <alignment horizontal="left"/>
    </xf>
    <xf numFmtId="1" fontId="23" fillId="0" borderId="12" xfId="0" applyNumberFormat="1" applyFont="1" applyBorder="1" applyAlignment="1">
      <alignment horizontal="right"/>
    </xf>
    <xf numFmtId="3" fontId="18" fillId="0" borderId="4" xfId="0" applyNumberFormat="1" applyFont="1" applyBorder="1" applyAlignment="1">
      <alignment horizontal="right"/>
    </xf>
    <xf numFmtId="3" fontId="18" fillId="0" borderId="5" xfId="0" applyNumberFormat="1" applyFont="1" applyBorder="1" applyAlignment="1">
      <alignment horizontal="right"/>
    </xf>
    <xf numFmtId="3" fontId="18" fillId="0" borderId="10" xfId="0" applyNumberFormat="1" applyFont="1" applyBorder="1" applyAlignment="1">
      <alignment horizontal="right"/>
    </xf>
    <xf numFmtId="1" fontId="18" fillId="0" borderId="4" xfId="0" applyNumberFormat="1" applyFont="1" applyBorder="1" applyAlignment="1">
      <alignment horizontal="right"/>
    </xf>
    <xf numFmtId="1" fontId="18" fillId="0" borderId="10" xfId="0" applyNumberFormat="1" applyFont="1" applyBorder="1" applyAlignment="1">
      <alignment horizontal="right"/>
    </xf>
    <xf numFmtId="1" fontId="18" fillId="0" borderId="12" xfId="0" applyNumberFormat="1" applyFont="1" applyBorder="1" applyAlignment="1">
      <alignment horizontal="right"/>
    </xf>
    <xf numFmtId="3" fontId="18" fillId="0" borderId="11" xfId="0" applyNumberFormat="1" applyFont="1" applyBorder="1" applyAlignment="1">
      <alignment horizontal="right"/>
    </xf>
    <xf numFmtId="3" fontId="18" fillId="0" borderId="0" xfId="0" applyNumberFormat="1" applyFont="1" applyAlignment="1">
      <alignment horizontal="right"/>
    </xf>
    <xf numFmtId="3" fontId="18" fillId="0" borderId="17" xfId="0" applyNumberFormat="1" applyFont="1" applyBorder="1" applyAlignment="1">
      <alignment horizontal="right"/>
    </xf>
    <xf numFmtId="171" fontId="18" fillId="0" borderId="11" xfId="0" applyNumberFormat="1" applyFont="1" applyBorder="1" applyAlignment="1">
      <alignment horizontal="right"/>
    </xf>
    <xf numFmtId="172" fontId="18" fillId="0" borderId="17" xfId="0" applyNumberFormat="1" applyFont="1" applyBorder="1" applyAlignment="1">
      <alignment horizontal="right"/>
    </xf>
    <xf numFmtId="167" fontId="18" fillId="0" borderId="11" xfId="0" applyNumberFormat="1" applyFont="1" applyBorder="1" applyAlignment="1">
      <alignment horizontal="right" wrapText="1"/>
    </xf>
    <xf numFmtId="167" fontId="18" fillId="0" borderId="17" xfId="0" applyNumberFormat="1" applyFont="1" applyBorder="1" applyAlignment="1">
      <alignment horizontal="right"/>
    </xf>
    <xf numFmtId="165" fontId="23" fillId="0" borderId="12" xfId="0" applyNumberFormat="1" applyFont="1" applyBorder="1" applyAlignment="1">
      <alignment horizontal="right"/>
    </xf>
    <xf numFmtId="49" fontId="18" fillId="0" borderId="13" xfId="0" applyNumberFormat="1" applyFont="1" applyBorder="1"/>
    <xf numFmtId="167" fontId="18" fillId="0" borderId="13" xfId="0" applyNumberFormat="1" applyFont="1" applyBorder="1" applyAlignment="1">
      <alignment horizontal="right"/>
    </xf>
    <xf numFmtId="167" fontId="18" fillId="0" borderId="3" xfId="0" applyNumberFormat="1" applyFont="1" applyBorder="1" applyAlignment="1">
      <alignment horizontal="right"/>
    </xf>
    <xf numFmtId="167" fontId="18" fillId="0" borderId="14" xfId="0" applyNumberFormat="1" applyFont="1" applyBorder="1" applyAlignment="1">
      <alignment horizontal="right"/>
    </xf>
    <xf numFmtId="168" fontId="18" fillId="0" borderId="14" xfId="0" applyNumberFormat="1" applyFont="1" applyBorder="1" applyAlignment="1">
      <alignment horizontal="right"/>
    </xf>
    <xf numFmtId="0" fontId="22" fillId="0" borderId="0" xfId="0" applyFont="1" applyAlignment="1">
      <alignment horizontal="left"/>
    </xf>
    <xf numFmtId="0" fontId="24" fillId="0" borderId="0" xfId="0" applyFont="1" applyAlignment="1">
      <alignment horizontal="left"/>
    </xf>
    <xf numFmtId="0" fontId="24" fillId="0" borderId="0" xfId="0" applyFont="1" applyAlignment="1">
      <alignment horizontal="right" vertical="top"/>
    </xf>
    <xf numFmtId="0" fontId="22" fillId="0" borderId="0" xfId="0" applyFont="1" applyAlignment="1">
      <alignment horizontal="left" wrapText="1"/>
    </xf>
    <xf numFmtId="0" fontId="24" fillId="0" borderId="0" xfId="0" applyFont="1" applyAlignment="1">
      <alignment horizontal="left" wrapText="1"/>
    </xf>
    <xf numFmtId="0" fontId="24" fillId="0" borderId="0" xfId="0" applyFont="1" applyAlignment="1">
      <alignment horizontal="left"/>
    </xf>
    <xf numFmtId="0" fontId="24" fillId="0" borderId="0" xfId="0" applyFont="1" applyAlignment="1">
      <alignment horizontal="left" vertical="center" wrapText="1"/>
    </xf>
    <xf numFmtId="0" fontId="24" fillId="0" borderId="0" xfId="0" applyFont="1" applyAlignment="1">
      <alignment horizontal="left" vertical="center"/>
    </xf>
    <xf numFmtId="3" fontId="18" fillId="0" borderId="0" xfId="0" applyNumberFormat="1" applyFont="1"/>
    <xf numFmtId="165" fontId="18" fillId="0" borderId="0" xfId="0" applyNumberFormat="1" applyFont="1"/>
    <xf numFmtId="0" fontId="26" fillId="3" borderId="0" xfId="0" applyFont="1" applyFill="1"/>
    <xf numFmtId="0" fontId="26" fillId="0" borderId="0" xfId="0" applyFont="1"/>
    <xf numFmtId="0" fontId="19" fillId="3" borderId="0" xfId="0" applyFont="1" applyFill="1"/>
    <xf numFmtId="0" fontId="19" fillId="0" borderId="0" xfId="0" applyFont="1"/>
    <xf numFmtId="0" fontId="19" fillId="0" borderId="0" xfId="0" applyFont="1" applyAlignment="1">
      <alignment horizontal="centerContinuous"/>
    </xf>
    <xf numFmtId="0" fontId="18" fillId="0" borderId="0" xfId="0" applyFont="1" applyAlignment="1">
      <alignment horizontal="left" wrapText="1"/>
    </xf>
    <xf numFmtId="0" fontId="18" fillId="0" borderId="0" xfId="0" applyFont="1" applyAlignment="1">
      <alignment horizontal="left" wrapText="1"/>
    </xf>
    <xf numFmtId="0" fontId="18" fillId="0" borderId="0" xfId="0" applyFont="1" applyAlignment="1">
      <alignment horizontal="center"/>
    </xf>
    <xf numFmtId="0" fontId="17" fillId="0" borderId="3" xfId="0" applyFont="1" applyBorder="1"/>
    <xf numFmtId="0" fontId="18" fillId="0" borderId="3" xfId="0" applyFont="1" applyBorder="1"/>
    <xf numFmtId="0" fontId="18" fillId="0" borderId="3" xfId="0" applyFont="1" applyBorder="1" applyAlignment="1">
      <alignment vertical="center"/>
    </xf>
    <xf numFmtId="0" fontId="18" fillId="0" borderId="3" xfId="0" applyFont="1" applyBorder="1" applyAlignment="1">
      <alignment horizontal="center" vertical="top"/>
    </xf>
    <xf numFmtId="173" fontId="11" fillId="0" borderId="4" xfId="0" applyNumberFormat="1" applyFont="1" applyBorder="1" applyAlignment="1">
      <alignment horizontal="left" vertical="center"/>
    </xf>
    <xf numFmtId="173" fontId="11" fillId="0" borderId="5" xfId="0" applyNumberFormat="1" applyFont="1" applyBorder="1" applyAlignment="1">
      <alignment horizontal="left" vertical="center"/>
    </xf>
    <xf numFmtId="173" fontId="11" fillId="0" borderId="10" xfId="0" applyNumberFormat="1" applyFont="1" applyBorder="1" applyAlignment="1">
      <alignment horizontal="left" vertical="center"/>
    </xf>
    <xf numFmtId="173" fontId="18" fillId="0" borderId="11" xfId="0" applyNumberFormat="1" applyFont="1" applyBorder="1" applyAlignment="1">
      <alignment vertical="center"/>
    </xf>
    <xf numFmtId="173" fontId="18" fillId="0" borderId="0" xfId="0" applyNumberFormat="1" applyFont="1" applyAlignment="1">
      <alignment vertical="center"/>
    </xf>
    <xf numFmtId="173" fontId="18" fillId="0" borderId="17" xfId="0" applyNumberFormat="1" applyFont="1" applyBorder="1" applyAlignment="1">
      <alignment vertical="center"/>
    </xf>
    <xf numFmtId="0" fontId="17" fillId="0" borderId="0" xfId="0" applyFont="1" applyAlignment="1">
      <alignment vertical="center"/>
    </xf>
    <xf numFmtId="165" fontId="18" fillId="0" borderId="3" xfId="0" applyNumberFormat="1" applyFont="1" applyBorder="1"/>
    <xf numFmtId="171" fontId="18" fillId="0" borderId="3" xfId="0" applyNumberFormat="1" applyFont="1" applyBorder="1"/>
    <xf numFmtId="171" fontId="18" fillId="0" borderId="14" xfId="0" applyNumberFormat="1" applyFont="1" applyBorder="1"/>
    <xf numFmtId="172" fontId="18" fillId="0" borderId="0" xfId="0" applyNumberFormat="1" applyFont="1"/>
    <xf numFmtId="171" fontId="18" fillId="0" borderId="0" xfId="0" applyNumberFormat="1" applyFont="1"/>
    <xf numFmtId="171" fontId="18" fillId="0" borderId="17" xfId="0" applyNumberFormat="1" applyFont="1" applyBorder="1"/>
    <xf numFmtId="172" fontId="27" fillId="3" borderId="0" xfId="0" applyNumberFormat="1" applyFont="1" applyFill="1"/>
    <xf numFmtId="0" fontId="27" fillId="0" borderId="0" xfId="0" applyFont="1"/>
    <xf numFmtId="173" fontId="18" fillId="0" borderId="11" xfId="0" applyNumberFormat="1" applyFont="1" applyBorder="1" applyAlignment="1">
      <alignment horizontal="left" vertical="center"/>
    </xf>
    <xf numFmtId="173" fontId="18" fillId="0" borderId="0" xfId="0" applyNumberFormat="1" applyFont="1" applyAlignment="1">
      <alignment horizontal="left" vertical="center"/>
    </xf>
    <xf numFmtId="173" fontId="18" fillId="0" borderId="17" xfId="0" applyNumberFormat="1" applyFont="1" applyBorder="1" applyAlignment="1">
      <alignment horizontal="left" vertical="center"/>
    </xf>
    <xf numFmtId="0" fontId="23" fillId="0" borderId="11" xfId="0" applyFont="1" applyBorder="1" applyAlignment="1">
      <alignment horizontal="left" vertical="center" wrapText="1"/>
    </xf>
    <xf numFmtId="0" fontId="23" fillId="0" borderId="0" xfId="0" applyFont="1" applyAlignment="1">
      <alignment horizontal="left" vertical="center" wrapText="1"/>
    </xf>
    <xf numFmtId="1" fontId="18" fillId="0" borderId="0" xfId="0" applyNumberFormat="1" applyFont="1" applyAlignment="1">
      <alignment horizontal="right" vertical="center"/>
    </xf>
    <xf numFmtId="171" fontId="18" fillId="0" borderId="0" xfId="0" applyNumberFormat="1" applyFont="1" applyAlignment="1">
      <alignment vertical="center"/>
    </xf>
    <xf numFmtId="171" fontId="18" fillId="0" borderId="17" xfId="0" applyNumberFormat="1" applyFont="1" applyBorder="1" applyAlignment="1">
      <alignment vertical="center"/>
    </xf>
    <xf numFmtId="0" fontId="18" fillId="0" borderId="0" xfId="0" applyFont="1" applyAlignment="1">
      <alignment vertical="center"/>
    </xf>
    <xf numFmtId="0" fontId="18" fillId="0" borderId="11" xfId="0" applyFont="1" applyBorder="1" applyAlignment="1">
      <alignment horizontal="left" vertical="center" wrapText="1"/>
    </xf>
    <xf numFmtId="49" fontId="18" fillId="0" borderId="0" xfId="0" applyNumberFormat="1" applyFont="1" applyAlignment="1">
      <alignment horizontal="left" vertical="center" wrapText="1"/>
    </xf>
    <xf numFmtId="174" fontId="18" fillId="0" borderId="0" xfId="0" applyNumberFormat="1" applyFont="1" applyAlignment="1">
      <alignment horizontal="right" vertical="center" wrapText="1"/>
    </xf>
    <xf numFmtId="171" fontId="18" fillId="0" borderId="0" xfId="0" applyNumberFormat="1" applyFont="1" applyAlignment="1">
      <alignment vertical="center" wrapText="1"/>
    </xf>
    <xf numFmtId="171" fontId="18" fillId="0" borderId="17" xfId="0" applyNumberFormat="1" applyFont="1" applyBorder="1" applyAlignment="1">
      <alignment vertical="center" wrapText="1"/>
    </xf>
    <xf numFmtId="0" fontId="18" fillId="0" borderId="0" xfId="0" applyFont="1" applyAlignment="1">
      <alignment vertical="center" wrapText="1"/>
    </xf>
    <xf numFmtId="170" fontId="18" fillId="0" borderId="0" xfId="0" applyNumberFormat="1" applyFont="1" applyAlignment="1">
      <alignment horizontal="left" vertical="center" wrapText="1"/>
    </xf>
    <xf numFmtId="0" fontId="24" fillId="0" borderId="0" xfId="0" applyFont="1" applyAlignment="1">
      <alignment vertical="center" wrapText="1"/>
    </xf>
    <xf numFmtId="170" fontId="18" fillId="0" borderId="0" xfId="0" applyNumberFormat="1" applyFont="1" applyAlignment="1">
      <alignment horizontal="left" vertical="center" wrapText="1"/>
    </xf>
    <xf numFmtId="0" fontId="18" fillId="0" borderId="11" xfId="0" applyFont="1" applyBorder="1" applyAlignment="1">
      <alignment horizontal="left" vertical="center"/>
    </xf>
    <xf numFmtId="170" fontId="18" fillId="0" borderId="0" xfId="0" applyNumberFormat="1" applyFont="1" applyAlignment="1">
      <alignment horizontal="left" vertical="center"/>
    </xf>
    <xf numFmtId="167" fontId="18" fillId="0" borderId="0" xfId="0" applyNumberFormat="1" applyFont="1" applyAlignment="1">
      <alignment horizontal="left" vertical="center" wrapText="1"/>
    </xf>
    <xf numFmtId="167" fontId="18" fillId="0" borderId="0" xfId="0" applyNumberFormat="1" applyFont="1" applyAlignment="1">
      <alignment horizontal="left" vertical="center"/>
    </xf>
    <xf numFmtId="167" fontId="18" fillId="0" borderId="0" xfId="0" applyNumberFormat="1" applyFont="1" applyAlignment="1">
      <alignment horizontal="left" vertical="center" wrapText="1"/>
    </xf>
    <xf numFmtId="0" fontId="23" fillId="0" borderId="11" xfId="0" applyFont="1" applyBorder="1" applyAlignment="1">
      <alignment vertical="center"/>
    </xf>
    <xf numFmtId="49" fontId="18" fillId="0" borderId="0" xfId="0" applyNumberFormat="1" applyFont="1" applyAlignment="1">
      <alignment vertical="center"/>
    </xf>
    <xf numFmtId="170" fontId="18" fillId="0" borderId="11" xfId="0" applyNumberFormat="1" applyFont="1" applyBorder="1" applyAlignment="1">
      <alignment vertical="center" wrapText="1"/>
    </xf>
    <xf numFmtId="170" fontId="18" fillId="0" borderId="0" xfId="0" applyNumberFormat="1" applyFont="1" applyAlignment="1">
      <alignment vertical="center" wrapText="1"/>
    </xf>
    <xf numFmtId="0" fontId="18" fillId="0" borderId="13" xfId="0" applyFont="1" applyBorder="1"/>
    <xf numFmtId="170" fontId="18" fillId="0" borderId="3" xfId="0" applyNumberFormat="1" applyFont="1" applyBorder="1"/>
    <xf numFmtId="3" fontId="18" fillId="0" borderId="3" xfId="0" applyNumberFormat="1" applyFont="1" applyBorder="1"/>
    <xf numFmtId="3" fontId="18" fillId="0" borderId="14" xfId="0" applyNumberFormat="1" applyFont="1" applyBorder="1"/>
    <xf numFmtId="0" fontId="24" fillId="0" borderId="0" xfId="0" applyFont="1"/>
    <xf numFmtId="0" fontId="24" fillId="0" borderId="0" xfId="0" applyFont="1" applyAlignment="1">
      <alignment horizontal="right"/>
    </xf>
    <xf numFmtId="0" fontId="28" fillId="3" borderId="0" xfId="0" applyFont="1" applyFill="1"/>
    <xf numFmtId="0" fontId="28" fillId="0" borderId="0" xfId="0" applyFont="1"/>
    <xf numFmtId="0" fontId="24" fillId="0" borderId="0" xfId="0" applyFont="1" applyAlignment="1">
      <alignment horizontal="left" vertical="top" wrapText="1"/>
    </xf>
    <xf numFmtId="0" fontId="27" fillId="3" borderId="0" xfId="0" applyFont="1" applyFill="1"/>
    <xf numFmtId="0" fontId="20" fillId="0" borderId="3" xfId="0" applyFont="1" applyBorder="1" applyAlignment="1">
      <alignment wrapText="1"/>
    </xf>
    <xf numFmtId="0" fontId="20" fillId="0" borderId="3" xfId="0" applyFont="1" applyBorder="1"/>
    <xf numFmtId="1" fontId="23" fillId="0" borderId="5" xfId="0" applyNumberFormat="1" applyFont="1" applyBorder="1" applyAlignment="1">
      <alignment horizontal="center"/>
    </xf>
    <xf numFmtId="1" fontId="23" fillId="0" borderId="6" xfId="0" applyNumberFormat="1" applyFont="1" applyBorder="1" applyAlignment="1">
      <alignment horizontal="center"/>
    </xf>
    <xf numFmtId="171" fontId="18" fillId="0" borderId="4" xfId="0" applyNumberFormat="1" applyFont="1" applyBorder="1"/>
    <xf numFmtId="171" fontId="18" fillId="0" borderId="5" xfId="0" applyNumberFormat="1" applyFont="1" applyBorder="1"/>
    <xf numFmtId="171" fontId="18" fillId="0" borderId="10" xfId="0" applyNumberFormat="1" applyFont="1" applyBorder="1"/>
    <xf numFmtId="172" fontId="18" fillId="0" borderId="10" xfId="0" applyNumberFormat="1" applyFont="1" applyBorder="1"/>
    <xf numFmtId="167" fontId="18" fillId="0" borderId="11" xfId="0" applyNumberFormat="1" applyFont="1" applyBorder="1"/>
    <xf numFmtId="167" fontId="18" fillId="0" borderId="0" xfId="0" applyNumberFormat="1" applyFont="1"/>
    <xf numFmtId="167" fontId="18" fillId="0" borderId="4" xfId="0" applyNumberFormat="1" applyFont="1" applyBorder="1"/>
    <xf numFmtId="167" fontId="18" fillId="0" borderId="5" xfId="0" applyNumberFormat="1" applyFont="1" applyBorder="1"/>
    <xf numFmtId="167" fontId="18" fillId="0" borderId="10" xfId="0" applyNumberFormat="1" applyFont="1" applyBorder="1"/>
    <xf numFmtId="167" fontId="18" fillId="0" borderId="11" xfId="0" applyNumberFormat="1" applyFont="1" applyBorder="1" applyAlignment="1">
      <alignment wrapText="1"/>
    </xf>
    <xf numFmtId="167" fontId="18" fillId="0" borderId="17" xfId="0" applyNumberFormat="1" applyFont="1" applyBorder="1"/>
    <xf numFmtId="0" fontId="29" fillId="0" borderId="0" xfId="0" applyFont="1" applyAlignment="1">
      <alignment horizontal="left" wrapText="1"/>
    </xf>
    <xf numFmtId="0" fontId="18" fillId="0" borderId="1" xfId="0" applyFont="1" applyBorder="1" applyAlignment="1">
      <alignment horizontal="centerContinuous" vertical="center" shrinkToFit="1"/>
    </xf>
    <xf numFmtId="0" fontId="3" fillId="0" borderId="1" xfId="0" applyFont="1" applyBorder="1" applyAlignment="1">
      <alignment horizontal="right" vertical="center" shrinkToFit="1"/>
    </xf>
    <xf numFmtId="0" fontId="18" fillId="0" borderId="0" xfId="0" applyFont="1" applyAlignment="1">
      <alignment horizontal="centerContinuous" vertical="center"/>
    </xf>
    <xf numFmtId="0" fontId="0" fillId="0" borderId="0" xfId="0" applyAlignment="1">
      <alignment horizontal="right" vertical="center"/>
    </xf>
    <xf numFmtId="0" fontId="19" fillId="0" borderId="0" xfId="0" applyFont="1" applyAlignment="1">
      <alignment horizontal="centerContinuous" vertical="center"/>
    </xf>
    <xf numFmtId="0" fontId="19" fillId="0" borderId="0" xfId="0" applyFont="1" applyAlignment="1">
      <alignment horizontal="right" vertical="center"/>
    </xf>
    <xf numFmtId="0" fontId="17" fillId="0" borderId="0" xfId="0" applyFont="1" applyAlignment="1">
      <alignment horizontal="right"/>
    </xf>
    <xf numFmtId="49" fontId="23" fillId="0" borderId="4" xfId="0" applyNumberFormat="1" applyFont="1" applyBorder="1" applyAlignment="1">
      <alignment vertical="center"/>
    </xf>
    <xf numFmtId="49" fontId="23" fillId="0" borderId="0" xfId="0" applyNumberFormat="1" applyFont="1" applyAlignment="1">
      <alignment vertical="center"/>
    </xf>
    <xf numFmtId="0" fontId="23" fillId="0" borderId="0" xfId="0" applyFont="1" applyAlignment="1">
      <alignment vertical="center"/>
    </xf>
    <xf numFmtId="0" fontId="23" fillId="0" borderId="11" xfId="0" applyFont="1" applyBorder="1" applyAlignment="1">
      <alignment horizontal="left" wrapText="1"/>
    </xf>
    <xf numFmtId="0" fontId="23" fillId="0" borderId="0" xfId="0" applyFont="1" applyAlignment="1">
      <alignment horizontal="left" wrapText="1"/>
    </xf>
    <xf numFmtId="0" fontId="23" fillId="0" borderId="17" xfId="0" applyFont="1" applyBorder="1" applyAlignment="1">
      <alignment horizontal="left" wrapText="1"/>
    </xf>
    <xf numFmtId="49" fontId="18" fillId="0" borderId="0" xfId="0" applyNumberFormat="1" applyFont="1"/>
    <xf numFmtId="0" fontId="18" fillId="0" borderId="0" xfId="0" applyFont="1" applyAlignment="1">
      <alignment horizontal="left" indent="1"/>
    </xf>
    <xf numFmtId="0" fontId="18" fillId="0" borderId="17" xfId="0" applyFont="1" applyBorder="1" applyAlignment="1">
      <alignment horizontal="left" wrapText="1"/>
    </xf>
    <xf numFmtId="0" fontId="23" fillId="0" borderId="4" xfId="0" applyFont="1" applyBorder="1" applyAlignment="1">
      <alignment horizontal="left" wrapText="1"/>
    </xf>
    <xf numFmtId="0" fontId="23" fillId="0" borderId="5" xfId="0" applyFont="1" applyBorder="1" applyAlignment="1">
      <alignment horizontal="left" wrapText="1"/>
    </xf>
    <xf numFmtId="0" fontId="23" fillId="0" borderId="10" xfId="0" applyFont="1" applyBorder="1" applyAlignment="1">
      <alignment horizontal="left" wrapText="1"/>
    </xf>
    <xf numFmtId="166" fontId="18" fillId="0" borderId="6" xfId="0" applyNumberFormat="1" applyFont="1" applyBorder="1" applyAlignment="1">
      <alignment horizontal="right"/>
    </xf>
    <xf numFmtId="167" fontId="18" fillId="0" borderId="4" xfId="0" applyNumberFormat="1" applyFont="1" applyBorder="1" applyAlignment="1">
      <alignment horizontal="right"/>
    </xf>
    <xf numFmtId="167" fontId="18" fillId="0" borderId="5" xfId="0" applyNumberFormat="1" applyFont="1" applyBorder="1" applyAlignment="1">
      <alignment horizontal="right"/>
    </xf>
    <xf numFmtId="167" fontId="18" fillId="0" borderId="10" xfId="0" applyNumberFormat="1" applyFont="1" applyBorder="1" applyAlignment="1">
      <alignment horizontal="right"/>
    </xf>
    <xf numFmtId="168" fontId="18" fillId="0" borderId="10" xfId="0" applyNumberFormat="1" applyFont="1" applyBorder="1" applyAlignment="1">
      <alignment horizontal="right"/>
    </xf>
    <xf numFmtId="0" fontId="24" fillId="0" borderId="0" xfId="0" applyFont="1" applyAlignment="1">
      <alignment horizontal="left" wrapText="1"/>
    </xf>
    <xf numFmtId="0" fontId="18" fillId="0" borderId="0" xfId="0" applyFont="1" applyAlignment="1">
      <alignment horizontal="right"/>
    </xf>
    <xf numFmtId="3" fontId="18" fillId="0" borderId="0" xfId="0" applyNumberFormat="1" applyFont="1" applyAlignment="1">
      <alignment wrapText="1"/>
    </xf>
    <xf numFmtId="1" fontId="18" fillId="0" borderId="11" xfId="0" applyNumberFormat="1" applyFont="1" applyBorder="1" applyAlignment="1">
      <alignment horizontal="center" vertical="center" wrapText="1"/>
    </xf>
    <xf numFmtId="1" fontId="18" fillId="0" borderId="17" xfId="0" applyNumberFormat="1" applyFont="1" applyBorder="1" applyAlignment="1">
      <alignment horizontal="center" vertical="center" wrapText="1"/>
    </xf>
    <xf numFmtId="1" fontId="18" fillId="0" borderId="13" xfId="0" applyNumberFormat="1" applyFont="1" applyBorder="1" applyAlignment="1">
      <alignment vertical="center" wrapText="1"/>
    </xf>
    <xf numFmtId="1" fontId="18" fillId="0" borderId="14" xfId="0" applyNumberFormat="1" applyFont="1" applyBorder="1" applyAlignment="1">
      <alignment vertical="center" wrapText="1"/>
    </xf>
    <xf numFmtId="0" fontId="23" fillId="0" borderId="4" xfId="0" applyFont="1" applyBorder="1" applyAlignment="1">
      <alignment horizontal="left" vertical="center" wrapText="1"/>
    </xf>
    <xf numFmtId="0" fontId="23" fillId="0" borderId="10" xfId="0" applyFont="1" applyBorder="1" applyAlignment="1">
      <alignment horizontal="left" vertical="center" wrapText="1"/>
    </xf>
    <xf numFmtId="0" fontId="18" fillId="0" borderId="17" xfId="0" applyFont="1" applyBorder="1" applyAlignment="1">
      <alignment horizontal="left" vertical="center"/>
    </xf>
    <xf numFmtId="175" fontId="18" fillId="0" borderId="12" xfId="0" applyNumberFormat="1" applyFont="1" applyBorder="1" applyAlignment="1">
      <alignment horizontal="right"/>
    </xf>
    <xf numFmtId="0" fontId="18" fillId="0" borderId="11" xfId="0" applyFont="1" applyBorder="1" applyAlignment="1">
      <alignment vertical="center" wrapText="1"/>
    </xf>
    <xf numFmtId="49" fontId="18" fillId="0" borderId="17" xfId="0" applyNumberFormat="1" applyFont="1" applyBorder="1" applyAlignment="1">
      <alignment vertical="center" wrapText="1"/>
    </xf>
    <xf numFmtId="0" fontId="18" fillId="0" borderId="11" xfId="0" applyFont="1" applyBorder="1" applyAlignment="1">
      <alignment vertical="center"/>
    </xf>
    <xf numFmtId="0" fontId="18" fillId="0" borderId="17" xfId="0" applyFont="1" applyBorder="1" applyAlignment="1">
      <alignment vertical="center" wrapText="1"/>
    </xf>
    <xf numFmtId="0" fontId="18" fillId="0" borderId="13" xfId="0" applyFont="1" applyBorder="1" applyAlignment="1">
      <alignment vertical="center" wrapText="1"/>
    </xf>
    <xf numFmtId="0" fontId="18" fillId="0" borderId="14" xfId="0" applyFont="1" applyBorder="1" applyAlignment="1">
      <alignment vertical="center" wrapText="1"/>
    </xf>
    <xf numFmtId="49" fontId="23" fillId="0" borderId="4" xfId="0" applyNumberFormat="1" applyFont="1" applyBorder="1" applyAlignment="1">
      <alignment horizontal="left" vertical="center"/>
    </xf>
    <xf numFmtId="0" fontId="18" fillId="0" borderId="5" xfId="0" applyFont="1" applyBorder="1" applyAlignment="1">
      <alignment horizontal="left" vertical="center"/>
    </xf>
    <xf numFmtId="0" fontId="18" fillId="0" borderId="5" xfId="0" quotePrefix="1" applyFont="1" applyBorder="1" applyAlignment="1">
      <alignment horizontal="left" vertical="center"/>
    </xf>
    <xf numFmtId="166" fontId="18" fillId="0" borderId="6" xfId="0" applyNumberFormat="1" applyFont="1" applyBorder="1" applyAlignment="1">
      <alignment horizontal="right" vertical="center"/>
    </xf>
    <xf numFmtId="167" fontId="18" fillId="0" borderId="4" xfId="0" applyNumberFormat="1" applyFont="1" applyBorder="1" applyAlignment="1">
      <alignment vertical="center"/>
    </xf>
    <xf numFmtId="167" fontId="18" fillId="0" borderId="5" xfId="0" applyNumberFormat="1" applyFont="1" applyBorder="1" applyAlignment="1">
      <alignment vertical="center"/>
    </xf>
    <xf numFmtId="167" fontId="18" fillId="0" borderId="10" xfId="0" applyNumberFormat="1" applyFont="1" applyBorder="1" applyAlignment="1">
      <alignment horizontal="right" vertical="center"/>
    </xf>
    <xf numFmtId="167" fontId="18" fillId="0" borderId="4" xfId="0" applyNumberFormat="1" applyFont="1" applyBorder="1" applyAlignment="1">
      <alignment horizontal="right" vertical="center"/>
    </xf>
    <xf numFmtId="168" fontId="18" fillId="0" borderId="10" xfId="0" applyNumberFormat="1" applyFont="1" applyBorder="1" applyAlignment="1">
      <alignment horizontal="right" vertical="center"/>
    </xf>
    <xf numFmtId="0" fontId="23" fillId="4" borderId="11" xfId="0" applyFont="1" applyFill="1" applyBorder="1" applyAlignment="1">
      <alignment horizontal="left" vertical="center"/>
    </xf>
    <xf numFmtId="0" fontId="23" fillId="4" borderId="0" xfId="0" applyFont="1" applyFill="1" applyAlignment="1">
      <alignment horizontal="left" vertical="center"/>
    </xf>
    <xf numFmtId="0" fontId="23" fillId="4" borderId="0" xfId="0" applyFont="1" applyFill="1" applyAlignment="1">
      <alignment vertical="center"/>
    </xf>
    <xf numFmtId="0" fontId="23" fillId="4" borderId="17" xfId="0" applyFont="1" applyFill="1" applyBorder="1" applyAlignment="1">
      <alignment vertical="center"/>
    </xf>
    <xf numFmtId="49" fontId="18" fillId="0" borderId="11" xfId="0" applyNumberFormat="1" applyFont="1" applyBorder="1" applyAlignment="1">
      <alignment horizontal="left" vertical="center"/>
    </xf>
    <xf numFmtId="0" fontId="18" fillId="0" borderId="0" xfId="0" applyFont="1" applyAlignment="1">
      <alignment horizontal="left" vertical="center"/>
    </xf>
    <xf numFmtId="165" fontId="18" fillId="0" borderId="0" xfId="0" applyNumberFormat="1" applyFont="1" applyAlignment="1">
      <alignment horizontal="left" vertical="center"/>
    </xf>
    <xf numFmtId="166" fontId="18" fillId="0" borderId="12" xfId="0" applyNumberFormat="1" applyFont="1" applyBorder="1" applyAlignment="1">
      <alignment horizontal="right" vertical="center"/>
    </xf>
    <xf numFmtId="167" fontId="18" fillId="0" borderId="11" xfId="0" applyNumberFormat="1" applyFont="1" applyBorder="1" applyAlignment="1">
      <alignment horizontal="right" vertical="center"/>
    </xf>
    <xf numFmtId="167" fontId="18" fillId="0" borderId="0" xfId="0" applyNumberFormat="1" applyFont="1" applyAlignment="1">
      <alignment horizontal="right" vertical="center"/>
    </xf>
    <xf numFmtId="167" fontId="18" fillId="0" borderId="17" xfId="0" applyNumberFormat="1" applyFont="1" applyBorder="1" applyAlignment="1">
      <alignment horizontal="right" vertical="center"/>
    </xf>
    <xf numFmtId="168" fontId="18" fillId="0" borderId="17" xfId="0" applyNumberFormat="1" applyFont="1" applyBorder="1" applyAlignment="1">
      <alignment horizontal="right" vertical="center"/>
    </xf>
    <xf numFmtId="0" fontId="23" fillId="4" borderId="4" xfId="0" applyFont="1" applyFill="1" applyBorder="1" applyAlignment="1">
      <alignment horizontal="left" vertical="center"/>
    </xf>
    <xf numFmtId="0" fontId="23" fillId="4" borderId="5" xfId="0" applyFont="1" applyFill="1" applyBorder="1" applyAlignment="1">
      <alignment horizontal="left" vertical="center"/>
    </xf>
    <xf numFmtId="0" fontId="23" fillId="4" borderId="5" xfId="0" applyFont="1" applyFill="1" applyBorder="1" applyAlignment="1">
      <alignment vertical="center"/>
    </xf>
    <xf numFmtId="0" fontId="23" fillId="4" borderId="0" xfId="0" applyFont="1" applyFill="1" applyAlignment="1">
      <alignment horizontal="right" vertical="center"/>
    </xf>
    <xf numFmtId="165" fontId="18" fillId="5" borderId="0" xfId="0" applyNumberFormat="1" applyFont="1" applyFill="1" applyAlignment="1">
      <alignment horizontal="left" vertical="center"/>
    </xf>
    <xf numFmtId="0" fontId="18" fillId="5" borderId="0" xfId="0" applyFont="1" applyFill="1" applyAlignment="1">
      <alignment horizontal="left" vertical="center"/>
    </xf>
    <xf numFmtId="49" fontId="18" fillId="0" borderId="13" xfId="0" applyNumberFormat="1" applyFont="1" applyBorder="1" applyAlignment="1">
      <alignment horizontal="left" vertical="center"/>
    </xf>
    <xf numFmtId="0" fontId="18" fillId="0" borderId="3" xfId="0" applyFont="1" applyBorder="1" applyAlignment="1">
      <alignment horizontal="left" vertical="center"/>
    </xf>
    <xf numFmtId="165" fontId="18" fillId="0" borderId="3" xfId="0" applyNumberFormat="1" applyFont="1" applyBorder="1" applyAlignment="1">
      <alignment horizontal="left" vertical="center"/>
    </xf>
    <xf numFmtId="166" fontId="18" fillId="0" borderId="15" xfId="0" applyNumberFormat="1" applyFont="1" applyBorder="1" applyAlignment="1">
      <alignment horizontal="right" vertical="center"/>
    </xf>
    <xf numFmtId="167" fontId="18" fillId="0" borderId="13" xfId="0" applyNumberFormat="1" applyFont="1" applyBorder="1" applyAlignment="1">
      <alignment horizontal="right" vertical="center"/>
    </xf>
    <xf numFmtId="167" fontId="18" fillId="0" borderId="3" xfId="0" applyNumberFormat="1" applyFont="1" applyBorder="1" applyAlignment="1">
      <alignment horizontal="right" vertical="center"/>
    </xf>
    <xf numFmtId="167" fontId="18" fillId="0" borderId="14" xfId="0" applyNumberFormat="1" applyFont="1" applyBorder="1" applyAlignment="1">
      <alignment horizontal="right" vertical="center"/>
    </xf>
    <xf numFmtId="0" fontId="25" fillId="5" borderId="0" xfId="0" applyFont="1" applyFill="1" applyAlignment="1">
      <alignment horizontal="left"/>
    </xf>
    <xf numFmtId="0" fontId="24" fillId="5" borderId="0" xfId="0" applyFont="1" applyFill="1" applyAlignment="1">
      <alignment horizontal="left"/>
    </xf>
    <xf numFmtId="0" fontId="24" fillId="5" borderId="0" xfId="0" applyFont="1" applyFill="1" applyAlignment="1">
      <alignment horizontal="left" wrapText="1"/>
    </xf>
    <xf numFmtId="0" fontId="31" fillId="0" borderId="0" xfId="0" applyFont="1" applyAlignment="1">
      <alignment horizontal="left" wrapText="1"/>
    </xf>
    <xf numFmtId="3" fontId="18" fillId="0" borderId="11" xfId="0" applyNumberFormat="1" applyFont="1" applyBorder="1"/>
    <xf numFmtId="3" fontId="18" fillId="0" borderId="17" xfId="0" applyNumberFormat="1" applyFont="1" applyBorder="1"/>
    <xf numFmtId="171" fontId="18" fillId="0" borderId="11" xfId="0" applyNumberFormat="1" applyFont="1" applyBorder="1"/>
    <xf numFmtId="172" fontId="18" fillId="0" borderId="17" xfId="0" applyNumberFormat="1" applyFont="1" applyBorder="1"/>
    <xf numFmtId="167" fontId="18" fillId="0" borderId="18" xfId="0" applyNumberFormat="1" applyFont="1" applyBorder="1" applyAlignment="1">
      <alignment horizontal="right"/>
    </xf>
    <xf numFmtId="168" fontId="18" fillId="0" borderId="19" xfId="0" applyNumberFormat="1" applyFont="1" applyBorder="1" applyAlignment="1">
      <alignment horizontal="right"/>
    </xf>
    <xf numFmtId="0" fontId="18" fillId="0" borderId="5" xfId="0" applyFont="1" applyBorder="1" applyAlignment="1">
      <alignment horizontal="left" wrapText="1"/>
    </xf>
    <xf numFmtId="169" fontId="24" fillId="0" borderId="0" xfId="0" applyNumberFormat="1" applyFont="1" applyAlignment="1">
      <alignment horizontal="left"/>
    </xf>
    <xf numFmtId="3" fontId="24" fillId="0" borderId="0" xfId="0" applyNumberFormat="1" applyFont="1" applyAlignment="1">
      <alignment horizontal="left"/>
    </xf>
    <xf numFmtId="165" fontId="24" fillId="0" borderId="0" xfId="0" applyNumberFormat="1" applyFont="1" applyAlignment="1">
      <alignment horizontal="right" vertical="top"/>
    </xf>
    <xf numFmtId="49" fontId="24" fillId="0" borderId="0" xfId="0" applyNumberFormat="1" applyFont="1" applyAlignment="1">
      <alignment horizontal="left"/>
    </xf>
    <xf numFmtId="170" fontId="18" fillId="0" borderId="0" xfId="0" applyNumberFormat="1" applyFont="1" applyAlignment="1">
      <alignment horizontal="left"/>
    </xf>
    <xf numFmtId="3" fontId="18" fillId="0" borderId="0" xfId="0" applyNumberFormat="1" applyFont="1" applyAlignment="1">
      <alignment horizontal="left"/>
    </xf>
    <xf numFmtId="165" fontId="18" fillId="0" borderId="0" xfId="0" applyNumberFormat="1" applyFont="1" applyAlignment="1">
      <alignment horizontal="left"/>
    </xf>
    <xf numFmtId="167" fontId="18" fillId="0" borderId="5" xfId="0" applyNumberFormat="1" applyFont="1" applyBorder="1" applyAlignment="1">
      <alignment horizontal="right" vertical="center"/>
    </xf>
    <xf numFmtId="0" fontId="24" fillId="0" borderId="0" xfId="0" applyFont="1" applyAlignment="1">
      <alignment horizontal="left" vertical="center"/>
    </xf>
    <xf numFmtId="165" fontId="24" fillId="0" borderId="0" xfId="0" applyNumberFormat="1" applyFont="1" applyAlignment="1">
      <alignment horizontal="left"/>
    </xf>
    <xf numFmtId="0" fontId="32" fillId="0" borderId="1" xfId="0" applyFont="1" applyBorder="1" applyAlignment="1">
      <alignment horizontal="left" vertical="center"/>
    </xf>
    <xf numFmtId="0" fontId="32" fillId="0" borderId="1" xfId="0" applyFont="1" applyBorder="1" applyAlignment="1">
      <alignment horizontal="centerContinuous" vertical="center" shrinkToFit="1"/>
    </xf>
    <xf numFmtId="0" fontId="33" fillId="0" borderId="1" xfId="0" applyFont="1" applyBorder="1" applyAlignment="1">
      <alignment horizontal="centerContinuous" vertical="center" shrinkToFit="1"/>
    </xf>
    <xf numFmtId="0" fontId="32" fillId="0" borderId="1" xfId="0" applyFont="1" applyBorder="1" applyAlignment="1">
      <alignment vertical="center"/>
    </xf>
    <xf numFmtId="0" fontId="18" fillId="5" borderId="0" xfId="0" applyFont="1" applyFill="1" applyAlignment="1">
      <alignment horizontal="left"/>
    </xf>
    <xf numFmtId="1" fontId="18" fillId="5" borderId="16" xfId="0" applyNumberFormat="1" applyFont="1" applyFill="1" applyBorder="1" applyAlignment="1">
      <alignment horizontal="center" vertical="center"/>
    </xf>
    <xf numFmtId="0" fontId="18" fillId="5" borderId="4" xfId="0" applyFont="1" applyFill="1" applyBorder="1" applyAlignment="1">
      <alignment horizontal="center" vertical="center" wrapText="1"/>
    </xf>
    <xf numFmtId="0" fontId="18" fillId="5" borderId="5" xfId="0" applyFont="1" applyFill="1" applyBorder="1" applyAlignment="1">
      <alignment horizontal="center" vertical="center" wrapText="1"/>
    </xf>
    <xf numFmtId="0" fontId="18" fillId="5" borderId="10" xfId="0" applyFont="1" applyFill="1" applyBorder="1" applyAlignment="1">
      <alignment horizontal="center" vertical="center" wrapText="1"/>
    </xf>
    <xf numFmtId="49" fontId="18" fillId="5" borderId="16" xfId="0" applyNumberFormat="1" applyFont="1" applyFill="1" applyBorder="1" applyAlignment="1">
      <alignment horizontal="center" vertical="center" wrapText="1"/>
    </xf>
    <xf numFmtId="49" fontId="18" fillId="5" borderId="7" xfId="0" applyNumberFormat="1" applyFont="1" applyFill="1" applyBorder="1" applyAlignment="1">
      <alignment horizontal="center" vertical="center" wrapText="1"/>
    </xf>
    <xf numFmtId="49" fontId="18" fillId="5" borderId="9" xfId="0" applyNumberFormat="1" applyFont="1" applyFill="1" applyBorder="1" applyAlignment="1">
      <alignment horizontal="center" vertical="center" wrapText="1"/>
    </xf>
    <xf numFmtId="49" fontId="18" fillId="5" borderId="6" xfId="0" applyNumberFormat="1" applyFont="1" applyFill="1" applyBorder="1" applyAlignment="1">
      <alignment horizontal="center" vertical="center"/>
    </xf>
    <xf numFmtId="3" fontId="18" fillId="5" borderId="6" xfId="0" applyNumberFormat="1" applyFont="1" applyFill="1" applyBorder="1" applyAlignment="1">
      <alignment horizontal="center" vertical="center"/>
    </xf>
    <xf numFmtId="165" fontId="18" fillId="5" borderId="6" xfId="0" applyNumberFormat="1" applyFont="1" applyFill="1" applyBorder="1" applyAlignment="1">
      <alignment horizontal="center" vertical="center"/>
    </xf>
    <xf numFmtId="1" fontId="18" fillId="5" borderId="6" xfId="0" applyNumberFormat="1" applyFont="1" applyFill="1" applyBorder="1" applyAlignment="1">
      <alignment horizontal="center" vertical="center"/>
    </xf>
    <xf numFmtId="1" fontId="18" fillId="5" borderId="4" xfId="0" applyNumberFormat="1" applyFont="1" applyFill="1" applyBorder="1" applyAlignment="1">
      <alignment horizontal="center" vertical="center"/>
    </xf>
    <xf numFmtId="3" fontId="22" fillId="5" borderId="20" xfId="0" applyNumberFormat="1" applyFont="1" applyFill="1" applyBorder="1" applyAlignment="1">
      <alignment horizontal="center" vertical="center"/>
    </xf>
    <xf numFmtId="3" fontId="22" fillId="5" borderId="21" xfId="0" applyNumberFormat="1" applyFont="1" applyFill="1" applyBorder="1" applyAlignment="1">
      <alignment horizontal="center" vertical="center"/>
    </xf>
    <xf numFmtId="0" fontId="23" fillId="0" borderId="22" xfId="0" applyFont="1" applyBorder="1" applyAlignment="1">
      <alignment horizontal="left" wrapText="1"/>
    </xf>
    <xf numFmtId="0" fontId="23" fillId="0" borderId="23" xfId="0" applyFont="1" applyBorder="1" applyAlignment="1">
      <alignment horizontal="left" wrapText="1"/>
    </xf>
    <xf numFmtId="0" fontId="23" fillId="0" borderId="24" xfId="0" applyFont="1" applyBorder="1" applyAlignment="1">
      <alignment horizontal="left" wrapText="1"/>
    </xf>
    <xf numFmtId="3" fontId="22" fillId="0" borderId="23" xfId="0" applyNumberFormat="1" applyFont="1" applyBorder="1" applyAlignment="1">
      <alignment horizontal="center" vertical="center"/>
    </xf>
    <xf numFmtId="3" fontId="22" fillId="0" borderId="25" xfId="0" applyNumberFormat="1" applyFont="1" applyBorder="1" applyAlignment="1">
      <alignment horizontal="center" vertical="center"/>
    </xf>
    <xf numFmtId="0" fontId="23" fillId="0" borderId="26" xfId="0" applyFont="1" applyBorder="1" applyAlignment="1">
      <alignment horizontal="left"/>
    </xf>
    <xf numFmtId="0" fontId="23" fillId="0" borderId="0" xfId="0" applyFont="1" applyAlignment="1">
      <alignment horizontal="left"/>
    </xf>
    <xf numFmtId="1" fontId="18" fillId="0" borderId="0" xfId="0" applyNumberFormat="1" applyFont="1" applyAlignment="1">
      <alignment horizontal="center" vertical="center"/>
    </xf>
    <xf numFmtId="1" fontId="18" fillId="0" borderId="17" xfId="0" applyNumberFormat="1" applyFont="1" applyBorder="1" applyAlignment="1">
      <alignment horizontal="center" vertical="center"/>
    </xf>
    <xf numFmtId="176" fontId="18" fillId="0" borderId="27" xfId="0" applyNumberFormat="1" applyFont="1" applyBorder="1" applyAlignment="1">
      <alignment horizontal="right"/>
    </xf>
    <xf numFmtId="0" fontId="18" fillId="0" borderId="26" xfId="0" applyFont="1" applyBorder="1" applyAlignment="1">
      <alignment horizontal="left"/>
    </xf>
    <xf numFmtId="0" fontId="18" fillId="0" borderId="28" xfId="0" applyFont="1" applyBorder="1" applyAlignment="1">
      <alignment horizontal="left" vertical="top"/>
    </xf>
    <xf numFmtId="0" fontId="18" fillId="0" borderId="29" xfId="0" applyFont="1" applyBorder="1" applyAlignment="1">
      <alignment vertical="top"/>
    </xf>
    <xf numFmtId="1" fontId="18" fillId="0" borderId="30" xfId="0" applyNumberFormat="1" applyFont="1" applyBorder="1" applyAlignment="1">
      <alignment horizontal="center" vertical="center"/>
    </xf>
    <xf numFmtId="1" fontId="18" fillId="0" borderId="31" xfId="0" applyNumberFormat="1" applyFont="1" applyBorder="1" applyAlignment="1">
      <alignment horizontal="center" vertical="center"/>
    </xf>
    <xf numFmtId="176" fontId="18" fillId="0" borderId="32" xfId="0" applyNumberFormat="1" applyFont="1" applyBorder="1" applyAlignment="1">
      <alignment horizontal="right"/>
    </xf>
    <xf numFmtId="0" fontId="23" fillId="5" borderId="22" xfId="0" applyFont="1" applyFill="1" applyBorder="1" applyAlignment="1">
      <alignment horizontal="left" wrapText="1"/>
    </xf>
    <xf numFmtId="0" fontId="23" fillId="5" borderId="23" xfId="0" applyFont="1" applyFill="1" applyBorder="1" applyAlignment="1">
      <alignment horizontal="left" wrapText="1"/>
    </xf>
    <xf numFmtId="0" fontId="23" fillId="5" borderId="24" xfId="0" applyFont="1" applyFill="1" applyBorder="1" applyAlignment="1">
      <alignment horizontal="left" wrapText="1"/>
    </xf>
    <xf numFmtId="165" fontId="18" fillId="5" borderId="23" xfId="0" applyNumberFormat="1" applyFont="1" applyFill="1" applyBorder="1" applyAlignment="1">
      <alignment horizontal="right"/>
    </xf>
    <xf numFmtId="171" fontId="18" fillId="5" borderId="22" xfId="0" applyNumberFormat="1" applyFont="1" applyFill="1" applyBorder="1" applyAlignment="1">
      <alignment horizontal="right"/>
    </xf>
    <xf numFmtId="176" fontId="18" fillId="5" borderId="24" xfId="0" applyNumberFormat="1" applyFont="1" applyFill="1" applyBorder="1" applyAlignment="1">
      <alignment horizontal="right"/>
    </xf>
    <xf numFmtId="0" fontId="23" fillId="5" borderId="26" xfId="0" applyFont="1" applyFill="1" applyBorder="1" applyAlignment="1">
      <alignment horizontal="left"/>
    </xf>
    <xf numFmtId="0" fontId="23" fillId="5" borderId="0" xfId="0" applyFont="1" applyFill="1" applyAlignment="1">
      <alignment horizontal="left"/>
    </xf>
    <xf numFmtId="1" fontId="18" fillId="5" borderId="0" xfId="0" applyNumberFormat="1" applyFont="1" applyFill="1" applyAlignment="1">
      <alignment horizontal="center" vertical="center"/>
    </xf>
    <xf numFmtId="1" fontId="18" fillId="5" borderId="17" xfId="0" applyNumberFormat="1" applyFont="1" applyFill="1" applyBorder="1" applyAlignment="1">
      <alignment horizontal="center" vertical="center"/>
    </xf>
    <xf numFmtId="167" fontId="18" fillId="5" borderId="26" xfId="0" applyNumberFormat="1" applyFont="1" applyFill="1" applyBorder="1" applyAlignment="1">
      <alignment horizontal="right"/>
    </xf>
    <xf numFmtId="168" fontId="18" fillId="5" borderId="27" xfId="0" applyNumberFormat="1" applyFont="1" applyFill="1" applyBorder="1" applyAlignment="1">
      <alignment horizontal="right"/>
    </xf>
    <xf numFmtId="0" fontId="18" fillId="5" borderId="26" xfId="0" applyFont="1" applyFill="1" applyBorder="1" applyAlignment="1">
      <alignment horizontal="left"/>
    </xf>
    <xf numFmtId="0" fontId="18" fillId="5" borderId="0" xfId="0" applyFont="1" applyFill="1" applyAlignment="1">
      <alignment horizontal="left"/>
    </xf>
    <xf numFmtId="49" fontId="18" fillId="5" borderId="11" xfId="0" applyNumberFormat="1" applyFont="1" applyFill="1" applyBorder="1"/>
    <xf numFmtId="49" fontId="18" fillId="5" borderId="0" xfId="0" applyNumberFormat="1" applyFont="1" applyFill="1"/>
    <xf numFmtId="0" fontId="18" fillId="5" borderId="0" xfId="0" applyFont="1" applyFill="1"/>
    <xf numFmtId="49" fontId="18" fillId="5" borderId="33" xfId="0" applyNumberFormat="1" applyFont="1" applyFill="1" applyBorder="1"/>
    <xf numFmtId="49" fontId="18" fillId="5" borderId="30" xfId="0" applyNumberFormat="1" applyFont="1" applyFill="1" applyBorder="1"/>
    <xf numFmtId="1" fontId="18" fillId="5" borderId="30" xfId="0" applyNumberFormat="1" applyFont="1" applyFill="1" applyBorder="1" applyAlignment="1">
      <alignment horizontal="center" vertical="center"/>
    </xf>
    <xf numFmtId="1" fontId="18" fillId="5" borderId="31" xfId="0" applyNumberFormat="1" applyFont="1" applyFill="1" applyBorder="1" applyAlignment="1">
      <alignment horizontal="center" vertical="center"/>
    </xf>
    <xf numFmtId="168" fontId="18" fillId="5" borderId="32" xfId="0" applyNumberFormat="1" applyFont="1" applyFill="1" applyBorder="1" applyAlignment="1">
      <alignment horizontal="right"/>
    </xf>
    <xf numFmtId="49" fontId="23" fillId="5" borderId="22" xfId="0" applyNumberFormat="1" applyFont="1" applyFill="1" applyBorder="1"/>
    <xf numFmtId="170" fontId="23" fillId="5" borderId="23" xfId="0" applyNumberFormat="1" applyFont="1" applyFill="1" applyBorder="1"/>
    <xf numFmtId="0" fontId="23" fillId="5" borderId="23" xfId="0" applyFont="1" applyFill="1" applyBorder="1"/>
    <xf numFmtId="170" fontId="23" fillId="5" borderId="24" xfId="0" applyNumberFormat="1" applyFont="1" applyFill="1" applyBorder="1"/>
    <xf numFmtId="176" fontId="18" fillId="5" borderId="17" xfId="0" applyNumberFormat="1" applyFont="1" applyFill="1" applyBorder="1" applyAlignment="1">
      <alignment horizontal="right"/>
    </xf>
    <xf numFmtId="0" fontId="18" fillId="5" borderId="26" xfId="0" applyFont="1" applyFill="1" applyBorder="1"/>
    <xf numFmtId="49" fontId="18" fillId="5" borderId="0" xfId="0" applyNumberFormat="1" applyFont="1" applyFill="1" applyAlignment="1">
      <alignment horizontal="left"/>
    </xf>
    <xf numFmtId="170" fontId="18" fillId="5" borderId="17" xfId="0" applyNumberFormat="1" applyFont="1" applyFill="1" applyBorder="1"/>
    <xf numFmtId="170" fontId="18" fillId="5" borderId="0" xfId="0" applyNumberFormat="1" applyFont="1" applyFill="1"/>
    <xf numFmtId="169" fontId="18" fillId="5" borderId="0" xfId="0" applyNumberFormat="1" applyFont="1" applyFill="1"/>
    <xf numFmtId="169" fontId="18" fillId="5" borderId="17" xfId="0" applyNumberFormat="1" applyFont="1" applyFill="1" applyBorder="1"/>
    <xf numFmtId="0" fontId="18" fillId="5" borderId="28" xfId="0" applyFont="1" applyFill="1" applyBorder="1"/>
    <xf numFmtId="170" fontId="18" fillId="5" borderId="30" xfId="0" applyNumberFormat="1" applyFont="1" applyFill="1" applyBorder="1"/>
    <xf numFmtId="49" fontId="18" fillId="5" borderId="30" xfId="0" applyNumberFormat="1" applyFont="1" applyFill="1" applyBorder="1" applyAlignment="1">
      <alignment horizontal="left"/>
    </xf>
    <xf numFmtId="170" fontId="18" fillId="5" borderId="31" xfId="0" applyNumberFormat="1" applyFont="1" applyFill="1" applyBorder="1"/>
    <xf numFmtId="176" fontId="18" fillId="5" borderId="14" xfId="0" applyNumberFormat="1" applyFont="1" applyFill="1" applyBorder="1" applyAlignment="1">
      <alignment horizontal="right"/>
    </xf>
    <xf numFmtId="0" fontId="25" fillId="0" borderId="0" xfId="0" applyFont="1" applyAlignment="1">
      <alignment horizontal="left" wrapText="1"/>
    </xf>
    <xf numFmtId="0" fontId="25" fillId="0" borderId="0" xfId="0" applyFont="1" applyAlignment="1">
      <alignment horizontal="left"/>
    </xf>
    <xf numFmtId="0" fontId="34" fillId="0" borderId="0" xfId="0" applyFont="1" applyAlignment="1">
      <alignment horizontal="left"/>
    </xf>
    <xf numFmtId="0" fontId="35" fillId="0" borderId="0" xfId="0" applyFont="1" applyAlignment="1">
      <alignment horizontal="left"/>
    </xf>
    <xf numFmtId="0" fontId="18" fillId="5" borderId="7" xfId="0" applyFont="1" applyFill="1" applyBorder="1" applyAlignment="1">
      <alignment horizontal="center" vertical="center" wrapText="1"/>
    </xf>
    <xf numFmtId="0" fontId="18" fillId="5" borderId="8" xfId="0" applyFont="1" applyFill="1" applyBorder="1" applyAlignment="1">
      <alignment horizontal="center" vertical="center"/>
    </xf>
    <xf numFmtId="0" fontId="18" fillId="5" borderId="9" xfId="0" applyFont="1" applyFill="1" applyBorder="1" applyAlignment="1">
      <alignment horizontal="center" vertical="center"/>
    </xf>
    <xf numFmtId="1" fontId="18" fillId="5" borderId="4" xfId="0" applyNumberFormat="1" applyFont="1" applyFill="1" applyBorder="1" applyAlignment="1">
      <alignment horizontal="center" vertical="center" wrapText="1"/>
    </xf>
    <xf numFmtId="1" fontId="18" fillId="5" borderId="10" xfId="0" applyNumberFormat="1" applyFont="1" applyFill="1" applyBorder="1" applyAlignment="1">
      <alignment horizontal="center" vertical="center" wrapText="1"/>
    </xf>
    <xf numFmtId="1" fontId="18" fillId="5" borderId="13" xfId="0" applyNumberFormat="1" applyFont="1" applyFill="1" applyBorder="1" applyAlignment="1">
      <alignment horizontal="center" vertical="center" wrapText="1"/>
    </xf>
    <xf numFmtId="1" fontId="18" fillId="5" borderId="14" xfId="0" applyNumberFormat="1" applyFont="1" applyFill="1" applyBorder="1" applyAlignment="1">
      <alignment horizontal="center" vertical="center" wrapText="1"/>
    </xf>
    <xf numFmtId="0" fontId="25" fillId="5" borderId="0" xfId="0" applyFont="1" applyFill="1" applyAlignment="1">
      <alignment horizontal="left" wrapText="1"/>
    </xf>
    <xf numFmtId="0" fontId="18" fillId="0" borderId="7"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21" fillId="0" borderId="0" xfId="0" applyFont="1"/>
    <xf numFmtId="0" fontId="0" fillId="0" borderId="0" xfId="0" applyAlignment="1">
      <alignment horizontal="center"/>
    </xf>
    <xf numFmtId="0" fontId="18" fillId="5" borderId="0" xfId="0" applyFont="1" applyFill="1" applyAlignment="1">
      <alignment horizontal="left" wrapText="1"/>
    </xf>
    <xf numFmtId="0" fontId="18" fillId="0" borderId="0" xfId="0" applyFont="1" applyAlignment="1">
      <alignment horizontal="left" vertical="center" wrapText="1"/>
    </xf>
    <xf numFmtId="0" fontId="19" fillId="0" borderId="0" xfId="0" applyFont="1" applyAlignment="1">
      <alignment horizontal="centerContinuous" vertical="top"/>
    </xf>
    <xf numFmtId="0" fontId="36" fillId="0" borderId="3" xfId="0" applyFont="1" applyBorder="1" applyAlignment="1">
      <alignment horizontal="left" wrapText="1"/>
    </xf>
    <xf numFmtId="1" fontId="18" fillId="0" borderId="16" xfId="0" applyNumberFormat="1" applyFont="1" applyBorder="1" applyAlignment="1">
      <alignment horizontal="center" vertical="center" wrapText="1"/>
    </xf>
    <xf numFmtId="1" fontId="18" fillId="0" borderId="7" xfId="0" applyNumberFormat="1" applyFont="1" applyBorder="1" applyAlignment="1">
      <alignment horizontal="center" vertical="center" wrapText="1"/>
    </xf>
    <xf numFmtId="0" fontId="18" fillId="5" borderId="7" xfId="0" applyFont="1" applyFill="1" applyBorder="1" applyAlignment="1">
      <alignment horizontal="center" wrapText="1"/>
    </xf>
    <xf numFmtId="0" fontId="9" fillId="5" borderId="9" xfId="0" applyFont="1" applyFill="1" applyBorder="1" applyAlignment="1">
      <alignment horizontal="center"/>
    </xf>
    <xf numFmtId="1" fontId="18" fillId="0" borderId="16" xfId="0" applyNumberFormat="1" applyFont="1" applyBorder="1" applyAlignment="1">
      <alignment horizontal="center" vertical="center" wrapText="1"/>
    </xf>
    <xf numFmtId="164" fontId="18" fillId="0" borderId="16" xfId="0" applyNumberFormat="1" applyFont="1" applyBorder="1" applyAlignment="1">
      <alignment horizontal="center" vertical="center" wrapText="1"/>
    </xf>
    <xf numFmtId="164" fontId="18" fillId="0" borderId="7" xfId="0" applyNumberFormat="1" applyFont="1" applyBorder="1" applyAlignment="1">
      <alignment horizontal="center" vertical="center" wrapText="1"/>
    </xf>
    <xf numFmtId="0" fontId="18" fillId="0" borderId="7" xfId="0" applyFont="1" applyBorder="1" applyAlignment="1">
      <alignment horizontal="center" vertical="center"/>
    </xf>
    <xf numFmtId="1" fontId="18" fillId="5" borderId="16" xfId="0" applyNumberFormat="1" applyFont="1" applyFill="1" applyBorder="1" applyAlignment="1">
      <alignment horizontal="center" vertical="center" wrapText="1"/>
    </xf>
    <xf numFmtId="0" fontId="18" fillId="5" borderId="16" xfId="0" applyFont="1" applyFill="1" applyBorder="1" applyAlignment="1">
      <alignment horizontal="center" vertical="center"/>
    </xf>
    <xf numFmtId="1" fontId="22" fillId="0" borderId="7" xfId="0" applyNumberFormat="1" applyFont="1" applyBorder="1" applyAlignment="1">
      <alignment horizontal="center" vertical="center"/>
    </xf>
    <xf numFmtId="1" fontId="22" fillId="5" borderId="16" xfId="0" applyNumberFormat="1" applyFont="1" applyFill="1" applyBorder="1" applyAlignment="1">
      <alignment horizontal="center" vertical="center"/>
    </xf>
    <xf numFmtId="177" fontId="18" fillId="0" borderId="12" xfId="0" applyNumberFormat="1" applyFont="1" applyBorder="1" applyAlignment="1">
      <alignment horizontal="left"/>
    </xf>
    <xf numFmtId="167" fontId="18" fillId="5" borderId="11" xfId="0" applyNumberFormat="1" applyFont="1" applyFill="1" applyBorder="1" applyAlignment="1">
      <alignment horizontal="right"/>
    </xf>
    <xf numFmtId="167" fontId="18" fillId="5" borderId="17" xfId="0" applyNumberFormat="1" applyFont="1" applyFill="1" applyBorder="1" applyAlignment="1">
      <alignment horizontal="right"/>
    </xf>
    <xf numFmtId="177" fontId="18" fillId="0" borderId="12" xfId="0" quotePrefix="1" applyNumberFormat="1" applyFont="1" applyBorder="1" applyAlignment="1">
      <alignment horizontal="left"/>
    </xf>
    <xf numFmtId="167" fontId="18" fillId="5" borderId="13" xfId="0" applyNumberFormat="1" applyFont="1" applyFill="1" applyBorder="1" applyAlignment="1">
      <alignment horizontal="right"/>
    </xf>
    <xf numFmtId="167" fontId="18" fillId="5" borderId="14" xfId="0" applyNumberFormat="1" applyFont="1" applyFill="1" applyBorder="1" applyAlignment="1">
      <alignment horizontal="right"/>
    </xf>
    <xf numFmtId="0" fontId="18" fillId="0" borderId="5" xfId="0" applyFont="1" applyBorder="1" applyAlignment="1">
      <alignment horizontal="left"/>
    </xf>
    <xf numFmtId="0" fontId="37" fillId="0" borderId="0" xfId="0" applyFont="1" applyAlignment="1">
      <alignment horizontal="left" wrapText="1"/>
    </xf>
    <xf numFmtId="0" fontId="11" fillId="0" borderId="0" xfId="0" applyFont="1" applyAlignment="1">
      <alignment horizontal="left" wrapText="1"/>
    </xf>
    <xf numFmtId="0" fontId="11" fillId="0" borderId="0" xfId="0" applyFont="1" applyAlignment="1">
      <alignment horizontal="justify" wrapText="1"/>
    </xf>
    <xf numFmtId="0" fontId="11" fillId="0" borderId="0" xfId="0" applyFont="1"/>
    <xf numFmtId="0" fontId="0" fillId="0" borderId="1" xfId="0" applyBorder="1" applyAlignment="1">
      <alignment horizontal="right"/>
    </xf>
    <xf numFmtId="0" fontId="0" fillId="0" borderId="0" xfId="0" applyAlignment="1">
      <alignment horizontal="left" vertical="top"/>
    </xf>
    <xf numFmtId="0" fontId="12" fillId="0" borderId="0" xfId="0" applyFont="1" applyAlignment="1">
      <alignment horizontal="left" vertical="top"/>
    </xf>
    <xf numFmtId="0" fontId="0" fillId="0" borderId="0" xfId="0" applyAlignment="1">
      <alignment horizontal="justify" vertical="top"/>
    </xf>
    <xf numFmtId="0" fontId="9" fillId="0" borderId="0" xfId="0" applyFont="1" applyAlignment="1">
      <alignment horizontal="justify" vertical="top" wrapText="1"/>
    </xf>
    <xf numFmtId="0" fontId="0" fillId="0" borderId="0" xfId="0" applyAlignment="1">
      <alignment horizontal="justify"/>
    </xf>
    <xf numFmtId="0" fontId="38" fillId="0" borderId="0" xfId="0" applyFont="1" applyAlignment="1">
      <alignment horizontal="justify" vertical="top" wrapText="1"/>
    </xf>
    <xf numFmtId="0" fontId="3" fillId="0" borderId="0" xfId="0" applyFont="1" applyAlignment="1">
      <alignment horizontal="left" vertical="top"/>
    </xf>
    <xf numFmtId="0" fontId="9" fillId="0" borderId="0" xfId="0" applyFont="1" applyAlignment="1">
      <alignment horizontal="left" vertical="top" wrapText="1"/>
    </xf>
    <xf numFmtId="0" fontId="0" fillId="0" borderId="0" xfId="0" applyAlignment="1">
      <alignment horizontal="justify" vertical="top" wrapText="1"/>
    </xf>
    <xf numFmtId="0" fontId="4" fillId="0" borderId="0" xfId="0" applyFont="1" applyAlignment="1">
      <alignment horizontal="left" vertical="top" wrapText="1"/>
    </xf>
    <xf numFmtId="0" fontId="9" fillId="0" borderId="0" xfId="0" applyFont="1" applyAlignment="1">
      <alignment horizontal="left" vertical="top"/>
    </xf>
    <xf numFmtId="0" fontId="39" fillId="0" borderId="0" xfId="0" applyFont="1" applyAlignment="1">
      <alignment horizontal="left" vertical="top"/>
    </xf>
    <xf numFmtId="0" fontId="0" fillId="0" borderId="0" xfId="0" applyAlignment="1">
      <alignment horizontal="left" vertical="top" wrapText="1"/>
    </xf>
    <xf numFmtId="0" fontId="1" fillId="0" borderId="0" xfId="0" applyFont="1" applyAlignment="1">
      <alignment horizontal="left" vertical="top"/>
    </xf>
    <xf numFmtId="178" fontId="40" fillId="5" borderId="1" xfId="2" applyNumberFormat="1" applyFont="1" applyFill="1" applyBorder="1" applyAlignment="1">
      <alignment horizontal="right" vertical="center"/>
    </xf>
    <xf numFmtId="0" fontId="9" fillId="5" borderId="0" xfId="3" applyFont="1" applyFill="1"/>
    <xf numFmtId="0" fontId="43" fillId="5" borderId="0" xfId="4" applyFont="1" applyFill="1"/>
    <xf numFmtId="0" fontId="44" fillId="0" borderId="0" xfId="5" applyFont="1" applyAlignment="1">
      <alignment horizontal="right" readingOrder="1"/>
    </xf>
    <xf numFmtId="0" fontId="45" fillId="5" borderId="0" xfId="4" applyFont="1" applyFill="1"/>
    <xf numFmtId="0" fontId="43" fillId="5" borderId="0" xfId="4" applyFont="1" applyFill="1" applyAlignment="1">
      <alignment horizontal="justify" vertical="top" wrapText="1"/>
    </xf>
    <xf numFmtId="0" fontId="43" fillId="5" borderId="0" xfId="4" applyFont="1" applyFill="1" applyAlignment="1">
      <alignment horizontal="left" wrapText="1"/>
    </xf>
    <xf numFmtId="0" fontId="48" fillId="5" borderId="0" xfId="6" applyFont="1" applyFill="1" applyAlignment="1">
      <alignment horizontal="left" wrapText="1"/>
    </xf>
    <xf numFmtId="0" fontId="3" fillId="0" borderId="1" xfId="7" applyBorder="1" applyAlignment="1">
      <alignment horizontal="right" vertical="center"/>
    </xf>
    <xf numFmtId="0" fontId="3" fillId="0" borderId="0" xfId="7"/>
    <xf numFmtId="0" fontId="3" fillId="0" borderId="0" xfId="7" applyAlignment="1">
      <alignment horizontal="right" vertical="center"/>
    </xf>
    <xf numFmtId="0" fontId="3" fillId="0" borderId="0" xfId="7" applyAlignment="1">
      <alignment horizontal="left" vertical="top"/>
    </xf>
    <xf numFmtId="0" fontId="12" fillId="0" borderId="0" xfId="2" applyFont="1" applyAlignment="1">
      <alignment horizontal="left" vertical="top"/>
    </xf>
    <xf numFmtId="0" fontId="40" fillId="5" borderId="0" xfId="4" applyFont="1" applyFill="1" applyAlignment="1">
      <alignment horizontal="justify" vertical="top" wrapText="1"/>
    </xf>
    <xf numFmtId="0" fontId="4" fillId="5" borderId="0" xfId="6" applyFont="1" applyFill="1" applyAlignment="1">
      <alignment horizontal="left" wrapText="1"/>
    </xf>
    <xf numFmtId="0" fontId="2" fillId="0" borderId="0" xfId="8" applyFont="1" applyAlignment="1">
      <alignment horizontal="left" vertical="top"/>
    </xf>
    <xf numFmtId="0" fontId="1" fillId="0" borderId="0" xfId="8" applyFont="1" applyAlignment="1">
      <alignment horizontal="left" vertical="top"/>
    </xf>
    <xf numFmtId="0" fontId="4" fillId="0" borderId="0" xfId="9" applyFont="1" applyAlignment="1">
      <alignment horizontal="left" vertical="top" wrapText="1"/>
    </xf>
    <xf numFmtId="0" fontId="12" fillId="0" borderId="0" xfId="7" applyFont="1" applyAlignment="1">
      <alignment horizontal="left" vertical="top"/>
    </xf>
    <xf numFmtId="0" fontId="9" fillId="0" borderId="0" xfId="7" applyFont="1" applyAlignment="1">
      <alignment horizontal="justify" vertical="top" wrapText="1"/>
    </xf>
    <xf numFmtId="0" fontId="3" fillId="0" borderId="0" xfId="7" applyAlignment="1">
      <alignment horizontal="left" vertical="top" wrapText="1"/>
    </xf>
    <xf numFmtId="0" fontId="3" fillId="0" borderId="0" xfId="7" applyAlignment="1">
      <alignment horizontal="justify" vertical="top" wrapText="1"/>
    </xf>
    <xf numFmtId="0" fontId="48" fillId="0" borderId="0" xfId="10" applyFont="1" applyAlignment="1" applyProtection="1">
      <alignment horizontal="left" vertical="top" wrapText="1"/>
    </xf>
    <xf numFmtId="0" fontId="11" fillId="0" borderId="0" xfId="7" applyFont="1" applyAlignment="1">
      <alignment horizontal="justify" vertical="top" wrapText="1"/>
    </xf>
    <xf numFmtId="0" fontId="3" fillId="0" borderId="0" xfId="7" applyAlignment="1">
      <alignment horizontal="justify" vertical="top"/>
    </xf>
    <xf numFmtId="0" fontId="48" fillId="0" borderId="0" xfId="10" applyFont="1" applyAlignment="1" applyProtection="1">
      <alignment horizontal="justify" vertical="top" wrapText="1"/>
    </xf>
    <xf numFmtId="0" fontId="3" fillId="0" borderId="0" xfId="7" applyAlignment="1">
      <alignment horizontal="justify"/>
    </xf>
    <xf numFmtId="0" fontId="4" fillId="0" borderId="0" xfId="10" applyAlignment="1" applyProtection="1">
      <alignment horizontal="justify" vertical="top" wrapText="1"/>
    </xf>
    <xf numFmtId="0" fontId="9" fillId="0" borderId="0" xfId="7" applyFont="1" applyAlignment="1">
      <alignment horizontal="left" vertical="top" wrapText="1"/>
    </xf>
    <xf numFmtId="0" fontId="4" fillId="0" borderId="0" xfId="9" applyFont="1" applyAlignment="1">
      <alignment vertical="top" wrapText="1"/>
    </xf>
    <xf numFmtId="0" fontId="42" fillId="0" borderId="1" xfId="5" applyBorder="1" applyAlignment="1">
      <alignment horizontal="right"/>
    </xf>
    <xf numFmtId="0" fontId="42" fillId="0" borderId="1" xfId="5" applyBorder="1" applyAlignment="1">
      <alignment horizontal="right" vertical="center"/>
    </xf>
    <xf numFmtId="0" fontId="42" fillId="0" borderId="0" xfId="5"/>
    <xf numFmtId="0" fontId="1" fillId="0" borderId="0" xfId="5" applyFont="1" applyAlignment="1">
      <alignment horizontal="right" vertical="center"/>
    </xf>
    <xf numFmtId="0" fontId="42" fillId="0" borderId="0" xfId="5" applyAlignment="1">
      <alignment horizontal="left" vertical="top"/>
    </xf>
    <xf numFmtId="0" fontId="12" fillId="0" borderId="0" xfId="5" applyFont="1" applyAlignment="1">
      <alignment horizontal="left" vertical="top" wrapText="1"/>
    </xf>
    <xf numFmtId="0" fontId="44" fillId="0" borderId="0" xfId="5" applyFont="1" applyAlignment="1">
      <alignment horizontal="justify" vertical="top" wrapText="1"/>
    </xf>
    <xf numFmtId="0" fontId="43" fillId="0" borderId="0" xfId="5" applyFont="1" applyAlignment="1">
      <alignment horizontal="left" vertical="top" wrapText="1"/>
    </xf>
    <xf numFmtId="0" fontId="49" fillId="0" borderId="0" xfId="5" applyFont="1" applyAlignment="1">
      <alignment horizontal="justify" vertical="top" wrapText="1"/>
    </xf>
    <xf numFmtId="0" fontId="2" fillId="0" borderId="0" xfId="5" applyFont="1" applyAlignment="1">
      <alignment horizontal="left" vertical="top"/>
    </xf>
    <xf numFmtId="0" fontId="1" fillId="0" borderId="0" xfId="5" applyFont="1" applyAlignment="1">
      <alignment horizontal="left" vertical="top"/>
    </xf>
    <xf numFmtId="0" fontId="50" fillId="0" borderId="0" xfId="5" applyFont="1"/>
    <xf numFmtId="0" fontId="0" fillId="0" borderId="0" xfId="0" applyAlignment="1">
      <alignment horizontal="center"/>
    </xf>
    <xf numFmtId="1" fontId="0" fillId="0" borderId="0" xfId="0" applyNumberFormat="1"/>
    <xf numFmtId="165" fontId="0" fillId="6" borderId="0" xfId="0" applyNumberFormat="1" applyFill="1"/>
    <xf numFmtId="165" fontId="0" fillId="7" borderId="0" xfId="0" applyNumberFormat="1" applyFill="1"/>
    <xf numFmtId="165" fontId="0" fillId="0" borderId="0" xfId="0" applyNumberFormat="1"/>
    <xf numFmtId="1" fontId="0" fillId="0" borderId="0" xfId="0" applyNumberFormat="1" applyAlignment="1">
      <alignment horizontal="left" vertical="top"/>
    </xf>
    <xf numFmtId="164" fontId="0" fillId="0" borderId="0" xfId="0" applyNumberFormat="1"/>
    <xf numFmtId="17" fontId="0" fillId="0" borderId="0" xfId="0" applyNumberFormat="1" applyAlignment="1">
      <alignment horizontal="center" vertical="center"/>
    </xf>
    <xf numFmtId="165" fontId="0" fillId="0" borderId="0" xfId="0" applyNumberFormat="1" applyAlignment="1">
      <alignment horizontal="center"/>
    </xf>
    <xf numFmtId="0" fontId="0" fillId="0" borderId="0" xfId="0" applyAlignment="1">
      <alignment horizontal="center" vertical="center" wrapText="1"/>
    </xf>
    <xf numFmtId="0" fontId="0" fillId="0" borderId="0" xfId="0" applyAlignment="1">
      <alignment horizontal="center" vertical="center" wrapText="1"/>
    </xf>
    <xf numFmtId="164" fontId="0" fillId="8" borderId="0" xfId="0" applyNumberFormat="1" applyFill="1"/>
    <xf numFmtId="3" fontId="0" fillId="8" borderId="0" xfId="0" applyNumberFormat="1" applyFill="1" applyAlignment="1">
      <alignment horizontal="right"/>
    </xf>
    <xf numFmtId="17" fontId="0" fillId="0" borderId="0" xfId="0" applyNumberFormat="1"/>
    <xf numFmtId="17" fontId="0" fillId="8" borderId="0" xfId="0" applyNumberFormat="1" applyFill="1"/>
    <xf numFmtId="165" fontId="0" fillId="9" borderId="0" xfId="0" applyNumberFormat="1" applyFill="1"/>
    <xf numFmtId="17" fontId="0" fillId="9" borderId="0" xfId="0" applyNumberFormat="1" applyFill="1"/>
    <xf numFmtId="3" fontId="0" fillId="8" borderId="0" xfId="0" quotePrefix="1" applyNumberFormat="1" applyFill="1" applyAlignment="1">
      <alignment horizontal="right"/>
    </xf>
    <xf numFmtId="0" fontId="9" fillId="5" borderId="35" xfId="11" applyFont="1" applyFill="1" applyBorder="1"/>
    <xf numFmtId="0" fontId="9" fillId="0" borderId="0" xfId="11" applyFont="1"/>
    <xf numFmtId="0" fontId="8" fillId="0" borderId="0" xfId="12" applyBorder="1" applyAlignment="1" applyProtection="1">
      <alignment horizontal="right"/>
    </xf>
    <xf numFmtId="0" fontId="51" fillId="0" borderId="0" xfId="11" applyFont="1" applyAlignment="1">
      <alignment horizontal="left" indent="10"/>
    </xf>
    <xf numFmtId="0" fontId="3" fillId="0" borderId="0" xfId="11" applyAlignment="1">
      <alignment horizontal="left"/>
    </xf>
    <xf numFmtId="0" fontId="18" fillId="5" borderId="0" xfId="11" applyFont="1" applyFill="1" applyAlignment="1">
      <alignment horizontal="right"/>
    </xf>
    <xf numFmtId="0" fontId="3" fillId="0" borderId="0" xfId="11" applyAlignment="1">
      <alignment horizontal="left" vertical="top" wrapText="1"/>
    </xf>
    <xf numFmtId="0" fontId="10" fillId="0" borderId="0" xfId="11" applyFont="1"/>
    <xf numFmtId="0" fontId="16" fillId="0" borderId="0" xfId="11" applyFont="1"/>
    <xf numFmtId="0" fontId="33" fillId="0" borderId="0" xfId="11" applyFont="1" applyAlignment="1">
      <alignment horizontal="left"/>
    </xf>
    <xf numFmtId="0" fontId="3" fillId="5" borderId="0" xfId="11" applyFill="1" applyAlignment="1">
      <alignment horizontal="left" wrapText="1"/>
    </xf>
    <xf numFmtId="0" fontId="11" fillId="5" borderId="0" xfId="11" applyFont="1" applyFill="1" applyAlignment="1">
      <alignment horizontal="left" wrapText="1"/>
    </xf>
    <xf numFmtId="0" fontId="33" fillId="0" borderId="0" xfId="5" applyFont="1"/>
    <xf numFmtId="0" fontId="52" fillId="5" borderId="0" xfId="12" applyFont="1" applyFill="1" applyAlignment="1" applyProtection="1">
      <alignment vertical="top" wrapText="1"/>
    </xf>
    <xf numFmtId="0" fontId="32" fillId="0" borderId="0" xfId="5" applyFont="1" applyAlignment="1">
      <alignment horizontal="center"/>
    </xf>
    <xf numFmtId="0" fontId="32" fillId="0" borderId="0" xfId="11" applyFont="1" applyAlignment="1">
      <alignment horizontal="left"/>
    </xf>
    <xf numFmtId="0" fontId="53" fillId="0" borderId="0" xfId="5" applyFont="1" applyAlignment="1">
      <alignment horizontal="left" indent="10"/>
    </xf>
    <xf numFmtId="0" fontId="8" fillId="0" borderId="0" xfId="12" applyFill="1" applyAlignment="1" applyProtection="1">
      <alignment horizontal="left" vertical="top" wrapText="1" indent="2"/>
    </xf>
    <xf numFmtId="0" fontId="8" fillId="0" borderId="0" xfId="12" applyAlignment="1" applyProtection="1">
      <alignment horizontal="left" vertical="top" wrapText="1"/>
    </xf>
    <xf numFmtId="0" fontId="3" fillId="0" borderId="0" xfId="11"/>
    <xf numFmtId="0" fontId="8" fillId="5" borderId="0" xfId="12" applyFill="1" applyBorder="1" applyAlignment="1" applyProtection="1">
      <alignment horizontal="left" vertical="top" wrapText="1" indent="2"/>
    </xf>
    <xf numFmtId="0" fontId="51" fillId="0" borderId="0" xfId="5" applyFont="1" applyAlignment="1">
      <alignment horizontal="left" vertical="top" wrapText="1" indent="2"/>
    </xf>
    <xf numFmtId="0" fontId="53" fillId="0" borderId="0" xfId="5" applyFont="1" applyAlignment="1">
      <alignment horizontal="center"/>
    </xf>
    <xf numFmtId="0" fontId="3" fillId="0" borderId="0" xfId="11" applyAlignment="1">
      <alignment horizontal="left" indent="3"/>
    </xf>
    <xf numFmtId="0" fontId="8" fillId="0" borderId="0" xfId="12" applyFill="1" applyBorder="1" applyAlignment="1" applyProtection="1">
      <alignment horizontal="left" vertical="top" wrapText="1" indent="2"/>
    </xf>
    <xf numFmtId="0" fontId="11" fillId="0" borderId="0" xfId="11" applyFont="1" applyAlignment="1">
      <alignment horizontal="left" vertical="top" wrapText="1"/>
    </xf>
    <xf numFmtId="0" fontId="8" fillId="0" borderId="0" xfId="12" applyFill="1" applyAlignment="1" applyProtection="1">
      <alignment horizontal="left" wrapText="1" indent="2"/>
    </xf>
    <xf numFmtId="0" fontId="8" fillId="0" borderId="0" xfId="12" applyAlignment="1" applyProtection="1">
      <alignment horizontal="left" wrapText="1" indent="2"/>
    </xf>
    <xf numFmtId="0" fontId="8" fillId="0" borderId="0" xfId="12" applyAlignment="1" applyProtection="1">
      <alignment wrapText="1"/>
    </xf>
    <xf numFmtId="0" fontId="8" fillId="0" borderId="0" xfId="12" applyAlignment="1" applyProtection="1">
      <alignment horizontal="left" vertical="center" indent="2"/>
    </xf>
    <xf numFmtId="0" fontId="8" fillId="0" borderId="0" xfId="12" applyFill="1" applyAlignment="1" applyProtection="1">
      <alignment horizontal="left" indent="2"/>
    </xf>
    <xf numFmtId="0" fontId="8" fillId="0" borderId="0" xfId="12" applyFill="1" applyAlignment="1" applyProtection="1">
      <alignment horizontal="left" wrapText="1" indent="2"/>
    </xf>
    <xf numFmtId="0" fontId="8" fillId="0" borderId="0" xfId="12" applyFill="1" applyAlignment="1" applyProtection="1">
      <alignment horizontal="left" indent="2"/>
    </xf>
    <xf numFmtId="0" fontId="8" fillId="0" borderId="0" xfId="12" applyFill="1" applyAlignment="1" applyProtection="1"/>
    <xf numFmtId="0" fontId="8" fillId="0" borderId="0" xfId="12" applyAlignment="1" applyProtection="1"/>
    <xf numFmtId="0" fontId="8" fillId="0" borderId="0" xfId="12" applyFill="1" applyAlignment="1" applyProtection="1"/>
    <xf numFmtId="0" fontId="8" fillId="0" borderId="0" xfId="12" applyFill="1" applyAlignment="1" applyProtection="1">
      <alignment wrapText="1"/>
    </xf>
    <xf numFmtId="0" fontId="42" fillId="0" borderId="0" xfId="5" applyAlignment="1">
      <alignment wrapText="1"/>
    </xf>
    <xf numFmtId="0" fontId="3" fillId="0" borderId="0" xfId="11" applyAlignment="1">
      <alignment wrapText="1"/>
    </xf>
    <xf numFmtId="0" fontId="9" fillId="0" borderId="0" xfId="11" applyFont="1" applyAlignment="1">
      <alignment horizontal="left"/>
    </xf>
    <xf numFmtId="0" fontId="8" fillId="0" borderId="0" xfId="12" applyFill="1" applyAlignment="1" applyProtection="1">
      <alignment horizontal="left"/>
    </xf>
    <xf numFmtId="0" fontId="8" fillId="0" borderId="0" xfId="12" applyFill="1" applyBorder="1" applyAlignment="1" applyProtection="1">
      <alignment horizontal="left" wrapText="1" indent="2"/>
    </xf>
    <xf numFmtId="0" fontId="8" fillId="0" borderId="0" xfId="12" applyFill="1" applyBorder="1" applyAlignment="1" applyProtection="1">
      <alignment horizontal="left" wrapText="1"/>
    </xf>
    <xf numFmtId="0" fontId="8" fillId="0" borderId="0" xfId="12" applyFill="1" applyAlignment="1" applyProtection="1">
      <alignment horizontal="left" wrapText="1"/>
    </xf>
    <xf numFmtId="0" fontId="3" fillId="0" borderId="0" xfId="5" applyFont="1" applyAlignment="1">
      <alignment horizontal="left"/>
    </xf>
    <xf numFmtId="0" fontId="3" fillId="0" borderId="0" xfId="11" applyAlignment="1">
      <alignment horizontal="left" wrapText="1"/>
    </xf>
    <xf numFmtId="0" fontId="8" fillId="0" borderId="0" xfId="12" applyFill="1" applyAlignment="1" applyProtection="1">
      <alignment horizontal="left"/>
    </xf>
    <xf numFmtId="167" fontId="18" fillId="0" borderId="27" xfId="0" applyNumberFormat="1" applyFont="1" applyBorder="1" applyAlignment="1">
      <alignment horizontal="right"/>
    </xf>
    <xf numFmtId="167" fontId="18" fillId="0" borderId="26" xfId="0" applyNumberFormat="1" applyFont="1" applyBorder="1" applyAlignment="1">
      <alignment horizontal="right"/>
    </xf>
    <xf numFmtId="167" fontId="18" fillId="0" borderId="30" xfId="0" applyNumberFormat="1" applyFont="1" applyBorder="1" applyAlignment="1">
      <alignment horizontal="right"/>
    </xf>
    <xf numFmtId="167" fontId="18" fillId="0" borderId="32" xfId="0" applyNumberFormat="1" applyFont="1" applyBorder="1" applyAlignment="1">
      <alignment horizontal="right"/>
    </xf>
    <xf numFmtId="167" fontId="18" fillId="0" borderId="28" xfId="0" applyNumberFormat="1" applyFont="1" applyBorder="1" applyAlignment="1">
      <alignment horizontal="right"/>
    </xf>
    <xf numFmtId="168" fontId="18" fillId="5" borderId="0" xfId="0" applyNumberFormat="1" applyFont="1" applyFill="1" applyAlignment="1">
      <alignment horizontal="right"/>
    </xf>
    <xf numFmtId="168" fontId="18" fillId="5" borderId="26" xfId="0" applyNumberFormat="1" applyFont="1" applyFill="1" applyBorder="1" applyAlignment="1">
      <alignment horizontal="right"/>
    </xf>
    <xf numFmtId="168" fontId="18" fillId="0" borderId="30" xfId="0" applyNumberFormat="1" applyFont="1" applyBorder="1" applyAlignment="1">
      <alignment horizontal="right"/>
    </xf>
    <xf numFmtId="168" fontId="18" fillId="0" borderId="32" xfId="0" applyNumberFormat="1" applyFont="1" applyBorder="1" applyAlignment="1">
      <alignment horizontal="right"/>
    </xf>
    <xf numFmtId="168" fontId="18" fillId="5" borderId="28" xfId="0" applyNumberFormat="1" applyFont="1" applyFill="1" applyBorder="1" applyAlignment="1">
      <alignment horizontal="right"/>
    </xf>
    <xf numFmtId="167" fontId="18" fillId="5" borderId="0" xfId="0" applyNumberFormat="1" applyFont="1" applyFill="1" applyAlignment="1">
      <alignment horizontal="right"/>
    </xf>
    <xf numFmtId="167" fontId="18" fillId="5" borderId="27" xfId="0" applyNumberFormat="1" applyFont="1" applyFill="1" applyBorder="1" applyAlignment="1">
      <alignment horizontal="right"/>
    </xf>
    <xf numFmtId="167" fontId="18" fillId="5" borderId="3" xfId="0" applyNumberFormat="1" applyFont="1" applyFill="1" applyBorder="1" applyAlignment="1">
      <alignment horizontal="right"/>
    </xf>
    <xf numFmtId="167" fontId="18" fillId="5" borderId="34" xfId="0" applyNumberFormat="1" applyFont="1" applyFill="1" applyBorder="1" applyAlignment="1">
      <alignment horizontal="right"/>
    </xf>
    <xf numFmtId="168" fontId="18" fillId="0" borderId="14" xfId="0" applyNumberFormat="1" applyFont="1" applyBorder="1" applyAlignment="1">
      <alignment horizontal="right" vertical="center"/>
    </xf>
    <xf numFmtId="179" fontId="18" fillId="0" borderId="11" xfId="0" applyNumberFormat="1" applyFont="1" applyBorder="1" applyAlignment="1">
      <alignment horizontal="right" vertical="center"/>
    </xf>
    <xf numFmtId="179" fontId="18" fillId="0" borderId="0" xfId="0" applyNumberFormat="1" applyFont="1" applyAlignment="1">
      <alignment horizontal="right" vertical="center"/>
    </xf>
    <xf numFmtId="179" fontId="18" fillId="0" borderId="17" xfId="0" applyNumberFormat="1" applyFont="1" applyBorder="1" applyAlignment="1">
      <alignment horizontal="right" vertical="center"/>
    </xf>
    <xf numFmtId="179" fontId="18" fillId="0" borderId="13" xfId="0" applyNumberFormat="1" applyFont="1" applyBorder="1" applyAlignment="1">
      <alignment horizontal="right" vertical="center"/>
    </xf>
    <xf numFmtId="179" fontId="18" fillId="0" borderId="3" xfId="0" applyNumberFormat="1" applyFont="1" applyBorder="1" applyAlignment="1">
      <alignment horizontal="right" vertical="center"/>
    </xf>
    <xf numFmtId="179" fontId="18" fillId="0" borderId="14" xfId="0" applyNumberFormat="1" applyFont="1" applyBorder="1" applyAlignment="1">
      <alignment horizontal="right" vertical="center"/>
    </xf>
  </cellXfs>
  <cellStyles count="13">
    <cellStyle name="Hyperlink 3 3" xfId="9" xr:uid="{DEFB22E2-62AC-4077-B99D-8A6E99598C24}"/>
    <cellStyle name="Link" xfId="1" builtinId="8"/>
    <cellStyle name="Link 2" xfId="6" xr:uid="{C38B6F01-B45F-493B-8C6C-D24AFF84AD1A}"/>
    <cellStyle name="Link 2 2" xfId="12" xr:uid="{545D76EB-A3AD-4C4D-9E79-B20D5BD3CE9D}"/>
    <cellStyle name="Link 3" xfId="10" xr:uid="{5480E85D-1186-4F57-B0A8-4BA1ECA31849}"/>
    <cellStyle name="Standard" xfId="0" builtinId="0"/>
    <cellStyle name="Standard 2" xfId="7" xr:uid="{9CF6A950-1D68-4834-8086-2F4F2828920D}"/>
    <cellStyle name="Standard 2 2" xfId="11" xr:uid="{321531E8-6884-4C11-A041-9BFCC2719980}"/>
    <cellStyle name="Standard 2 4" xfId="5" xr:uid="{16DADB9F-381A-4155-994C-9E831D462F04}"/>
    <cellStyle name="Standard 24" xfId="8" xr:uid="{50039D9C-359D-4C2D-BD74-66F3D3CA97B8}"/>
    <cellStyle name="Standard 3 4" xfId="2" xr:uid="{EFC4025B-04C9-4372-8E1C-ABCE391C2CB1}"/>
    <cellStyle name="Standard 8" xfId="4" xr:uid="{D4B65912-3B70-4CE3-8974-C43AB92EB3AA}"/>
    <cellStyle name="Standard_Vorlage Publikation" xfId="3" xr:uid="{113E77E4-22FC-45C0-B54F-078AEBE0739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image" Target="../media/image5.png"/></Relationships>
</file>

<file path=xl/charts/_rels/chart2.xml.rels><?xml version="1.0" encoding="UTF-8" standalone="yes"?>
<Relationships xmlns="http://schemas.openxmlformats.org/package/2006/relationships"><Relationship Id="rId1" Type="http://schemas.openxmlformats.org/officeDocument/2006/relationships/image" Target="../media/image5.png"/></Relationships>
</file>

<file path=xl/charts/_rels/chart3.xml.rels><?xml version="1.0" encoding="UTF-8" standalone="yes"?>
<Relationships xmlns="http://schemas.openxmlformats.org/package/2006/relationships"><Relationship Id="rId1" Type="http://schemas.openxmlformats.org/officeDocument/2006/relationships/image" Target="../media/image5.png"/></Relationships>
</file>

<file path=xl/charts/_rels/chart4.xml.rels><?xml version="1.0" encoding="UTF-8" standalone="yes"?>
<Relationships xmlns="http://schemas.openxmlformats.org/package/2006/relationships"><Relationship Id="rId1" Type="http://schemas.openxmlformats.org/officeDocument/2006/relationships/image" Target="../media/image5.pn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9278131634819531E-2"/>
          <c:y val="3.40135455096085E-2"/>
          <c:w val="0.90764331210191085"/>
          <c:h val="0.93878174679625559"/>
        </c:manualLayout>
      </c:layout>
      <c:barChart>
        <c:barDir val="bar"/>
        <c:grouping val="clustered"/>
        <c:varyColors val="0"/>
        <c:ser>
          <c:idx val="0"/>
          <c:order val="0"/>
          <c:spPr>
            <a:solidFill>
              <a:srgbClr val="969696"/>
            </a:solidFill>
            <a:ln w="25400">
              <a:noFill/>
            </a:ln>
          </c:spPr>
          <c:invertIfNegative val="0"/>
          <c:dLbls>
            <c:dLbl>
              <c:idx val="0"/>
              <c:tx>
                <c:strRef>
                  <c:f>Daten_Diagramme!$D$6</c:f>
                  <c:strCache>
                    <c:ptCount val="1"/>
                    <c:pt idx="0">
                      <c:v>0.3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{C8F31D28-E6D0-4CB0-8DD9-7ED61AE22C2F}</c15:txfldGUID>
                      <c15:f>Daten_Diagramme!$D$6</c15:f>
                      <c15:dlblFieldTableCache>
                        <c:ptCount val="1"/>
                        <c:pt idx="0">
                          <c:v>0.3</c:v>
                        </c:pt>
                      </c15:dlblFieldTableCache>
                    </c15:dlblFTEntry>
                  </c15:dlblFieldTable>
                  <c15:showDataLabelsRange val="0"/>
                </c:ext>
                <c:ext xmlns:c16="http://schemas.microsoft.com/office/drawing/2014/chart" uri="{C3380CC4-5D6E-409C-BE32-E72D297353CC}">
                  <c16:uniqueId val="{00000000-6934-4352-8C83-86DDAC1F6E10}"/>
                </c:ext>
              </c:extLst>
            </c:dLbl>
            <c:dLbl>
              <c:idx val="1"/>
              <c:tx>
                <c:strRef>
                  <c:f>Daten_Diagramme!$D$7</c:f>
                  <c:strCache>
                    <c:ptCount val="1"/>
                    <c:pt idx="0">
                      <c:v>0.1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{2F9731DA-04E5-4B9F-AD76-0488A4E01C90}</c15:txfldGUID>
                      <c15:f>Daten_Diagramme!$D$7</c15:f>
                      <c15:dlblFieldTableCache>
                        <c:ptCount val="1"/>
                        <c:pt idx="0">
                          <c:v>0.1</c:v>
                        </c:pt>
                      </c15:dlblFieldTableCache>
                    </c15:dlblFTEntry>
                  </c15:dlblFieldTable>
                  <c15:showDataLabelsRange val="0"/>
                </c:ext>
                <c:ext xmlns:c16="http://schemas.microsoft.com/office/drawing/2014/chart" uri="{C3380CC4-5D6E-409C-BE32-E72D297353CC}">
                  <c16:uniqueId val="{00000001-6934-4352-8C83-86DDAC1F6E10}"/>
                </c:ext>
              </c:extLst>
            </c:dLbl>
            <c:dLbl>
              <c:idx val="2"/>
              <c:tx>
                <c:strRef>
                  <c:f>Daten_Diagramme!$D$8</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{723F0A48-5BFA-407D-A5C3-F1356EA54290}</c15:txfldGUID>
                      <c15:f>Daten_Diagramme!$D$8</c15:f>
                      <c15:dlblFieldTableCache>
                        <c:ptCount val="1"/>
                        <c:pt idx="0">
                          <c:v>0.0</c:v>
                        </c:pt>
                      </c15:dlblFieldTableCache>
                    </c15:dlblFTEntry>
                  </c15:dlblFieldTable>
                  <c15:showDataLabelsRange val="0"/>
                </c:ext>
                <c:ext xmlns:c16="http://schemas.microsoft.com/office/drawing/2014/chart" uri="{C3380CC4-5D6E-409C-BE32-E72D297353CC}">
                  <c16:uniqueId val="{00000002-6934-4352-8C83-86DDAC1F6E10}"/>
                </c:ext>
              </c:extLst>
            </c:dLbl>
            <c:dLbl>
              <c:idx val="3"/>
              <c:tx>
                <c:strRef>
                  <c:f>Daten_Diagramme!$D$9</c:f>
                  <c:strCache>
                    <c:ptCount val="1"/>
                    <c:pt idx="0">
                      <c:v>-0.1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{3331A68A-C013-4BAF-B6D0-8F670D2B73B3}</c15:txfldGUID>
                      <c15:f>Daten_Diagramme!$D$9</c15:f>
                      <c15:dlblFieldTableCache>
                        <c:ptCount val="1"/>
                        <c:pt idx="0">
                          <c:v>-0.1</c:v>
                        </c:pt>
                      </c15:dlblFieldTableCache>
                    </c15:dlblFTEntry>
                  </c15:dlblFieldTable>
                  <c15:showDataLabelsRange val="0"/>
                </c:ext>
                <c:ext xmlns:c16="http://schemas.microsoft.com/office/drawing/2014/chart" uri="{C3380CC4-5D6E-409C-BE32-E72D297353CC}">
                  <c16:uniqueId val="{00000003-6934-4352-8C83-86DDAC1F6E10}"/>
                </c:ext>
              </c:extLst>
            </c:dLbl>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Daten_Diagramme!$B$6:$B$9</c:f>
              <c:numCache>
                <c:formatCode>#,#00</c:formatCode>
                <c:ptCount val="4"/>
                <c:pt idx="0">
                  <c:v>0.2722158976762874</c:v>
                </c:pt>
                <c:pt idx="1">
                  <c:v>5.0251487452146755E-2</c:v>
                </c:pt>
                <c:pt idx="2">
                  <c:v>2.0004637946786547E-2</c:v>
                </c:pt>
                <c:pt idx="3">
                  <c:v>-9.3722224403616675E-2</c:v>
                </c:pt>
              </c:numCache>
            </c:numRef>
          </c:val>
          <c:extLst>
            <c:ext xmlns:c16="http://schemas.microsoft.com/office/drawing/2014/chart" uri="{C3380CC4-5D6E-409C-BE32-E72D297353CC}">
              <c16:uniqueId val="{00000004-6934-4352-8C83-86DDAC1F6E10}"/>
            </c:ext>
          </c:extLst>
        </c:ser>
        <c:ser>
          <c:idx val="1"/>
          <c:order val="1"/>
          <c:spPr>
            <a:noFill/>
            <a:ln w="25400">
              <a:noFill/>
            </a:ln>
          </c:spPr>
          <c:invertIfNegative val="0"/>
          <c:dLbls>
            <c:dLbl>
              <c:idx val="0"/>
              <c:tx>
                <c:strRef>
                  <c:f>Daten_Diagramme!$F$6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{9FF5D3C3-FBB8-4575-8078-51B83DA2E3DE}</c15:txfldGUID>
                      <c15:f>Daten_Diagramme!$F$6</c15:f>
                      <c15:dlblFieldTableCache>
                        <c:ptCount val="1"/>
                      </c15:dlblFieldTableCache>
                    </c15:dlblFTEntry>
                  </c15:dlblFieldTable>
                  <c15:showDataLabelsRange val="0"/>
                </c:ext>
                <c:ext xmlns:c16="http://schemas.microsoft.com/office/drawing/2014/chart" uri="{C3380CC4-5D6E-409C-BE32-E72D297353CC}">
                  <c16:uniqueId val="{00000005-6934-4352-8C83-86DDAC1F6E10}"/>
                </c:ext>
              </c:extLst>
            </c:dLbl>
            <c:dLbl>
              <c:idx val="1"/>
              <c:tx>
                <c:strRef>
                  <c:f>Daten_Diagramme!$F$7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{16052F5C-75B2-4606-8D0D-F9F2888B662E}</c15:txfldGUID>
                      <c15:f>Daten_Diagramme!$F$7</c15:f>
                      <c15:dlblFieldTableCache>
                        <c:ptCount val="1"/>
                      </c15:dlblFieldTableCache>
                    </c15:dlblFTEntry>
                  </c15:dlblFieldTable>
                  <c15:showDataLabelsRange val="0"/>
                </c:ext>
                <c:ext xmlns:c16="http://schemas.microsoft.com/office/drawing/2014/chart" uri="{C3380CC4-5D6E-409C-BE32-E72D297353CC}">
                  <c16:uniqueId val="{00000006-6934-4352-8C83-86DDAC1F6E10}"/>
                </c:ext>
              </c:extLst>
            </c:dLbl>
            <c:dLbl>
              <c:idx val="2"/>
              <c:tx>
                <c:strRef>
                  <c:f>Daten_Diagramme!$F$8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{3E0FB412-53F6-46E8-80D7-696DB95737D1}</c15:txfldGUID>
                      <c15:f>Daten_Diagramme!$F$8</c15:f>
                      <c15:dlblFieldTableCache>
                        <c:ptCount val="1"/>
                      </c15:dlblFieldTableCache>
                    </c15:dlblFTEntry>
                  </c15:dlblFieldTable>
                  <c15:showDataLabelsRange val="0"/>
                </c:ext>
                <c:ext xmlns:c16="http://schemas.microsoft.com/office/drawing/2014/chart" uri="{C3380CC4-5D6E-409C-BE32-E72D297353CC}">
                  <c16:uniqueId val="{00000007-6934-4352-8C83-86DDAC1F6E10}"/>
                </c:ext>
              </c:extLst>
            </c:dLbl>
            <c:dLbl>
              <c:idx val="3"/>
              <c:tx>
                <c:strRef>
                  <c:f>Daten_Diagramme!$F$9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{35AE27AF-7481-4F26-B81D-B71CB8663D9D}</c15:txfldGUID>
                      <c15:f>Daten_Diagramme!$F$9</c15:f>
                      <c15:dlblFieldTableCache>
                        <c:ptCount val="1"/>
                      </c15:dlblFieldTableCache>
                    </c15:dlblFTEntry>
                  </c15:dlblFieldTable>
                  <c15:showDataLabelsRange val="0"/>
                </c:ext>
                <c:ext xmlns:c16="http://schemas.microsoft.com/office/drawing/2014/chart" uri="{C3380CC4-5D6E-409C-BE32-E72D297353CC}">
                  <c16:uniqueId val="{00000008-6934-4352-8C83-86DDAC1F6E10}"/>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Daten_Diagramme!$H$6:$H$9</c:f>
              <c:numCache>
                <c:formatCode>#,#00</c:formatCode>
                <c:ptCount val="4"/>
                <c:pt idx="0">
                  <c:v>0</c:v>
                </c:pt>
                <c:pt idx="1">
                  <c:v>0</c:v>
                </c:pt>
                <c:pt idx="2">
                  <c:v>0</c:v>
                </c:pt>
                <c:pt idx="3">
                  <c:v>0</c:v>
                </c:pt>
              </c:numCache>
            </c:numRef>
          </c:val>
          <c:extLst>
            <c:ext xmlns:c16="http://schemas.microsoft.com/office/drawing/2014/chart" uri="{C3380CC4-5D6E-409C-BE32-E72D297353CC}">
              <c16:uniqueId val="{00000009-6934-4352-8C83-86DDAC1F6E10}"/>
            </c:ext>
          </c:extLst>
        </c:ser>
        <c:dLbls>
          <c:showLegendKey val="0"/>
          <c:showVal val="1"/>
          <c:showCatName val="0"/>
          <c:showSerName val="0"/>
          <c:showPercent val="0"/>
          <c:showBubbleSize val="0"/>
        </c:dLbls>
        <c:gapWidth val="100"/>
        <c:overlap val="100"/>
        <c:axId val="296103672"/>
        <c:axId val="296104064"/>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25400">
                <a:noFill/>
              </a:ln>
            </c:spPr>
          </c:marker>
          <c:dLbls>
            <c:delete val="1"/>
          </c:dLbls>
          <c:xVal>
            <c:numRef>
              <c:f>Daten_Diagramme!$K$6:$K$9</c:f>
              <c:numCache>
                <c:formatCode>General</c:formatCode>
                <c:ptCount val="4"/>
                <c:pt idx="0">
                  <c:v>#N/A</c:v>
                </c:pt>
                <c:pt idx="1">
                  <c:v>#N/A</c:v>
                </c:pt>
                <c:pt idx="2">
                  <c:v>#N/A</c:v>
                </c:pt>
                <c:pt idx="3">
                  <c:v>#N/A</c:v>
                </c:pt>
              </c:numCache>
            </c:numRef>
          </c:xVal>
          <c:yVal>
            <c:numRef>
              <c:f>Daten_Diagramme!$J$6:$J$9</c:f>
              <c:numCache>
                <c:formatCode>General</c:formatCode>
                <c:ptCount val="4"/>
                <c:pt idx="0">
                  <c:v>#N/A</c:v>
                </c:pt>
                <c:pt idx="1">
                  <c:v>#N/A</c:v>
                </c:pt>
                <c:pt idx="2">
                  <c:v>#N/A</c:v>
                </c:pt>
                <c:pt idx="3">
                  <c:v>#N/A</c:v>
                </c:pt>
              </c:numCache>
            </c:numRef>
          </c:yVal>
          <c:smooth val="0"/>
          <c:extLst>
            <c:ext xmlns:c16="http://schemas.microsoft.com/office/drawing/2014/chart" uri="{C3380CC4-5D6E-409C-BE32-E72D297353CC}">
              <c16:uniqueId val="{0000000A-6934-4352-8C83-86DDAC1F6E10}"/>
            </c:ext>
          </c:extLst>
        </c:ser>
        <c:dLbls>
          <c:showLegendKey val="0"/>
          <c:showVal val="1"/>
          <c:showCatName val="0"/>
          <c:showSerName val="0"/>
          <c:showPercent val="0"/>
          <c:showBubbleSize val="0"/>
        </c:dLbls>
        <c:axId val="296104456"/>
        <c:axId val="296104848"/>
      </c:scatterChart>
      <c:catAx>
        <c:axId val="296103672"/>
        <c:scaling>
          <c:orientation val="maxMin"/>
        </c:scaling>
        <c:delete val="0"/>
        <c:axPos val="l"/>
        <c:majorTickMark val="none"/>
        <c:minorTickMark val="none"/>
        <c:tickLblPos val="none"/>
        <c:spPr>
          <a:noFill/>
          <a:ln w="1270">
            <a:solidFill>
              <a:srgbClr val="000000"/>
            </a:solidFill>
            <a:prstDash val="solid"/>
          </a:ln>
        </c:spPr>
        <c:crossAx val="296104064"/>
        <c:crosses val="autoZero"/>
        <c:auto val="1"/>
        <c:lblAlgn val="ctr"/>
        <c:lblOffset val="100"/>
        <c:tickMarkSkip val="1"/>
        <c:noMultiLvlLbl val="0"/>
      </c:catAx>
      <c:valAx>
        <c:axId val="296104064"/>
        <c:scaling>
          <c:orientation val="minMax"/>
          <c:max val="50"/>
          <c:min val="-50"/>
        </c:scaling>
        <c:delete val="1"/>
        <c:axPos val="t"/>
        <c:numFmt formatCode="#,#00" sourceLinked="1"/>
        <c:majorTickMark val="out"/>
        <c:minorTickMark val="none"/>
        <c:tickLblPos val="none"/>
        <c:crossAx val="296103672"/>
        <c:crosses val="autoZero"/>
        <c:crossBetween val="between"/>
        <c:majorUnit val="10"/>
        <c:minorUnit val="5"/>
      </c:valAx>
      <c:valAx>
        <c:axId val="296104456"/>
        <c:scaling>
          <c:orientation val="minMax"/>
        </c:scaling>
        <c:delete val="1"/>
        <c:axPos val="t"/>
        <c:numFmt formatCode="General" sourceLinked="1"/>
        <c:majorTickMark val="out"/>
        <c:minorTickMark val="none"/>
        <c:tickLblPos val="none"/>
        <c:crossAx val="296104848"/>
        <c:crossesAt val="40"/>
        <c:crossBetween val="midCat"/>
      </c:valAx>
      <c:valAx>
        <c:axId val="296104848"/>
        <c:scaling>
          <c:orientation val="maxMin"/>
          <c:max val="40"/>
          <c:min val="0"/>
        </c:scaling>
        <c:delete val="1"/>
        <c:axPos val="r"/>
        <c:numFmt formatCode="General" sourceLinked="1"/>
        <c:majorTickMark val="out"/>
        <c:minorTickMark val="none"/>
        <c:tickLblPos val="none"/>
        <c:crossAx val="296104456"/>
        <c:crosses val="max"/>
        <c:crossBetween val="midCat"/>
        <c:majorUnit val="10"/>
        <c:minorUnit val="5"/>
      </c:valAx>
      <c:spPr>
        <a:noFill/>
        <a:ln>
          <a:noFill/>
        </a:ln>
      </c:spPr>
    </c:plotArea>
    <c:plotVisOnly val="1"/>
    <c:dispBlanksAs val="gap"/>
    <c:showDLblsOverMax val="0"/>
  </c:chart>
  <c:spPr>
    <a:noFill/>
    <a:ln w="9525">
      <a:noFill/>
    </a:ln>
  </c:spPr>
  <c:txPr>
    <a:bodyPr/>
    <a:lstStyle/>
    <a:p>
      <a:pPr>
        <a:defRPr sz="35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770700636942734E-2"/>
          <c:y val="3.4013831405661492E-2"/>
          <c:w val="0.90764331210191085"/>
          <c:h val="0.93878174679625559"/>
        </c:manualLayout>
      </c:layout>
      <c:barChart>
        <c:barDir val="bar"/>
        <c:grouping val="clustered"/>
        <c:varyColors val="0"/>
        <c:ser>
          <c:idx val="0"/>
          <c:order val="0"/>
          <c:spPr>
            <a:solidFill>
              <a:srgbClr val="969696"/>
            </a:solidFill>
            <a:ln w="25400">
              <a:noFill/>
            </a:ln>
          </c:spPr>
          <c:invertIfNegative val="0"/>
          <c:dLbls>
            <c:dLbl>
              <c:idx val="0"/>
              <c:tx>
                <c:strRef>
                  <c:f>Daten_Diagramme!$E$6</c:f>
                  <c:strCache>
                    <c:ptCount val="1"/>
                    <c:pt idx="0">
                      <c:v>-4.0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{3795CC9B-97FB-423B-B7F6-3E682538F02B}</c15:txfldGUID>
                      <c15:f>Daten_Diagramme!$E$6</c15:f>
                      <c15:dlblFieldTableCache>
                        <c:ptCount val="1"/>
                        <c:pt idx="0">
                          <c:v>-4.0</c:v>
                        </c:pt>
                      </c15:dlblFieldTableCache>
                    </c15:dlblFTEntry>
                  </c15:dlblFieldTable>
                  <c15:showDataLabelsRange val="0"/>
                </c:ext>
                <c:ext xmlns:c16="http://schemas.microsoft.com/office/drawing/2014/chart" uri="{C3380CC4-5D6E-409C-BE32-E72D297353CC}">
                  <c16:uniqueId val="{00000000-11DB-4B3A-8E81-FE26C356A2FF}"/>
                </c:ext>
              </c:extLst>
            </c:dLbl>
            <c:dLbl>
              <c:idx val="1"/>
              <c:tx>
                <c:strRef>
                  <c:f>Daten_Diagramme!$E$7</c:f>
                  <c:strCache>
                    <c:ptCount val="1"/>
                    <c:pt idx="0">
                      <c:v>-0.9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{28725090-3B01-47A9-8C4B-88AEEE79C747}</c15:txfldGUID>
                      <c15:f>Daten_Diagramme!$E$7</c15:f>
                      <c15:dlblFieldTableCache>
                        <c:ptCount val="1"/>
                        <c:pt idx="0">
                          <c:v>-0.9</c:v>
                        </c:pt>
                      </c15:dlblFieldTableCache>
                    </c15:dlblFTEntry>
                  </c15:dlblFieldTable>
                  <c15:showDataLabelsRange val="0"/>
                </c:ext>
                <c:ext xmlns:c16="http://schemas.microsoft.com/office/drawing/2014/chart" uri="{C3380CC4-5D6E-409C-BE32-E72D297353CC}">
                  <c16:uniqueId val="{00000001-11DB-4B3A-8E81-FE26C356A2FF}"/>
                </c:ext>
              </c:extLst>
            </c:dLbl>
            <c:dLbl>
              <c:idx val="2"/>
              <c:tx>
                <c:strRef>
                  <c:f>Daten_Diagramme!$E$8</c:f>
                  <c:strCache>
                    <c:ptCount val="1"/>
                    <c:pt idx="0">
                      <c:v>-0.6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{6F2D3626-109E-46F0-B4B1-4DBBBFE3EA7C}</c15:txfldGUID>
                      <c15:f>Daten_Diagramme!$E$8</c15:f>
                      <c15:dlblFieldTableCache>
                        <c:ptCount val="1"/>
                        <c:pt idx="0">
                          <c:v>-0.6</c:v>
                        </c:pt>
                      </c15:dlblFieldTableCache>
                    </c15:dlblFTEntry>
                  </c15:dlblFieldTable>
                  <c15:showDataLabelsRange val="0"/>
                </c:ext>
                <c:ext xmlns:c16="http://schemas.microsoft.com/office/drawing/2014/chart" uri="{C3380CC4-5D6E-409C-BE32-E72D297353CC}">
                  <c16:uniqueId val="{00000002-11DB-4B3A-8E81-FE26C356A2FF}"/>
                </c:ext>
              </c:extLst>
            </c:dLbl>
            <c:dLbl>
              <c:idx val="3"/>
              <c:tx>
                <c:strRef>
                  <c:f>Daten_Diagramme!$E$9</c:f>
                  <c:strCache>
                    <c:ptCount val="1"/>
                    <c:pt idx="0">
                      <c:v>-0.5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{177DED6C-FDB8-4DF2-89C2-BA600D2C31C5}</c15:txfldGUID>
                      <c15:f>Daten_Diagramme!$E$9</c15:f>
                      <c15:dlblFieldTableCache>
                        <c:ptCount val="1"/>
                        <c:pt idx="0">
                          <c:v>-0.5</c:v>
                        </c:pt>
                      </c15:dlblFieldTableCache>
                    </c15:dlblFTEntry>
                  </c15:dlblFieldTable>
                  <c15:showDataLabelsRange val="0"/>
                </c:ext>
                <c:ext xmlns:c16="http://schemas.microsoft.com/office/drawing/2014/chart" uri="{C3380CC4-5D6E-409C-BE32-E72D297353CC}">
                  <c16:uniqueId val="{00000003-11DB-4B3A-8E81-FE26C356A2FF}"/>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Daten_Diagramme!$C$6:$C$9</c:f>
              <c:numCache>
                <c:formatCode>#,#00</c:formatCode>
                <c:ptCount val="4"/>
                <c:pt idx="0">
                  <c:v>-4.0012631412744568</c:v>
                </c:pt>
                <c:pt idx="1">
                  <c:v>-0.91605275851931345</c:v>
                </c:pt>
                <c:pt idx="2">
                  <c:v>-0.60483996951772001</c:v>
                </c:pt>
                <c:pt idx="3">
                  <c:v>-0.45400908070601026</c:v>
                </c:pt>
              </c:numCache>
            </c:numRef>
          </c:val>
          <c:extLst>
            <c:ext xmlns:c16="http://schemas.microsoft.com/office/drawing/2014/chart" uri="{C3380CC4-5D6E-409C-BE32-E72D297353CC}">
              <c16:uniqueId val="{00000004-11DB-4B3A-8E81-FE26C356A2FF}"/>
            </c:ext>
          </c:extLst>
        </c:ser>
        <c:ser>
          <c:idx val="1"/>
          <c:order val="1"/>
          <c:spPr>
            <a:noFill/>
            <a:ln w="25400">
              <a:noFill/>
            </a:ln>
          </c:spPr>
          <c:invertIfNegative val="0"/>
          <c:dLbls>
            <c:dLbl>
              <c:idx val="0"/>
              <c:tx>
                <c:strRef>
                  <c:f>Daten_Diagramme!$G$6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{FD260140-6B8F-44A3-840D-5B4F7DDD18B4}</c15:txfldGUID>
                      <c15:f>Daten_Diagramme!$G$6</c15:f>
                      <c15:dlblFieldTableCache>
                        <c:ptCount val="1"/>
                      </c15:dlblFieldTableCache>
                    </c15:dlblFTEntry>
                  </c15:dlblFieldTable>
                  <c15:showDataLabelsRange val="0"/>
                </c:ext>
                <c:ext xmlns:c16="http://schemas.microsoft.com/office/drawing/2014/chart" uri="{C3380CC4-5D6E-409C-BE32-E72D297353CC}">
                  <c16:uniqueId val="{00000005-11DB-4B3A-8E81-FE26C356A2FF}"/>
                </c:ext>
              </c:extLst>
            </c:dLbl>
            <c:dLbl>
              <c:idx val="1"/>
              <c:tx>
                <c:strRef>
                  <c:f>Daten_Diagramme!$G$7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{FF453891-E38E-4113-9514-FAFF36EF75E0}</c15:txfldGUID>
                      <c15:f>Daten_Diagramme!$G$7</c15:f>
                      <c15:dlblFieldTableCache>
                        <c:ptCount val="1"/>
                      </c15:dlblFieldTableCache>
                    </c15:dlblFTEntry>
                  </c15:dlblFieldTable>
                  <c15:showDataLabelsRange val="0"/>
                </c:ext>
                <c:ext xmlns:c16="http://schemas.microsoft.com/office/drawing/2014/chart" uri="{C3380CC4-5D6E-409C-BE32-E72D297353CC}">
                  <c16:uniqueId val="{00000006-11DB-4B3A-8E81-FE26C356A2FF}"/>
                </c:ext>
              </c:extLst>
            </c:dLbl>
            <c:dLbl>
              <c:idx val="2"/>
              <c:tx>
                <c:strRef>
                  <c:f>Daten_Diagramme!$G$8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{92287526-C790-4775-98E3-183B2313B4D5}</c15:txfldGUID>
                      <c15:f>Daten_Diagramme!$G$8</c15:f>
                      <c15:dlblFieldTableCache>
                        <c:ptCount val="1"/>
                      </c15:dlblFieldTableCache>
                    </c15:dlblFTEntry>
                  </c15:dlblFieldTable>
                  <c15:showDataLabelsRange val="0"/>
                </c:ext>
                <c:ext xmlns:c16="http://schemas.microsoft.com/office/drawing/2014/chart" uri="{C3380CC4-5D6E-409C-BE32-E72D297353CC}">
                  <c16:uniqueId val="{00000007-11DB-4B3A-8E81-FE26C356A2FF}"/>
                </c:ext>
              </c:extLst>
            </c:dLbl>
            <c:dLbl>
              <c:idx val="3"/>
              <c:tx>
                <c:strRef>
                  <c:f>Daten_Diagramme!$G$9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{0F181925-E1F5-4878-8BA5-C052766A33E6}</c15:txfldGUID>
                      <c15:f>Daten_Diagramme!$G$9</c15:f>
                      <c15:dlblFieldTableCache>
                        <c:ptCount val="1"/>
                      </c15:dlblFieldTableCache>
                    </c15:dlblFTEntry>
                  </c15:dlblFieldTable>
                  <c15:showDataLabelsRange val="0"/>
                </c:ext>
                <c:ext xmlns:c16="http://schemas.microsoft.com/office/drawing/2014/chart" uri="{C3380CC4-5D6E-409C-BE32-E72D297353CC}">
                  <c16:uniqueId val="{00000008-11DB-4B3A-8E81-FE26C356A2FF}"/>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Daten_Diagramme!$I$6:$I$9</c:f>
              <c:numCache>
                <c:formatCode>#,#00</c:formatCode>
                <c:ptCount val="4"/>
                <c:pt idx="0">
                  <c:v>0</c:v>
                </c:pt>
                <c:pt idx="1">
                  <c:v>0</c:v>
                </c:pt>
                <c:pt idx="2">
                  <c:v>0</c:v>
                </c:pt>
                <c:pt idx="3">
                  <c:v>0</c:v>
                </c:pt>
              </c:numCache>
            </c:numRef>
          </c:val>
          <c:extLst>
            <c:ext xmlns:c16="http://schemas.microsoft.com/office/drawing/2014/chart" uri="{C3380CC4-5D6E-409C-BE32-E72D297353CC}">
              <c16:uniqueId val="{00000009-11DB-4B3A-8E81-FE26C356A2FF}"/>
            </c:ext>
          </c:extLst>
        </c:ser>
        <c:dLbls>
          <c:showLegendKey val="0"/>
          <c:showVal val="1"/>
          <c:showCatName val="0"/>
          <c:showSerName val="0"/>
          <c:showPercent val="0"/>
          <c:showBubbleSize val="0"/>
        </c:dLbls>
        <c:gapWidth val="100"/>
        <c:overlap val="100"/>
        <c:axId val="296107200"/>
        <c:axId val="297289736"/>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25400">
                <a:noFill/>
              </a:ln>
            </c:spPr>
          </c:marker>
          <c:dLbls>
            <c:delete val="1"/>
          </c:dLbls>
          <c:xVal>
            <c:numRef>
              <c:f>Daten_Diagramme!$M$6:$M$9</c:f>
              <c:numCache>
                <c:formatCode>General</c:formatCode>
                <c:ptCount val="4"/>
                <c:pt idx="0">
                  <c:v>#N/A</c:v>
                </c:pt>
                <c:pt idx="1">
                  <c:v>#N/A</c:v>
                </c:pt>
                <c:pt idx="2">
                  <c:v>#N/A</c:v>
                </c:pt>
                <c:pt idx="3">
                  <c:v>#N/A</c:v>
                </c:pt>
              </c:numCache>
            </c:numRef>
          </c:xVal>
          <c:yVal>
            <c:numRef>
              <c:f>Daten_Diagramme!$L$6:$L$9</c:f>
              <c:numCache>
                <c:formatCode>General</c:formatCode>
                <c:ptCount val="4"/>
                <c:pt idx="0">
                  <c:v>#N/A</c:v>
                </c:pt>
                <c:pt idx="1">
                  <c:v>#N/A</c:v>
                </c:pt>
                <c:pt idx="2">
                  <c:v>#N/A</c:v>
                </c:pt>
                <c:pt idx="3">
                  <c:v>#N/A</c:v>
                </c:pt>
              </c:numCache>
            </c:numRef>
          </c:yVal>
          <c:smooth val="0"/>
          <c:extLst>
            <c:ext xmlns:c16="http://schemas.microsoft.com/office/drawing/2014/chart" uri="{C3380CC4-5D6E-409C-BE32-E72D297353CC}">
              <c16:uniqueId val="{0000000A-11DB-4B3A-8E81-FE26C356A2FF}"/>
            </c:ext>
          </c:extLst>
        </c:ser>
        <c:dLbls>
          <c:showLegendKey val="0"/>
          <c:showVal val="1"/>
          <c:showCatName val="0"/>
          <c:showSerName val="0"/>
          <c:showPercent val="0"/>
          <c:showBubbleSize val="0"/>
        </c:dLbls>
        <c:axId val="297290128"/>
        <c:axId val="297290520"/>
      </c:scatterChart>
      <c:catAx>
        <c:axId val="296107200"/>
        <c:scaling>
          <c:orientation val="maxMin"/>
        </c:scaling>
        <c:delete val="0"/>
        <c:axPos val="l"/>
        <c:majorTickMark val="none"/>
        <c:minorTickMark val="none"/>
        <c:tickLblPos val="none"/>
        <c:spPr>
          <a:ln w="1270">
            <a:solidFill>
              <a:srgbClr val="000000"/>
            </a:solidFill>
            <a:prstDash val="solid"/>
          </a:ln>
        </c:spPr>
        <c:crossAx val="297289736"/>
        <c:crosses val="autoZero"/>
        <c:auto val="1"/>
        <c:lblAlgn val="ctr"/>
        <c:lblOffset val="100"/>
        <c:tickMarkSkip val="1"/>
        <c:noMultiLvlLbl val="0"/>
      </c:catAx>
      <c:valAx>
        <c:axId val="297289736"/>
        <c:scaling>
          <c:orientation val="minMax"/>
          <c:max val="50"/>
          <c:min val="-50"/>
        </c:scaling>
        <c:delete val="1"/>
        <c:axPos val="t"/>
        <c:numFmt formatCode="#,#00" sourceLinked="1"/>
        <c:majorTickMark val="out"/>
        <c:minorTickMark val="none"/>
        <c:tickLblPos val="none"/>
        <c:crossAx val="296107200"/>
        <c:crosses val="autoZero"/>
        <c:crossBetween val="between"/>
        <c:majorUnit val="10"/>
        <c:minorUnit val="5"/>
      </c:valAx>
      <c:valAx>
        <c:axId val="297290128"/>
        <c:scaling>
          <c:orientation val="minMax"/>
        </c:scaling>
        <c:delete val="1"/>
        <c:axPos val="b"/>
        <c:numFmt formatCode="General" sourceLinked="1"/>
        <c:majorTickMark val="out"/>
        <c:minorTickMark val="none"/>
        <c:tickLblPos val="none"/>
        <c:crossAx val="297290520"/>
        <c:crosses val="max"/>
        <c:crossBetween val="midCat"/>
      </c:valAx>
      <c:valAx>
        <c:axId val="297290520"/>
        <c:scaling>
          <c:orientation val="maxMin"/>
          <c:max val="40"/>
          <c:min val="0"/>
        </c:scaling>
        <c:delete val="1"/>
        <c:axPos val="r"/>
        <c:numFmt formatCode="General" sourceLinked="1"/>
        <c:majorTickMark val="out"/>
        <c:minorTickMark val="none"/>
        <c:tickLblPos val="none"/>
        <c:crossAx val="297290128"/>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3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4585987261146924E-2"/>
          <c:y val="1.4231505644191103E-2"/>
          <c:w val="0.9140127388535032"/>
          <c:h val="0.98576853674540688"/>
        </c:manualLayout>
      </c:layout>
      <c:barChart>
        <c:barDir val="bar"/>
        <c:grouping val="clustered"/>
        <c:varyColors val="0"/>
        <c:ser>
          <c:idx val="0"/>
          <c:order val="0"/>
          <c:spPr>
            <a:solidFill>
              <a:srgbClr val="969696"/>
            </a:solidFill>
            <a:ln w="25400">
              <a:noFill/>
            </a:ln>
          </c:spPr>
          <c:invertIfNegative val="0"/>
          <c:dLbls>
            <c:dLbl>
              <c:idx val="0"/>
              <c:tx>
                <c:strRef>
                  <c:f>Daten_Diagramme!$D$14</c:f>
                  <c:strCache>
                    <c:ptCount val="1"/>
                    <c:pt idx="0">
                      <c:v>0.3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{80EEDBFA-F3B9-4B71-AA25-6AC201E53770}</c15:txfldGUID>
                      <c15:f>Daten_Diagramme!$D$14</c15:f>
                      <c15:dlblFieldTableCache>
                        <c:ptCount val="1"/>
                        <c:pt idx="0">
                          <c:v>0.3</c:v>
                        </c:pt>
                      </c15:dlblFieldTableCache>
                    </c15:dlblFTEntry>
                  </c15:dlblFieldTable>
                  <c15:showDataLabelsRange val="0"/>
                </c:ext>
                <c:ext xmlns:c16="http://schemas.microsoft.com/office/drawing/2014/chart" uri="{C3380CC4-5D6E-409C-BE32-E72D297353CC}">
                  <c16:uniqueId val="{00000000-1F89-4732-8981-5E08B6B1B3E9}"/>
                </c:ext>
              </c:extLst>
            </c:dLbl>
            <c:dLbl>
              <c:idx val="1"/>
              <c:tx>
                <c:strRef>
                  <c:f>Daten_Diagramme!$D$15</c:f>
                  <c:strCache>
                    <c:ptCount val="1"/>
                    <c:pt idx="0">
                      <c:v>5.4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{91BAE73D-5EAA-46F0-A13B-87D7ABB58AA7}</c15:txfldGUID>
                      <c15:f>Daten_Diagramme!$D$15</c15:f>
                      <c15:dlblFieldTableCache>
                        <c:ptCount val="1"/>
                        <c:pt idx="0">
                          <c:v>5.4</c:v>
                        </c:pt>
                      </c15:dlblFieldTableCache>
                    </c15:dlblFTEntry>
                  </c15:dlblFieldTable>
                  <c15:showDataLabelsRange val="0"/>
                </c:ext>
                <c:ext xmlns:c16="http://schemas.microsoft.com/office/drawing/2014/chart" uri="{C3380CC4-5D6E-409C-BE32-E72D297353CC}">
                  <c16:uniqueId val="{00000001-1F89-4732-8981-5E08B6B1B3E9}"/>
                </c:ext>
              </c:extLst>
            </c:dLbl>
            <c:dLbl>
              <c:idx val="2"/>
              <c:tx>
                <c:strRef>
                  <c:f>Daten_Diagramme!$D$16</c:f>
                  <c:strCache>
                    <c:ptCount val="1"/>
                    <c:pt idx="0">
                      <c:v>2.7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{AD789779-3C87-405F-B173-0CD83CE0E65A}</c15:txfldGUID>
                      <c15:f>Daten_Diagramme!$D$16</c15:f>
                      <c15:dlblFieldTableCache>
                        <c:ptCount val="1"/>
                        <c:pt idx="0">
                          <c:v>2.7</c:v>
                        </c:pt>
                      </c15:dlblFieldTableCache>
                    </c15:dlblFTEntry>
                  </c15:dlblFieldTable>
                  <c15:showDataLabelsRange val="0"/>
                </c:ext>
                <c:ext xmlns:c16="http://schemas.microsoft.com/office/drawing/2014/chart" uri="{C3380CC4-5D6E-409C-BE32-E72D297353CC}">
                  <c16:uniqueId val="{00000002-1F89-4732-8981-5E08B6B1B3E9}"/>
                </c:ext>
              </c:extLst>
            </c:dLbl>
            <c:dLbl>
              <c:idx val="3"/>
              <c:tx>
                <c:strRef>
                  <c:f>Daten_Diagramme!$D$17</c:f>
                  <c:strCache>
                    <c:ptCount val="1"/>
                    <c:pt idx="0">
                      <c:v>-2.7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{2BB3E89B-C5A3-44AF-BB75-83A9A24C6897}</c15:txfldGUID>
                      <c15:f>Daten_Diagramme!$D$17</c15:f>
                      <c15:dlblFieldTableCache>
                        <c:ptCount val="1"/>
                        <c:pt idx="0">
                          <c:v>-2.7</c:v>
                        </c:pt>
                      </c15:dlblFieldTableCache>
                    </c15:dlblFTEntry>
                  </c15:dlblFieldTable>
                  <c15:showDataLabelsRange val="0"/>
                </c:ext>
                <c:ext xmlns:c16="http://schemas.microsoft.com/office/drawing/2014/chart" uri="{C3380CC4-5D6E-409C-BE32-E72D297353CC}">
                  <c16:uniqueId val="{00000003-1F89-4732-8981-5E08B6B1B3E9}"/>
                </c:ext>
              </c:extLst>
            </c:dLbl>
            <c:dLbl>
              <c:idx val="4"/>
              <c:tx>
                <c:strRef>
                  <c:f>Daten_Diagramme!$D$18</c:f>
                  <c:strCache>
                    <c:ptCount val="1"/>
                    <c:pt idx="0">
                      <c:v>-4.1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{1ABD1278-A4C0-410C-AA17-008C34585AD1}</c15:txfldGUID>
                      <c15:f>Daten_Diagramme!$D$18</c15:f>
                      <c15:dlblFieldTableCache>
                        <c:ptCount val="1"/>
                        <c:pt idx="0">
                          <c:v>-4.1</c:v>
                        </c:pt>
                      </c15:dlblFieldTableCache>
                    </c15:dlblFTEntry>
                  </c15:dlblFieldTable>
                  <c15:showDataLabelsRange val="0"/>
                </c:ext>
                <c:ext xmlns:c16="http://schemas.microsoft.com/office/drawing/2014/chart" uri="{C3380CC4-5D6E-409C-BE32-E72D297353CC}">
                  <c16:uniqueId val="{00000004-1F89-4732-8981-5E08B6B1B3E9}"/>
                </c:ext>
              </c:extLst>
            </c:dLbl>
            <c:dLbl>
              <c:idx val="5"/>
              <c:tx>
                <c:strRef>
                  <c:f>Daten_Diagramme!$D$19</c:f>
                  <c:strCache>
                    <c:ptCount val="1"/>
                    <c:pt idx="0">
                      <c:v>-2.3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{9A21A42B-25EA-4363-B2FD-0F8F64BE8B55}</c15:txfldGUID>
                      <c15:f>Daten_Diagramme!$D$19</c15:f>
                      <c15:dlblFieldTableCache>
                        <c:ptCount val="1"/>
                        <c:pt idx="0">
                          <c:v>-2.3</c:v>
                        </c:pt>
                      </c15:dlblFieldTableCache>
                    </c15:dlblFTEntry>
                  </c15:dlblFieldTable>
                  <c15:showDataLabelsRange val="0"/>
                </c:ext>
                <c:ext xmlns:c16="http://schemas.microsoft.com/office/drawing/2014/chart" uri="{C3380CC4-5D6E-409C-BE32-E72D297353CC}">
                  <c16:uniqueId val="{00000005-1F89-4732-8981-5E08B6B1B3E9}"/>
                </c:ext>
              </c:extLst>
            </c:dLbl>
            <c:dLbl>
              <c:idx val="6"/>
              <c:tx>
                <c:strRef>
                  <c:f>Daten_Diagramme!$D$20</c:f>
                  <c:strCache>
                    <c:ptCount val="1"/>
                    <c:pt idx="0">
                      <c:v>-2.4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{B597AC19-792F-44D9-950A-728BC1001B9F}</c15:txfldGUID>
                      <c15:f>Daten_Diagramme!$D$20</c15:f>
                      <c15:dlblFieldTableCache>
                        <c:ptCount val="1"/>
                        <c:pt idx="0">
                          <c:v>-2.4</c:v>
                        </c:pt>
                      </c15:dlblFieldTableCache>
                    </c15:dlblFTEntry>
                  </c15:dlblFieldTable>
                  <c15:showDataLabelsRange val="0"/>
                </c:ext>
                <c:ext xmlns:c16="http://schemas.microsoft.com/office/drawing/2014/chart" uri="{C3380CC4-5D6E-409C-BE32-E72D297353CC}">
                  <c16:uniqueId val="{00000006-1F89-4732-8981-5E08B6B1B3E9}"/>
                </c:ext>
              </c:extLst>
            </c:dLbl>
            <c:dLbl>
              <c:idx val="7"/>
              <c:tx>
                <c:strRef>
                  <c:f>Daten_Diagramme!$D$21</c:f>
                  <c:strCache>
                    <c:ptCount val="1"/>
                    <c:pt idx="0">
                      <c:v>0.1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{038E864F-59B4-4CD3-8A79-FE73DCD25A32}</c15:txfldGUID>
                      <c15:f>Daten_Diagramme!$D$21</c15:f>
                      <c15:dlblFieldTableCache>
                        <c:ptCount val="1"/>
                        <c:pt idx="0">
                          <c:v>0.1</c:v>
                        </c:pt>
                      </c15:dlblFieldTableCache>
                    </c15:dlblFTEntry>
                  </c15:dlblFieldTable>
                  <c15:showDataLabelsRange val="0"/>
                </c:ext>
                <c:ext xmlns:c16="http://schemas.microsoft.com/office/drawing/2014/chart" uri="{C3380CC4-5D6E-409C-BE32-E72D297353CC}">
                  <c16:uniqueId val="{00000007-1F89-4732-8981-5E08B6B1B3E9}"/>
                </c:ext>
              </c:extLst>
            </c:dLbl>
            <c:dLbl>
              <c:idx val="8"/>
              <c:tx>
                <c:strRef>
                  <c:f>Daten_Diagramme!$D$22</c:f>
                  <c:strCache>
                    <c:ptCount val="1"/>
                    <c:pt idx="0">
                      <c:v>-1.2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{EA3FBDD7-7D66-4BF9-84B6-1A95E155F7AB}</c15:txfldGUID>
                      <c15:f>Daten_Diagramme!$D$22</c15:f>
                      <c15:dlblFieldTableCache>
                        <c:ptCount val="1"/>
                        <c:pt idx="0">
                          <c:v>-1.2</c:v>
                        </c:pt>
                      </c15:dlblFieldTableCache>
                    </c15:dlblFTEntry>
                  </c15:dlblFieldTable>
                  <c15:showDataLabelsRange val="0"/>
                </c:ext>
                <c:ext xmlns:c16="http://schemas.microsoft.com/office/drawing/2014/chart" uri="{C3380CC4-5D6E-409C-BE32-E72D297353CC}">
                  <c16:uniqueId val="{00000008-1F89-4732-8981-5E08B6B1B3E9}"/>
                </c:ext>
              </c:extLst>
            </c:dLbl>
            <c:dLbl>
              <c:idx val="9"/>
              <c:tx>
                <c:strRef>
                  <c:f>Daten_Diagramme!$D$23</c:f>
                  <c:strCache>
                    <c:ptCount val="1"/>
                    <c:pt idx="0">
                      <c:v>-2.2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{EFF4D56D-2634-4951-B98B-3A57BD2E61C3}</c15:txfldGUID>
                      <c15:f>Daten_Diagramme!$D$23</c15:f>
                      <c15:dlblFieldTableCache>
                        <c:ptCount val="1"/>
                        <c:pt idx="0">
                          <c:v>-2.2</c:v>
                        </c:pt>
                      </c15:dlblFieldTableCache>
                    </c15:dlblFTEntry>
                  </c15:dlblFieldTable>
                  <c15:showDataLabelsRange val="0"/>
                </c:ext>
                <c:ext xmlns:c16="http://schemas.microsoft.com/office/drawing/2014/chart" uri="{C3380CC4-5D6E-409C-BE32-E72D297353CC}">
                  <c16:uniqueId val="{00000009-1F89-4732-8981-5E08B6B1B3E9}"/>
                </c:ext>
              </c:extLst>
            </c:dLbl>
            <c:dLbl>
              <c:idx val="10"/>
              <c:tx>
                <c:strRef>
                  <c:f>Daten_Diagramme!$D$24</c:f>
                  <c:strCache>
                    <c:ptCount val="1"/>
                    <c:pt idx="0">
                      <c:v>1.0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{304E91FC-4BE9-4C06-8DA2-DA1B7238FCEB}</c15:txfldGUID>
                      <c15:f>Daten_Diagramme!$D$24</c15:f>
                      <c15:dlblFieldTableCache>
                        <c:ptCount val="1"/>
                        <c:pt idx="0">
                          <c:v>1.0</c:v>
                        </c:pt>
                      </c15:dlblFieldTableCache>
                    </c15:dlblFTEntry>
                  </c15:dlblFieldTable>
                  <c15:showDataLabelsRange val="0"/>
                </c:ext>
                <c:ext xmlns:c16="http://schemas.microsoft.com/office/drawing/2014/chart" uri="{C3380CC4-5D6E-409C-BE32-E72D297353CC}">
                  <c16:uniqueId val="{0000000A-1F89-4732-8981-5E08B6B1B3E9}"/>
                </c:ext>
              </c:extLst>
            </c:dLbl>
            <c:dLbl>
              <c:idx val="11"/>
              <c:tx>
                <c:strRef>
                  <c:f>Daten_Diagramme!$D$25</c:f>
                  <c:strCache>
                    <c:ptCount val="1"/>
                    <c:pt idx="0">
                      <c:v>0.8</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{384D308F-DA1E-422B-83B6-6D9F71F149A8}</c15:txfldGUID>
                      <c15:f>Daten_Diagramme!$D$25</c15:f>
                      <c15:dlblFieldTableCache>
                        <c:ptCount val="1"/>
                        <c:pt idx="0">
                          <c:v>0.8</c:v>
                        </c:pt>
                      </c15:dlblFieldTableCache>
                    </c15:dlblFTEntry>
                  </c15:dlblFieldTable>
                  <c15:showDataLabelsRange val="0"/>
                </c:ext>
                <c:ext xmlns:c16="http://schemas.microsoft.com/office/drawing/2014/chart" uri="{C3380CC4-5D6E-409C-BE32-E72D297353CC}">
                  <c16:uniqueId val="{0000000B-1F89-4732-8981-5E08B6B1B3E9}"/>
                </c:ext>
              </c:extLst>
            </c:dLbl>
            <c:dLbl>
              <c:idx val="12"/>
              <c:tx>
                <c:strRef>
                  <c:f>Daten_Diagramme!$D$26</c:f>
                  <c:strCache>
                    <c:ptCount val="1"/>
                    <c:pt idx="0">
                      <c:v>3.6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{BC5D76BC-F8E7-4E96-8965-68C34C82BD3B}</c15:txfldGUID>
                      <c15:f>Daten_Diagramme!$D$26</c15:f>
                      <c15:dlblFieldTableCache>
                        <c:ptCount val="1"/>
                        <c:pt idx="0">
                          <c:v>3.6</c:v>
                        </c:pt>
                      </c15:dlblFieldTableCache>
                    </c15:dlblFTEntry>
                  </c15:dlblFieldTable>
                  <c15:showDataLabelsRange val="0"/>
                </c:ext>
                <c:ext xmlns:c16="http://schemas.microsoft.com/office/drawing/2014/chart" uri="{C3380CC4-5D6E-409C-BE32-E72D297353CC}">
                  <c16:uniqueId val="{0000000C-1F89-4732-8981-5E08B6B1B3E9}"/>
                </c:ext>
              </c:extLst>
            </c:dLbl>
            <c:dLbl>
              <c:idx val="13"/>
              <c:tx>
                <c:strRef>
                  <c:f>Daten_Diagramme!$D$27</c:f>
                  <c:strCache>
                    <c:ptCount val="1"/>
                    <c:pt idx="0">
                      <c:v>1.3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{570A58AE-F11D-4E70-9E3E-CAEB9ADD9EFF}</c15:txfldGUID>
                      <c15:f>Daten_Diagramme!$D$27</c15:f>
                      <c15:dlblFieldTableCache>
                        <c:ptCount val="1"/>
                        <c:pt idx="0">
                          <c:v>1.3</c:v>
                        </c:pt>
                      </c15:dlblFieldTableCache>
                    </c15:dlblFTEntry>
                  </c15:dlblFieldTable>
                  <c15:showDataLabelsRange val="0"/>
                </c:ext>
                <c:ext xmlns:c16="http://schemas.microsoft.com/office/drawing/2014/chart" uri="{C3380CC4-5D6E-409C-BE32-E72D297353CC}">
                  <c16:uniqueId val="{0000000D-1F89-4732-8981-5E08B6B1B3E9}"/>
                </c:ext>
              </c:extLst>
            </c:dLbl>
            <c:dLbl>
              <c:idx val="14"/>
              <c:tx>
                <c:strRef>
                  <c:f>Daten_Diagramme!$D$28</c:f>
                  <c:strCache>
                    <c:ptCount val="1"/>
                    <c:pt idx="0">
                      <c:v>-2.4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{A74BF115-65F7-4BD2-ABC9-0093CCC7278F}</c15:txfldGUID>
                      <c15:f>Daten_Diagramme!$D$28</c15:f>
                      <c15:dlblFieldTableCache>
                        <c:ptCount val="1"/>
                        <c:pt idx="0">
                          <c:v>-2.4</c:v>
                        </c:pt>
                      </c15:dlblFieldTableCache>
                    </c15:dlblFTEntry>
                  </c15:dlblFieldTable>
                  <c15:showDataLabelsRange val="0"/>
                </c:ext>
                <c:ext xmlns:c16="http://schemas.microsoft.com/office/drawing/2014/chart" uri="{C3380CC4-5D6E-409C-BE32-E72D297353CC}">
                  <c16:uniqueId val="{0000000E-1F89-4732-8981-5E08B6B1B3E9}"/>
                </c:ext>
              </c:extLst>
            </c:dLbl>
            <c:dLbl>
              <c:idx val="15"/>
              <c:tx>
                <c:strRef>
                  <c:f>Daten_Diagramme!$D$29</c:f>
                  <c:strCache>
                    <c:ptCount val="1"/>
                    <c:pt idx="0">
                      <c:v>-0.5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{30097A53-6488-4013-B697-DCA027EF16A5}</c15:txfldGUID>
                      <c15:f>Daten_Diagramme!$D$29</c15:f>
                      <c15:dlblFieldTableCache>
                        <c:ptCount val="1"/>
                        <c:pt idx="0">
                          <c:v>-0.5</c:v>
                        </c:pt>
                      </c15:dlblFieldTableCache>
                    </c15:dlblFTEntry>
                  </c15:dlblFieldTable>
                  <c15:showDataLabelsRange val="0"/>
                </c:ext>
                <c:ext xmlns:c16="http://schemas.microsoft.com/office/drawing/2014/chart" uri="{C3380CC4-5D6E-409C-BE32-E72D297353CC}">
                  <c16:uniqueId val="{0000000F-1F89-4732-8981-5E08B6B1B3E9}"/>
                </c:ext>
              </c:extLst>
            </c:dLbl>
            <c:dLbl>
              <c:idx val="16"/>
              <c:tx>
                <c:strRef>
                  <c:f>Daten_Diagramme!$D$30</c:f>
                  <c:strCache>
                    <c:ptCount val="1"/>
                    <c:pt idx="0">
                      <c:v>-7.4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{6E2D4252-48AE-43A1-BFBE-19BA7B1BFC23}</c15:txfldGUID>
                      <c15:f>Daten_Diagramme!$D$30</c15:f>
                      <c15:dlblFieldTableCache>
                        <c:ptCount val="1"/>
                        <c:pt idx="0">
                          <c:v>-7.4</c:v>
                        </c:pt>
                      </c15:dlblFieldTableCache>
                    </c15:dlblFTEntry>
                  </c15:dlblFieldTable>
                  <c15:showDataLabelsRange val="0"/>
                </c:ext>
                <c:ext xmlns:c16="http://schemas.microsoft.com/office/drawing/2014/chart" uri="{C3380CC4-5D6E-409C-BE32-E72D297353CC}">
                  <c16:uniqueId val="{00000010-1F89-4732-8981-5E08B6B1B3E9}"/>
                </c:ext>
              </c:extLst>
            </c:dLbl>
            <c:dLbl>
              <c:idx val="17"/>
              <c:tx>
                <c:strRef>
                  <c:f>Daten_Diagramme!$D$31</c:f>
                  <c:strCache>
                    <c:ptCount val="1"/>
                    <c:pt idx="0">
                      <c:v>0.4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{B21171A3-9D06-4B16-A24F-373DDA1C296C}</c15:txfldGUID>
                      <c15:f>Daten_Diagramme!$D$31</c15:f>
                      <c15:dlblFieldTableCache>
                        <c:ptCount val="1"/>
                        <c:pt idx="0">
                          <c:v>0.4</c:v>
                        </c:pt>
                      </c15:dlblFieldTableCache>
                    </c15:dlblFTEntry>
                  </c15:dlblFieldTable>
                  <c15:showDataLabelsRange val="0"/>
                </c:ext>
                <c:ext xmlns:c16="http://schemas.microsoft.com/office/drawing/2014/chart" uri="{C3380CC4-5D6E-409C-BE32-E72D297353CC}">
                  <c16:uniqueId val="{00000011-1F89-4732-8981-5E08B6B1B3E9}"/>
                </c:ext>
              </c:extLst>
            </c:dLbl>
            <c:dLbl>
              <c:idx val="18"/>
              <c:tx>
                <c:strRef>
                  <c:f>Daten_Diagramme!$D$32</c:f>
                  <c:strCache>
                    <c:ptCount val="1"/>
                    <c:pt idx="0">
                      <c:v>-0.3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{E7809179-599C-458A-AFC9-AD8E6B436E43}</c15:txfldGUID>
                      <c15:f>Daten_Diagramme!$D$32</c15:f>
                      <c15:dlblFieldTableCache>
                        <c:ptCount val="1"/>
                        <c:pt idx="0">
                          <c:v>-0.3</c:v>
                        </c:pt>
                      </c15:dlblFieldTableCache>
                    </c15:dlblFTEntry>
                  </c15:dlblFieldTable>
                  <c15:showDataLabelsRange val="0"/>
                </c:ext>
                <c:ext xmlns:c16="http://schemas.microsoft.com/office/drawing/2014/chart" uri="{C3380CC4-5D6E-409C-BE32-E72D297353CC}">
                  <c16:uniqueId val="{00000012-1F89-4732-8981-5E08B6B1B3E9}"/>
                </c:ext>
              </c:extLst>
            </c:dLbl>
            <c:dLbl>
              <c:idx val="19"/>
              <c:tx>
                <c:strRef>
                  <c:f>Daten_Diagramme!$D$33</c:f>
                  <c:strCache>
                    <c:ptCount val="1"/>
                    <c:pt idx="0">
                      <c:v>2.7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{C58A4FDF-97DC-41B8-8BA9-EA9184FC7DE7}</c15:txfldGUID>
                      <c15:f>Daten_Diagramme!$D$33</c15:f>
                      <c15:dlblFieldTableCache>
                        <c:ptCount val="1"/>
                        <c:pt idx="0">
                          <c:v>2.7</c:v>
                        </c:pt>
                      </c15:dlblFieldTableCache>
                    </c15:dlblFTEntry>
                  </c15:dlblFieldTable>
                  <c15:showDataLabelsRange val="0"/>
                </c:ext>
                <c:ext xmlns:c16="http://schemas.microsoft.com/office/drawing/2014/chart" uri="{C3380CC4-5D6E-409C-BE32-E72D297353CC}">
                  <c16:uniqueId val="{00000013-1F89-4732-8981-5E08B6B1B3E9}"/>
                </c:ext>
              </c:extLst>
            </c:dLbl>
            <c:dLbl>
              <c:idx val="20"/>
              <c:tx>
                <c:strRef>
                  <c:f>Daten_Diagramme!$D$34</c:f>
                  <c:strCache>
                    <c:ptCount val="1"/>
                    <c:pt idx="0">
                      <c:v>2.8</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{3BB5FFA3-8A2C-4E06-96FD-720FD2486566}</c15:txfldGUID>
                      <c15:f>Daten_Diagramme!$D$34</c15:f>
                      <c15:dlblFieldTableCache>
                        <c:ptCount val="1"/>
                        <c:pt idx="0">
                          <c:v>2.8</c:v>
                        </c:pt>
                      </c15:dlblFieldTableCache>
                    </c15:dlblFTEntry>
                  </c15:dlblFieldTable>
                  <c15:showDataLabelsRange val="0"/>
                </c:ext>
                <c:ext xmlns:c16="http://schemas.microsoft.com/office/drawing/2014/chart" uri="{C3380CC4-5D6E-409C-BE32-E72D297353CC}">
                  <c16:uniqueId val="{00000014-1F89-4732-8981-5E08B6B1B3E9}"/>
                </c:ext>
              </c:extLst>
            </c:dLbl>
            <c:dLbl>
              <c:idx val="21"/>
              <c:tx>
                <c:strRef>
                  <c:f>Daten_Diagramme!$D$35</c:f>
                  <c:strCache>
                    <c:ptCount val="1"/>
                    <c:pt idx="0">
                      <c:v>1.5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{745EA6C0-812C-494D-9CBE-3A0089E3F31C}</c15:txfldGUID>
                      <c15:f>Daten_Diagramme!$D$35</c15:f>
                      <c15:dlblFieldTableCache>
                        <c:ptCount val="1"/>
                        <c:pt idx="0">
                          <c:v>1.5</c:v>
                        </c:pt>
                      </c15:dlblFieldTableCache>
                    </c15:dlblFTEntry>
                  </c15:dlblFieldTable>
                  <c15:showDataLabelsRange val="0"/>
                </c:ext>
                <c:ext xmlns:c16="http://schemas.microsoft.com/office/drawing/2014/chart" uri="{C3380CC4-5D6E-409C-BE32-E72D297353CC}">
                  <c16:uniqueId val="{00000015-1F89-4732-8981-5E08B6B1B3E9}"/>
                </c:ext>
              </c:extLst>
            </c:dLbl>
            <c:dLbl>
              <c:idx val="22"/>
              <c:tx>
                <c:strRef>
                  <c:f>Daten_Diagramme!$D$36</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{DF0540AB-B01D-4529-A311-3ED6D21BC900}</c15:txfldGUID>
                      <c15:f>Daten_Diagramme!$D$36</c15:f>
                      <c15:dlblFieldTableCache>
                        <c:ptCount val="1"/>
                        <c:pt idx="0">
                          <c:v>0.0</c:v>
                        </c:pt>
                      </c15:dlblFieldTableCache>
                    </c15:dlblFTEntry>
                  </c15:dlblFieldTable>
                  <c15:showDataLabelsRange val="0"/>
                </c:ext>
                <c:ext xmlns:c16="http://schemas.microsoft.com/office/drawing/2014/chart" uri="{C3380CC4-5D6E-409C-BE32-E72D297353CC}">
                  <c16:uniqueId val="{00000016-1F89-4732-8981-5E08B6B1B3E9}"/>
                </c:ext>
              </c:extLst>
            </c:dLbl>
            <c:dLbl>
              <c:idx val="23"/>
              <c:tx>
                <c:strRef>
                  <c:f>Daten_Diagramme!$D$37</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{1EE51784-77C7-4B71-9D3A-F82434A4B25B}</c15:txfldGUID>
                      <c15:f>Daten_Diagramme!$D$37</c15:f>
                      <c15:dlblFieldTableCache>
                        <c:ptCount val="1"/>
                        <c:pt idx="0">
                          <c:v>0.0</c:v>
                        </c:pt>
                      </c15:dlblFieldTableCache>
                    </c15:dlblFTEntry>
                  </c15:dlblFieldTable>
                  <c15:showDataLabelsRange val="0"/>
                </c:ext>
                <c:ext xmlns:c16="http://schemas.microsoft.com/office/drawing/2014/chart" uri="{C3380CC4-5D6E-409C-BE32-E72D297353CC}">
                  <c16:uniqueId val="{00000017-1F89-4732-8981-5E08B6B1B3E9}"/>
                </c:ext>
              </c:extLst>
            </c:dLbl>
            <c:dLbl>
              <c:idx val="24"/>
              <c:layout>
                <c:manualLayout>
                  <c:x val="4.7769028871392123E-3"/>
                  <c:y val="-4.6876052205785108E-5"/>
                </c:manualLayout>
              </c:layout>
              <c:tx>
                <c:strRef>
                  <c:f>Daten_Diagramme!$D$38</c:f>
                  <c:strCache>
                    <c:ptCount val="1"/>
                    <c:pt idx="0">
                      <c:v>5.4</c:v>
                    </c:pt>
                  </c:strCache>
                </c:strRef>
              </c:tx>
              <c:dLblPos val="outEnd"/>
              <c:showLegendKey val="0"/>
              <c:showVal val="0"/>
              <c:showCatName val="0"/>
              <c:showSerName val="0"/>
              <c:showPercent val="0"/>
              <c:showBubbleSize val="0"/>
              <c:extLst>
                <c:ext xmlns:c15="http://schemas.microsoft.com/office/drawing/2012/chart" uri="{CE6537A1-D6FC-4f65-9D91-7224C49458BB}">
                  <c15:dlblFieldTable>
                    <c15:dlblFTEntry>
                      <c15:txfldGUID>{727177A7-F94D-4065-A312-3BB56C2C1872}</c15:txfldGUID>
                      <c15:f>Daten_Diagramme!$D$38</c15:f>
                      <c15:dlblFieldTableCache>
                        <c:ptCount val="1"/>
                        <c:pt idx="0">
                          <c:v>5.4</c:v>
                        </c:pt>
                      </c15:dlblFieldTableCache>
                    </c15:dlblFTEntry>
                  </c15:dlblFieldTable>
                  <c15:showDataLabelsRange val="0"/>
                </c:ext>
                <c:ext xmlns:c16="http://schemas.microsoft.com/office/drawing/2014/chart" uri="{C3380CC4-5D6E-409C-BE32-E72D297353CC}">
                  <c16:uniqueId val="{00000018-1F89-4732-8981-5E08B6B1B3E9}"/>
                </c:ext>
              </c:extLst>
            </c:dLbl>
            <c:dLbl>
              <c:idx val="25"/>
              <c:tx>
                <c:strRef>
                  <c:f>Daten_Diagramme!$D$39</c:f>
                  <c:strCache>
                    <c:ptCount val="1"/>
                    <c:pt idx="0">
                      <c:v>-1.8</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{C0285683-F209-4C55-B224-C5F5ECFD8866}</c15:txfldGUID>
                      <c15:f>Daten_Diagramme!$D$39</c15:f>
                      <c15:dlblFieldTableCache>
                        <c:ptCount val="1"/>
                        <c:pt idx="0">
                          <c:v>-1.8</c:v>
                        </c:pt>
                      </c15:dlblFieldTableCache>
                    </c15:dlblFTEntry>
                  </c15:dlblFieldTable>
                  <c15:showDataLabelsRange val="0"/>
                </c:ext>
                <c:ext xmlns:c16="http://schemas.microsoft.com/office/drawing/2014/chart" uri="{C3380CC4-5D6E-409C-BE32-E72D297353CC}">
                  <c16:uniqueId val="{00000019-1F89-4732-8981-5E08B6B1B3E9}"/>
                </c:ext>
              </c:extLst>
            </c:dLbl>
            <c:dLbl>
              <c:idx val="26"/>
              <c:tx>
                <c:strRef>
                  <c:f>Daten_Diagramme!$D$40</c:f>
                  <c:strCache>
                    <c:ptCount val="1"/>
                    <c:pt idx="0">
                      <c:v>0.8</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{32016CBC-EFA4-4848-84EF-7BE4BF3B38D9}</c15:txfldGUID>
                      <c15:f>Daten_Diagramme!$D$40</c15:f>
                      <c15:dlblFieldTableCache>
                        <c:ptCount val="1"/>
                        <c:pt idx="0">
                          <c:v>0.8</c:v>
                        </c:pt>
                      </c15:dlblFieldTableCache>
                    </c15:dlblFTEntry>
                  </c15:dlblFieldTable>
                  <c15:showDataLabelsRange val="0"/>
                </c:ext>
                <c:ext xmlns:c16="http://schemas.microsoft.com/office/drawing/2014/chart" uri="{C3380CC4-5D6E-409C-BE32-E72D297353CC}">
                  <c16:uniqueId val="{0000001A-1F89-4732-8981-5E08B6B1B3E9}"/>
                </c:ext>
              </c:extLst>
            </c:dLbl>
            <c:dLbl>
              <c:idx val="27"/>
              <c:tx>
                <c:strRef>
                  <c:f>Daten_Diagramme!$D$42</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{7E4DC4E8-E9C4-4197-AC3A-102B5F158946}</c15:txfldGUID>
                      <c15:f>Daten_Diagramme!$D$42</c15:f>
                      <c15:dlblFieldTableCache>
                        <c:ptCount val="1"/>
                        <c:pt idx="0">
                          <c:v>#REF!</c:v>
                        </c:pt>
                      </c15:dlblFieldTableCache>
                    </c15:dlblFTEntry>
                  </c15:dlblFieldTable>
                  <c15:showDataLabelsRange val="0"/>
                </c:ext>
                <c:ext xmlns:c16="http://schemas.microsoft.com/office/drawing/2014/chart" uri="{C3380CC4-5D6E-409C-BE32-E72D297353CC}">
                  <c16:uniqueId val="{0000001B-1F89-4732-8981-5E08B6B1B3E9}"/>
                </c:ext>
              </c:extLst>
            </c:dLbl>
            <c:dLbl>
              <c:idx val="28"/>
              <c:tx>
                <c:strRef>
                  <c:f>Daten_Diagramme!$D$43</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{8C100170-FAE6-4B1B-9FA1-376CDD2FA69E}</c15:txfldGUID>
                      <c15:f>Daten_Diagramme!$D$43</c15:f>
                      <c15:dlblFieldTableCache>
                        <c:ptCount val="1"/>
                        <c:pt idx="0">
                          <c:v>#REF!</c:v>
                        </c:pt>
                      </c15:dlblFieldTableCache>
                    </c15:dlblFTEntry>
                  </c15:dlblFieldTable>
                  <c15:showDataLabelsRange val="0"/>
                </c:ext>
                <c:ext xmlns:c16="http://schemas.microsoft.com/office/drawing/2014/chart" uri="{C3380CC4-5D6E-409C-BE32-E72D297353CC}">
                  <c16:uniqueId val="{0000001C-1F89-4732-8981-5E08B6B1B3E9}"/>
                </c:ext>
              </c:extLst>
            </c:dLbl>
            <c:dLbl>
              <c:idx val="29"/>
              <c:tx>
                <c:strRef>
                  <c:f>Daten_Diagramme!$D$44</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{FE11A80A-E8EE-43F4-8B2F-EAB8174A9350}</c15:txfldGUID>
                      <c15:f>Daten_Diagramme!$D$44</c15:f>
                      <c15:dlblFieldTableCache>
                        <c:ptCount val="1"/>
                        <c:pt idx="0">
                          <c:v>#REF!</c:v>
                        </c:pt>
                      </c15:dlblFieldTableCache>
                    </c15:dlblFTEntry>
                  </c15:dlblFieldTable>
                  <c15:showDataLabelsRange val="0"/>
                </c:ext>
                <c:ext xmlns:c16="http://schemas.microsoft.com/office/drawing/2014/chart" uri="{C3380CC4-5D6E-409C-BE32-E72D297353CC}">
                  <c16:uniqueId val="{0000001D-1F89-4732-8981-5E08B6B1B3E9}"/>
                </c:ext>
              </c:extLst>
            </c:dLbl>
            <c:dLbl>
              <c:idx val="30"/>
              <c:tx>
                <c:strRef>
                  <c:f>Daten_Diagramme!$D$45</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{125668FA-3E43-42A9-8D3C-2C5064EAB9BE}</c15:txfldGUID>
                      <c15:f>Daten_Diagramme!$D$45</c15:f>
                      <c15:dlblFieldTableCache>
                        <c:ptCount val="1"/>
                        <c:pt idx="0">
                          <c:v>#REF!</c:v>
                        </c:pt>
                      </c15:dlblFieldTableCache>
                    </c15:dlblFTEntry>
                  </c15:dlblFieldTable>
                  <c15:showDataLabelsRange val="0"/>
                </c:ext>
                <c:ext xmlns:c16="http://schemas.microsoft.com/office/drawing/2014/chart" uri="{C3380CC4-5D6E-409C-BE32-E72D297353CC}">
                  <c16:uniqueId val="{0000001E-1F89-4732-8981-5E08B6B1B3E9}"/>
                </c:ext>
              </c:extLst>
            </c:dLbl>
            <c:dLbl>
              <c:idx val="31"/>
              <c:tx>
                <c:strRef>
                  <c:f>Daten_Diagramme!$D$46</c:f>
                  <c:strCache>
                    <c:ptCount val="1"/>
                    <c:pt idx="0">
                      <c:v>0.8</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{CD0639FC-4EC4-4769-81CB-16DE8F2DF64F}</c15:txfldGUID>
                      <c15:f>Daten_Diagramme!$D$46</c15:f>
                      <c15:dlblFieldTableCache>
                        <c:ptCount val="1"/>
                        <c:pt idx="0">
                          <c:v>0.8</c:v>
                        </c:pt>
                      </c15:dlblFieldTableCache>
                    </c15:dlblFTEntry>
                  </c15:dlblFieldTable>
                  <c15:showDataLabelsRange val="0"/>
                </c:ext>
                <c:ext xmlns:c16="http://schemas.microsoft.com/office/drawing/2014/chart" uri="{C3380CC4-5D6E-409C-BE32-E72D297353CC}">
                  <c16:uniqueId val="{0000001F-1F89-4732-8981-5E08B6B1B3E9}"/>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Daten_Diagramme!$B$14:$B$40</c:f>
              <c:numCache>
                <c:formatCode>#,#00</c:formatCode>
                <c:ptCount val="27"/>
                <c:pt idx="0">
                  <c:v>0.2722158976762874</c:v>
                </c:pt>
                <c:pt idx="1">
                  <c:v>5.4090909090909092</c:v>
                </c:pt>
                <c:pt idx="2">
                  <c:v>2.6831036983321246</c:v>
                </c:pt>
                <c:pt idx="3">
                  <c:v>-2.7018019419201456</c:v>
                </c:pt>
                <c:pt idx="4">
                  <c:v>-4.0720102871838835</c:v>
                </c:pt>
                <c:pt idx="5">
                  <c:v>-2.3381294964028778</c:v>
                </c:pt>
                <c:pt idx="6">
                  <c:v>-2.3540409620124074</c:v>
                </c:pt>
                <c:pt idx="7">
                  <c:v>0.11055361850497492</c:v>
                </c:pt>
                <c:pt idx="8">
                  <c:v>-1.1811507010780149</c:v>
                </c:pt>
                <c:pt idx="9">
                  <c:v>-2.2294668209065098</c:v>
                </c:pt>
                <c:pt idx="10">
                  <c:v>0.97775258608473858</c:v>
                </c:pt>
                <c:pt idx="11">
                  <c:v>0.77070021737698435</c:v>
                </c:pt>
                <c:pt idx="12">
                  <c:v>3.6424935545712964</c:v>
                </c:pt>
                <c:pt idx="13">
                  <c:v>1.2872975277067349</c:v>
                </c:pt>
                <c:pt idx="14">
                  <c:v>-2.3819548872180452</c:v>
                </c:pt>
                <c:pt idx="15">
                  <c:v>-0.46527085410435359</c:v>
                </c:pt>
                <c:pt idx="16">
                  <c:v>-7.4090215733275224</c:v>
                </c:pt>
                <c:pt idx="17">
                  <c:v>0.4498805004920568</c:v>
                </c:pt>
                <c:pt idx="18">
                  <c:v>-0.32677513785826129</c:v>
                </c:pt>
                <c:pt idx="19">
                  <c:v>2.6860388776296635</c:v>
                </c:pt>
                <c:pt idx="20">
                  <c:v>2.7726273123194343</c:v>
                </c:pt>
                <c:pt idx="21">
                  <c:v>1.4974675181678045</c:v>
                </c:pt>
                <c:pt idx="22">
                  <c:v>0</c:v>
                </c:pt>
                <c:pt idx="24">
                  <c:v>5.4090909090909092</c:v>
                </c:pt>
                <c:pt idx="25">
                  <c:v>-1.7930151224077631</c:v>
                </c:pt>
                <c:pt idx="26">
                  <c:v>0.75820289781241912</c:v>
                </c:pt>
              </c:numCache>
            </c:numRef>
          </c:val>
          <c:extLst>
            <c:ext xmlns:c16="http://schemas.microsoft.com/office/drawing/2014/chart" uri="{C3380CC4-5D6E-409C-BE32-E72D297353CC}">
              <c16:uniqueId val="{00000020-1F89-4732-8981-5E08B6B1B3E9}"/>
            </c:ext>
          </c:extLst>
        </c:ser>
        <c:ser>
          <c:idx val="1"/>
          <c:order val="1"/>
          <c:spPr>
            <a:noFill/>
            <a:ln w="25400">
              <a:noFill/>
            </a:ln>
          </c:spPr>
          <c:invertIfNegative val="0"/>
          <c:dLbls>
            <c:dLbl>
              <c:idx val="0"/>
              <c:tx>
                <c:strRef>
                  <c:f>Daten_Diagramme!$F$14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{746B26C3-B692-49AB-A23C-136CDA6C8A45}</c15:txfldGUID>
                      <c15:f>Daten_Diagramme!$F$14</c15:f>
                      <c15:dlblFieldTableCache>
                        <c:ptCount val="1"/>
                      </c15:dlblFieldTableCache>
                    </c15:dlblFTEntry>
                  </c15:dlblFieldTable>
                  <c15:showDataLabelsRange val="0"/>
                </c:ext>
                <c:ext xmlns:c16="http://schemas.microsoft.com/office/drawing/2014/chart" uri="{C3380CC4-5D6E-409C-BE32-E72D297353CC}">
                  <c16:uniqueId val="{00000021-1F89-4732-8981-5E08B6B1B3E9}"/>
                </c:ext>
              </c:extLst>
            </c:dLbl>
            <c:dLbl>
              <c:idx val="1"/>
              <c:tx>
                <c:strRef>
                  <c:f>Daten_Diagramme!$F$15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{90ACEDCB-8D6C-4829-9B56-F914F9277743}</c15:txfldGUID>
                      <c15:f>Daten_Diagramme!$F$15</c15:f>
                      <c15:dlblFieldTableCache>
                        <c:ptCount val="1"/>
                      </c15:dlblFieldTableCache>
                    </c15:dlblFTEntry>
                  </c15:dlblFieldTable>
                  <c15:showDataLabelsRange val="0"/>
                </c:ext>
                <c:ext xmlns:c16="http://schemas.microsoft.com/office/drawing/2014/chart" uri="{C3380CC4-5D6E-409C-BE32-E72D297353CC}">
                  <c16:uniqueId val="{00000022-1F89-4732-8981-5E08B6B1B3E9}"/>
                </c:ext>
              </c:extLst>
            </c:dLbl>
            <c:dLbl>
              <c:idx val="2"/>
              <c:tx>
                <c:strRef>
                  <c:f>Daten_Diagramme!$F$16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{E6C97D54-E3C1-4BD8-8D53-67F25B539091}</c15:txfldGUID>
                      <c15:f>Daten_Diagramme!$F$16</c15:f>
                      <c15:dlblFieldTableCache>
                        <c:ptCount val="1"/>
                      </c15:dlblFieldTableCache>
                    </c15:dlblFTEntry>
                  </c15:dlblFieldTable>
                  <c15:showDataLabelsRange val="0"/>
                </c:ext>
                <c:ext xmlns:c16="http://schemas.microsoft.com/office/drawing/2014/chart" uri="{C3380CC4-5D6E-409C-BE32-E72D297353CC}">
                  <c16:uniqueId val="{00000023-1F89-4732-8981-5E08B6B1B3E9}"/>
                </c:ext>
              </c:extLst>
            </c:dLbl>
            <c:dLbl>
              <c:idx val="3"/>
              <c:tx>
                <c:strRef>
                  <c:f>Daten_Diagramme!$F$17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{982B6637-FEDF-47B7-A7F7-9AB9A8F22B44}</c15:txfldGUID>
                      <c15:f>Daten_Diagramme!$F$17</c15:f>
                      <c15:dlblFieldTableCache>
                        <c:ptCount val="1"/>
                      </c15:dlblFieldTableCache>
                    </c15:dlblFTEntry>
                  </c15:dlblFieldTable>
                  <c15:showDataLabelsRange val="0"/>
                </c:ext>
                <c:ext xmlns:c16="http://schemas.microsoft.com/office/drawing/2014/chart" uri="{C3380CC4-5D6E-409C-BE32-E72D297353CC}">
                  <c16:uniqueId val="{00000024-1F89-4732-8981-5E08B6B1B3E9}"/>
                </c:ext>
              </c:extLst>
            </c:dLbl>
            <c:dLbl>
              <c:idx val="4"/>
              <c:tx>
                <c:strRef>
                  <c:f>Daten_Diagramme!$F$18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{28A3AFB0-A22A-4F22-86E7-001AA8893D6F}</c15:txfldGUID>
                      <c15:f>Daten_Diagramme!$F$18</c15:f>
                      <c15:dlblFieldTableCache>
                        <c:ptCount val="1"/>
                      </c15:dlblFieldTableCache>
                    </c15:dlblFTEntry>
                  </c15:dlblFieldTable>
                  <c15:showDataLabelsRange val="0"/>
                </c:ext>
                <c:ext xmlns:c16="http://schemas.microsoft.com/office/drawing/2014/chart" uri="{C3380CC4-5D6E-409C-BE32-E72D297353CC}">
                  <c16:uniqueId val="{00000025-1F89-4732-8981-5E08B6B1B3E9}"/>
                </c:ext>
              </c:extLst>
            </c:dLbl>
            <c:dLbl>
              <c:idx val="5"/>
              <c:tx>
                <c:strRef>
                  <c:f>Daten_Diagramme!$F$19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{DBDB5B3D-A4E6-4A67-82F1-66D0519697FB}</c15:txfldGUID>
                      <c15:f>Daten_Diagramme!$F$19</c15:f>
                      <c15:dlblFieldTableCache>
                        <c:ptCount val="1"/>
                      </c15:dlblFieldTableCache>
                    </c15:dlblFTEntry>
                  </c15:dlblFieldTable>
                  <c15:showDataLabelsRange val="0"/>
                </c:ext>
                <c:ext xmlns:c16="http://schemas.microsoft.com/office/drawing/2014/chart" uri="{C3380CC4-5D6E-409C-BE32-E72D297353CC}">
                  <c16:uniqueId val="{00000026-1F89-4732-8981-5E08B6B1B3E9}"/>
                </c:ext>
              </c:extLst>
            </c:dLbl>
            <c:dLbl>
              <c:idx val="6"/>
              <c:tx>
                <c:strRef>
                  <c:f>Daten_Diagramme!$F$20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{516FE34E-3865-48D5-9D5A-46BCEA13211D}</c15:txfldGUID>
                      <c15:f>Daten_Diagramme!$F$20</c15:f>
                      <c15:dlblFieldTableCache>
                        <c:ptCount val="1"/>
                      </c15:dlblFieldTableCache>
                    </c15:dlblFTEntry>
                  </c15:dlblFieldTable>
                  <c15:showDataLabelsRange val="0"/>
                </c:ext>
                <c:ext xmlns:c16="http://schemas.microsoft.com/office/drawing/2014/chart" uri="{C3380CC4-5D6E-409C-BE32-E72D297353CC}">
                  <c16:uniqueId val="{00000027-1F89-4732-8981-5E08B6B1B3E9}"/>
                </c:ext>
              </c:extLst>
            </c:dLbl>
            <c:dLbl>
              <c:idx val="7"/>
              <c:tx>
                <c:strRef>
                  <c:f>Daten_Diagramme!$F$21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{961DEAD5-D7C0-4576-8C43-DFE55BE104C3}</c15:txfldGUID>
                      <c15:f>Daten_Diagramme!$F$21</c15:f>
                      <c15:dlblFieldTableCache>
                        <c:ptCount val="1"/>
                      </c15:dlblFieldTableCache>
                    </c15:dlblFTEntry>
                  </c15:dlblFieldTable>
                  <c15:showDataLabelsRange val="0"/>
                </c:ext>
                <c:ext xmlns:c16="http://schemas.microsoft.com/office/drawing/2014/chart" uri="{C3380CC4-5D6E-409C-BE32-E72D297353CC}">
                  <c16:uniqueId val="{00000028-1F89-4732-8981-5E08B6B1B3E9}"/>
                </c:ext>
              </c:extLst>
            </c:dLbl>
            <c:dLbl>
              <c:idx val="8"/>
              <c:tx>
                <c:strRef>
                  <c:f>Daten_Diagramme!$F$22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{1A49599E-ED2D-4B04-862C-B028141BB897}</c15:txfldGUID>
                      <c15:f>Daten_Diagramme!$F$22</c15:f>
                      <c15:dlblFieldTableCache>
                        <c:ptCount val="1"/>
                      </c15:dlblFieldTableCache>
                    </c15:dlblFTEntry>
                  </c15:dlblFieldTable>
                  <c15:showDataLabelsRange val="0"/>
                </c:ext>
                <c:ext xmlns:c16="http://schemas.microsoft.com/office/drawing/2014/chart" uri="{C3380CC4-5D6E-409C-BE32-E72D297353CC}">
                  <c16:uniqueId val="{00000029-1F89-4732-8981-5E08B6B1B3E9}"/>
                </c:ext>
              </c:extLst>
            </c:dLbl>
            <c:dLbl>
              <c:idx val="9"/>
              <c:tx>
                <c:strRef>
                  <c:f>Daten_Diagramme!$F$23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{3408AF0A-B7C9-4A06-ADAA-505BA0241755}</c15:txfldGUID>
                      <c15:f>Daten_Diagramme!$F$23</c15:f>
                      <c15:dlblFieldTableCache>
                        <c:ptCount val="1"/>
                      </c15:dlblFieldTableCache>
                    </c15:dlblFTEntry>
                  </c15:dlblFieldTable>
                  <c15:showDataLabelsRange val="0"/>
                </c:ext>
                <c:ext xmlns:c16="http://schemas.microsoft.com/office/drawing/2014/chart" uri="{C3380CC4-5D6E-409C-BE32-E72D297353CC}">
                  <c16:uniqueId val="{0000002A-1F89-4732-8981-5E08B6B1B3E9}"/>
                </c:ext>
              </c:extLst>
            </c:dLbl>
            <c:dLbl>
              <c:idx val="10"/>
              <c:tx>
                <c:strRef>
                  <c:f>Daten_Diagramme!$F$24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{47495969-EE78-485C-BB61-18056FFB3935}</c15:txfldGUID>
                      <c15:f>Daten_Diagramme!$F$24</c15:f>
                      <c15:dlblFieldTableCache>
                        <c:ptCount val="1"/>
                      </c15:dlblFieldTableCache>
                    </c15:dlblFTEntry>
                  </c15:dlblFieldTable>
                  <c15:showDataLabelsRange val="0"/>
                </c:ext>
                <c:ext xmlns:c16="http://schemas.microsoft.com/office/drawing/2014/chart" uri="{C3380CC4-5D6E-409C-BE32-E72D297353CC}">
                  <c16:uniqueId val="{0000002B-1F89-4732-8981-5E08B6B1B3E9}"/>
                </c:ext>
              </c:extLst>
            </c:dLbl>
            <c:dLbl>
              <c:idx val="11"/>
              <c:tx>
                <c:strRef>
                  <c:f>Daten_Diagramme!$F$25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{F527AFC2-B0E1-4896-8B3D-C9FE1FFE0397}</c15:txfldGUID>
                      <c15:f>Daten_Diagramme!$F$25</c15:f>
                      <c15:dlblFieldTableCache>
                        <c:ptCount val="1"/>
                      </c15:dlblFieldTableCache>
                    </c15:dlblFTEntry>
                  </c15:dlblFieldTable>
                  <c15:showDataLabelsRange val="0"/>
                </c:ext>
                <c:ext xmlns:c16="http://schemas.microsoft.com/office/drawing/2014/chart" uri="{C3380CC4-5D6E-409C-BE32-E72D297353CC}">
                  <c16:uniqueId val="{0000002C-1F89-4732-8981-5E08B6B1B3E9}"/>
                </c:ext>
              </c:extLst>
            </c:dLbl>
            <c:dLbl>
              <c:idx val="12"/>
              <c:tx>
                <c:strRef>
                  <c:f>Daten_Diagramme!$F$26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{257CBD3C-F025-44CF-A646-2D0ABB8774B0}</c15:txfldGUID>
                      <c15:f>Daten_Diagramme!$F$26</c15:f>
                      <c15:dlblFieldTableCache>
                        <c:ptCount val="1"/>
                      </c15:dlblFieldTableCache>
                    </c15:dlblFTEntry>
                  </c15:dlblFieldTable>
                  <c15:showDataLabelsRange val="0"/>
                </c:ext>
                <c:ext xmlns:c16="http://schemas.microsoft.com/office/drawing/2014/chart" uri="{C3380CC4-5D6E-409C-BE32-E72D297353CC}">
                  <c16:uniqueId val="{0000002D-1F89-4732-8981-5E08B6B1B3E9}"/>
                </c:ext>
              </c:extLst>
            </c:dLbl>
            <c:dLbl>
              <c:idx val="13"/>
              <c:tx>
                <c:strRef>
                  <c:f>Daten_Diagramme!$F$27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{D359C332-01B2-48C5-AF38-EDEE9817007D}</c15:txfldGUID>
                      <c15:f>Daten_Diagramme!$F$27</c15:f>
                      <c15:dlblFieldTableCache>
                        <c:ptCount val="1"/>
                      </c15:dlblFieldTableCache>
                    </c15:dlblFTEntry>
                  </c15:dlblFieldTable>
                  <c15:showDataLabelsRange val="0"/>
                </c:ext>
                <c:ext xmlns:c16="http://schemas.microsoft.com/office/drawing/2014/chart" uri="{C3380CC4-5D6E-409C-BE32-E72D297353CC}">
                  <c16:uniqueId val="{0000002E-1F89-4732-8981-5E08B6B1B3E9}"/>
                </c:ext>
              </c:extLst>
            </c:dLbl>
            <c:dLbl>
              <c:idx val="14"/>
              <c:tx>
                <c:strRef>
                  <c:f>Daten_Diagramme!$F$28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{49BEEEAF-3E50-4FE2-9090-3B88D3C442F3}</c15:txfldGUID>
                      <c15:f>Daten_Diagramme!$F$28</c15:f>
                      <c15:dlblFieldTableCache>
                        <c:ptCount val="1"/>
                      </c15:dlblFieldTableCache>
                    </c15:dlblFTEntry>
                  </c15:dlblFieldTable>
                  <c15:showDataLabelsRange val="0"/>
                </c:ext>
                <c:ext xmlns:c16="http://schemas.microsoft.com/office/drawing/2014/chart" uri="{C3380CC4-5D6E-409C-BE32-E72D297353CC}">
                  <c16:uniqueId val="{0000002F-1F89-4732-8981-5E08B6B1B3E9}"/>
                </c:ext>
              </c:extLst>
            </c:dLbl>
            <c:dLbl>
              <c:idx val="15"/>
              <c:tx>
                <c:strRef>
                  <c:f>Daten_Diagramme!$F$29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{57D9FFC0-15AB-4782-BDE9-0430988B0882}</c15:txfldGUID>
                      <c15:f>Daten_Diagramme!$F$29</c15:f>
                      <c15:dlblFieldTableCache>
                        <c:ptCount val="1"/>
                      </c15:dlblFieldTableCache>
                    </c15:dlblFTEntry>
                  </c15:dlblFieldTable>
                  <c15:showDataLabelsRange val="0"/>
                </c:ext>
                <c:ext xmlns:c16="http://schemas.microsoft.com/office/drawing/2014/chart" uri="{C3380CC4-5D6E-409C-BE32-E72D297353CC}">
                  <c16:uniqueId val="{00000030-1F89-4732-8981-5E08B6B1B3E9}"/>
                </c:ext>
              </c:extLst>
            </c:dLbl>
            <c:dLbl>
              <c:idx val="16"/>
              <c:tx>
                <c:strRef>
                  <c:f>Daten_Diagramme!$F$30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{8D5DEC9C-29A8-44BF-AB80-73776F81668E}</c15:txfldGUID>
                      <c15:f>Daten_Diagramme!$F$30</c15:f>
                      <c15:dlblFieldTableCache>
                        <c:ptCount val="1"/>
                      </c15:dlblFieldTableCache>
                    </c15:dlblFTEntry>
                  </c15:dlblFieldTable>
                  <c15:showDataLabelsRange val="0"/>
                </c:ext>
                <c:ext xmlns:c16="http://schemas.microsoft.com/office/drawing/2014/chart" uri="{C3380CC4-5D6E-409C-BE32-E72D297353CC}">
                  <c16:uniqueId val="{00000031-1F89-4732-8981-5E08B6B1B3E9}"/>
                </c:ext>
              </c:extLst>
            </c:dLbl>
            <c:dLbl>
              <c:idx val="17"/>
              <c:tx>
                <c:strRef>
                  <c:f>Daten_Diagramme!$F$31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{BA94A659-7870-4911-AB2D-64A849AE0C37}</c15:txfldGUID>
                      <c15:f>Daten_Diagramme!$F$31</c15:f>
                      <c15:dlblFieldTableCache>
                        <c:ptCount val="1"/>
                      </c15:dlblFieldTableCache>
                    </c15:dlblFTEntry>
                  </c15:dlblFieldTable>
                  <c15:showDataLabelsRange val="0"/>
                </c:ext>
                <c:ext xmlns:c16="http://schemas.microsoft.com/office/drawing/2014/chart" uri="{C3380CC4-5D6E-409C-BE32-E72D297353CC}">
                  <c16:uniqueId val="{00000032-1F89-4732-8981-5E08B6B1B3E9}"/>
                </c:ext>
              </c:extLst>
            </c:dLbl>
            <c:dLbl>
              <c:idx val="18"/>
              <c:tx>
                <c:strRef>
                  <c:f>Daten_Diagramme!$F$32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{8289A7D2-D0D3-45DA-B052-F6FD97F4129B}</c15:txfldGUID>
                      <c15:f>Daten_Diagramme!$F$32</c15:f>
                      <c15:dlblFieldTableCache>
                        <c:ptCount val="1"/>
                      </c15:dlblFieldTableCache>
                    </c15:dlblFTEntry>
                  </c15:dlblFieldTable>
                  <c15:showDataLabelsRange val="0"/>
                </c:ext>
                <c:ext xmlns:c16="http://schemas.microsoft.com/office/drawing/2014/chart" uri="{C3380CC4-5D6E-409C-BE32-E72D297353CC}">
                  <c16:uniqueId val="{00000033-1F89-4732-8981-5E08B6B1B3E9}"/>
                </c:ext>
              </c:extLst>
            </c:dLbl>
            <c:dLbl>
              <c:idx val="19"/>
              <c:tx>
                <c:strRef>
                  <c:f>Daten_Diagramme!$F$33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{079AD70F-F312-4909-80E8-5210A5438929}</c15:txfldGUID>
                      <c15:f>Daten_Diagramme!$F$33</c15:f>
                      <c15:dlblFieldTableCache>
                        <c:ptCount val="1"/>
                      </c15:dlblFieldTableCache>
                    </c15:dlblFTEntry>
                  </c15:dlblFieldTable>
                  <c15:showDataLabelsRange val="0"/>
                </c:ext>
                <c:ext xmlns:c16="http://schemas.microsoft.com/office/drawing/2014/chart" uri="{C3380CC4-5D6E-409C-BE32-E72D297353CC}">
                  <c16:uniqueId val="{00000034-1F89-4732-8981-5E08B6B1B3E9}"/>
                </c:ext>
              </c:extLst>
            </c:dLbl>
            <c:dLbl>
              <c:idx val="20"/>
              <c:tx>
                <c:strRef>
                  <c:f>Daten_Diagramme!$F$34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{B3656DB4-7291-40A0-93F0-9FFE05BFC574}</c15:txfldGUID>
                      <c15:f>Daten_Diagramme!$F$34</c15:f>
                      <c15:dlblFieldTableCache>
                        <c:ptCount val="1"/>
                      </c15:dlblFieldTableCache>
                    </c15:dlblFTEntry>
                  </c15:dlblFieldTable>
                  <c15:showDataLabelsRange val="0"/>
                </c:ext>
                <c:ext xmlns:c16="http://schemas.microsoft.com/office/drawing/2014/chart" uri="{C3380CC4-5D6E-409C-BE32-E72D297353CC}">
                  <c16:uniqueId val="{00000035-1F89-4732-8981-5E08B6B1B3E9}"/>
                </c:ext>
              </c:extLst>
            </c:dLbl>
            <c:dLbl>
              <c:idx val="21"/>
              <c:tx>
                <c:strRef>
                  <c:f>Daten_Diagramme!$F$35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{16361980-77BD-4F0F-9E62-32FADDAA881C}</c15:txfldGUID>
                      <c15:f>Daten_Diagramme!$F$35</c15:f>
                      <c15:dlblFieldTableCache>
                        <c:ptCount val="1"/>
                      </c15:dlblFieldTableCache>
                    </c15:dlblFTEntry>
                  </c15:dlblFieldTable>
                  <c15:showDataLabelsRange val="0"/>
                </c:ext>
                <c:ext xmlns:c16="http://schemas.microsoft.com/office/drawing/2014/chart" uri="{C3380CC4-5D6E-409C-BE32-E72D297353CC}">
                  <c16:uniqueId val="{00000036-1F89-4732-8981-5E08B6B1B3E9}"/>
                </c:ext>
              </c:extLst>
            </c:dLbl>
            <c:dLbl>
              <c:idx val="22"/>
              <c:tx>
                <c:strRef>
                  <c:f>Daten_Diagramme!$F$36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{6966A0F7-939D-4C62-9253-17BCF6DFF7C1}</c15:txfldGUID>
                      <c15:f>Daten_Diagramme!$F$36</c15:f>
                      <c15:dlblFieldTableCache>
                        <c:ptCount val="1"/>
                      </c15:dlblFieldTableCache>
                    </c15:dlblFTEntry>
                  </c15:dlblFieldTable>
                  <c15:showDataLabelsRange val="0"/>
                </c:ext>
                <c:ext xmlns:c16="http://schemas.microsoft.com/office/drawing/2014/chart" uri="{C3380CC4-5D6E-409C-BE32-E72D297353CC}">
                  <c16:uniqueId val="{00000037-1F89-4732-8981-5E08B6B1B3E9}"/>
                </c:ext>
              </c:extLst>
            </c:dLbl>
            <c:dLbl>
              <c:idx val="23"/>
              <c:tx>
                <c:strRef>
                  <c:f>Daten_Diagramme!$F$38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{88E8D7F9-B84D-4969-982C-4DA1BE22A091}</c15:txfldGUID>
                      <c15:f>Daten_Diagramme!$F$38</c15:f>
                      <c15:dlblFieldTableCache>
                        <c:ptCount val="1"/>
                      </c15:dlblFieldTableCache>
                    </c15:dlblFTEntry>
                  </c15:dlblFieldTable>
                  <c15:showDataLabelsRange val="0"/>
                </c:ext>
                <c:ext xmlns:c16="http://schemas.microsoft.com/office/drawing/2014/chart" uri="{C3380CC4-5D6E-409C-BE32-E72D297353CC}">
                  <c16:uniqueId val="{00000038-1F89-4732-8981-5E08B6B1B3E9}"/>
                </c:ext>
              </c:extLst>
            </c:dLbl>
            <c:dLbl>
              <c:idx val="24"/>
              <c:tx>
                <c:strRef>
                  <c:f>Daten_Diagramme!$F$39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{605A8961-B48A-4CDF-A1ED-AC625E9C0451}</c15:txfldGUID>
                      <c15:f>Daten_Diagramme!$F$39</c15:f>
                      <c15:dlblFieldTableCache>
                        <c:ptCount val="1"/>
                      </c15:dlblFieldTableCache>
                    </c15:dlblFTEntry>
                  </c15:dlblFieldTable>
                  <c15:showDataLabelsRange val="0"/>
                </c:ext>
                <c:ext xmlns:c16="http://schemas.microsoft.com/office/drawing/2014/chart" uri="{C3380CC4-5D6E-409C-BE32-E72D297353CC}">
                  <c16:uniqueId val="{00000039-1F89-4732-8981-5E08B6B1B3E9}"/>
                </c:ext>
              </c:extLst>
            </c:dLbl>
            <c:dLbl>
              <c:idx val="25"/>
              <c:tx>
                <c:strRef>
                  <c:f>Daten_Diagramme!$F$40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{25E2A331-7FED-48DF-8C6A-DDC6AC0F4167}</c15:txfldGUID>
                      <c15:f>Daten_Diagramme!$F$40</c15:f>
                      <c15:dlblFieldTableCache>
                        <c:ptCount val="1"/>
                      </c15:dlblFieldTableCache>
                    </c15:dlblFTEntry>
                  </c15:dlblFieldTable>
                  <c15:showDataLabelsRange val="0"/>
                </c:ext>
                <c:ext xmlns:c16="http://schemas.microsoft.com/office/drawing/2014/chart" uri="{C3380CC4-5D6E-409C-BE32-E72D297353CC}">
                  <c16:uniqueId val="{0000003A-1F89-4732-8981-5E08B6B1B3E9}"/>
                </c:ext>
              </c:extLst>
            </c:dLbl>
            <c:dLbl>
              <c:idx val="26"/>
              <c:tx>
                <c:strRef>
                  <c:f>Daten_Diagramme!$F$41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{4FBF47E2-DCC5-42CF-A73D-8EC810E2D5F9}</c15:txfldGUID>
                      <c15:f>Daten_Diagramme!$F$41</c15:f>
                      <c15:dlblFieldTableCache>
                        <c:ptCount val="1"/>
                      </c15:dlblFieldTableCache>
                    </c15:dlblFTEntry>
                  </c15:dlblFieldTable>
                  <c15:showDataLabelsRange val="0"/>
                </c:ext>
                <c:ext xmlns:c16="http://schemas.microsoft.com/office/drawing/2014/chart" uri="{C3380CC4-5D6E-409C-BE32-E72D297353CC}">
                  <c16:uniqueId val="{0000003B-1F89-4732-8981-5E08B6B1B3E9}"/>
                </c:ext>
              </c:extLst>
            </c:dLbl>
            <c:dLbl>
              <c:idx val="27"/>
              <c:tx>
                <c:strRef>
                  <c:f>Daten_Diagramme!$F$42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{4637A5F9-E4A9-4988-906A-ADCE446DF94F}</c15:txfldGUID>
                      <c15:f>Daten_Diagramme!$F$42</c15:f>
                      <c15:dlblFieldTableCache>
                        <c:ptCount val="1"/>
                      </c15:dlblFieldTableCache>
                    </c15:dlblFTEntry>
                  </c15:dlblFieldTable>
                  <c15:showDataLabelsRange val="0"/>
                </c:ext>
                <c:ext xmlns:c16="http://schemas.microsoft.com/office/drawing/2014/chart" uri="{C3380CC4-5D6E-409C-BE32-E72D297353CC}">
                  <c16:uniqueId val="{0000003C-1F89-4732-8981-5E08B6B1B3E9}"/>
                </c:ext>
              </c:extLst>
            </c:dLbl>
            <c:dLbl>
              <c:idx val="28"/>
              <c:tx>
                <c:strRef>
                  <c:f>Daten_Diagramme!$F$43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{365B474E-9E7D-4B85-8470-BCEC285CA909}</c15:txfldGUID>
                      <c15:f>Daten_Diagramme!$F$43</c15:f>
                      <c15:dlblFieldTableCache>
                        <c:ptCount val="1"/>
                      </c15:dlblFieldTableCache>
                    </c15:dlblFTEntry>
                  </c15:dlblFieldTable>
                  <c15:showDataLabelsRange val="0"/>
                </c:ext>
                <c:ext xmlns:c16="http://schemas.microsoft.com/office/drawing/2014/chart" uri="{C3380CC4-5D6E-409C-BE32-E72D297353CC}">
                  <c16:uniqueId val="{0000003D-1F89-4732-8981-5E08B6B1B3E9}"/>
                </c:ext>
              </c:extLst>
            </c:dLbl>
            <c:dLbl>
              <c:idx val="29"/>
              <c:tx>
                <c:strRef>
                  <c:f>Daten_Diagramme!$F$44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{BC2CADE0-C3A8-4E12-9BF7-5B17332D3E9D}</c15:txfldGUID>
                      <c15:f>Daten_Diagramme!$F$44</c15:f>
                      <c15:dlblFieldTableCache>
                        <c:ptCount val="1"/>
                      </c15:dlblFieldTableCache>
                    </c15:dlblFTEntry>
                  </c15:dlblFieldTable>
                  <c15:showDataLabelsRange val="0"/>
                </c:ext>
                <c:ext xmlns:c16="http://schemas.microsoft.com/office/drawing/2014/chart" uri="{C3380CC4-5D6E-409C-BE32-E72D297353CC}">
                  <c16:uniqueId val="{0000003E-1F89-4732-8981-5E08B6B1B3E9}"/>
                </c:ext>
              </c:extLst>
            </c:dLbl>
            <c:dLbl>
              <c:idx val="30"/>
              <c:tx>
                <c:strRef>
                  <c:f>Daten_Diagramme!$F$45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{BF951C35-C2E9-4E47-9902-A9EE49F97A54}</c15:txfldGUID>
                      <c15:f>Daten_Diagramme!$F$45</c15:f>
                      <c15:dlblFieldTableCache>
                        <c:ptCount val="1"/>
                      </c15:dlblFieldTableCache>
                    </c15:dlblFTEntry>
                  </c15:dlblFieldTable>
                  <c15:showDataLabelsRange val="0"/>
                </c:ext>
                <c:ext xmlns:c16="http://schemas.microsoft.com/office/drawing/2014/chart" uri="{C3380CC4-5D6E-409C-BE32-E72D297353CC}">
                  <c16:uniqueId val="{0000003F-1F89-4732-8981-5E08B6B1B3E9}"/>
                </c:ext>
              </c:extLst>
            </c:dLbl>
            <c:dLbl>
              <c:idx val="31"/>
              <c:tx>
                <c:strRef>
                  <c:f>Daten_Diagramme!$F$46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{AF12FAE1-A134-4AF0-BE26-FA4E328C595F}</c15:txfldGUID>
                      <c15:f>Daten_Diagramme!$F$46</c15:f>
                      <c15:dlblFieldTableCache>
                        <c:ptCount val="1"/>
                      </c15:dlblFieldTableCache>
                    </c15:dlblFTEntry>
                  </c15:dlblFieldTable>
                  <c15:showDataLabelsRange val="0"/>
                </c:ext>
                <c:ext xmlns:c16="http://schemas.microsoft.com/office/drawing/2014/chart" uri="{C3380CC4-5D6E-409C-BE32-E72D297353CC}">
                  <c16:uniqueId val="{00000040-1F89-4732-8981-5E08B6B1B3E9}"/>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Daten_Diagramme!$H$14:$H$40</c:f>
              <c:numCache>
                <c:formatCode>#,#00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4">
                  <c:v>0</c:v>
                </c:pt>
                <c:pt idx="25">
                  <c:v>0</c:v>
                </c:pt>
                <c:pt idx="26">
                  <c:v>0</c:v>
                </c:pt>
              </c:numCache>
            </c:numRef>
          </c:val>
          <c:extLst>
            <c:ext xmlns:c16="http://schemas.microsoft.com/office/drawing/2014/chart" uri="{C3380CC4-5D6E-409C-BE32-E72D297353CC}">
              <c16:uniqueId val="{00000041-1F89-4732-8981-5E08B6B1B3E9}"/>
            </c:ext>
          </c:extLst>
        </c:ser>
        <c:dLbls>
          <c:showLegendKey val="0"/>
          <c:showVal val="1"/>
          <c:showCatName val="0"/>
          <c:showSerName val="0"/>
          <c:showPercent val="0"/>
          <c:showBubbleSize val="0"/>
        </c:dLbls>
        <c:gapWidth val="100"/>
        <c:overlap val="100"/>
        <c:axId val="297291304"/>
        <c:axId val="297291696"/>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25400">
                <a:noFill/>
              </a:ln>
            </c:spPr>
          </c:marker>
          <c:dLbls>
            <c:delete val="1"/>
          </c:dLbls>
          <c:xVal>
            <c:numRef>
              <c:f>Daten_Diagramme!$K$14:$K$40</c:f>
              <c:numCache>
                <c:formatCode>General</c:formatCode>
                <c:ptCount val="27"/>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4">
                  <c:v>#N/A</c:v>
                </c:pt>
                <c:pt idx="25">
                  <c:v>#N/A</c:v>
                </c:pt>
                <c:pt idx="26">
                  <c:v>#N/A</c:v>
                </c:pt>
              </c:numCache>
            </c:numRef>
          </c:xVal>
          <c:yVal>
            <c:numRef>
              <c:f>Daten_Diagramme!$J$14:$J$40</c:f>
              <c:numCache>
                <c:formatCode>General</c:formatCode>
                <c:ptCount val="27"/>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4">
                  <c:v>#N/A</c:v>
                </c:pt>
                <c:pt idx="25">
                  <c:v>#N/A</c:v>
                </c:pt>
                <c:pt idx="26">
                  <c:v>#N/A</c:v>
                </c:pt>
              </c:numCache>
            </c:numRef>
          </c:yVal>
          <c:smooth val="0"/>
          <c:extLst>
            <c:ext xmlns:c16="http://schemas.microsoft.com/office/drawing/2014/chart" uri="{C3380CC4-5D6E-409C-BE32-E72D297353CC}">
              <c16:uniqueId val="{00000042-1F89-4732-8981-5E08B6B1B3E9}"/>
            </c:ext>
          </c:extLst>
        </c:ser>
        <c:dLbls>
          <c:showLegendKey val="0"/>
          <c:showVal val="1"/>
          <c:showCatName val="0"/>
          <c:showSerName val="0"/>
          <c:showPercent val="0"/>
          <c:showBubbleSize val="0"/>
        </c:dLbls>
        <c:axId val="297292088"/>
        <c:axId val="297292480"/>
      </c:scatterChart>
      <c:catAx>
        <c:axId val="297291304"/>
        <c:scaling>
          <c:orientation val="maxMin"/>
        </c:scaling>
        <c:delete val="0"/>
        <c:axPos val="l"/>
        <c:majorTickMark val="none"/>
        <c:minorTickMark val="none"/>
        <c:tickLblPos val="none"/>
        <c:spPr>
          <a:ln w="1270">
            <a:solidFill>
              <a:srgbClr val="000000"/>
            </a:solidFill>
            <a:prstDash val="solid"/>
          </a:ln>
        </c:spPr>
        <c:crossAx val="297291696"/>
        <c:crosses val="autoZero"/>
        <c:auto val="1"/>
        <c:lblAlgn val="ctr"/>
        <c:lblOffset val="100"/>
        <c:tickMarkSkip val="1"/>
        <c:noMultiLvlLbl val="0"/>
      </c:catAx>
      <c:valAx>
        <c:axId val="297291696"/>
        <c:scaling>
          <c:orientation val="minMax"/>
          <c:max val="50"/>
          <c:min val="-50"/>
        </c:scaling>
        <c:delete val="1"/>
        <c:axPos val="t"/>
        <c:numFmt formatCode="#,#00" sourceLinked="1"/>
        <c:majorTickMark val="out"/>
        <c:minorTickMark val="none"/>
        <c:tickLblPos val="none"/>
        <c:crossAx val="297291304"/>
        <c:crosses val="autoZero"/>
        <c:crossBetween val="between"/>
        <c:majorUnit val="10"/>
        <c:minorUnit val="5"/>
      </c:valAx>
      <c:valAx>
        <c:axId val="297292088"/>
        <c:scaling>
          <c:orientation val="minMax"/>
        </c:scaling>
        <c:delete val="1"/>
        <c:axPos val="b"/>
        <c:numFmt formatCode="General" sourceLinked="1"/>
        <c:majorTickMark val="out"/>
        <c:minorTickMark val="none"/>
        <c:tickLblPos val="none"/>
        <c:crossAx val="297292480"/>
        <c:crosses val="max"/>
        <c:crossBetween val="midCat"/>
      </c:valAx>
      <c:valAx>
        <c:axId val="297292480"/>
        <c:scaling>
          <c:orientation val="maxMin"/>
          <c:max val="320"/>
          <c:min val="0"/>
        </c:scaling>
        <c:delete val="1"/>
        <c:axPos val="r"/>
        <c:numFmt formatCode="General" sourceLinked="1"/>
        <c:majorTickMark val="out"/>
        <c:minorTickMark val="none"/>
        <c:tickLblPos val="none"/>
        <c:crossAx val="297292088"/>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5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923397444397504E-2"/>
          <c:y val="1.4231505644191103E-2"/>
          <c:w val="0.90734965828060365"/>
          <c:h val="0.98576848542396367"/>
        </c:manualLayout>
      </c:layout>
      <c:barChart>
        <c:barDir val="bar"/>
        <c:grouping val="clustered"/>
        <c:varyColors val="0"/>
        <c:ser>
          <c:idx val="0"/>
          <c:order val="0"/>
          <c:spPr>
            <a:solidFill>
              <a:srgbClr val="969696"/>
            </a:solidFill>
            <a:ln w="25400">
              <a:noFill/>
            </a:ln>
          </c:spPr>
          <c:invertIfNegative val="0"/>
          <c:dLbls>
            <c:dLbl>
              <c:idx val="0"/>
              <c:tx>
                <c:strRef>
                  <c:f>Daten_Diagramme!$E$14</c:f>
                  <c:strCache>
                    <c:ptCount val="1"/>
                    <c:pt idx="0">
                      <c:v>-4.0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{E9EA0B97-EF9B-4D7D-A4AB-8F8332A1F834}</c15:txfldGUID>
                      <c15:f>Daten_Diagramme!$E$14</c15:f>
                      <c15:dlblFieldTableCache>
                        <c:ptCount val="1"/>
                        <c:pt idx="0">
                          <c:v>-4.0</c:v>
                        </c:pt>
                      </c15:dlblFieldTableCache>
                    </c15:dlblFTEntry>
                  </c15:dlblFieldTable>
                  <c15:showDataLabelsRange val="0"/>
                </c:ext>
                <c:ext xmlns:c16="http://schemas.microsoft.com/office/drawing/2014/chart" uri="{C3380CC4-5D6E-409C-BE32-E72D297353CC}">
                  <c16:uniqueId val="{00000000-592B-4443-B58D-F1B6208AE591}"/>
                </c:ext>
              </c:extLst>
            </c:dLbl>
            <c:dLbl>
              <c:idx val="1"/>
              <c:tx>
                <c:strRef>
                  <c:f>Daten_Diagramme!$E$15</c:f>
                  <c:strCache>
                    <c:ptCount val="1"/>
                    <c:pt idx="0">
                      <c:v>6.2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{755EAEFC-81C2-450E-8323-7D0B9554F43A}</c15:txfldGUID>
                      <c15:f>Daten_Diagramme!$E$15</c15:f>
                      <c15:dlblFieldTableCache>
                        <c:ptCount val="1"/>
                        <c:pt idx="0">
                          <c:v>6.2</c:v>
                        </c:pt>
                      </c15:dlblFieldTableCache>
                    </c15:dlblFTEntry>
                  </c15:dlblFieldTable>
                  <c15:showDataLabelsRange val="0"/>
                </c:ext>
                <c:ext xmlns:c16="http://schemas.microsoft.com/office/drawing/2014/chart" uri="{C3380CC4-5D6E-409C-BE32-E72D297353CC}">
                  <c16:uniqueId val="{00000001-592B-4443-B58D-F1B6208AE591}"/>
                </c:ext>
              </c:extLst>
            </c:dLbl>
            <c:dLbl>
              <c:idx val="2"/>
              <c:tx>
                <c:strRef>
                  <c:f>Daten_Diagramme!$E$16</c:f>
                  <c:strCache>
                    <c:ptCount val="1"/>
                    <c:pt idx="0">
                      <c:v>-4.5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{87E68612-040B-4F4A-9163-B12D2737A327}</c15:txfldGUID>
                      <c15:f>Daten_Diagramme!$E$16</c15:f>
                      <c15:dlblFieldTableCache>
                        <c:ptCount val="1"/>
                        <c:pt idx="0">
                          <c:v>-4.5</c:v>
                        </c:pt>
                      </c15:dlblFieldTableCache>
                    </c15:dlblFTEntry>
                  </c15:dlblFieldTable>
                  <c15:showDataLabelsRange val="0"/>
                </c:ext>
                <c:ext xmlns:c16="http://schemas.microsoft.com/office/drawing/2014/chart" uri="{C3380CC4-5D6E-409C-BE32-E72D297353CC}">
                  <c16:uniqueId val="{00000002-592B-4443-B58D-F1B6208AE591}"/>
                </c:ext>
              </c:extLst>
            </c:dLbl>
            <c:dLbl>
              <c:idx val="3"/>
              <c:tx>
                <c:strRef>
                  <c:f>Daten_Diagramme!$E$17</c:f>
                  <c:strCache>
                    <c:ptCount val="1"/>
                    <c:pt idx="0">
                      <c:v>-5.1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{9F8F75FF-08F9-4941-AF52-5FA7779F7DF0}</c15:txfldGUID>
                      <c15:f>Daten_Diagramme!$E$17</c15:f>
                      <c15:dlblFieldTableCache>
                        <c:ptCount val="1"/>
                        <c:pt idx="0">
                          <c:v>-5.1</c:v>
                        </c:pt>
                      </c15:dlblFieldTableCache>
                    </c15:dlblFTEntry>
                  </c15:dlblFieldTable>
                  <c15:showDataLabelsRange val="0"/>
                </c:ext>
                <c:ext xmlns:c16="http://schemas.microsoft.com/office/drawing/2014/chart" uri="{C3380CC4-5D6E-409C-BE32-E72D297353CC}">
                  <c16:uniqueId val="{00000003-592B-4443-B58D-F1B6208AE591}"/>
                </c:ext>
              </c:extLst>
            </c:dLbl>
            <c:dLbl>
              <c:idx val="4"/>
              <c:tx>
                <c:strRef>
                  <c:f>Daten_Diagramme!$E$18</c:f>
                  <c:strCache>
                    <c:ptCount val="1"/>
                    <c:pt idx="0">
                      <c:v>-7.2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{1636FF18-8CE0-4846-8DD9-428DE6E71E82}</c15:txfldGUID>
                      <c15:f>Daten_Diagramme!$E$18</c15:f>
                      <c15:dlblFieldTableCache>
                        <c:ptCount val="1"/>
                        <c:pt idx="0">
                          <c:v>-7.2</c:v>
                        </c:pt>
                      </c15:dlblFieldTableCache>
                    </c15:dlblFTEntry>
                  </c15:dlblFieldTable>
                  <c15:showDataLabelsRange val="0"/>
                </c:ext>
                <c:ext xmlns:c16="http://schemas.microsoft.com/office/drawing/2014/chart" uri="{C3380CC4-5D6E-409C-BE32-E72D297353CC}">
                  <c16:uniqueId val="{00000004-592B-4443-B58D-F1B6208AE591}"/>
                </c:ext>
              </c:extLst>
            </c:dLbl>
            <c:dLbl>
              <c:idx val="5"/>
              <c:tx>
                <c:strRef>
                  <c:f>Daten_Diagramme!$E$19</c:f>
                  <c:strCache>
                    <c:ptCount val="1"/>
                    <c:pt idx="0">
                      <c:v>-2.6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{B399329A-8D91-4D5B-936C-4889D56CB9DB}</c15:txfldGUID>
                      <c15:f>Daten_Diagramme!$E$19</c15:f>
                      <c15:dlblFieldTableCache>
                        <c:ptCount val="1"/>
                        <c:pt idx="0">
                          <c:v>-2.6</c:v>
                        </c:pt>
                      </c15:dlblFieldTableCache>
                    </c15:dlblFTEntry>
                  </c15:dlblFieldTable>
                  <c15:showDataLabelsRange val="0"/>
                </c:ext>
                <c:ext xmlns:c16="http://schemas.microsoft.com/office/drawing/2014/chart" uri="{C3380CC4-5D6E-409C-BE32-E72D297353CC}">
                  <c16:uniqueId val="{00000005-592B-4443-B58D-F1B6208AE591}"/>
                </c:ext>
              </c:extLst>
            </c:dLbl>
            <c:dLbl>
              <c:idx val="6"/>
              <c:tx>
                <c:strRef>
                  <c:f>Daten_Diagramme!$E$20</c:f>
                  <c:strCache>
                    <c:ptCount val="1"/>
                    <c:pt idx="0">
                      <c:v>-6.6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{55B2A02D-EE72-483A-B32E-060D11A596A5}</c15:txfldGUID>
                      <c15:f>Daten_Diagramme!$E$20</c15:f>
                      <c15:dlblFieldTableCache>
                        <c:ptCount val="1"/>
                        <c:pt idx="0">
                          <c:v>-6.6</c:v>
                        </c:pt>
                      </c15:dlblFieldTableCache>
                    </c15:dlblFTEntry>
                  </c15:dlblFieldTable>
                  <c15:showDataLabelsRange val="0"/>
                </c:ext>
                <c:ext xmlns:c16="http://schemas.microsoft.com/office/drawing/2014/chart" uri="{C3380CC4-5D6E-409C-BE32-E72D297353CC}">
                  <c16:uniqueId val="{00000006-592B-4443-B58D-F1B6208AE591}"/>
                </c:ext>
              </c:extLst>
            </c:dLbl>
            <c:dLbl>
              <c:idx val="7"/>
              <c:tx>
                <c:strRef>
                  <c:f>Daten_Diagramme!$E$21</c:f>
                  <c:strCache>
                    <c:ptCount val="1"/>
                    <c:pt idx="0">
                      <c:v>-3.2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{9C2AEABE-D840-422E-BBD7-0EE70555F5CE}</c15:txfldGUID>
                      <c15:f>Daten_Diagramme!$E$21</c15:f>
                      <c15:dlblFieldTableCache>
                        <c:ptCount val="1"/>
                        <c:pt idx="0">
                          <c:v>-3.2</c:v>
                        </c:pt>
                      </c15:dlblFieldTableCache>
                    </c15:dlblFTEntry>
                  </c15:dlblFieldTable>
                  <c15:showDataLabelsRange val="0"/>
                </c:ext>
                <c:ext xmlns:c16="http://schemas.microsoft.com/office/drawing/2014/chart" uri="{C3380CC4-5D6E-409C-BE32-E72D297353CC}">
                  <c16:uniqueId val="{00000007-592B-4443-B58D-F1B6208AE591}"/>
                </c:ext>
              </c:extLst>
            </c:dLbl>
            <c:dLbl>
              <c:idx val="8"/>
              <c:tx>
                <c:strRef>
                  <c:f>Daten_Diagramme!$E$22</c:f>
                  <c:strCache>
                    <c:ptCount val="1"/>
                    <c:pt idx="0">
                      <c:v>-13.0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{AC2EA6CD-225B-4467-9FBE-B554B171A929}</c15:txfldGUID>
                      <c15:f>Daten_Diagramme!$E$22</c15:f>
                      <c15:dlblFieldTableCache>
                        <c:ptCount val="1"/>
                        <c:pt idx="0">
                          <c:v>-13.0</c:v>
                        </c:pt>
                      </c15:dlblFieldTableCache>
                    </c15:dlblFTEntry>
                  </c15:dlblFieldTable>
                  <c15:showDataLabelsRange val="0"/>
                </c:ext>
                <c:ext xmlns:c16="http://schemas.microsoft.com/office/drawing/2014/chart" uri="{C3380CC4-5D6E-409C-BE32-E72D297353CC}">
                  <c16:uniqueId val="{00000008-592B-4443-B58D-F1B6208AE591}"/>
                </c:ext>
              </c:extLst>
            </c:dLbl>
            <c:dLbl>
              <c:idx val="9"/>
              <c:tx>
                <c:strRef>
                  <c:f>Daten_Diagramme!$E$23</c:f>
                  <c:strCache>
                    <c:ptCount val="1"/>
                    <c:pt idx="0">
                      <c:v>-3.4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{F9A1173A-A7F7-4378-94E7-E697B1C5A7A7}</c15:txfldGUID>
                      <c15:f>Daten_Diagramme!$E$23</c15:f>
                      <c15:dlblFieldTableCache>
                        <c:ptCount val="1"/>
                        <c:pt idx="0">
                          <c:v>-3.4</c:v>
                        </c:pt>
                      </c15:dlblFieldTableCache>
                    </c15:dlblFTEntry>
                  </c15:dlblFieldTable>
                  <c15:showDataLabelsRange val="0"/>
                </c:ext>
                <c:ext xmlns:c16="http://schemas.microsoft.com/office/drawing/2014/chart" uri="{C3380CC4-5D6E-409C-BE32-E72D297353CC}">
                  <c16:uniqueId val="{00000009-592B-4443-B58D-F1B6208AE591}"/>
                </c:ext>
              </c:extLst>
            </c:dLbl>
            <c:dLbl>
              <c:idx val="10"/>
              <c:tx>
                <c:strRef>
                  <c:f>Daten_Diagramme!$E$24</c:f>
                  <c:strCache>
                    <c:ptCount val="1"/>
                    <c:pt idx="0">
                      <c:v>-1.4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{1D3E8CD7-3D29-4030-93D2-0FA812FFCDF6}</c15:txfldGUID>
                      <c15:f>Daten_Diagramme!$E$24</c15:f>
                      <c15:dlblFieldTableCache>
                        <c:ptCount val="1"/>
                        <c:pt idx="0">
                          <c:v>-1.4</c:v>
                        </c:pt>
                      </c15:dlblFieldTableCache>
                    </c15:dlblFTEntry>
                  </c15:dlblFieldTable>
                  <c15:showDataLabelsRange val="0"/>
                </c:ext>
                <c:ext xmlns:c16="http://schemas.microsoft.com/office/drawing/2014/chart" uri="{C3380CC4-5D6E-409C-BE32-E72D297353CC}">
                  <c16:uniqueId val="{0000000A-592B-4443-B58D-F1B6208AE591}"/>
                </c:ext>
              </c:extLst>
            </c:dLbl>
            <c:dLbl>
              <c:idx val="11"/>
              <c:tx>
                <c:strRef>
                  <c:f>Daten_Diagramme!$E$25</c:f>
                  <c:strCache>
                    <c:ptCount val="1"/>
                    <c:pt idx="0">
                      <c:v>-1.7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{21B2E652-B58D-42AD-A147-89ECAA2971E2}</c15:txfldGUID>
                      <c15:f>Daten_Diagramme!$E$25</c15:f>
                      <c15:dlblFieldTableCache>
                        <c:ptCount val="1"/>
                        <c:pt idx="0">
                          <c:v>-1.7</c:v>
                        </c:pt>
                      </c15:dlblFieldTableCache>
                    </c15:dlblFTEntry>
                  </c15:dlblFieldTable>
                  <c15:showDataLabelsRange val="0"/>
                </c:ext>
                <c:ext xmlns:c16="http://schemas.microsoft.com/office/drawing/2014/chart" uri="{C3380CC4-5D6E-409C-BE32-E72D297353CC}">
                  <c16:uniqueId val="{0000000B-592B-4443-B58D-F1B6208AE591}"/>
                </c:ext>
              </c:extLst>
            </c:dLbl>
            <c:dLbl>
              <c:idx val="12"/>
              <c:tx>
                <c:strRef>
                  <c:f>Daten_Diagramme!$E$26</c:f>
                  <c:strCache>
                    <c:ptCount val="1"/>
                    <c:pt idx="0">
                      <c:v>-1.8</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{5C7A8CFF-5083-4E8F-A482-CFE258FA239C}</c15:txfldGUID>
                      <c15:f>Daten_Diagramme!$E$26</c15:f>
                      <c15:dlblFieldTableCache>
                        <c:ptCount val="1"/>
                        <c:pt idx="0">
                          <c:v>-1.8</c:v>
                        </c:pt>
                      </c15:dlblFieldTableCache>
                    </c15:dlblFTEntry>
                  </c15:dlblFieldTable>
                  <c15:showDataLabelsRange val="0"/>
                </c:ext>
                <c:ext xmlns:c16="http://schemas.microsoft.com/office/drawing/2014/chart" uri="{C3380CC4-5D6E-409C-BE32-E72D297353CC}">
                  <c16:uniqueId val="{0000000C-592B-4443-B58D-F1B6208AE591}"/>
                </c:ext>
              </c:extLst>
            </c:dLbl>
            <c:dLbl>
              <c:idx val="13"/>
              <c:tx>
                <c:strRef>
                  <c:f>Daten_Diagramme!$E$27</c:f>
                  <c:strCache>
                    <c:ptCount val="1"/>
                    <c:pt idx="0">
                      <c:v>-3.2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{3232D1BE-6921-4195-86E4-6197843504A9}</c15:txfldGUID>
                      <c15:f>Daten_Diagramme!$E$27</c15:f>
                      <c15:dlblFieldTableCache>
                        <c:ptCount val="1"/>
                        <c:pt idx="0">
                          <c:v>-3.2</c:v>
                        </c:pt>
                      </c15:dlblFieldTableCache>
                    </c15:dlblFTEntry>
                  </c15:dlblFieldTable>
                  <c15:showDataLabelsRange val="0"/>
                </c:ext>
                <c:ext xmlns:c16="http://schemas.microsoft.com/office/drawing/2014/chart" uri="{C3380CC4-5D6E-409C-BE32-E72D297353CC}">
                  <c16:uniqueId val="{0000000D-592B-4443-B58D-F1B6208AE591}"/>
                </c:ext>
              </c:extLst>
            </c:dLbl>
            <c:dLbl>
              <c:idx val="14"/>
              <c:tx>
                <c:strRef>
                  <c:f>Daten_Diagramme!$E$28</c:f>
                  <c:strCache>
                    <c:ptCount val="1"/>
                    <c:pt idx="0">
                      <c:v>1.6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{0409E423-E59F-4C31-B03D-160DCC74C455}</c15:txfldGUID>
                      <c15:f>Daten_Diagramme!$E$28</c15:f>
                      <c15:dlblFieldTableCache>
                        <c:ptCount val="1"/>
                        <c:pt idx="0">
                          <c:v>1.6</c:v>
                        </c:pt>
                      </c15:dlblFieldTableCache>
                    </c15:dlblFTEntry>
                  </c15:dlblFieldTable>
                  <c15:showDataLabelsRange val="0"/>
                </c:ext>
                <c:ext xmlns:c16="http://schemas.microsoft.com/office/drawing/2014/chart" uri="{C3380CC4-5D6E-409C-BE32-E72D297353CC}">
                  <c16:uniqueId val="{0000000E-592B-4443-B58D-F1B6208AE591}"/>
                </c:ext>
              </c:extLst>
            </c:dLbl>
            <c:dLbl>
              <c:idx val="15"/>
              <c:tx>
                <c:strRef>
                  <c:f>Daten_Diagramme!$E$29</c:f>
                  <c:strCache>
                    <c:ptCount val="1"/>
                    <c:pt idx="0">
                      <c:v>1.9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{60BBADF8-AB63-4FC3-AECD-F0363EBBDB43}</c15:txfldGUID>
                      <c15:f>Daten_Diagramme!$E$29</c15:f>
                      <c15:dlblFieldTableCache>
                        <c:ptCount val="1"/>
                        <c:pt idx="0">
                          <c:v>1.9</c:v>
                        </c:pt>
                      </c15:dlblFieldTableCache>
                    </c15:dlblFTEntry>
                  </c15:dlblFieldTable>
                  <c15:showDataLabelsRange val="0"/>
                </c:ext>
                <c:ext xmlns:c16="http://schemas.microsoft.com/office/drawing/2014/chart" uri="{C3380CC4-5D6E-409C-BE32-E72D297353CC}">
                  <c16:uniqueId val="{0000000F-592B-4443-B58D-F1B6208AE591}"/>
                </c:ext>
              </c:extLst>
            </c:dLbl>
            <c:dLbl>
              <c:idx val="16"/>
              <c:tx>
                <c:strRef>
                  <c:f>Daten_Diagramme!$E$30</c:f>
                  <c:strCache>
                    <c:ptCount val="1"/>
                    <c:pt idx="0">
                      <c:v>-2.7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{526CE4A1-B5E1-46A9-A97D-4BD3140DB9E2}</c15:txfldGUID>
                      <c15:f>Daten_Diagramme!$E$30</c15:f>
                      <c15:dlblFieldTableCache>
                        <c:ptCount val="1"/>
                        <c:pt idx="0">
                          <c:v>-2.7</c:v>
                        </c:pt>
                      </c15:dlblFieldTableCache>
                    </c15:dlblFTEntry>
                  </c15:dlblFieldTable>
                  <c15:showDataLabelsRange val="0"/>
                </c:ext>
                <c:ext xmlns:c16="http://schemas.microsoft.com/office/drawing/2014/chart" uri="{C3380CC4-5D6E-409C-BE32-E72D297353CC}">
                  <c16:uniqueId val="{00000010-592B-4443-B58D-F1B6208AE591}"/>
                </c:ext>
              </c:extLst>
            </c:dLbl>
            <c:dLbl>
              <c:idx val="17"/>
              <c:tx>
                <c:strRef>
                  <c:f>Daten_Diagramme!$E$31</c:f>
                  <c:strCache>
                    <c:ptCount val="1"/>
                    <c:pt idx="0">
                      <c:v>-12.8</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{5D31FC4F-C4A5-4205-BA31-6459B56A933D}</c15:txfldGUID>
                      <c15:f>Daten_Diagramme!$E$31</c15:f>
                      <c15:dlblFieldTableCache>
                        <c:ptCount val="1"/>
                        <c:pt idx="0">
                          <c:v>-12.8</c:v>
                        </c:pt>
                      </c15:dlblFieldTableCache>
                    </c15:dlblFTEntry>
                  </c15:dlblFieldTable>
                  <c15:showDataLabelsRange val="0"/>
                </c:ext>
                <c:ext xmlns:c16="http://schemas.microsoft.com/office/drawing/2014/chart" uri="{C3380CC4-5D6E-409C-BE32-E72D297353CC}">
                  <c16:uniqueId val="{00000011-592B-4443-B58D-F1B6208AE591}"/>
                </c:ext>
              </c:extLst>
            </c:dLbl>
            <c:dLbl>
              <c:idx val="18"/>
              <c:tx>
                <c:strRef>
                  <c:f>Daten_Diagramme!$E$32</c:f>
                  <c:strCache>
                    <c:ptCount val="1"/>
                    <c:pt idx="0">
                      <c:v>-0.3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{C3CFBD5A-5FD8-4567-B6E7-07555DB7B38B}</c15:txfldGUID>
                      <c15:f>Daten_Diagramme!$E$32</c15:f>
                      <c15:dlblFieldTableCache>
                        <c:ptCount val="1"/>
                        <c:pt idx="0">
                          <c:v>-0.3</c:v>
                        </c:pt>
                      </c15:dlblFieldTableCache>
                    </c15:dlblFTEntry>
                  </c15:dlblFieldTable>
                  <c15:showDataLabelsRange val="0"/>
                </c:ext>
                <c:ext xmlns:c16="http://schemas.microsoft.com/office/drawing/2014/chart" uri="{C3380CC4-5D6E-409C-BE32-E72D297353CC}">
                  <c16:uniqueId val="{00000012-592B-4443-B58D-F1B6208AE591}"/>
                </c:ext>
              </c:extLst>
            </c:dLbl>
            <c:dLbl>
              <c:idx val="19"/>
              <c:tx>
                <c:strRef>
                  <c:f>Daten_Diagramme!$E$33</c:f>
                  <c:strCache>
                    <c:ptCount val="1"/>
                    <c:pt idx="0">
                      <c:v>0.2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{02F78296-9002-4F15-AA84-7C4B879405D8}</c15:txfldGUID>
                      <c15:f>Daten_Diagramme!$E$33</c15:f>
                      <c15:dlblFieldTableCache>
                        <c:ptCount val="1"/>
                        <c:pt idx="0">
                          <c:v>0.2</c:v>
                        </c:pt>
                      </c15:dlblFieldTableCache>
                    </c15:dlblFTEntry>
                  </c15:dlblFieldTable>
                  <c15:showDataLabelsRange val="0"/>
                </c:ext>
                <c:ext xmlns:c16="http://schemas.microsoft.com/office/drawing/2014/chart" uri="{C3380CC4-5D6E-409C-BE32-E72D297353CC}">
                  <c16:uniqueId val="{00000013-592B-4443-B58D-F1B6208AE591}"/>
                </c:ext>
              </c:extLst>
            </c:dLbl>
            <c:dLbl>
              <c:idx val="20"/>
              <c:tx>
                <c:strRef>
                  <c:f>Daten_Diagramme!$E$34</c:f>
                  <c:strCache>
                    <c:ptCount val="1"/>
                    <c:pt idx="0">
                      <c:v>0.7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{7CA49229-EB79-4632-8663-3BAEE6243843}</c15:txfldGUID>
                      <c15:f>Daten_Diagramme!$E$34</c15:f>
                      <c15:dlblFieldTableCache>
                        <c:ptCount val="1"/>
                        <c:pt idx="0">
                          <c:v>0.7</c:v>
                        </c:pt>
                      </c15:dlblFieldTableCache>
                    </c15:dlblFTEntry>
                  </c15:dlblFieldTable>
                  <c15:showDataLabelsRange val="0"/>
                </c:ext>
                <c:ext xmlns:c16="http://schemas.microsoft.com/office/drawing/2014/chart" uri="{C3380CC4-5D6E-409C-BE32-E72D297353CC}">
                  <c16:uniqueId val="{00000014-592B-4443-B58D-F1B6208AE591}"/>
                </c:ext>
              </c:extLst>
            </c:dLbl>
            <c:dLbl>
              <c:idx val="21"/>
              <c:tx>
                <c:strRef>
                  <c:f>Daten_Diagramme!$E$35</c:f>
                  <c:strCache>
                    <c:ptCount val="1"/>
                    <c:pt idx="0">
                      <c:v>-0.1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{A9FE10F8-8917-423A-B646-CD0415CFAE15}</c15:txfldGUID>
                      <c15:f>Daten_Diagramme!$E$35</c15:f>
                      <c15:dlblFieldTableCache>
                        <c:ptCount val="1"/>
                        <c:pt idx="0">
                          <c:v>-0.1</c:v>
                        </c:pt>
                      </c15:dlblFieldTableCache>
                    </c15:dlblFTEntry>
                  </c15:dlblFieldTable>
                  <c15:showDataLabelsRange val="0"/>
                </c:ext>
                <c:ext xmlns:c16="http://schemas.microsoft.com/office/drawing/2014/chart" uri="{C3380CC4-5D6E-409C-BE32-E72D297353CC}">
                  <c16:uniqueId val="{00000015-592B-4443-B58D-F1B6208AE591}"/>
                </c:ext>
              </c:extLst>
            </c:dLbl>
            <c:dLbl>
              <c:idx val="22"/>
              <c:tx>
                <c:strRef>
                  <c:f>Daten_Diagramme!$E$36</c:f>
                  <c:strCache>
                    <c:ptCount val="1"/>
                    <c:pt idx="0">
                      <c:v>*</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{24F60D2B-8751-4375-B01F-6BEB3B29E02D}</c15:txfldGUID>
                      <c15:f>Daten_Diagramme!$E$36</c15:f>
                      <c15:dlblFieldTableCache>
                        <c:ptCount val="1"/>
                        <c:pt idx="0">
                          <c:v>*</c:v>
                        </c:pt>
                      </c15:dlblFieldTableCache>
                    </c15:dlblFTEntry>
                  </c15:dlblFieldTable>
                  <c15:showDataLabelsRange val="0"/>
                </c:ext>
                <c:ext xmlns:c16="http://schemas.microsoft.com/office/drawing/2014/chart" uri="{C3380CC4-5D6E-409C-BE32-E72D297353CC}">
                  <c16:uniqueId val="{00000016-592B-4443-B58D-F1B6208AE591}"/>
                </c:ext>
              </c:extLst>
            </c:dLbl>
            <c:dLbl>
              <c:idx val="23"/>
              <c:tx>
                <c:strRef>
                  <c:f>Daten_Diagramme!$E$37</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{51CAB3BA-FE83-40F2-A680-13AAAE36F598}</c15:txfldGUID>
                      <c15:f>Daten_Diagramme!$E$37</c15:f>
                      <c15:dlblFieldTableCache>
                        <c:ptCount val="1"/>
                        <c:pt idx="0">
                          <c:v>0.0</c:v>
                        </c:pt>
                      </c15:dlblFieldTableCache>
                    </c15:dlblFTEntry>
                  </c15:dlblFieldTable>
                  <c15:showDataLabelsRange val="0"/>
                </c:ext>
                <c:ext xmlns:c16="http://schemas.microsoft.com/office/drawing/2014/chart" uri="{C3380CC4-5D6E-409C-BE32-E72D297353CC}">
                  <c16:uniqueId val="{00000017-592B-4443-B58D-F1B6208AE591}"/>
                </c:ext>
              </c:extLst>
            </c:dLbl>
            <c:dLbl>
              <c:idx val="24"/>
              <c:tx>
                <c:strRef>
                  <c:f>Daten_Diagramme!$E$38</c:f>
                  <c:strCache>
                    <c:ptCount val="1"/>
                    <c:pt idx="0">
                      <c:v>6.2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{47487DB9-4AF2-4DA5-BB97-3956EAD72BCF}</c15:txfldGUID>
                      <c15:f>Daten_Diagramme!$E$38</c15:f>
                      <c15:dlblFieldTableCache>
                        <c:ptCount val="1"/>
                        <c:pt idx="0">
                          <c:v>6.2</c:v>
                        </c:pt>
                      </c15:dlblFieldTableCache>
                    </c15:dlblFTEntry>
                  </c15:dlblFieldTable>
                  <c15:showDataLabelsRange val="0"/>
                </c:ext>
                <c:ext xmlns:c16="http://schemas.microsoft.com/office/drawing/2014/chart" uri="{C3380CC4-5D6E-409C-BE32-E72D297353CC}">
                  <c16:uniqueId val="{00000018-592B-4443-B58D-F1B6208AE591}"/>
                </c:ext>
              </c:extLst>
            </c:dLbl>
            <c:dLbl>
              <c:idx val="25"/>
              <c:tx>
                <c:strRef>
                  <c:f>Daten_Diagramme!$E$39</c:f>
                  <c:strCache>
                    <c:ptCount val="1"/>
                    <c:pt idx="0">
                      <c:v>-4.4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{1C83C338-63BB-4D29-9471-F8CBB535F681}</c15:txfldGUID>
                      <c15:f>Daten_Diagramme!$E$39</c15:f>
                      <c15:dlblFieldTableCache>
                        <c:ptCount val="1"/>
                        <c:pt idx="0">
                          <c:v>-4.4</c:v>
                        </c:pt>
                      </c15:dlblFieldTableCache>
                    </c15:dlblFTEntry>
                  </c15:dlblFieldTable>
                  <c15:showDataLabelsRange val="0"/>
                </c:ext>
                <c:ext xmlns:c16="http://schemas.microsoft.com/office/drawing/2014/chart" uri="{C3380CC4-5D6E-409C-BE32-E72D297353CC}">
                  <c16:uniqueId val="{00000019-592B-4443-B58D-F1B6208AE591}"/>
                </c:ext>
              </c:extLst>
            </c:dLbl>
            <c:dLbl>
              <c:idx val="26"/>
              <c:tx>
                <c:strRef>
                  <c:f>Daten_Diagramme!$E$40</c:f>
                  <c:strCache>
                    <c:ptCount val="1"/>
                    <c:pt idx="0">
                      <c:v>-4.2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{5B6880D7-2A79-4190-A55A-60E0B28E09A9}</c15:txfldGUID>
                      <c15:f>Daten_Diagramme!$E$40</c15:f>
                      <c15:dlblFieldTableCache>
                        <c:ptCount val="1"/>
                        <c:pt idx="0">
                          <c:v>-4.2</c:v>
                        </c:pt>
                      </c15:dlblFieldTableCache>
                    </c15:dlblFTEntry>
                  </c15:dlblFieldTable>
                  <c15:showDataLabelsRange val="0"/>
                </c:ext>
                <c:ext xmlns:c16="http://schemas.microsoft.com/office/drawing/2014/chart" uri="{C3380CC4-5D6E-409C-BE32-E72D297353CC}">
                  <c16:uniqueId val="{0000001A-592B-4443-B58D-F1B6208AE591}"/>
                </c:ext>
              </c:extLst>
            </c:dLbl>
            <c:dLbl>
              <c:idx val="27"/>
              <c:tx>
                <c:strRef>
                  <c:f>Daten_Diagramme!$E$42</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{2D6604D3-C722-44A9-B609-F75BC49BEB8C}</c15:txfldGUID>
                      <c15:f>Daten_Diagramme!$E$42</c15:f>
                      <c15:dlblFieldTableCache>
                        <c:ptCount val="1"/>
                        <c:pt idx="0">
                          <c:v>#REF!</c:v>
                        </c:pt>
                      </c15:dlblFieldTableCache>
                    </c15:dlblFTEntry>
                  </c15:dlblFieldTable>
                  <c15:showDataLabelsRange val="0"/>
                </c:ext>
                <c:ext xmlns:c16="http://schemas.microsoft.com/office/drawing/2014/chart" uri="{C3380CC4-5D6E-409C-BE32-E72D297353CC}">
                  <c16:uniqueId val="{0000001B-592B-4443-B58D-F1B6208AE591}"/>
                </c:ext>
              </c:extLst>
            </c:dLbl>
            <c:dLbl>
              <c:idx val="28"/>
              <c:tx>
                <c:strRef>
                  <c:f>Daten_Diagramme!$E$43</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{B9402145-0B9A-4285-A475-63768D9B9937}</c15:txfldGUID>
                      <c15:f>Daten_Diagramme!$E$43</c15:f>
                      <c15:dlblFieldTableCache>
                        <c:ptCount val="1"/>
                        <c:pt idx="0">
                          <c:v>#REF!</c:v>
                        </c:pt>
                      </c15:dlblFieldTableCache>
                    </c15:dlblFTEntry>
                  </c15:dlblFieldTable>
                  <c15:showDataLabelsRange val="0"/>
                </c:ext>
                <c:ext xmlns:c16="http://schemas.microsoft.com/office/drawing/2014/chart" uri="{C3380CC4-5D6E-409C-BE32-E72D297353CC}">
                  <c16:uniqueId val="{0000001C-592B-4443-B58D-F1B6208AE591}"/>
                </c:ext>
              </c:extLst>
            </c:dLbl>
            <c:dLbl>
              <c:idx val="29"/>
              <c:tx>
                <c:strRef>
                  <c:f>Daten_Diagramme!$E$44</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{C4A5A773-3315-4392-B524-DBEB5A30D452}</c15:txfldGUID>
                      <c15:f>Daten_Diagramme!$E$44</c15:f>
                      <c15:dlblFieldTableCache>
                        <c:ptCount val="1"/>
                        <c:pt idx="0">
                          <c:v>#REF!</c:v>
                        </c:pt>
                      </c15:dlblFieldTableCache>
                    </c15:dlblFTEntry>
                  </c15:dlblFieldTable>
                  <c15:showDataLabelsRange val="0"/>
                </c:ext>
                <c:ext xmlns:c16="http://schemas.microsoft.com/office/drawing/2014/chart" uri="{C3380CC4-5D6E-409C-BE32-E72D297353CC}">
                  <c16:uniqueId val="{0000001D-592B-4443-B58D-F1B6208AE591}"/>
                </c:ext>
              </c:extLst>
            </c:dLbl>
            <c:dLbl>
              <c:idx val="30"/>
              <c:tx>
                <c:strRef>
                  <c:f>Daten_Diagramme!$E$45</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{E5EE3184-CB34-42C3-AE2D-A6B8799C1A58}</c15:txfldGUID>
                      <c15:f>Daten_Diagramme!$E$45</c15:f>
                      <c15:dlblFieldTableCache>
                        <c:ptCount val="1"/>
                        <c:pt idx="0">
                          <c:v>#REF!</c:v>
                        </c:pt>
                      </c15:dlblFieldTableCache>
                    </c15:dlblFTEntry>
                  </c15:dlblFieldTable>
                  <c15:showDataLabelsRange val="0"/>
                </c:ext>
                <c:ext xmlns:c16="http://schemas.microsoft.com/office/drawing/2014/chart" uri="{C3380CC4-5D6E-409C-BE32-E72D297353CC}">
                  <c16:uniqueId val="{0000001E-592B-4443-B58D-F1B6208AE591}"/>
                </c:ext>
              </c:extLst>
            </c:dLbl>
            <c:dLbl>
              <c:idx val="31"/>
              <c:tx>
                <c:strRef>
                  <c:f>Daten_Diagramme!$E$46</c:f>
                  <c:strCache>
                    <c:ptCount val="1"/>
                    <c:pt idx="0">
                      <c:v>-4.2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{0F38C70F-4A77-440C-AA46-CD39C15FDD89}</c15:txfldGUID>
                      <c15:f>Daten_Diagramme!$E$46</c15:f>
                      <c15:dlblFieldTableCache>
                        <c:ptCount val="1"/>
                        <c:pt idx="0">
                          <c:v>-4.2</c:v>
                        </c:pt>
                      </c15:dlblFieldTableCache>
                    </c15:dlblFTEntry>
                  </c15:dlblFieldTable>
                  <c15:showDataLabelsRange val="0"/>
                </c:ext>
                <c:ext xmlns:c16="http://schemas.microsoft.com/office/drawing/2014/chart" uri="{C3380CC4-5D6E-409C-BE32-E72D297353CC}">
                  <c16:uniqueId val="{0000001F-592B-4443-B58D-F1B6208AE591}"/>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Daten_Diagramme!$C$14:$C$40</c:f>
              <c:numCache>
                <c:formatCode>#,#00</c:formatCode>
                <c:ptCount val="27"/>
                <c:pt idx="0">
                  <c:v>-4.0012631412744568</c:v>
                </c:pt>
                <c:pt idx="1">
                  <c:v>6.1813980358174465</c:v>
                </c:pt>
                <c:pt idx="2">
                  <c:v>-4.5045045045045047</c:v>
                </c:pt>
                <c:pt idx="3">
                  <c:v>-5.1323175621491579</c:v>
                </c:pt>
                <c:pt idx="4">
                  <c:v>-7.1933962264150946</c:v>
                </c:pt>
                <c:pt idx="5">
                  <c:v>-2.5925925925925926</c:v>
                </c:pt>
                <c:pt idx="6">
                  <c:v>-6.5882352941176467</c:v>
                </c:pt>
                <c:pt idx="7">
                  <c:v>-3.1939877876937528</c:v>
                </c:pt>
                <c:pt idx="8">
                  <c:v>-13.018316963100611</c:v>
                </c:pt>
                <c:pt idx="9">
                  <c:v>-3.3596837944664033</c:v>
                </c:pt>
                <c:pt idx="10">
                  <c:v>-1.42829754601227</c:v>
                </c:pt>
                <c:pt idx="11">
                  <c:v>-1.7323775388291518</c:v>
                </c:pt>
                <c:pt idx="12">
                  <c:v>-1.7543859649122806</c:v>
                </c:pt>
                <c:pt idx="13">
                  <c:v>-3.2453245324532451</c:v>
                </c:pt>
                <c:pt idx="14">
                  <c:v>1.592442645074224</c:v>
                </c:pt>
                <c:pt idx="15">
                  <c:v>1.8675477661255566</c:v>
                </c:pt>
                <c:pt idx="16">
                  <c:v>-2.6726057906458798</c:v>
                </c:pt>
                <c:pt idx="17">
                  <c:v>-12.830188679245284</c:v>
                </c:pt>
                <c:pt idx="18">
                  <c:v>-0.29046738843411674</c:v>
                </c:pt>
                <c:pt idx="19">
                  <c:v>0.24658573596358119</c:v>
                </c:pt>
                <c:pt idx="20">
                  <c:v>0.6637806637806638</c:v>
                </c:pt>
                <c:pt idx="21">
                  <c:v>-0.1164746991070273</c:v>
                </c:pt>
                <c:pt idx="22">
                  <c:v>0</c:v>
                </c:pt>
                <c:pt idx="24">
                  <c:v>6.1813980358174465</c:v>
                </c:pt>
                <c:pt idx="25">
                  <c:v>-4.4333387070772208</c:v>
                </c:pt>
                <c:pt idx="26">
                  <c:v>-4.2194960699331521</c:v>
                </c:pt>
              </c:numCache>
            </c:numRef>
          </c:val>
          <c:extLst>
            <c:ext xmlns:c16="http://schemas.microsoft.com/office/drawing/2014/chart" uri="{C3380CC4-5D6E-409C-BE32-E72D297353CC}">
              <c16:uniqueId val="{00000020-592B-4443-B58D-F1B6208AE591}"/>
            </c:ext>
          </c:extLst>
        </c:ser>
        <c:ser>
          <c:idx val="1"/>
          <c:order val="1"/>
          <c:spPr>
            <a:noFill/>
            <a:ln w="25400">
              <a:noFill/>
            </a:ln>
          </c:spPr>
          <c:invertIfNegative val="0"/>
          <c:dLbls>
            <c:dLbl>
              <c:idx val="0"/>
              <c:tx>
                <c:strRef>
                  <c:f>Daten_Diagramme!$G$14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{12ABFFE7-4F8A-46CF-8A96-02B4600DF255}</c15:txfldGUID>
                      <c15:f>Daten_Diagramme!$G$14</c15:f>
                      <c15:dlblFieldTableCache>
                        <c:ptCount val="1"/>
                      </c15:dlblFieldTableCache>
                    </c15:dlblFTEntry>
                  </c15:dlblFieldTable>
                  <c15:showDataLabelsRange val="0"/>
                </c:ext>
                <c:ext xmlns:c16="http://schemas.microsoft.com/office/drawing/2014/chart" uri="{C3380CC4-5D6E-409C-BE32-E72D297353CC}">
                  <c16:uniqueId val="{00000021-592B-4443-B58D-F1B6208AE591}"/>
                </c:ext>
              </c:extLst>
            </c:dLbl>
            <c:dLbl>
              <c:idx val="1"/>
              <c:tx>
                <c:strRef>
                  <c:f>Daten_Diagramme!$G$15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{660947A1-E813-40DF-8F43-23F532429AC4}</c15:txfldGUID>
                      <c15:f>Daten_Diagramme!$G$15</c15:f>
                      <c15:dlblFieldTableCache>
                        <c:ptCount val="1"/>
                      </c15:dlblFieldTableCache>
                    </c15:dlblFTEntry>
                  </c15:dlblFieldTable>
                  <c15:showDataLabelsRange val="0"/>
                </c:ext>
                <c:ext xmlns:c16="http://schemas.microsoft.com/office/drawing/2014/chart" uri="{C3380CC4-5D6E-409C-BE32-E72D297353CC}">
                  <c16:uniqueId val="{00000022-592B-4443-B58D-F1B6208AE591}"/>
                </c:ext>
              </c:extLst>
            </c:dLbl>
            <c:dLbl>
              <c:idx val="2"/>
              <c:tx>
                <c:strRef>
                  <c:f>Daten_Diagramme!$G$16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{582B39F1-D7C5-4FCB-A303-82EE9D939214}</c15:txfldGUID>
                      <c15:f>Daten_Diagramme!$G$16</c15:f>
                      <c15:dlblFieldTableCache>
                        <c:ptCount val="1"/>
                      </c15:dlblFieldTableCache>
                    </c15:dlblFTEntry>
                  </c15:dlblFieldTable>
                  <c15:showDataLabelsRange val="0"/>
                </c:ext>
                <c:ext xmlns:c16="http://schemas.microsoft.com/office/drawing/2014/chart" uri="{C3380CC4-5D6E-409C-BE32-E72D297353CC}">
                  <c16:uniqueId val="{00000023-592B-4443-B58D-F1B6208AE591}"/>
                </c:ext>
              </c:extLst>
            </c:dLbl>
            <c:dLbl>
              <c:idx val="3"/>
              <c:tx>
                <c:strRef>
                  <c:f>Daten_Diagramme!$G$17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{DC2F35E0-B839-46EB-95DF-D2038AF56B7E}</c15:txfldGUID>
                      <c15:f>Daten_Diagramme!$G$17</c15:f>
                      <c15:dlblFieldTableCache>
                        <c:ptCount val="1"/>
                      </c15:dlblFieldTableCache>
                    </c15:dlblFTEntry>
                  </c15:dlblFieldTable>
                  <c15:showDataLabelsRange val="0"/>
                </c:ext>
                <c:ext xmlns:c16="http://schemas.microsoft.com/office/drawing/2014/chart" uri="{C3380CC4-5D6E-409C-BE32-E72D297353CC}">
                  <c16:uniqueId val="{00000024-592B-4443-B58D-F1B6208AE591}"/>
                </c:ext>
              </c:extLst>
            </c:dLbl>
            <c:dLbl>
              <c:idx val="4"/>
              <c:tx>
                <c:strRef>
                  <c:f>Daten_Diagramme!$G$18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{0C357B9A-075E-4E9B-9DDA-F36CFF038B61}</c15:txfldGUID>
                      <c15:f>Daten_Diagramme!$G$18</c15:f>
                      <c15:dlblFieldTableCache>
                        <c:ptCount val="1"/>
                      </c15:dlblFieldTableCache>
                    </c15:dlblFTEntry>
                  </c15:dlblFieldTable>
                  <c15:showDataLabelsRange val="0"/>
                </c:ext>
                <c:ext xmlns:c16="http://schemas.microsoft.com/office/drawing/2014/chart" uri="{C3380CC4-5D6E-409C-BE32-E72D297353CC}">
                  <c16:uniqueId val="{00000025-592B-4443-B58D-F1B6208AE591}"/>
                </c:ext>
              </c:extLst>
            </c:dLbl>
            <c:dLbl>
              <c:idx val="5"/>
              <c:tx>
                <c:strRef>
                  <c:f>Daten_Diagramme!$G$19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{F4334885-7F55-4366-99EC-CE4AB6164DEB}</c15:txfldGUID>
                      <c15:f>Daten_Diagramme!$G$19</c15:f>
                      <c15:dlblFieldTableCache>
                        <c:ptCount val="1"/>
                      </c15:dlblFieldTableCache>
                    </c15:dlblFTEntry>
                  </c15:dlblFieldTable>
                  <c15:showDataLabelsRange val="0"/>
                </c:ext>
                <c:ext xmlns:c16="http://schemas.microsoft.com/office/drawing/2014/chart" uri="{C3380CC4-5D6E-409C-BE32-E72D297353CC}">
                  <c16:uniqueId val="{00000026-592B-4443-B58D-F1B6208AE591}"/>
                </c:ext>
              </c:extLst>
            </c:dLbl>
            <c:dLbl>
              <c:idx val="6"/>
              <c:tx>
                <c:strRef>
                  <c:f>Daten_Diagramme!$G$20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{5465DB86-585A-469C-A870-55F810E6FFA5}</c15:txfldGUID>
                      <c15:f>Daten_Diagramme!$G$20</c15:f>
                      <c15:dlblFieldTableCache>
                        <c:ptCount val="1"/>
                      </c15:dlblFieldTableCache>
                    </c15:dlblFTEntry>
                  </c15:dlblFieldTable>
                  <c15:showDataLabelsRange val="0"/>
                </c:ext>
                <c:ext xmlns:c16="http://schemas.microsoft.com/office/drawing/2014/chart" uri="{C3380CC4-5D6E-409C-BE32-E72D297353CC}">
                  <c16:uniqueId val="{00000027-592B-4443-B58D-F1B6208AE591}"/>
                </c:ext>
              </c:extLst>
            </c:dLbl>
            <c:dLbl>
              <c:idx val="7"/>
              <c:tx>
                <c:strRef>
                  <c:f>Daten_Diagramme!$G$21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{15D4CFDF-8634-4DFF-BA26-E5CBE6FF3CA3}</c15:txfldGUID>
                      <c15:f>Daten_Diagramme!$G$21</c15:f>
                      <c15:dlblFieldTableCache>
                        <c:ptCount val="1"/>
                      </c15:dlblFieldTableCache>
                    </c15:dlblFTEntry>
                  </c15:dlblFieldTable>
                  <c15:showDataLabelsRange val="0"/>
                </c:ext>
                <c:ext xmlns:c16="http://schemas.microsoft.com/office/drawing/2014/chart" uri="{C3380CC4-5D6E-409C-BE32-E72D297353CC}">
                  <c16:uniqueId val="{00000028-592B-4443-B58D-F1B6208AE591}"/>
                </c:ext>
              </c:extLst>
            </c:dLbl>
            <c:dLbl>
              <c:idx val="8"/>
              <c:tx>
                <c:strRef>
                  <c:f>Daten_Diagramme!$G$22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{0269EDBC-BC40-4E1D-9CAF-9A936984B60F}</c15:txfldGUID>
                      <c15:f>Daten_Diagramme!$G$22</c15:f>
                      <c15:dlblFieldTableCache>
                        <c:ptCount val="1"/>
                      </c15:dlblFieldTableCache>
                    </c15:dlblFTEntry>
                  </c15:dlblFieldTable>
                  <c15:showDataLabelsRange val="0"/>
                </c:ext>
                <c:ext xmlns:c16="http://schemas.microsoft.com/office/drawing/2014/chart" uri="{C3380CC4-5D6E-409C-BE32-E72D297353CC}">
                  <c16:uniqueId val="{00000029-592B-4443-B58D-F1B6208AE591}"/>
                </c:ext>
              </c:extLst>
            </c:dLbl>
            <c:dLbl>
              <c:idx val="9"/>
              <c:tx>
                <c:strRef>
                  <c:f>Daten_Diagramme!$G$23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{3BC7814B-FAC1-4084-8735-E7D09207BAB3}</c15:txfldGUID>
                      <c15:f>Daten_Diagramme!$G$23</c15:f>
                      <c15:dlblFieldTableCache>
                        <c:ptCount val="1"/>
                      </c15:dlblFieldTableCache>
                    </c15:dlblFTEntry>
                  </c15:dlblFieldTable>
                  <c15:showDataLabelsRange val="0"/>
                </c:ext>
                <c:ext xmlns:c16="http://schemas.microsoft.com/office/drawing/2014/chart" uri="{C3380CC4-5D6E-409C-BE32-E72D297353CC}">
                  <c16:uniqueId val="{0000002A-592B-4443-B58D-F1B6208AE591}"/>
                </c:ext>
              </c:extLst>
            </c:dLbl>
            <c:dLbl>
              <c:idx val="10"/>
              <c:tx>
                <c:strRef>
                  <c:f>Daten_Diagramme!$G$24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{59B09AF5-4A9A-4E9E-8AB4-69E1C397ABCC}</c15:txfldGUID>
                      <c15:f>Daten_Diagramme!$G$24</c15:f>
                      <c15:dlblFieldTableCache>
                        <c:ptCount val="1"/>
                      </c15:dlblFieldTableCache>
                    </c15:dlblFTEntry>
                  </c15:dlblFieldTable>
                  <c15:showDataLabelsRange val="0"/>
                </c:ext>
                <c:ext xmlns:c16="http://schemas.microsoft.com/office/drawing/2014/chart" uri="{C3380CC4-5D6E-409C-BE32-E72D297353CC}">
                  <c16:uniqueId val="{0000002B-592B-4443-B58D-F1B6208AE591}"/>
                </c:ext>
              </c:extLst>
            </c:dLbl>
            <c:dLbl>
              <c:idx val="11"/>
              <c:tx>
                <c:strRef>
                  <c:f>Daten_Diagramme!$G$25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{0B1C2CC8-C59E-4CFF-8472-E5A0455F3780}</c15:txfldGUID>
                      <c15:f>Daten_Diagramme!$G$25</c15:f>
                      <c15:dlblFieldTableCache>
                        <c:ptCount val="1"/>
                      </c15:dlblFieldTableCache>
                    </c15:dlblFTEntry>
                  </c15:dlblFieldTable>
                  <c15:showDataLabelsRange val="0"/>
                </c:ext>
                <c:ext xmlns:c16="http://schemas.microsoft.com/office/drawing/2014/chart" uri="{C3380CC4-5D6E-409C-BE32-E72D297353CC}">
                  <c16:uniqueId val="{0000002C-592B-4443-B58D-F1B6208AE591}"/>
                </c:ext>
              </c:extLst>
            </c:dLbl>
            <c:dLbl>
              <c:idx val="12"/>
              <c:tx>
                <c:strRef>
                  <c:f>Daten_Diagramme!$G$26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{B5D57D5E-39F9-412B-A855-FFCC23CC4073}</c15:txfldGUID>
                      <c15:f>Daten_Diagramme!$G$26</c15:f>
                      <c15:dlblFieldTableCache>
                        <c:ptCount val="1"/>
                      </c15:dlblFieldTableCache>
                    </c15:dlblFTEntry>
                  </c15:dlblFieldTable>
                  <c15:showDataLabelsRange val="0"/>
                </c:ext>
                <c:ext xmlns:c16="http://schemas.microsoft.com/office/drawing/2014/chart" uri="{C3380CC4-5D6E-409C-BE32-E72D297353CC}">
                  <c16:uniqueId val="{0000002D-592B-4443-B58D-F1B6208AE591}"/>
                </c:ext>
              </c:extLst>
            </c:dLbl>
            <c:dLbl>
              <c:idx val="13"/>
              <c:tx>
                <c:strRef>
                  <c:f>Daten_Diagramme!$G$27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{B108C6C8-7CB7-4C34-969C-0659C2EA5050}</c15:txfldGUID>
                      <c15:f>Daten_Diagramme!$G$27</c15:f>
                      <c15:dlblFieldTableCache>
                        <c:ptCount val="1"/>
                      </c15:dlblFieldTableCache>
                    </c15:dlblFTEntry>
                  </c15:dlblFieldTable>
                  <c15:showDataLabelsRange val="0"/>
                </c:ext>
                <c:ext xmlns:c16="http://schemas.microsoft.com/office/drawing/2014/chart" uri="{C3380CC4-5D6E-409C-BE32-E72D297353CC}">
                  <c16:uniqueId val="{0000002E-592B-4443-B58D-F1B6208AE591}"/>
                </c:ext>
              </c:extLst>
            </c:dLbl>
            <c:dLbl>
              <c:idx val="14"/>
              <c:tx>
                <c:strRef>
                  <c:f>Daten_Diagramme!$G$28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{2BC9195D-3BF8-43A4-B4B8-94925D8C9F6A}</c15:txfldGUID>
                      <c15:f>Daten_Diagramme!$G$28</c15:f>
                      <c15:dlblFieldTableCache>
                        <c:ptCount val="1"/>
                      </c15:dlblFieldTableCache>
                    </c15:dlblFTEntry>
                  </c15:dlblFieldTable>
                  <c15:showDataLabelsRange val="0"/>
                </c:ext>
                <c:ext xmlns:c16="http://schemas.microsoft.com/office/drawing/2014/chart" uri="{C3380CC4-5D6E-409C-BE32-E72D297353CC}">
                  <c16:uniqueId val="{0000002F-592B-4443-B58D-F1B6208AE591}"/>
                </c:ext>
              </c:extLst>
            </c:dLbl>
            <c:dLbl>
              <c:idx val="15"/>
              <c:tx>
                <c:strRef>
                  <c:f>Daten_Diagramme!$G$29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{86BDF138-2999-4BA3-B2A9-DBADF09ADB5E}</c15:txfldGUID>
                      <c15:f>Daten_Diagramme!$G$29</c15:f>
                      <c15:dlblFieldTableCache>
                        <c:ptCount val="1"/>
                      </c15:dlblFieldTableCache>
                    </c15:dlblFTEntry>
                  </c15:dlblFieldTable>
                  <c15:showDataLabelsRange val="0"/>
                </c:ext>
                <c:ext xmlns:c16="http://schemas.microsoft.com/office/drawing/2014/chart" uri="{C3380CC4-5D6E-409C-BE32-E72D297353CC}">
                  <c16:uniqueId val="{00000030-592B-4443-B58D-F1B6208AE591}"/>
                </c:ext>
              </c:extLst>
            </c:dLbl>
            <c:dLbl>
              <c:idx val="16"/>
              <c:tx>
                <c:strRef>
                  <c:f>Daten_Diagramme!$G$30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{88679FB3-9C86-461B-A3BE-1C986F92AF92}</c15:txfldGUID>
                      <c15:f>Daten_Diagramme!$G$30</c15:f>
                      <c15:dlblFieldTableCache>
                        <c:ptCount val="1"/>
                      </c15:dlblFieldTableCache>
                    </c15:dlblFTEntry>
                  </c15:dlblFieldTable>
                  <c15:showDataLabelsRange val="0"/>
                </c:ext>
                <c:ext xmlns:c16="http://schemas.microsoft.com/office/drawing/2014/chart" uri="{C3380CC4-5D6E-409C-BE32-E72D297353CC}">
                  <c16:uniqueId val="{00000031-592B-4443-B58D-F1B6208AE591}"/>
                </c:ext>
              </c:extLst>
            </c:dLbl>
            <c:dLbl>
              <c:idx val="17"/>
              <c:tx>
                <c:strRef>
                  <c:f>Daten_Diagramme!$G$31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{A4B97871-0E0B-4C2D-82F0-A8BE3738AC2B}</c15:txfldGUID>
                      <c15:f>Daten_Diagramme!$G$31</c15:f>
                      <c15:dlblFieldTableCache>
                        <c:ptCount val="1"/>
                      </c15:dlblFieldTableCache>
                    </c15:dlblFTEntry>
                  </c15:dlblFieldTable>
                  <c15:showDataLabelsRange val="0"/>
                </c:ext>
                <c:ext xmlns:c16="http://schemas.microsoft.com/office/drawing/2014/chart" uri="{C3380CC4-5D6E-409C-BE32-E72D297353CC}">
                  <c16:uniqueId val="{00000032-592B-4443-B58D-F1B6208AE591}"/>
                </c:ext>
              </c:extLst>
            </c:dLbl>
            <c:dLbl>
              <c:idx val="18"/>
              <c:tx>
                <c:strRef>
                  <c:f>Daten_Diagramme!$G$32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{11C85A26-D568-4536-AA5A-A961DB48CE20}</c15:txfldGUID>
                      <c15:f>Daten_Diagramme!$G$32</c15:f>
                      <c15:dlblFieldTableCache>
                        <c:ptCount val="1"/>
                      </c15:dlblFieldTableCache>
                    </c15:dlblFTEntry>
                  </c15:dlblFieldTable>
                  <c15:showDataLabelsRange val="0"/>
                </c:ext>
                <c:ext xmlns:c16="http://schemas.microsoft.com/office/drawing/2014/chart" uri="{C3380CC4-5D6E-409C-BE32-E72D297353CC}">
                  <c16:uniqueId val="{00000033-592B-4443-B58D-F1B6208AE591}"/>
                </c:ext>
              </c:extLst>
            </c:dLbl>
            <c:dLbl>
              <c:idx val="19"/>
              <c:tx>
                <c:strRef>
                  <c:f>Daten_Diagramme!$G$33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{2AA8F4C1-9EC1-4E65-A0C6-73236F1CDC0E}</c15:txfldGUID>
                      <c15:f>Daten_Diagramme!$G$33</c15:f>
                      <c15:dlblFieldTableCache>
                        <c:ptCount val="1"/>
                      </c15:dlblFieldTableCache>
                    </c15:dlblFTEntry>
                  </c15:dlblFieldTable>
                  <c15:showDataLabelsRange val="0"/>
                </c:ext>
                <c:ext xmlns:c16="http://schemas.microsoft.com/office/drawing/2014/chart" uri="{C3380CC4-5D6E-409C-BE32-E72D297353CC}">
                  <c16:uniqueId val="{00000034-592B-4443-B58D-F1B6208AE591}"/>
                </c:ext>
              </c:extLst>
            </c:dLbl>
            <c:dLbl>
              <c:idx val="20"/>
              <c:tx>
                <c:strRef>
                  <c:f>Daten_Diagramme!$G$34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{D07F9F5C-E401-4131-9C65-A5A78B5FEB28}</c15:txfldGUID>
                      <c15:f>Daten_Diagramme!$G$34</c15:f>
                      <c15:dlblFieldTableCache>
                        <c:ptCount val="1"/>
                      </c15:dlblFieldTableCache>
                    </c15:dlblFTEntry>
                  </c15:dlblFieldTable>
                  <c15:showDataLabelsRange val="0"/>
                </c:ext>
                <c:ext xmlns:c16="http://schemas.microsoft.com/office/drawing/2014/chart" uri="{C3380CC4-5D6E-409C-BE32-E72D297353CC}">
                  <c16:uniqueId val="{00000035-592B-4443-B58D-F1B6208AE591}"/>
                </c:ext>
              </c:extLst>
            </c:dLbl>
            <c:dLbl>
              <c:idx val="21"/>
              <c:tx>
                <c:strRef>
                  <c:f>Daten_Diagramme!$G$35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{93BF6180-A29D-4051-B31C-B3AC672E8D16}</c15:txfldGUID>
                      <c15:f>Daten_Diagramme!$G$35</c15:f>
                      <c15:dlblFieldTableCache>
                        <c:ptCount val="1"/>
                      </c15:dlblFieldTableCache>
                    </c15:dlblFTEntry>
                  </c15:dlblFieldTable>
                  <c15:showDataLabelsRange val="0"/>
                </c:ext>
                <c:ext xmlns:c16="http://schemas.microsoft.com/office/drawing/2014/chart" uri="{C3380CC4-5D6E-409C-BE32-E72D297353CC}">
                  <c16:uniqueId val="{00000036-592B-4443-B58D-F1B6208AE591}"/>
                </c:ext>
              </c:extLst>
            </c:dLbl>
            <c:dLbl>
              <c:idx val="22"/>
              <c:tx>
                <c:strRef>
                  <c:f>Daten_Diagramme!$G$36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{5B2AEFF1-2061-43EE-BDE9-DDB369EBB38E}</c15:txfldGUID>
                      <c15:f>Daten_Diagramme!$G$36</c15:f>
                      <c15:dlblFieldTableCache>
                        <c:ptCount val="1"/>
                      </c15:dlblFieldTableCache>
                    </c15:dlblFTEntry>
                  </c15:dlblFieldTable>
                  <c15:showDataLabelsRange val="0"/>
                </c:ext>
                <c:ext xmlns:c16="http://schemas.microsoft.com/office/drawing/2014/chart" uri="{C3380CC4-5D6E-409C-BE32-E72D297353CC}">
                  <c16:uniqueId val="{00000037-592B-4443-B58D-F1B6208AE591}"/>
                </c:ext>
              </c:extLst>
            </c:dLbl>
            <c:dLbl>
              <c:idx val="23"/>
              <c:tx>
                <c:strRef>
                  <c:f>Daten_Diagramme!$G$37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{7A598D57-1835-40FE-8FBE-84F38FA3BDA8}</c15:txfldGUID>
                      <c15:f>Daten_Diagramme!$G$37</c15:f>
                      <c15:dlblFieldTableCache>
                        <c:ptCount val="1"/>
                      </c15:dlblFieldTableCache>
                    </c15:dlblFTEntry>
                  </c15:dlblFieldTable>
                  <c15:showDataLabelsRange val="0"/>
                </c:ext>
                <c:ext xmlns:c16="http://schemas.microsoft.com/office/drawing/2014/chart" uri="{C3380CC4-5D6E-409C-BE32-E72D297353CC}">
                  <c16:uniqueId val="{00000038-592B-4443-B58D-F1B6208AE591}"/>
                </c:ext>
              </c:extLst>
            </c:dLbl>
            <c:dLbl>
              <c:idx val="24"/>
              <c:tx>
                <c:strRef>
                  <c:f>Daten_Diagramme!$G$38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{86264059-C40E-4CBA-BA4D-35B30817225A}</c15:txfldGUID>
                      <c15:f>Daten_Diagramme!$G$38</c15:f>
                      <c15:dlblFieldTableCache>
                        <c:ptCount val="1"/>
                      </c15:dlblFieldTableCache>
                    </c15:dlblFTEntry>
                  </c15:dlblFieldTable>
                  <c15:showDataLabelsRange val="0"/>
                </c:ext>
                <c:ext xmlns:c16="http://schemas.microsoft.com/office/drawing/2014/chart" uri="{C3380CC4-5D6E-409C-BE32-E72D297353CC}">
                  <c16:uniqueId val="{00000039-592B-4443-B58D-F1B6208AE591}"/>
                </c:ext>
              </c:extLst>
            </c:dLbl>
            <c:dLbl>
              <c:idx val="25"/>
              <c:tx>
                <c:strRef>
                  <c:f>Daten_Diagramme!$G$39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{052F8298-99D7-4ECD-988E-CC4E8D809572}</c15:txfldGUID>
                      <c15:f>Daten_Diagramme!$G$39</c15:f>
                      <c15:dlblFieldTableCache>
                        <c:ptCount val="1"/>
                      </c15:dlblFieldTableCache>
                    </c15:dlblFTEntry>
                  </c15:dlblFieldTable>
                  <c15:showDataLabelsRange val="0"/>
                </c:ext>
                <c:ext xmlns:c16="http://schemas.microsoft.com/office/drawing/2014/chart" uri="{C3380CC4-5D6E-409C-BE32-E72D297353CC}">
                  <c16:uniqueId val="{0000003A-592B-4443-B58D-F1B6208AE591}"/>
                </c:ext>
              </c:extLst>
            </c:dLbl>
            <c:dLbl>
              <c:idx val="26"/>
              <c:tx>
                <c:strRef>
                  <c:f>Daten_Diagramme!$G$41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{8F8B3232-FA30-4846-8BAC-F2FF3BC2821F}</c15:txfldGUID>
                      <c15:f>Daten_Diagramme!$G$41</c15:f>
                      <c15:dlblFieldTableCache>
                        <c:ptCount val="1"/>
                      </c15:dlblFieldTableCache>
                    </c15:dlblFTEntry>
                  </c15:dlblFieldTable>
                  <c15:showDataLabelsRange val="0"/>
                </c:ext>
                <c:ext xmlns:c16="http://schemas.microsoft.com/office/drawing/2014/chart" uri="{C3380CC4-5D6E-409C-BE32-E72D297353CC}">
                  <c16:uniqueId val="{0000003B-592B-4443-B58D-F1B6208AE591}"/>
                </c:ext>
              </c:extLst>
            </c:dLbl>
            <c:dLbl>
              <c:idx val="27"/>
              <c:tx>
                <c:strRef>
                  <c:f>Daten_Diagramme!$G$42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{41570347-FAC7-4217-A8CE-709EB9502AED}</c15:txfldGUID>
                      <c15:f>Daten_Diagramme!$G$42</c15:f>
                      <c15:dlblFieldTableCache>
                        <c:ptCount val="1"/>
                      </c15:dlblFieldTableCache>
                    </c15:dlblFTEntry>
                  </c15:dlblFieldTable>
                  <c15:showDataLabelsRange val="0"/>
                </c:ext>
                <c:ext xmlns:c16="http://schemas.microsoft.com/office/drawing/2014/chart" uri="{C3380CC4-5D6E-409C-BE32-E72D297353CC}">
                  <c16:uniqueId val="{0000003C-592B-4443-B58D-F1B6208AE591}"/>
                </c:ext>
              </c:extLst>
            </c:dLbl>
            <c:dLbl>
              <c:idx val="28"/>
              <c:tx>
                <c:strRef>
                  <c:f>Daten_Diagramme!$G$43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{E1FCB97E-250F-41F6-BAA3-2B4F6800C36F}</c15:txfldGUID>
                      <c15:f>Daten_Diagramme!$G$43</c15:f>
                      <c15:dlblFieldTableCache>
                        <c:ptCount val="1"/>
                      </c15:dlblFieldTableCache>
                    </c15:dlblFTEntry>
                  </c15:dlblFieldTable>
                  <c15:showDataLabelsRange val="0"/>
                </c:ext>
                <c:ext xmlns:c16="http://schemas.microsoft.com/office/drawing/2014/chart" uri="{C3380CC4-5D6E-409C-BE32-E72D297353CC}">
                  <c16:uniqueId val="{0000003D-592B-4443-B58D-F1B6208AE591}"/>
                </c:ext>
              </c:extLst>
            </c:dLbl>
            <c:dLbl>
              <c:idx val="29"/>
              <c:tx>
                <c:strRef>
                  <c:f>Daten_Diagramme!$G$44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{401A8FB6-A4F1-4454-8EF2-C77C91D3298A}</c15:txfldGUID>
                      <c15:f>Daten_Diagramme!$G$44</c15:f>
                      <c15:dlblFieldTableCache>
                        <c:ptCount val="1"/>
                      </c15:dlblFieldTableCache>
                    </c15:dlblFTEntry>
                  </c15:dlblFieldTable>
                  <c15:showDataLabelsRange val="0"/>
                </c:ext>
                <c:ext xmlns:c16="http://schemas.microsoft.com/office/drawing/2014/chart" uri="{C3380CC4-5D6E-409C-BE32-E72D297353CC}">
                  <c16:uniqueId val="{0000003E-592B-4443-B58D-F1B6208AE591}"/>
                </c:ext>
              </c:extLst>
            </c:dLbl>
            <c:dLbl>
              <c:idx val="30"/>
              <c:tx>
                <c:strRef>
                  <c:f>Daten_Diagramme!$G$45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{8F9F867F-0E77-46FC-8FE4-F925CFB7A4CC}</c15:txfldGUID>
                      <c15:f>Daten_Diagramme!$G$45</c15:f>
                      <c15:dlblFieldTableCache>
                        <c:ptCount val="1"/>
                      </c15:dlblFieldTableCache>
                    </c15:dlblFTEntry>
                  </c15:dlblFieldTable>
                  <c15:showDataLabelsRange val="0"/>
                </c:ext>
                <c:ext xmlns:c16="http://schemas.microsoft.com/office/drawing/2014/chart" uri="{C3380CC4-5D6E-409C-BE32-E72D297353CC}">
                  <c16:uniqueId val="{0000003F-592B-4443-B58D-F1B6208AE591}"/>
                </c:ext>
              </c:extLst>
            </c:dLbl>
            <c:dLbl>
              <c:idx val="31"/>
              <c:tx>
                <c:strRef>
                  <c:f>Daten_Diagramme!$G$46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{7EBF7EC7-73B0-4DA4-B773-E80C879A69EC}</c15:txfldGUID>
                      <c15:f>Daten_Diagramme!$G$46</c15:f>
                      <c15:dlblFieldTableCache>
                        <c:ptCount val="1"/>
                      </c15:dlblFieldTableCache>
                    </c15:dlblFTEntry>
                  </c15:dlblFieldTable>
                  <c15:showDataLabelsRange val="0"/>
                </c:ext>
                <c:ext xmlns:c16="http://schemas.microsoft.com/office/drawing/2014/chart" uri="{C3380CC4-5D6E-409C-BE32-E72D297353CC}">
                  <c16:uniqueId val="{00000040-592B-4443-B58D-F1B6208AE591}"/>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Daten_Diagramme!$I$14:$I$40</c:f>
              <c:numCache>
                <c:formatCode>#,#00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-0.75</c:v>
                </c:pt>
                <c:pt idx="24">
                  <c:v>0</c:v>
                </c:pt>
                <c:pt idx="25">
                  <c:v>0</c:v>
                </c:pt>
                <c:pt idx="26">
                  <c:v>0</c:v>
                </c:pt>
              </c:numCache>
            </c:numRef>
          </c:val>
          <c:extLst>
            <c:ext xmlns:c16="http://schemas.microsoft.com/office/drawing/2014/chart" uri="{C3380CC4-5D6E-409C-BE32-E72D297353CC}">
              <c16:uniqueId val="{00000041-592B-4443-B58D-F1B6208AE591}"/>
            </c:ext>
          </c:extLst>
        </c:ser>
        <c:dLbls>
          <c:showLegendKey val="0"/>
          <c:showVal val="1"/>
          <c:showCatName val="0"/>
          <c:showSerName val="0"/>
          <c:showPercent val="0"/>
          <c:showBubbleSize val="0"/>
        </c:dLbls>
        <c:gapWidth val="100"/>
        <c:overlap val="100"/>
        <c:axId val="297293264"/>
        <c:axId val="297631720"/>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25400">
                <a:noFill/>
              </a:ln>
            </c:spPr>
          </c:marker>
          <c:dLbls>
            <c:delete val="1"/>
          </c:dLbls>
          <c:xVal>
            <c:numRef>
              <c:f>Daten_Diagramme!$M$14:$M$40</c:f>
              <c:numCache>
                <c:formatCode>General</c:formatCode>
                <c:ptCount val="27"/>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45</c:v>
                </c:pt>
                <c:pt idx="24">
                  <c:v>#N/A</c:v>
                </c:pt>
                <c:pt idx="25">
                  <c:v>#N/A</c:v>
                </c:pt>
                <c:pt idx="26">
                  <c:v>#N/A</c:v>
                </c:pt>
              </c:numCache>
            </c:numRef>
          </c:xVal>
          <c:yVal>
            <c:numRef>
              <c:f>Daten_Diagramme!$L$14:$L$40</c:f>
              <c:numCache>
                <c:formatCode>General</c:formatCode>
                <c:ptCount val="27"/>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232</c:v>
                </c:pt>
                <c:pt idx="24">
                  <c:v>#N/A</c:v>
                </c:pt>
                <c:pt idx="25">
                  <c:v>#N/A</c:v>
                </c:pt>
                <c:pt idx="26">
                  <c:v>#N/A</c:v>
                </c:pt>
              </c:numCache>
            </c:numRef>
          </c:yVal>
          <c:smooth val="0"/>
          <c:extLst>
            <c:ext xmlns:c16="http://schemas.microsoft.com/office/drawing/2014/chart" uri="{C3380CC4-5D6E-409C-BE32-E72D297353CC}">
              <c16:uniqueId val="{00000042-592B-4443-B58D-F1B6208AE591}"/>
            </c:ext>
          </c:extLst>
        </c:ser>
        <c:dLbls>
          <c:showLegendKey val="0"/>
          <c:showVal val="1"/>
          <c:showCatName val="0"/>
          <c:showSerName val="0"/>
          <c:showPercent val="0"/>
          <c:showBubbleSize val="0"/>
        </c:dLbls>
        <c:axId val="297632112"/>
        <c:axId val="297632504"/>
      </c:scatterChart>
      <c:catAx>
        <c:axId val="297293264"/>
        <c:scaling>
          <c:orientation val="maxMin"/>
        </c:scaling>
        <c:delete val="0"/>
        <c:axPos val="l"/>
        <c:majorTickMark val="none"/>
        <c:minorTickMark val="none"/>
        <c:tickLblPos val="none"/>
        <c:spPr>
          <a:ln w="1270">
            <a:solidFill>
              <a:srgbClr val="000000"/>
            </a:solidFill>
            <a:prstDash val="solid"/>
          </a:ln>
        </c:spPr>
        <c:crossAx val="297631720"/>
        <c:crosses val="autoZero"/>
        <c:auto val="1"/>
        <c:lblAlgn val="ctr"/>
        <c:lblOffset val="100"/>
        <c:tickMarkSkip val="1"/>
        <c:noMultiLvlLbl val="0"/>
      </c:catAx>
      <c:valAx>
        <c:axId val="297631720"/>
        <c:scaling>
          <c:orientation val="minMax"/>
          <c:max val="50"/>
          <c:min val="-50"/>
        </c:scaling>
        <c:delete val="1"/>
        <c:axPos val="t"/>
        <c:numFmt formatCode="#,#00" sourceLinked="1"/>
        <c:majorTickMark val="out"/>
        <c:minorTickMark val="none"/>
        <c:tickLblPos val="none"/>
        <c:crossAx val="297293264"/>
        <c:crosses val="autoZero"/>
        <c:crossBetween val="between"/>
        <c:majorUnit val="10"/>
        <c:minorUnit val="5"/>
      </c:valAx>
      <c:valAx>
        <c:axId val="297632112"/>
        <c:scaling>
          <c:orientation val="minMax"/>
        </c:scaling>
        <c:delete val="1"/>
        <c:axPos val="b"/>
        <c:numFmt formatCode="General" sourceLinked="1"/>
        <c:majorTickMark val="out"/>
        <c:minorTickMark val="none"/>
        <c:tickLblPos val="none"/>
        <c:crossAx val="297632504"/>
        <c:crosses val="max"/>
        <c:crossBetween val="midCat"/>
      </c:valAx>
      <c:valAx>
        <c:axId val="297632504"/>
        <c:scaling>
          <c:orientation val="maxMin"/>
          <c:max val="320"/>
          <c:min val="0"/>
        </c:scaling>
        <c:delete val="1"/>
        <c:axPos val="r"/>
        <c:numFmt formatCode="General" sourceLinked="1"/>
        <c:majorTickMark val="out"/>
        <c:minorTickMark val="none"/>
        <c:tickLblPos val="none"/>
        <c:crossAx val="297632112"/>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5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25400">
              <a:solidFill>
                <a:srgbClr val="000000"/>
              </a:solidFill>
              <a:prstDash val="solid"/>
            </a:ln>
          </c:spPr>
          <c:marker>
            <c:symbol val="none"/>
          </c:marker>
          <c:dLbls>
            <c:dLbl>
              <c:idx val="0"/>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AD2-48E3-8539-4E40E2F2C901}"/>
                </c:ext>
              </c:extLst>
            </c:dLbl>
            <c:dLbl>
              <c:idx val="1"/>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AD2-48E3-8539-4E40E2F2C901}"/>
                </c:ext>
              </c:extLst>
            </c:dLbl>
            <c:dLbl>
              <c:idx val="2"/>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AD2-48E3-8539-4E40E2F2C901}"/>
                </c:ext>
              </c:extLst>
            </c:dLbl>
            <c:dLbl>
              <c:idx val="3"/>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D2-48E3-8539-4E40E2F2C901}"/>
                </c:ext>
              </c:extLst>
            </c:dLbl>
            <c:dLbl>
              <c:idx val="4"/>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D2-48E3-8539-4E40E2F2C901}"/>
                </c:ext>
              </c:extLst>
            </c:dLbl>
            <c:dLbl>
              <c:idx val="5"/>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AD2-48E3-8539-4E40E2F2C901}"/>
                </c:ext>
              </c:extLst>
            </c:dLbl>
            <c:dLbl>
              <c:idx val="6"/>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AD2-48E3-8539-4E40E2F2C901}"/>
                </c:ext>
              </c:extLst>
            </c:dLbl>
            <c:dLbl>
              <c:idx val="7"/>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AD2-48E3-8539-4E40E2F2C901}"/>
                </c:ext>
              </c:extLst>
            </c:dLbl>
            <c:dLbl>
              <c:idx val="8"/>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AD2-48E3-8539-4E40E2F2C901}"/>
                </c:ext>
              </c:extLst>
            </c:dLbl>
            <c:dLbl>
              <c:idx val="9"/>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AD2-48E3-8539-4E40E2F2C901}"/>
                </c:ext>
              </c:extLst>
            </c:dLbl>
            <c:dLbl>
              <c:idx val="10"/>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AD2-48E3-8539-4E40E2F2C901}"/>
                </c:ext>
              </c:extLst>
            </c:dLbl>
            <c:dLbl>
              <c:idx val="11"/>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AD2-48E3-8539-4E40E2F2C901}"/>
                </c:ext>
              </c:extLst>
            </c:dLbl>
            <c:dLbl>
              <c:idx val="12"/>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AD2-48E3-8539-4E40E2F2C901}"/>
                </c:ext>
              </c:extLst>
            </c:dLbl>
            <c:dLbl>
              <c:idx val="13"/>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AD2-48E3-8539-4E40E2F2C901}"/>
                </c:ext>
              </c:extLst>
            </c:dLbl>
            <c:dLbl>
              <c:idx val="14"/>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AD2-48E3-8539-4E40E2F2C901}"/>
                </c:ext>
              </c:extLst>
            </c:dLbl>
            <c:dLbl>
              <c:idx val="15"/>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AD2-48E3-8539-4E40E2F2C901}"/>
                </c:ext>
              </c:extLst>
            </c:dLbl>
            <c:dLbl>
              <c:idx val="16"/>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2AD2-48E3-8539-4E40E2F2C901}"/>
                </c:ext>
              </c:extLst>
            </c:dLbl>
            <c:dLbl>
              <c:idx val="17"/>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2AD2-48E3-8539-4E40E2F2C901}"/>
                </c:ext>
              </c:extLst>
            </c:dLbl>
            <c:dLbl>
              <c:idx val="18"/>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2AD2-48E3-8539-4E40E2F2C901}"/>
                </c:ext>
              </c:extLst>
            </c:dLbl>
            <c:dLbl>
              <c:idx val="19"/>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2AD2-48E3-8539-4E40E2F2C901}"/>
                </c:ext>
              </c:extLst>
            </c:dLbl>
            <c:dLbl>
              <c:idx val="20"/>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2AD2-48E3-8539-4E40E2F2C901}"/>
                </c:ext>
              </c:extLst>
            </c:dLbl>
            <c:dLbl>
              <c:idx val="21"/>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2AD2-48E3-8539-4E40E2F2C901}"/>
                </c:ext>
              </c:extLst>
            </c:dLbl>
            <c:spPr>
              <a:noFill/>
              <a:ln w="25400">
                <a:noFill/>
              </a:ln>
            </c:spPr>
            <c:txPr>
              <a:bodyPr/>
              <a:lstStyle/>
              <a:p>
                <a:pPr>
                  <a:defRPr sz="150" b="0" i="0" u="none" strike="noStrike" baseline="0">
                    <a:solidFill>
                      <a:srgbClr val="000000"/>
                    </a:solidFill>
                    <a:latin typeface="Arial"/>
                    <a:ea typeface="Arial"/>
                    <a:cs typeface="Arial"/>
                  </a:defRPr>
                </a:pPr>
                <a:endParaRPr lang="de-DE"/>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16-2AD2-48E3-8539-4E40E2F2C901}"/>
            </c:ext>
          </c:extLst>
        </c:ser>
        <c:ser>
          <c:idx val="2"/>
          <c:order val="1"/>
          <c:spPr>
            <a:ln w="25400">
              <a:solidFill>
                <a:srgbClr val="808080"/>
              </a:solidFill>
              <a:prstDash val="solid"/>
            </a:ln>
          </c:spPr>
          <c:marker>
            <c:symbol val="none"/>
          </c:marker>
          <c:dLbls>
            <c:dLbl>
              <c:idx val="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2AD2-48E3-8539-4E40E2F2C901}"/>
                </c:ext>
              </c:extLst>
            </c:dLbl>
            <c:dLbl>
              <c:idx val="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2AD2-48E3-8539-4E40E2F2C901}"/>
                </c:ext>
              </c:extLst>
            </c:dLbl>
            <c:dLbl>
              <c:idx val="2"/>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2AD2-48E3-8539-4E40E2F2C901}"/>
                </c:ext>
              </c:extLst>
            </c:dLbl>
            <c:dLbl>
              <c:idx val="3"/>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2AD2-48E3-8539-4E40E2F2C901}"/>
                </c:ext>
              </c:extLst>
            </c:dLbl>
            <c:dLbl>
              <c:idx val="4"/>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2AD2-48E3-8539-4E40E2F2C901}"/>
                </c:ext>
              </c:extLst>
            </c:dLbl>
            <c:dLbl>
              <c:idx val="5"/>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2AD2-48E3-8539-4E40E2F2C901}"/>
                </c:ext>
              </c:extLst>
            </c:dLbl>
            <c:dLbl>
              <c:idx val="6"/>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2AD2-48E3-8539-4E40E2F2C901}"/>
                </c:ext>
              </c:extLst>
            </c:dLbl>
            <c:dLbl>
              <c:idx val="7"/>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2AD2-48E3-8539-4E40E2F2C901}"/>
                </c:ext>
              </c:extLst>
            </c:dLbl>
            <c:dLbl>
              <c:idx val="8"/>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2AD2-48E3-8539-4E40E2F2C901}"/>
                </c:ext>
              </c:extLst>
            </c:dLbl>
            <c:dLbl>
              <c:idx val="9"/>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2AD2-48E3-8539-4E40E2F2C901}"/>
                </c:ext>
              </c:extLst>
            </c:dLbl>
            <c:dLbl>
              <c:idx val="1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2AD2-48E3-8539-4E40E2F2C901}"/>
                </c:ext>
              </c:extLst>
            </c:dLbl>
            <c:dLbl>
              <c:idx val="1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2AD2-48E3-8539-4E40E2F2C901}"/>
                </c:ext>
              </c:extLst>
            </c:dLbl>
            <c:dLbl>
              <c:idx val="12"/>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2AD2-48E3-8539-4E40E2F2C901}"/>
                </c:ext>
              </c:extLst>
            </c:dLbl>
            <c:dLbl>
              <c:idx val="13"/>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2AD2-48E3-8539-4E40E2F2C901}"/>
                </c:ext>
              </c:extLst>
            </c:dLbl>
            <c:dLbl>
              <c:idx val="14"/>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2AD2-48E3-8539-4E40E2F2C901}"/>
                </c:ext>
              </c:extLst>
            </c:dLbl>
            <c:dLbl>
              <c:idx val="15"/>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2AD2-48E3-8539-4E40E2F2C901}"/>
                </c:ext>
              </c:extLst>
            </c:dLbl>
            <c:dLbl>
              <c:idx val="16"/>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2AD2-48E3-8539-4E40E2F2C901}"/>
                </c:ext>
              </c:extLst>
            </c:dLbl>
            <c:dLbl>
              <c:idx val="17"/>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2AD2-48E3-8539-4E40E2F2C901}"/>
                </c:ext>
              </c:extLst>
            </c:dLbl>
            <c:dLbl>
              <c:idx val="18"/>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2AD2-48E3-8539-4E40E2F2C901}"/>
                </c:ext>
              </c:extLst>
            </c:dLbl>
            <c:dLbl>
              <c:idx val="19"/>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2AD2-48E3-8539-4E40E2F2C901}"/>
                </c:ext>
              </c:extLst>
            </c:dLbl>
            <c:dLbl>
              <c:idx val="2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2AD2-48E3-8539-4E40E2F2C901}"/>
                </c:ext>
              </c:extLst>
            </c:dLbl>
            <c:dLbl>
              <c:idx val="2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2AD2-48E3-8539-4E40E2F2C901}"/>
                </c:ext>
              </c:extLst>
            </c:dLbl>
            <c:spPr>
              <a:noFill/>
              <a:ln w="25400">
                <a:noFill/>
              </a:ln>
            </c:spPr>
            <c:txPr>
              <a:bodyPr/>
              <a:lstStyle/>
              <a:p>
                <a:pPr>
                  <a:defRPr sz="225" b="0" i="0" u="none" strike="noStrike" baseline="0">
                    <a:solidFill>
                      <a:srgbClr val="000000"/>
                    </a:solidFill>
                    <a:latin typeface="Arial"/>
                    <a:ea typeface="Arial"/>
                    <a:cs typeface="Aria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2D-2AD2-48E3-8539-4E40E2F2C901}"/>
            </c:ext>
          </c:extLst>
        </c:ser>
        <c:ser>
          <c:idx val="1"/>
          <c:order val="2"/>
          <c:spPr>
            <a:ln w="25400">
              <a:solidFill>
                <a:srgbClr val="C0C0C0"/>
              </a:solidFill>
              <a:prstDash val="solid"/>
            </a:ln>
          </c:spPr>
          <c:marker>
            <c:symbol val="none"/>
          </c:marker>
          <c:dLbls>
            <c:dLbl>
              <c:idx val="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2AD2-48E3-8539-4E40E2F2C901}"/>
                </c:ext>
              </c:extLst>
            </c:dLbl>
            <c:dLbl>
              <c:idx val="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2AD2-48E3-8539-4E40E2F2C901}"/>
                </c:ext>
              </c:extLst>
            </c:dLbl>
            <c:dLbl>
              <c:idx val="2"/>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0-2AD2-48E3-8539-4E40E2F2C901}"/>
                </c:ext>
              </c:extLst>
            </c:dLbl>
            <c:dLbl>
              <c:idx val="3"/>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1-2AD2-48E3-8539-4E40E2F2C901}"/>
                </c:ext>
              </c:extLst>
            </c:dLbl>
            <c:dLbl>
              <c:idx val="4"/>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2-2AD2-48E3-8539-4E40E2F2C901}"/>
                </c:ext>
              </c:extLst>
            </c:dLbl>
            <c:dLbl>
              <c:idx val="5"/>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3-2AD2-48E3-8539-4E40E2F2C901}"/>
                </c:ext>
              </c:extLst>
            </c:dLbl>
            <c:dLbl>
              <c:idx val="6"/>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4-2AD2-48E3-8539-4E40E2F2C901}"/>
                </c:ext>
              </c:extLst>
            </c:dLbl>
            <c:dLbl>
              <c:idx val="7"/>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5-2AD2-48E3-8539-4E40E2F2C901}"/>
                </c:ext>
              </c:extLst>
            </c:dLbl>
            <c:dLbl>
              <c:idx val="8"/>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6-2AD2-48E3-8539-4E40E2F2C901}"/>
                </c:ext>
              </c:extLst>
            </c:dLbl>
            <c:dLbl>
              <c:idx val="9"/>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7-2AD2-48E3-8539-4E40E2F2C901}"/>
                </c:ext>
              </c:extLst>
            </c:dLbl>
            <c:dLbl>
              <c:idx val="1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8-2AD2-48E3-8539-4E40E2F2C901}"/>
                </c:ext>
              </c:extLst>
            </c:dLbl>
            <c:dLbl>
              <c:idx val="1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9-2AD2-48E3-8539-4E40E2F2C901}"/>
                </c:ext>
              </c:extLst>
            </c:dLbl>
            <c:dLbl>
              <c:idx val="12"/>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A-2AD2-48E3-8539-4E40E2F2C901}"/>
                </c:ext>
              </c:extLst>
            </c:dLbl>
            <c:dLbl>
              <c:idx val="13"/>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B-2AD2-48E3-8539-4E40E2F2C901}"/>
                </c:ext>
              </c:extLst>
            </c:dLbl>
            <c:dLbl>
              <c:idx val="14"/>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C-2AD2-48E3-8539-4E40E2F2C901}"/>
                </c:ext>
              </c:extLst>
            </c:dLbl>
            <c:dLbl>
              <c:idx val="15"/>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D-2AD2-48E3-8539-4E40E2F2C901}"/>
                </c:ext>
              </c:extLst>
            </c:dLbl>
            <c:dLbl>
              <c:idx val="16"/>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E-2AD2-48E3-8539-4E40E2F2C901}"/>
                </c:ext>
              </c:extLst>
            </c:dLbl>
            <c:dLbl>
              <c:idx val="17"/>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F-2AD2-48E3-8539-4E40E2F2C901}"/>
                </c:ext>
              </c:extLst>
            </c:dLbl>
            <c:dLbl>
              <c:idx val="18"/>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0-2AD2-48E3-8539-4E40E2F2C901}"/>
                </c:ext>
              </c:extLst>
            </c:dLbl>
            <c:dLbl>
              <c:idx val="19"/>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1-2AD2-48E3-8539-4E40E2F2C901}"/>
                </c:ext>
              </c:extLst>
            </c:dLbl>
            <c:dLbl>
              <c:idx val="2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2-2AD2-48E3-8539-4E40E2F2C901}"/>
                </c:ext>
              </c:extLst>
            </c:dLbl>
            <c:dLbl>
              <c:idx val="2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3-2AD2-48E3-8539-4E40E2F2C901}"/>
                </c:ext>
              </c:extLst>
            </c:dLbl>
            <c:spPr>
              <a:noFill/>
              <a:ln w="25400">
                <a:noFill/>
              </a:ln>
            </c:spPr>
            <c:txPr>
              <a:bodyPr/>
              <a:lstStyle/>
              <a:p>
                <a:pPr>
                  <a:defRPr sz="150" b="0" i="0" u="none" strike="noStrike" baseline="0">
                    <a:solidFill>
                      <a:srgbClr val="000000"/>
                    </a:solidFill>
                    <a:latin typeface="Arial"/>
                    <a:ea typeface="Arial"/>
                    <a:cs typeface="Aria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44-2AD2-48E3-8539-4E40E2F2C901}"/>
            </c:ext>
          </c:extLst>
        </c:ser>
        <c:dLbls>
          <c:showLegendKey val="0"/>
          <c:showVal val="0"/>
          <c:showCatName val="0"/>
          <c:showSerName val="0"/>
          <c:showPercent val="0"/>
          <c:showBubbleSize val="0"/>
        </c:dLbls>
        <c:smooth val="0"/>
        <c:axId val="297633680"/>
        <c:axId val="297634072"/>
      </c:lineChart>
      <c:catAx>
        <c:axId val="2976336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75" b="0" i="0" u="none" strike="noStrike" baseline="0">
                <a:solidFill>
                  <a:srgbClr val="000000"/>
                </a:solidFill>
                <a:latin typeface="Arial"/>
                <a:ea typeface="Arial"/>
                <a:cs typeface="Arial"/>
              </a:defRPr>
            </a:pPr>
            <a:endParaRPr lang="de-DE"/>
          </a:p>
        </c:txPr>
        <c:crossAx val="297634072"/>
        <c:crosses val="autoZero"/>
        <c:auto val="1"/>
        <c:lblAlgn val="ctr"/>
        <c:lblOffset val="100"/>
        <c:tickLblSkip val="1"/>
        <c:tickMarkSkip val="1"/>
        <c:noMultiLvlLbl val="0"/>
      </c:catAx>
      <c:valAx>
        <c:axId val="297634072"/>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sz="275" b="0" i="0" u="none" strike="noStrike" baseline="0">
                <a:solidFill>
                  <a:srgbClr val="000000"/>
                </a:solidFill>
                <a:latin typeface="Arial"/>
                <a:ea typeface="Arial"/>
                <a:cs typeface="Arial"/>
              </a:defRPr>
            </a:pPr>
            <a:endParaRPr lang="de-DE"/>
          </a:p>
        </c:txPr>
        <c:crossAx val="297633680"/>
        <c:crosses val="autoZero"/>
        <c:crossBetween val="between"/>
      </c:valAx>
      <c:spPr>
        <a:noFill/>
        <a:ln w="25400">
          <a:noFill/>
        </a:ln>
      </c:spPr>
    </c:plotArea>
    <c:legend>
      <c:legendPos val="r"/>
      <c:overlay val="0"/>
      <c:spPr>
        <a:noFill/>
        <a:ln w="25400">
          <a:noFill/>
        </a:ln>
      </c:spPr>
      <c:txPr>
        <a:bodyPr/>
        <a:lstStyle/>
        <a:p>
          <a:pPr>
            <a:defRPr sz="735" b="0" i="0" u="none" strike="noStrike" baseline="0">
              <a:solidFill>
                <a:srgbClr val="000000"/>
              </a:solidFill>
              <a:latin typeface="Arial"/>
              <a:ea typeface="Arial"/>
              <a:cs typeface="Arial"/>
            </a:defRPr>
          </a:pPr>
          <a:endParaRPr lang="de-DE"/>
        </a:p>
      </c:txPr>
    </c:legend>
    <c:plotVisOnly val="1"/>
    <c:dispBlanksAs val="gap"/>
    <c:showDLblsOverMax val="0"/>
  </c:chart>
  <c:spPr>
    <a:noFill/>
    <a:ln w="9525">
      <a:noFill/>
    </a:ln>
  </c:spPr>
  <c:txPr>
    <a:bodyPr/>
    <a:lstStyle/>
    <a:p>
      <a:pPr>
        <a:defRPr sz="2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25400">
              <a:solidFill>
                <a:srgbClr val="000000"/>
              </a:solidFill>
              <a:prstDash val="solid"/>
            </a:ln>
          </c:spPr>
          <c:marker>
            <c:symbol val="none"/>
          </c:marker>
          <c:dLbls>
            <c:dLbl>
              <c:idx val="0"/>
              <c:tx>
                <c:rich>
                  <a:bodyPr/>
                  <a:lstStyle/>
                  <a:p>
                    <a:pPr>
                      <a:defRPr sz="1000" b="0" i="0" u="none" strike="noStrike" baseline="0">
                        <a:solidFill>
                          <a:srgbClr val="000000"/>
                        </a:solidFill>
                        <a:latin typeface="Arial"/>
                        <a:ea typeface="Arial"/>
                        <a:cs typeface="Arial"/>
                      </a:defRPr>
                    </a:pPr>
                    <a:endParaRPr lang="de-DE"/>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97F-410C-9DF5-A7DA352A3E8A}"/>
                </c:ext>
              </c:extLst>
            </c:dLbl>
            <c:dLbl>
              <c:idx val="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97F-410C-9DF5-A7DA352A3E8A}"/>
                </c:ext>
              </c:extLst>
            </c:dLbl>
            <c:dLbl>
              <c:idx val="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97F-410C-9DF5-A7DA352A3E8A}"/>
                </c:ext>
              </c:extLst>
            </c:dLbl>
            <c:dLbl>
              <c:idx val="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7F-410C-9DF5-A7DA352A3E8A}"/>
                </c:ext>
              </c:extLst>
            </c:dLbl>
            <c:dLbl>
              <c:idx val="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97F-410C-9DF5-A7DA352A3E8A}"/>
                </c:ext>
              </c:extLst>
            </c:dLbl>
            <c:dLbl>
              <c:idx val="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97F-410C-9DF5-A7DA352A3E8A}"/>
                </c:ext>
              </c:extLst>
            </c:dLbl>
            <c:dLbl>
              <c:idx val="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97F-410C-9DF5-A7DA352A3E8A}"/>
                </c:ext>
              </c:extLst>
            </c:dLbl>
            <c:dLbl>
              <c:idx val="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97F-410C-9DF5-A7DA352A3E8A}"/>
                </c:ext>
              </c:extLst>
            </c:dLbl>
            <c:dLbl>
              <c:idx val="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97F-410C-9DF5-A7DA352A3E8A}"/>
                </c:ext>
              </c:extLst>
            </c:dLbl>
            <c:dLbl>
              <c:idx val="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97F-410C-9DF5-A7DA352A3E8A}"/>
                </c:ext>
              </c:extLst>
            </c:dLbl>
            <c:dLbl>
              <c:idx val="1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97F-410C-9DF5-A7DA352A3E8A}"/>
                </c:ext>
              </c:extLst>
            </c:dLbl>
            <c:dLbl>
              <c:idx val="1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97F-410C-9DF5-A7DA352A3E8A}"/>
                </c:ext>
              </c:extLst>
            </c:dLbl>
            <c:dLbl>
              <c:idx val="1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97F-410C-9DF5-A7DA352A3E8A}"/>
                </c:ext>
              </c:extLst>
            </c:dLbl>
            <c:dLbl>
              <c:idx val="1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97F-410C-9DF5-A7DA352A3E8A}"/>
                </c:ext>
              </c:extLst>
            </c:dLbl>
            <c:dLbl>
              <c:idx val="1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97F-410C-9DF5-A7DA352A3E8A}"/>
                </c:ext>
              </c:extLst>
            </c:dLbl>
            <c:dLbl>
              <c:idx val="1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B97F-410C-9DF5-A7DA352A3E8A}"/>
                </c:ext>
              </c:extLst>
            </c:dLbl>
            <c:dLbl>
              <c:idx val="1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B97F-410C-9DF5-A7DA352A3E8A}"/>
                </c:ext>
              </c:extLst>
            </c:dLbl>
            <c:dLbl>
              <c:idx val="1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B97F-410C-9DF5-A7DA352A3E8A}"/>
                </c:ext>
              </c:extLst>
            </c:dLbl>
            <c:dLbl>
              <c:idx val="1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B97F-410C-9DF5-A7DA352A3E8A}"/>
                </c:ext>
              </c:extLst>
            </c:dLbl>
            <c:dLbl>
              <c:idx val="1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B97F-410C-9DF5-A7DA352A3E8A}"/>
                </c:ext>
              </c:extLst>
            </c:dLbl>
            <c:dLbl>
              <c:idx val="2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B97F-410C-9DF5-A7DA352A3E8A}"/>
                </c:ext>
              </c:extLst>
            </c:dLbl>
            <c:dLbl>
              <c:idx val="2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B97F-410C-9DF5-A7DA352A3E8A}"/>
                </c:ext>
              </c:extLst>
            </c:dLbl>
            <c:spPr>
              <a:noFill/>
              <a:ln w="25400">
                <a:noFill/>
              </a:ln>
            </c:spPr>
            <c:txPr>
              <a:bodyPr/>
              <a:lstStyle/>
              <a:p>
                <a:pPr>
                  <a:defRPr sz="150" b="0" i="0" u="none" strike="noStrike" baseline="0">
                    <a:solidFill>
                      <a:srgbClr val="000000"/>
                    </a:solidFill>
                    <a:latin typeface="Arial"/>
                    <a:ea typeface="Arial"/>
                    <a:cs typeface="Arial"/>
                  </a:defRPr>
                </a:pPr>
                <a:endParaRPr lang="de-DE"/>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16-B97F-410C-9DF5-A7DA352A3E8A}"/>
            </c:ext>
          </c:extLst>
        </c:ser>
        <c:ser>
          <c:idx val="2"/>
          <c:order val="1"/>
          <c:spPr>
            <a:ln w="25400">
              <a:solidFill>
                <a:srgbClr val="808080"/>
              </a:solidFill>
              <a:prstDash val="solid"/>
            </a:ln>
          </c:spPr>
          <c:marker>
            <c:symbol val="none"/>
          </c:marker>
          <c:dLbls>
            <c:dLbl>
              <c:idx val="0"/>
              <c:tx>
                <c:rich>
                  <a:bodyPr/>
                  <a:lstStyle/>
                  <a:p>
                    <a:pPr>
                      <a:defRPr sz="1000" b="0" i="0" u="none" strike="noStrike" baseline="0">
                        <a:solidFill>
                          <a:srgbClr val="000000"/>
                        </a:solidFill>
                        <a:latin typeface="Arial"/>
                        <a:ea typeface="Arial"/>
                        <a:cs typeface="Arial"/>
                      </a:defRPr>
                    </a:pPr>
                    <a:endParaRPr lang="de-DE"/>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B97F-410C-9DF5-A7DA352A3E8A}"/>
                </c:ext>
              </c:extLst>
            </c:dLbl>
            <c:dLbl>
              <c:idx val="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B97F-410C-9DF5-A7DA352A3E8A}"/>
                </c:ext>
              </c:extLst>
            </c:dLbl>
            <c:dLbl>
              <c:idx val="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B97F-410C-9DF5-A7DA352A3E8A}"/>
                </c:ext>
              </c:extLst>
            </c:dLbl>
            <c:dLbl>
              <c:idx val="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B97F-410C-9DF5-A7DA352A3E8A}"/>
                </c:ext>
              </c:extLst>
            </c:dLbl>
            <c:dLbl>
              <c:idx val="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B97F-410C-9DF5-A7DA352A3E8A}"/>
                </c:ext>
              </c:extLst>
            </c:dLbl>
            <c:dLbl>
              <c:idx val="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B97F-410C-9DF5-A7DA352A3E8A}"/>
                </c:ext>
              </c:extLst>
            </c:dLbl>
            <c:dLbl>
              <c:idx val="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B97F-410C-9DF5-A7DA352A3E8A}"/>
                </c:ext>
              </c:extLst>
            </c:dLbl>
            <c:dLbl>
              <c:idx val="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B97F-410C-9DF5-A7DA352A3E8A}"/>
                </c:ext>
              </c:extLst>
            </c:dLbl>
            <c:dLbl>
              <c:idx val="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B97F-410C-9DF5-A7DA352A3E8A}"/>
                </c:ext>
              </c:extLst>
            </c:dLbl>
            <c:dLbl>
              <c:idx val="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B97F-410C-9DF5-A7DA352A3E8A}"/>
                </c:ext>
              </c:extLst>
            </c:dLbl>
            <c:dLbl>
              <c:idx val="1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B97F-410C-9DF5-A7DA352A3E8A}"/>
                </c:ext>
              </c:extLst>
            </c:dLbl>
            <c:dLbl>
              <c:idx val="1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B97F-410C-9DF5-A7DA352A3E8A}"/>
                </c:ext>
              </c:extLst>
            </c:dLbl>
            <c:dLbl>
              <c:idx val="1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B97F-410C-9DF5-A7DA352A3E8A}"/>
                </c:ext>
              </c:extLst>
            </c:dLbl>
            <c:dLbl>
              <c:idx val="1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B97F-410C-9DF5-A7DA352A3E8A}"/>
                </c:ext>
              </c:extLst>
            </c:dLbl>
            <c:dLbl>
              <c:idx val="1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B97F-410C-9DF5-A7DA352A3E8A}"/>
                </c:ext>
              </c:extLst>
            </c:dLbl>
            <c:dLbl>
              <c:idx val="1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B97F-410C-9DF5-A7DA352A3E8A}"/>
                </c:ext>
              </c:extLst>
            </c:dLbl>
            <c:dLbl>
              <c:idx val="1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B97F-410C-9DF5-A7DA352A3E8A}"/>
                </c:ext>
              </c:extLst>
            </c:dLbl>
            <c:dLbl>
              <c:idx val="1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B97F-410C-9DF5-A7DA352A3E8A}"/>
                </c:ext>
              </c:extLst>
            </c:dLbl>
            <c:dLbl>
              <c:idx val="1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B97F-410C-9DF5-A7DA352A3E8A}"/>
                </c:ext>
              </c:extLst>
            </c:dLbl>
            <c:dLbl>
              <c:idx val="1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B97F-410C-9DF5-A7DA352A3E8A}"/>
                </c:ext>
              </c:extLst>
            </c:dLbl>
            <c:dLbl>
              <c:idx val="2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B97F-410C-9DF5-A7DA352A3E8A}"/>
                </c:ext>
              </c:extLst>
            </c:dLbl>
            <c:dLbl>
              <c:idx val="2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B97F-410C-9DF5-A7DA352A3E8A}"/>
                </c:ext>
              </c:extLst>
            </c:dLbl>
            <c:spPr>
              <a:noFill/>
              <a:ln w="25400">
                <a:noFill/>
              </a:ln>
            </c:spPr>
            <c:txPr>
              <a:bodyPr/>
              <a:lstStyle/>
              <a:p>
                <a:pPr>
                  <a:defRPr sz="225" b="0" i="0" u="none" strike="noStrike" baseline="0">
                    <a:solidFill>
                      <a:srgbClr val="000000"/>
                    </a:solidFill>
                    <a:latin typeface="Arial"/>
                    <a:ea typeface="Arial"/>
                    <a:cs typeface="Aria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2D-B97F-410C-9DF5-A7DA352A3E8A}"/>
            </c:ext>
          </c:extLst>
        </c:ser>
        <c:ser>
          <c:idx val="1"/>
          <c:order val="2"/>
          <c:spPr>
            <a:ln w="25400">
              <a:solidFill>
                <a:srgbClr val="C0C0C0"/>
              </a:solidFill>
              <a:prstDash val="solid"/>
            </a:ln>
          </c:spPr>
          <c:marker>
            <c:symbol val="none"/>
          </c:marker>
          <c:dLbls>
            <c:dLbl>
              <c:idx val="0"/>
              <c:tx>
                <c:rich>
                  <a:bodyPr/>
                  <a:lstStyle/>
                  <a:p>
                    <a:pPr>
                      <a:defRPr sz="1000" b="0" i="0" u="none" strike="noStrike" baseline="0">
                        <a:solidFill>
                          <a:srgbClr val="000000"/>
                        </a:solidFill>
                        <a:latin typeface="Arial"/>
                        <a:ea typeface="Arial"/>
                        <a:cs typeface="Arial"/>
                      </a:defRPr>
                    </a:pPr>
                    <a:endParaRPr lang="de-DE"/>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B97F-410C-9DF5-A7DA352A3E8A}"/>
                </c:ext>
              </c:extLst>
            </c:dLbl>
            <c:dLbl>
              <c:idx val="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B97F-410C-9DF5-A7DA352A3E8A}"/>
                </c:ext>
              </c:extLst>
            </c:dLbl>
            <c:dLbl>
              <c:idx val="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0-B97F-410C-9DF5-A7DA352A3E8A}"/>
                </c:ext>
              </c:extLst>
            </c:dLbl>
            <c:dLbl>
              <c:idx val="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1-B97F-410C-9DF5-A7DA352A3E8A}"/>
                </c:ext>
              </c:extLst>
            </c:dLbl>
            <c:dLbl>
              <c:idx val="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2-B97F-410C-9DF5-A7DA352A3E8A}"/>
                </c:ext>
              </c:extLst>
            </c:dLbl>
            <c:dLbl>
              <c:idx val="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3-B97F-410C-9DF5-A7DA352A3E8A}"/>
                </c:ext>
              </c:extLst>
            </c:dLbl>
            <c:dLbl>
              <c:idx val="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4-B97F-410C-9DF5-A7DA352A3E8A}"/>
                </c:ext>
              </c:extLst>
            </c:dLbl>
            <c:dLbl>
              <c:idx val="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5-B97F-410C-9DF5-A7DA352A3E8A}"/>
                </c:ext>
              </c:extLst>
            </c:dLbl>
            <c:dLbl>
              <c:idx val="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6-B97F-410C-9DF5-A7DA352A3E8A}"/>
                </c:ext>
              </c:extLst>
            </c:dLbl>
            <c:dLbl>
              <c:idx val="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7-B97F-410C-9DF5-A7DA352A3E8A}"/>
                </c:ext>
              </c:extLst>
            </c:dLbl>
            <c:dLbl>
              <c:idx val="1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8-B97F-410C-9DF5-A7DA352A3E8A}"/>
                </c:ext>
              </c:extLst>
            </c:dLbl>
            <c:dLbl>
              <c:idx val="1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9-B97F-410C-9DF5-A7DA352A3E8A}"/>
                </c:ext>
              </c:extLst>
            </c:dLbl>
            <c:dLbl>
              <c:idx val="1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A-B97F-410C-9DF5-A7DA352A3E8A}"/>
                </c:ext>
              </c:extLst>
            </c:dLbl>
            <c:dLbl>
              <c:idx val="1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B-B97F-410C-9DF5-A7DA352A3E8A}"/>
                </c:ext>
              </c:extLst>
            </c:dLbl>
            <c:dLbl>
              <c:idx val="1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C-B97F-410C-9DF5-A7DA352A3E8A}"/>
                </c:ext>
              </c:extLst>
            </c:dLbl>
            <c:dLbl>
              <c:idx val="1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D-B97F-410C-9DF5-A7DA352A3E8A}"/>
                </c:ext>
              </c:extLst>
            </c:dLbl>
            <c:dLbl>
              <c:idx val="1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E-B97F-410C-9DF5-A7DA352A3E8A}"/>
                </c:ext>
              </c:extLst>
            </c:dLbl>
            <c:dLbl>
              <c:idx val="1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F-B97F-410C-9DF5-A7DA352A3E8A}"/>
                </c:ext>
              </c:extLst>
            </c:dLbl>
            <c:dLbl>
              <c:idx val="1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0-B97F-410C-9DF5-A7DA352A3E8A}"/>
                </c:ext>
              </c:extLst>
            </c:dLbl>
            <c:dLbl>
              <c:idx val="1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1-B97F-410C-9DF5-A7DA352A3E8A}"/>
                </c:ext>
              </c:extLst>
            </c:dLbl>
            <c:dLbl>
              <c:idx val="2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2-B97F-410C-9DF5-A7DA352A3E8A}"/>
                </c:ext>
              </c:extLst>
            </c:dLbl>
            <c:dLbl>
              <c:idx val="2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3-B97F-410C-9DF5-A7DA352A3E8A}"/>
                </c:ext>
              </c:extLst>
            </c:dLbl>
            <c:spPr>
              <a:noFill/>
              <a:ln w="25400">
                <a:noFill/>
              </a:ln>
            </c:spPr>
            <c:txPr>
              <a:bodyPr/>
              <a:lstStyle/>
              <a:p>
                <a:pPr>
                  <a:defRPr sz="150" b="0" i="0" u="none" strike="noStrike" baseline="0">
                    <a:solidFill>
                      <a:srgbClr val="000000"/>
                    </a:solidFill>
                    <a:latin typeface="Arial"/>
                    <a:ea typeface="Arial"/>
                    <a:cs typeface="Aria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44-B97F-410C-9DF5-A7DA352A3E8A}"/>
            </c:ext>
          </c:extLst>
        </c:ser>
        <c:dLbls>
          <c:showLegendKey val="0"/>
          <c:showVal val="0"/>
          <c:showCatName val="0"/>
          <c:showSerName val="0"/>
          <c:showPercent val="0"/>
          <c:showBubbleSize val="0"/>
        </c:dLbls>
        <c:smooth val="0"/>
        <c:axId val="292822744"/>
        <c:axId val="292823136"/>
      </c:lineChart>
      <c:catAx>
        <c:axId val="2928227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a:ea typeface="Arial"/>
                <a:cs typeface="Arial"/>
              </a:defRPr>
            </a:pPr>
            <a:endParaRPr lang="de-DE"/>
          </a:p>
        </c:txPr>
        <c:crossAx val="292823136"/>
        <c:crosses val="autoZero"/>
        <c:auto val="1"/>
        <c:lblAlgn val="ctr"/>
        <c:lblOffset val="100"/>
        <c:tickLblSkip val="1"/>
        <c:tickMarkSkip val="1"/>
        <c:noMultiLvlLbl val="0"/>
      </c:catAx>
      <c:valAx>
        <c:axId val="292823136"/>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a:ea typeface="Arial"/>
                <a:cs typeface="Arial"/>
              </a:defRPr>
            </a:pPr>
            <a:endParaRPr lang="de-DE"/>
          </a:p>
        </c:txPr>
        <c:crossAx val="292822744"/>
        <c:crosses val="autoZero"/>
        <c:crossBetween val="between"/>
      </c:valAx>
      <c:spPr>
        <a:noFill/>
        <a:ln w="25400">
          <a:noFill/>
        </a:ln>
      </c:spPr>
    </c:plotArea>
    <c:legend>
      <c:legendPos val="r"/>
      <c:overlay val="0"/>
      <c:spPr>
        <a:noFill/>
        <a:ln w="25400">
          <a:noFill/>
        </a:ln>
      </c:spPr>
      <c:txPr>
        <a:bodyPr/>
        <a:lstStyle/>
        <a:p>
          <a:pPr>
            <a:defRPr sz="735" b="0" i="0" u="none" strike="noStrike" baseline="0">
              <a:solidFill>
                <a:srgbClr val="000000"/>
              </a:solidFill>
              <a:latin typeface="Arial"/>
              <a:ea typeface="Arial"/>
              <a:cs typeface="Arial"/>
            </a:defRPr>
          </a:pPr>
          <a:endParaRPr lang="de-DE"/>
        </a:p>
      </c:txPr>
    </c:legend>
    <c:plotVisOnly val="1"/>
    <c:dispBlanksAs val="gap"/>
    <c:showDLblsOverMax val="0"/>
  </c:chart>
  <c:spPr>
    <a:noFill/>
    <a:ln w="9525">
      <a:noFill/>
    </a:ln>
  </c:spPr>
  <c:txPr>
    <a:bodyPr/>
    <a:lstStyle/>
    <a:p>
      <a:pPr>
        <a:defRPr sz="2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8044718948978125E-2"/>
          <c:y val="9.4044031096981395E-2"/>
          <c:w val="0.93184408380111061"/>
          <c:h val="0.76175665188554964"/>
        </c:manualLayout>
      </c:layout>
      <c:lineChart>
        <c:grouping val="standard"/>
        <c:varyColors val="0"/>
        <c:ser>
          <c:idx val="0"/>
          <c:order val="0"/>
          <c:tx>
            <c:strRef>
              <c:f>Daten_Diagramme!$E$51</c:f>
              <c:strCache>
                <c:ptCount val="1"/>
                <c:pt idx="0">
                  <c:v>SvB</c:v>
                </c:pt>
              </c:strCache>
            </c:strRef>
          </c:tx>
          <c:spPr>
            <a:ln w="25400">
              <a:solidFill>
                <a:srgbClr val="000000"/>
              </a:solidFill>
              <a:prstDash val="solid"/>
            </a:ln>
          </c:spPr>
          <c:marker>
            <c:symbol val="none"/>
          </c:marker>
          <c:val>
            <c:numRef>
              <c:f>Daten_Diagramme!$E$52:$E$76</c:f>
              <c:numCache>
                <c:formatCode>#,#00</c:formatCode>
                <c:ptCount val="25"/>
                <c:pt idx="0">
                  <c:v>100</c:v>
                </c:pt>
                <c:pt idx="1">
                  <c:v>100.05577553854792</c:v>
                </c:pt>
                <c:pt idx="2">
                  <c:v>99.161150675216462</c:v>
                </c:pt>
                <c:pt idx="3">
                  <c:v>101.25328743240448</c:v>
                </c:pt>
                <c:pt idx="4">
                  <c:v>101.4305871575899</c:v>
                </c:pt>
                <c:pt idx="5">
                  <c:v>101.43723589728435</c:v>
                </c:pt>
                <c:pt idx="6">
                  <c:v>101.91890015070477</c:v>
                </c:pt>
                <c:pt idx="7">
                  <c:v>103.48652522088591</c:v>
                </c:pt>
                <c:pt idx="8">
                  <c:v>103.96892822316126</c:v>
                </c:pt>
                <c:pt idx="9">
                  <c:v>104.25630152773265</c:v>
                </c:pt>
                <c:pt idx="10">
                  <c:v>104.64931591856032</c:v>
                </c:pt>
                <c:pt idx="11">
                  <c:v>106.17778729942968</c:v>
                </c:pt>
                <c:pt idx="12">
                  <c:v>106.0473981265329</c:v>
                </c:pt>
                <c:pt idx="13">
                  <c:v>105.86308028722556</c:v>
                </c:pt>
                <c:pt idx="14">
                  <c:v>105.88265713188146</c:v>
                </c:pt>
                <c:pt idx="15">
                  <c:v>107.44843532992523</c:v>
                </c:pt>
                <c:pt idx="16">
                  <c:v>107.76535858869418</c:v>
                </c:pt>
                <c:pt idx="17">
                  <c:v>108.17462545433054</c:v>
                </c:pt>
                <c:pt idx="18">
                  <c:v>108.29614964096805</c:v>
                </c:pt>
                <c:pt idx="19">
                  <c:v>109.84124287107355</c:v>
                </c:pt>
                <c:pt idx="20">
                  <c:v>110.3173665080819</c:v>
                </c:pt>
                <c:pt idx="21">
                  <c:v>110.17404923022369</c:v>
                </c:pt>
                <c:pt idx="22">
                  <c:v>109.83496350580657</c:v>
                </c:pt>
                <c:pt idx="23">
                  <c:v>110.76985018173222</c:v>
                </c:pt>
                <c:pt idx="24">
                  <c:v>110.61766791761474</c:v>
                </c:pt>
              </c:numCache>
            </c:numRef>
          </c:val>
          <c:smooth val="0"/>
          <c:extLst>
            <c:ext xmlns:c16="http://schemas.microsoft.com/office/drawing/2014/chart" uri="{C3380CC4-5D6E-409C-BE32-E72D297353CC}">
              <c16:uniqueId val="{00000000-FCE3-4683-BB73-B23157346290}"/>
            </c:ext>
          </c:extLst>
        </c:ser>
        <c:ser>
          <c:idx val="2"/>
          <c:order val="1"/>
          <c:tx>
            <c:strRef>
              <c:f>Daten_Diagramme!$F$51</c:f>
              <c:strCache>
                <c:ptCount val="1"/>
                <c:pt idx="0">
                  <c:v>GeB - ausschließlich</c:v>
                </c:pt>
              </c:strCache>
            </c:strRef>
          </c:tx>
          <c:spPr>
            <a:ln w="25400">
              <a:solidFill>
                <a:srgbClr val="808080"/>
              </a:solidFill>
              <a:prstDash val="solid"/>
            </a:ln>
          </c:spPr>
          <c:marker>
            <c:symbol val="none"/>
          </c:marker>
          <c:val>
            <c:numRef>
              <c:f>Daten_Diagramme!$F$52:$F$76</c:f>
              <c:numCache>
                <c:formatCode>#,#00</c:formatCode>
                <c:ptCount val="25"/>
                <c:pt idx="0">
                  <c:v>100</c:v>
                </c:pt>
                <c:pt idx="1">
                  <c:v>95.900776859874185</c:v>
                </c:pt>
                <c:pt idx="2">
                  <c:v>94.720934918396125</c:v>
                </c:pt>
                <c:pt idx="3">
                  <c:v>93.133633331094543</c:v>
                </c:pt>
                <c:pt idx="4">
                  <c:v>92.150804844739966</c:v>
                </c:pt>
                <c:pt idx="5">
                  <c:v>90.534398997022407</c:v>
                </c:pt>
                <c:pt idx="6">
                  <c:v>93.670942754158546</c:v>
                </c:pt>
                <c:pt idx="7">
                  <c:v>92.517966283833715</c:v>
                </c:pt>
                <c:pt idx="8">
                  <c:v>94.235117648375748</c:v>
                </c:pt>
                <c:pt idx="9">
                  <c:v>93.648554861530883</c:v>
                </c:pt>
                <c:pt idx="10">
                  <c:v>96.328385609062622</c:v>
                </c:pt>
                <c:pt idx="11">
                  <c:v>94.508249938433295</c:v>
                </c:pt>
                <c:pt idx="12">
                  <c:v>97.120917008082031</c:v>
                </c:pt>
                <c:pt idx="13">
                  <c:v>96.726890097835096</c:v>
                </c:pt>
                <c:pt idx="14">
                  <c:v>98.029865448765307</c:v>
                </c:pt>
                <c:pt idx="15">
                  <c:v>94.452280206864131</c:v>
                </c:pt>
                <c:pt idx="16">
                  <c:v>95.887344124297584</c:v>
                </c:pt>
                <c:pt idx="17">
                  <c:v>94.356012268565166</c:v>
                </c:pt>
                <c:pt idx="18">
                  <c:v>96.28137103454452</c:v>
                </c:pt>
                <c:pt idx="19">
                  <c:v>93.476168088297854</c:v>
                </c:pt>
                <c:pt idx="20">
                  <c:v>94.884366534578106</c:v>
                </c:pt>
                <c:pt idx="21">
                  <c:v>94.311236483309827</c:v>
                </c:pt>
                <c:pt idx="22">
                  <c:v>94.143327288602322</c:v>
                </c:pt>
                <c:pt idx="23">
                  <c:v>90.554548100387308</c:v>
                </c:pt>
                <c:pt idx="24">
                  <c:v>90.250072760651037</c:v>
                </c:pt>
              </c:numCache>
            </c:numRef>
          </c:val>
          <c:smooth val="0"/>
          <c:extLst>
            <c:ext xmlns:c16="http://schemas.microsoft.com/office/drawing/2014/chart" uri="{C3380CC4-5D6E-409C-BE32-E72D297353CC}">
              <c16:uniqueId val="{00000001-FCE3-4683-BB73-B23157346290}"/>
            </c:ext>
          </c:extLst>
        </c:ser>
        <c:ser>
          <c:idx val="1"/>
          <c:order val="2"/>
          <c:tx>
            <c:strRef>
              <c:f>Daten_Diagramme!$G$51</c:f>
              <c:strCache>
                <c:ptCount val="1"/>
                <c:pt idx="0">
                  <c:v>GeB - im Nebenjob</c:v>
                </c:pt>
              </c:strCache>
            </c:strRef>
          </c:tx>
          <c:spPr>
            <a:ln w="25400">
              <a:solidFill>
                <a:srgbClr val="C0C0C0"/>
              </a:solidFill>
              <a:prstDash val="solid"/>
            </a:ln>
          </c:spPr>
          <c:marker>
            <c:symbol val="none"/>
          </c:marker>
          <c:val>
            <c:numRef>
              <c:f>Daten_Diagramme!$G$52:$G$76</c:f>
              <c:numCache>
                <c:formatCode>#,#00</c:formatCode>
                <c:ptCount val="25"/>
                <c:pt idx="0">
                  <c:v>100</c:v>
                </c:pt>
                <c:pt idx="1">
                  <c:v>97.564838645812713</c:v>
                </c:pt>
                <c:pt idx="2">
                  <c:v>96.689764403088503</c:v>
                </c:pt>
                <c:pt idx="3">
                  <c:v>102.67273807166897</c:v>
                </c:pt>
                <c:pt idx="4">
                  <c:v>102.94991090873094</c:v>
                </c:pt>
                <c:pt idx="5">
                  <c:v>103.50425658285486</c:v>
                </c:pt>
                <c:pt idx="6">
                  <c:v>108.93684418926945</c:v>
                </c:pt>
                <c:pt idx="7">
                  <c:v>113.87052068897248</c:v>
                </c:pt>
                <c:pt idx="8">
                  <c:v>115.53751732330231</c:v>
                </c:pt>
                <c:pt idx="9">
                  <c:v>117.86972876658088</c:v>
                </c:pt>
                <c:pt idx="10">
                  <c:v>121.63136012670759</c:v>
                </c:pt>
                <c:pt idx="11">
                  <c:v>126.90556325480102</c:v>
                </c:pt>
                <c:pt idx="12">
                  <c:v>127.89942585626608</c:v>
                </c:pt>
                <c:pt idx="13">
                  <c:v>127.36091862997428</c:v>
                </c:pt>
                <c:pt idx="14">
                  <c:v>128.12512373787368</c:v>
                </c:pt>
                <c:pt idx="15">
                  <c:v>127.75687982577708</c:v>
                </c:pt>
                <c:pt idx="16">
                  <c:v>127.31736289843596</c:v>
                </c:pt>
                <c:pt idx="17">
                  <c:v>126.4502078796278</c:v>
                </c:pt>
                <c:pt idx="18">
                  <c:v>127.56681845179172</c:v>
                </c:pt>
                <c:pt idx="19">
                  <c:v>131.51059196198773</c:v>
                </c:pt>
                <c:pt idx="20">
                  <c:v>133.11819441694715</c:v>
                </c:pt>
                <c:pt idx="21">
                  <c:v>131.72441100772124</c:v>
                </c:pt>
                <c:pt idx="22">
                  <c:v>129.57434171451197</c:v>
                </c:pt>
                <c:pt idx="23">
                  <c:v>132.83706196792716</c:v>
                </c:pt>
                <c:pt idx="24">
                  <c:v>129.27341120570185</c:v>
                </c:pt>
              </c:numCache>
            </c:numRef>
          </c:val>
          <c:smooth val="0"/>
          <c:extLst>
            <c:ext xmlns:c16="http://schemas.microsoft.com/office/drawing/2014/chart" uri="{C3380CC4-5D6E-409C-BE32-E72D297353CC}">
              <c16:uniqueId val="{00000002-FCE3-4683-BB73-B23157346290}"/>
            </c:ext>
          </c:extLst>
        </c:ser>
        <c:ser>
          <c:idx val="3"/>
          <c:order val="3"/>
          <c:tx>
            <c:v/>
          </c:tx>
          <c:spPr>
            <a:ln w="12700">
              <a:solidFill>
                <a:srgbClr val="FFFFFF"/>
              </a:solidFill>
              <a:prstDash val="solid"/>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3-FCE3-4683-BB73-B23157346290}"/>
                </c:ext>
              </c:extLst>
            </c:dLbl>
            <c:dLbl>
              <c:idx val="1"/>
              <c:delete val="1"/>
              <c:extLst>
                <c:ext xmlns:c15="http://schemas.microsoft.com/office/drawing/2012/chart" uri="{CE6537A1-D6FC-4f65-9D91-7224C49458BB}"/>
                <c:ext xmlns:c16="http://schemas.microsoft.com/office/drawing/2014/chart" uri="{C3380CC4-5D6E-409C-BE32-E72D297353CC}">
                  <c16:uniqueId val="{00000004-FCE3-4683-BB73-B23157346290}"/>
                </c:ext>
              </c:extLst>
            </c:dLbl>
            <c:dLbl>
              <c:idx val="2"/>
              <c:delete val="1"/>
              <c:extLst>
                <c:ext xmlns:c15="http://schemas.microsoft.com/office/drawing/2012/chart" uri="{CE6537A1-D6FC-4f65-9D91-7224C49458BB}"/>
                <c:ext xmlns:c16="http://schemas.microsoft.com/office/drawing/2014/chart" uri="{C3380CC4-5D6E-409C-BE32-E72D297353CC}">
                  <c16:uniqueId val="{00000005-FCE3-4683-BB73-B23157346290}"/>
                </c:ext>
              </c:extLst>
            </c:dLbl>
            <c:dLbl>
              <c:idx val="3"/>
              <c:delete val="1"/>
              <c:extLst>
                <c:ext xmlns:c15="http://schemas.microsoft.com/office/drawing/2012/chart" uri="{CE6537A1-D6FC-4f65-9D91-7224C49458BB}"/>
                <c:ext xmlns:c16="http://schemas.microsoft.com/office/drawing/2014/chart" uri="{C3380CC4-5D6E-409C-BE32-E72D297353CC}">
                  <c16:uniqueId val="{00000006-FCE3-4683-BB73-B23157346290}"/>
                </c:ext>
              </c:extLst>
            </c:dLbl>
            <c:dLbl>
              <c:idx val="4"/>
              <c:delete val="1"/>
              <c:extLst>
                <c:ext xmlns:c15="http://schemas.microsoft.com/office/drawing/2012/chart" uri="{CE6537A1-D6FC-4f65-9D91-7224C49458BB}"/>
                <c:ext xmlns:c16="http://schemas.microsoft.com/office/drawing/2014/chart" uri="{C3380CC4-5D6E-409C-BE32-E72D297353CC}">
                  <c16:uniqueId val="{00000007-FCE3-4683-BB73-B23157346290}"/>
                </c:ext>
              </c:extLst>
            </c:dLbl>
            <c:dLbl>
              <c:idx val="5"/>
              <c:delete val="1"/>
              <c:extLst>
                <c:ext xmlns:c15="http://schemas.microsoft.com/office/drawing/2012/chart" uri="{CE6537A1-D6FC-4f65-9D91-7224C49458BB}"/>
                <c:ext xmlns:c16="http://schemas.microsoft.com/office/drawing/2014/chart" uri="{C3380CC4-5D6E-409C-BE32-E72D297353CC}">
                  <c16:uniqueId val="{00000008-FCE3-4683-BB73-B23157346290}"/>
                </c:ext>
              </c:extLst>
            </c:dLbl>
            <c:dLbl>
              <c:idx val="6"/>
              <c:delete val="1"/>
              <c:extLst>
                <c:ext xmlns:c15="http://schemas.microsoft.com/office/drawing/2012/chart" uri="{CE6537A1-D6FC-4f65-9D91-7224C49458BB}"/>
                <c:ext xmlns:c16="http://schemas.microsoft.com/office/drawing/2014/chart" uri="{C3380CC4-5D6E-409C-BE32-E72D297353CC}">
                  <c16:uniqueId val="{00000009-FCE3-4683-BB73-B23157346290}"/>
                </c:ext>
              </c:extLst>
            </c:dLbl>
            <c:dLbl>
              <c:idx val="7"/>
              <c:delete val="1"/>
              <c:extLst>
                <c:ext xmlns:c15="http://schemas.microsoft.com/office/drawing/2012/chart" uri="{CE6537A1-D6FC-4f65-9D91-7224C49458BB}"/>
                <c:ext xmlns:c16="http://schemas.microsoft.com/office/drawing/2014/chart" uri="{C3380CC4-5D6E-409C-BE32-E72D297353CC}">
                  <c16:uniqueId val="{0000000A-FCE3-4683-BB73-B23157346290}"/>
                </c:ext>
              </c:extLst>
            </c:dLbl>
            <c:dLbl>
              <c:idx val="8"/>
              <c:delete val="1"/>
              <c:extLst>
                <c:ext xmlns:c15="http://schemas.microsoft.com/office/drawing/2012/chart" uri="{CE6537A1-D6FC-4f65-9D91-7224C49458BB}"/>
                <c:ext xmlns:c16="http://schemas.microsoft.com/office/drawing/2014/chart" uri="{C3380CC4-5D6E-409C-BE32-E72D297353CC}">
                  <c16:uniqueId val="{0000000B-FCE3-4683-BB73-B23157346290}"/>
                </c:ext>
              </c:extLst>
            </c:dLbl>
            <c:dLbl>
              <c:idx val="9"/>
              <c:delete val="1"/>
              <c:extLst>
                <c:ext xmlns:c15="http://schemas.microsoft.com/office/drawing/2012/chart" uri="{CE6537A1-D6FC-4f65-9D91-7224C49458BB}"/>
                <c:ext xmlns:c16="http://schemas.microsoft.com/office/drawing/2014/chart" uri="{C3380CC4-5D6E-409C-BE32-E72D297353CC}">
                  <c16:uniqueId val="{0000000C-FCE3-4683-BB73-B23157346290}"/>
                </c:ext>
              </c:extLst>
            </c:dLbl>
            <c:dLbl>
              <c:idx val="10"/>
              <c:delete val="1"/>
              <c:extLst>
                <c:ext xmlns:c15="http://schemas.microsoft.com/office/drawing/2012/chart" uri="{CE6537A1-D6FC-4f65-9D91-7224C49458BB}"/>
                <c:ext xmlns:c16="http://schemas.microsoft.com/office/drawing/2014/chart" uri="{C3380CC4-5D6E-409C-BE32-E72D297353CC}">
                  <c16:uniqueId val="{0000000D-FCE3-4683-BB73-B23157346290}"/>
                </c:ext>
              </c:extLst>
            </c:dLbl>
            <c:dLbl>
              <c:idx val="11"/>
              <c:delete val="1"/>
              <c:extLst>
                <c:ext xmlns:c15="http://schemas.microsoft.com/office/drawing/2012/chart" uri="{CE6537A1-D6FC-4f65-9D91-7224C49458BB}"/>
                <c:ext xmlns:c16="http://schemas.microsoft.com/office/drawing/2014/chart" uri="{C3380CC4-5D6E-409C-BE32-E72D297353CC}">
                  <c16:uniqueId val="{0000000E-FCE3-4683-BB73-B23157346290}"/>
                </c:ext>
              </c:extLst>
            </c:dLbl>
            <c:dLbl>
              <c:idx val="12"/>
              <c:delete val="1"/>
              <c:extLst>
                <c:ext xmlns:c15="http://schemas.microsoft.com/office/drawing/2012/chart" uri="{CE6537A1-D6FC-4f65-9D91-7224C49458BB}"/>
                <c:ext xmlns:c16="http://schemas.microsoft.com/office/drawing/2014/chart" uri="{C3380CC4-5D6E-409C-BE32-E72D297353CC}">
                  <c16:uniqueId val="{0000000F-FCE3-4683-BB73-B23157346290}"/>
                </c:ext>
              </c:extLst>
            </c:dLbl>
            <c:dLbl>
              <c:idx val="13"/>
              <c:tx>
                <c:rich>
                  <a:bodyPr/>
                  <a:lstStyle/>
                  <a:p>
                    <a:r>
                      <a:rPr lang="de-DE"/>
                      <a:t>Diagrammdarstellung wegen fehlender Daten nicht möglich.</a:t>
                    </a:r>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FCE3-4683-BB73-B23157346290}"/>
                </c:ext>
              </c:extLst>
            </c:dLbl>
            <c:dLbl>
              <c:idx val="14"/>
              <c:delete val="1"/>
              <c:extLst>
                <c:ext xmlns:c15="http://schemas.microsoft.com/office/drawing/2012/chart" uri="{CE6537A1-D6FC-4f65-9D91-7224C49458BB}"/>
                <c:ext xmlns:c16="http://schemas.microsoft.com/office/drawing/2014/chart" uri="{C3380CC4-5D6E-409C-BE32-E72D297353CC}">
                  <c16:uniqueId val="{00000011-FCE3-4683-BB73-B23157346290}"/>
                </c:ext>
              </c:extLst>
            </c:dLbl>
            <c:dLbl>
              <c:idx val="15"/>
              <c:delete val="1"/>
              <c:extLst>
                <c:ext xmlns:c15="http://schemas.microsoft.com/office/drawing/2012/chart" uri="{CE6537A1-D6FC-4f65-9D91-7224C49458BB}"/>
                <c:ext xmlns:c16="http://schemas.microsoft.com/office/drawing/2014/chart" uri="{C3380CC4-5D6E-409C-BE32-E72D297353CC}">
                  <c16:uniqueId val="{00000012-FCE3-4683-BB73-B23157346290}"/>
                </c:ext>
              </c:extLst>
            </c:dLbl>
            <c:dLbl>
              <c:idx val="16"/>
              <c:delete val="1"/>
              <c:extLst>
                <c:ext xmlns:c15="http://schemas.microsoft.com/office/drawing/2012/chart" uri="{CE6537A1-D6FC-4f65-9D91-7224C49458BB}"/>
                <c:ext xmlns:c16="http://schemas.microsoft.com/office/drawing/2014/chart" uri="{C3380CC4-5D6E-409C-BE32-E72D297353CC}">
                  <c16:uniqueId val="{00000013-FCE3-4683-BB73-B23157346290}"/>
                </c:ext>
              </c:extLst>
            </c:dLbl>
            <c:dLbl>
              <c:idx val="17"/>
              <c:delete val="1"/>
              <c:extLst>
                <c:ext xmlns:c15="http://schemas.microsoft.com/office/drawing/2012/chart" uri="{CE6537A1-D6FC-4f65-9D91-7224C49458BB}"/>
                <c:ext xmlns:c16="http://schemas.microsoft.com/office/drawing/2014/chart" uri="{C3380CC4-5D6E-409C-BE32-E72D297353CC}">
                  <c16:uniqueId val="{00000014-FCE3-4683-BB73-B23157346290}"/>
                </c:ext>
              </c:extLst>
            </c:dLbl>
            <c:dLbl>
              <c:idx val="18"/>
              <c:delete val="1"/>
              <c:extLst>
                <c:ext xmlns:c15="http://schemas.microsoft.com/office/drawing/2012/chart" uri="{CE6537A1-D6FC-4f65-9D91-7224C49458BB}"/>
                <c:ext xmlns:c16="http://schemas.microsoft.com/office/drawing/2014/chart" uri="{C3380CC4-5D6E-409C-BE32-E72D297353CC}">
                  <c16:uniqueId val="{00000015-FCE3-4683-BB73-B23157346290}"/>
                </c:ext>
              </c:extLst>
            </c:dLbl>
            <c:dLbl>
              <c:idx val="19"/>
              <c:delete val="1"/>
              <c:extLst>
                <c:ext xmlns:c15="http://schemas.microsoft.com/office/drawing/2012/chart" uri="{CE6537A1-D6FC-4f65-9D91-7224C49458BB}"/>
                <c:ext xmlns:c16="http://schemas.microsoft.com/office/drawing/2014/chart" uri="{C3380CC4-5D6E-409C-BE32-E72D297353CC}">
                  <c16:uniqueId val="{00000016-FCE3-4683-BB73-B23157346290}"/>
                </c:ext>
              </c:extLst>
            </c:dLbl>
            <c:dLbl>
              <c:idx val="20"/>
              <c:delete val="1"/>
              <c:extLst>
                <c:ext xmlns:c15="http://schemas.microsoft.com/office/drawing/2012/chart" uri="{CE6537A1-D6FC-4f65-9D91-7224C49458BB}"/>
                <c:ext xmlns:c16="http://schemas.microsoft.com/office/drawing/2014/chart" uri="{C3380CC4-5D6E-409C-BE32-E72D297353CC}">
                  <c16:uniqueId val="{00000017-FCE3-4683-BB73-B23157346290}"/>
                </c:ext>
              </c:extLst>
            </c:dLbl>
            <c:dLbl>
              <c:idx val="21"/>
              <c:delete val="1"/>
              <c:extLst>
                <c:ext xmlns:c15="http://schemas.microsoft.com/office/drawing/2012/chart" uri="{CE6537A1-D6FC-4f65-9D91-7224C49458BB}"/>
                <c:ext xmlns:c16="http://schemas.microsoft.com/office/drawing/2014/chart" uri="{C3380CC4-5D6E-409C-BE32-E72D297353CC}">
                  <c16:uniqueId val="{00000018-FCE3-4683-BB73-B23157346290}"/>
                </c:ext>
              </c:extLst>
            </c:dLbl>
            <c:dLbl>
              <c:idx val="22"/>
              <c:delete val="1"/>
              <c:extLst>
                <c:ext xmlns:c15="http://schemas.microsoft.com/office/drawing/2012/chart" uri="{CE6537A1-D6FC-4f65-9D91-7224C49458BB}"/>
                <c:ext xmlns:c16="http://schemas.microsoft.com/office/drawing/2014/chart" uri="{C3380CC4-5D6E-409C-BE32-E72D297353CC}">
                  <c16:uniqueId val="{00000019-FCE3-4683-BB73-B23157346290}"/>
                </c:ext>
              </c:extLst>
            </c:dLbl>
            <c:dLbl>
              <c:idx val="23"/>
              <c:delete val="1"/>
              <c:extLst>
                <c:ext xmlns:c15="http://schemas.microsoft.com/office/drawing/2012/chart" uri="{CE6537A1-D6FC-4f65-9D91-7224C49458BB}"/>
                <c:ext xmlns:c16="http://schemas.microsoft.com/office/drawing/2014/chart" uri="{C3380CC4-5D6E-409C-BE32-E72D297353CC}">
                  <c16:uniqueId val="{0000001A-FCE3-4683-BB73-B23157346290}"/>
                </c:ext>
              </c:extLst>
            </c:dLbl>
            <c:dLbl>
              <c:idx val="24"/>
              <c:delete val="1"/>
              <c:extLst>
                <c:ext xmlns:c15="http://schemas.microsoft.com/office/drawing/2012/chart" uri="{CE6537A1-D6FC-4f65-9D91-7224C49458BB}"/>
                <c:ext xmlns:c16="http://schemas.microsoft.com/office/drawing/2014/chart" uri="{C3380CC4-5D6E-409C-BE32-E72D297353CC}">
                  <c16:uniqueId val="{0000001B-FCE3-4683-BB73-B23157346290}"/>
                </c:ext>
              </c:extLst>
            </c:dLbl>
            <c:spPr>
              <a:noFill/>
              <a:ln w="25400">
                <a:noFill/>
              </a:ln>
            </c:spPr>
            <c:txPr>
              <a:bodyPr/>
              <a:lstStyle/>
              <a:p>
                <a:pPr>
                  <a:defRPr sz="900" b="0" i="0" u="none" strike="noStrike" baseline="0">
                    <a:solidFill>
                      <a:srgbClr val="000000"/>
                    </a:solidFill>
                    <a:latin typeface="Arial"/>
                    <a:ea typeface="Arial"/>
                    <a:cs typeface="Arial"/>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Daten_Diagramme!$H$52:$H$76</c:f>
              <c:strCache>
                <c:ptCount val="24"/>
                <c:pt idx="3">
                  <c:v>Sep-20</c:v>
                </c:pt>
                <c:pt idx="7">
                  <c:v>Sep-21</c:v>
                </c:pt>
                <c:pt idx="11">
                  <c:v>Sep-22</c:v>
                </c:pt>
                <c:pt idx="15">
                  <c:v>Sep-23</c:v>
                </c:pt>
                <c:pt idx="19">
                  <c:v>Sep-24</c:v>
                </c:pt>
                <c:pt idx="23">
                  <c:v>Sep-25</c:v>
                </c:pt>
              </c:strCache>
            </c:strRef>
          </c:cat>
          <c:val>
            <c:numRef>
              <c:f>Daten_Diagramme!$B$52:$B$76</c:f>
              <c:numCache>
                <c:formatCode>#,##0</c:formatCode>
                <c:ptCount val="25"/>
                <c:pt idx="0">
                  <c:v>270728</c:v>
                </c:pt>
                <c:pt idx="1">
                  <c:v>270879</c:v>
                </c:pt>
                <c:pt idx="2">
                  <c:v>268457</c:v>
                </c:pt>
                <c:pt idx="3">
                  <c:v>274121</c:v>
                </c:pt>
                <c:pt idx="4">
                  <c:v>274601</c:v>
                </c:pt>
                <c:pt idx="5">
                  <c:v>274619</c:v>
                </c:pt>
                <c:pt idx="6">
                  <c:v>275923</c:v>
                </c:pt>
                <c:pt idx="7">
                  <c:v>280167</c:v>
                </c:pt>
                <c:pt idx="8">
                  <c:v>281473</c:v>
                </c:pt>
                <c:pt idx="9">
                  <c:v>282251</c:v>
                </c:pt>
                <c:pt idx="10">
                  <c:v>283315</c:v>
                </c:pt>
                <c:pt idx="11">
                  <c:v>287453</c:v>
                </c:pt>
                <c:pt idx="12">
                  <c:v>287100</c:v>
                </c:pt>
                <c:pt idx="13">
                  <c:v>286601</c:v>
                </c:pt>
                <c:pt idx="14">
                  <c:v>286654</c:v>
                </c:pt>
                <c:pt idx="15">
                  <c:v>290893</c:v>
                </c:pt>
                <c:pt idx="16">
                  <c:v>291751</c:v>
                </c:pt>
                <c:pt idx="17">
                  <c:v>292859</c:v>
                </c:pt>
                <c:pt idx="18">
                  <c:v>293188</c:v>
                </c:pt>
                <c:pt idx="19">
                  <c:v>297371</c:v>
                </c:pt>
                <c:pt idx="20">
                  <c:v>298660</c:v>
                </c:pt>
                <c:pt idx="21">
                  <c:v>298272</c:v>
                </c:pt>
                <c:pt idx="22">
                  <c:v>297354</c:v>
                </c:pt>
                <c:pt idx="23">
                  <c:v>299885</c:v>
                </c:pt>
                <c:pt idx="24">
                  <c:v>299473</c:v>
                </c:pt>
              </c:numCache>
            </c:numRef>
          </c:val>
          <c:smooth val="0"/>
          <c:extLst>
            <c:ext xmlns:c16="http://schemas.microsoft.com/office/drawing/2014/chart" uri="{C3380CC4-5D6E-409C-BE32-E72D297353CC}">
              <c16:uniqueId val="{0000001C-FCE3-4683-BB73-B23157346290}"/>
            </c:ext>
          </c:extLst>
        </c:ser>
        <c:dLbls>
          <c:showLegendKey val="0"/>
          <c:showVal val="0"/>
          <c:showCatName val="0"/>
          <c:showSerName val="0"/>
          <c:showPercent val="0"/>
          <c:showBubbleSize val="0"/>
        </c:dLbls>
        <c:smooth val="0"/>
        <c:axId val="297632896"/>
        <c:axId val="297635248"/>
      </c:lineChart>
      <c:catAx>
        <c:axId val="2976328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Arial"/>
                <a:ea typeface="Arial"/>
                <a:cs typeface="Arial"/>
              </a:defRPr>
            </a:pPr>
            <a:endParaRPr lang="de-DE"/>
          </a:p>
        </c:txPr>
        <c:crossAx val="297635248"/>
        <c:crossesAt val="0"/>
        <c:auto val="1"/>
        <c:lblAlgn val="ctr"/>
        <c:lblOffset val="100"/>
        <c:tickLblSkip val="1"/>
        <c:tickMarkSkip val="1"/>
        <c:noMultiLvlLbl val="0"/>
      </c:catAx>
      <c:valAx>
        <c:axId val="297635248"/>
        <c:scaling>
          <c:orientation val="minMax"/>
          <c:max val="250"/>
          <c:min val="0"/>
        </c:scaling>
        <c:delete val="0"/>
        <c:axPos val="l"/>
        <c:numFmt formatCode="0" sourceLinked="0"/>
        <c:majorTickMark val="out"/>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Arial"/>
                <a:ea typeface="Arial"/>
                <a:cs typeface="Arial"/>
              </a:defRPr>
            </a:pPr>
            <a:endParaRPr lang="de-DE"/>
          </a:p>
        </c:txPr>
        <c:crossAx val="297632896"/>
        <c:crosses val="autoZero"/>
        <c:crossBetween val="between"/>
        <c:majorUnit val="50"/>
        <c:minorUnit val="10"/>
      </c:valAx>
      <c:spPr>
        <a:noFill/>
        <a:ln w="25400">
          <a:noFill/>
        </a:ln>
      </c:spPr>
    </c:plotArea>
    <c:legend>
      <c:legendPos val="r"/>
      <c:layout>
        <c:manualLayout>
          <c:xMode val="edge"/>
          <c:yMode val="edge"/>
          <c:x val="0.26368726814176158"/>
          <c:y val="1.5673981191222569E-2"/>
          <c:w val="0.60893889939735191"/>
          <c:h val="6.269592476489029E-2"/>
        </c:manualLayout>
      </c:layout>
      <c:overlay val="0"/>
      <c:spPr>
        <a:noFill/>
        <a:ln w="25400">
          <a:noFill/>
        </a:ln>
      </c:spPr>
      <c:txPr>
        <a:bodyPr/>
        <a:lstStyle/>
        <a:p>
          <a:pPr>
            <a:defRPr sz="735" b="0" i="0" u="none" strike="noStrike" baseline="0">
              <a:solidFill>
                <a:srgbClr val="000000"/>
              </a:solidFill>
              <a:latin typeface="Arial"/>
              <a:ea typeface="Arial"/>
              <a:cs typeface="Arial"/>
            </a:defRPr>
          </a:pPr>
          <a:endParaRPr lang="de-DE"/>
        </a:p>
      </c:txPr>
    </c:legend>
    <c:plotVisOnly val="1"/>
    <c:dispBlanksAs val="gap"/>
    <c:showDLblsOverMax val="0"/>
  </c:chart>
  <c:spPr>
    <a:noFill/>
    <a:ln w="9525">
      <a:noFill/>
    </a:ln>
  </c:spPr>
  <c:txPr>
    <a:bodyPr/>
    <a:lstStyle/>
    <a:p>
      <a:pPr>
        <a:defRPr sz="900" b="0" i="0" u="none" strike="noStrike" baseline="0">
          <a:solidFill>
            <a:srgbClr val="000000"/>
          </a:solidFill>
          <a:latin typeface="Arial"/>
          <a:ea typeface="Arial"/>
          <a:cs typeface="Arial"/>
        </a:defRPr>
      </a:pPr>
      <a:endParaRPr lang="de-DE"/>
    </a:p>
  </c:txPr>
  <c:printSettings>
    <c:headerFooter alignWithMargins="0"/>
    <c:pageMargins b="0.98425196850393659" l="0.78740157480314954" r="0.78740157480314954" t="0.98425196850393659" header="0.51181102362204722" footer="0.51181102362204722"/>
    <c:pageSetup paperSize="9"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9.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chart" Target="../charts/chart6.xml"/><Relationship Id="rId1" Type="http://schemas.openxmlformats.org/officeDocument/2006/relationships/chart" Target="../charts/chart5.xml"/><Relationship Id="rId5" Type="http://schemas.openxmlformats.org/officeDocument/2006/relationships/hyperlink" Target="#Inhaltsverzeichnis!A1"/><Relationship Id="rId4" Type="http://schemas.openxmlformats.org/officeDocument/2006/relationships/chart" Target="../charts/chart7.xml"/></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drawing2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3.emf"/></Relationships>
</file>

<file path=xl/drawings/_rels/drawing22.xml.rels><?xml version="1.0" encoding="UTF-8" standalone="yes"?>
<Relationships xmlns="http://schemas.openxmlformats.org/package/2006/relationships"><Relationship Id="rId1" Type="http://schemas.openxmlformats.org/officeDocument/2006/relationships/image" Target="../media/image3.emf"/></Relationships>
</file>

<file path=xl/drawings/_rels/drawing23.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4.x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jpeg"/></Relationships>
</file>

<file path=xl/drawings/_rels/drawing25.xml.rels><?xml version="1.0" encoding="UTF-8" standalone="yes"?>
<Relationships xmlns="http://schemas.openxmlformats.org/package/2006/relationships"><Relationship Id="rId1" Type="http://schemas.openxmlformats.org/officeDocument/2006/relationships/hyperlink" Target="#Inhaltsverzeichnis!A1"/></Relationships>
</file>

<file path=xl/drawings/_rels/drawing26.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hyperlink" Target="#Inhaltsverzeichnis!A1"/><Relationship Id="rId5" Type="http://schemas.openxmlformats.org/officeDocument/2006/relationships/image" Target="../media/image4.jpeg"/><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203200</xdr:colOff>
      <xdr:row>13</xdr:row>
      <xdr:rowOff>9525</xdr:rowOff>
    </xdr:from>
    <xdr:to>
      <xdr:col>7</xdr:col>
      <xdr:colOff>1666875</xdr:colOff>
      <xdr:row>58</xdr:row>
      <xdr:rowOff>152400</xdr:rowOff>
    </xdr:to>
    <xdr:pic>
      <xdr:nvPicPr>
        <xdr:cNvPr id="2" name="Grafik 18">
          <a:extLst>
            <a:ext uri="{FF2B5EF4-FFF2-40B4-BE49-F238E27FC236}">
              <a16:creationId xmlns:a16="http://schemas.microsoft.com/office/drawing/2014/main" id="{0D9B2395-19C3-46F9-AB24-F6325A1FA3F1}"/>
            </a:ext>
          </a:extLst>
        </xdr:cNvPr>
        <xdr:cNvPicPr>
          <a:picLocks/>
        </xdr:cNvPicPr>
      </xdr:nvPicPr>
      <xdr:blipFill>
        <a:blip xmlns:r="http://schemas.openxmlformats.org/officeDocument/2006/relationships" r:embed="rId1"/>
        <a:stretch>
          <a:fillRect/>
        </a:stretch>
      </xdr:blipFill>
      <xdr:spPr>
        <a:xfrm>
          <a:off x="203200" y="2114550"/>
          <a:ext cx="6797675" cy="7429500"/>
        </a:xfrm>
        <a:prstGeom prst="rect">
          <a:avLst/>
        </a:prstGeom>
      </xdr:spPr>
    </xdr:pic>
    <xdr:clientData/>
  </xdr:twoCellAnchor>
  <xdr:twoCellAnchor editAs="oneCell">
    <xdr:from>
      <xdr:col>0</xdr:col>
      <xdr:colOff>127000</xdr:colOff>
      <xdr:row>0</xdr:row>
      <xdr:rowOff>0</xdr:rowOff>
    </xdr:from>
    <xdr:to>
      <xdr:col>7</xdr:col>
      <xdr:colOff>1660525</xdr:colOff>
      <xdr:row>14</xdr:row>
      <xdr:rowOff>88900</xdr:rowOff>
    </xdr:to>
    <xdr:pic>
      <xdr:nvPicPr>
        <xdr:cNvPr id="3" name="Bild 14">
          <a:extLst>
            <a:ext uri="{FF2B5EF4-FFF2-40B4-BE49-F238E27FC236}">
              <a16:creationId xmlns:a16="http://schemas.microsoft.com/office/drawing/2014/main" id="{355CA1CC-D9B5-4027-A828-A769CD86568D}"/>
            </a:ext>
          </a:extLst>
        </xdr:cNvPr>
        <xdr:cNvPicPr>
          <a:picLocks/>
        </xdr:cNvPicPr>
      </xdr:nvPicPr>
      <xdr:blipFill>
        <a:blip xmlns:r="http://schemas.openxmlformats.org/officeDocument/2006/relationships" r:embed="rId2"/>
        <a:stretch>
          <a:fillRect/>
        </a:stretch>
      </xdr:blipFill>
      <xdr:spPr>
        <a:xfrm>
          <a:off x="127000" y="0"/>
          <a:ext cx="6867525" cy="2355850"/>
        </a:xfrm>
        <a:prstGeom prst="rect">
          <a:avLst/>
        </a:prstGeom>
      </xdr:spPr>
    </xdr:pic>
    <xdr:clientData/>
  </xdr:twoCellAnchor>
  <xdr:twoCellAnchor editAs="oneCell">
    <xdr:from>
      <xdr:col>0</xdr:col>
      <xdr:colOff>257175</xdr:colOff>
      <xdr:row>55</xdr:row>
      <xdr:rowOff>131989</xdr:rowOff>
    </xdr:from>
    <xdr:to>
      <xdr:col>2</xdr:col>
      <xdr:colOff>758501</xdr:colOff>
      <xdr:row>58</xdr:row>
      <xdr:rowOff>99604</xdr:rowOff>
    </xdr:to>
    <xdr:pic>
      <xdr:nvPicPr>
        <xdr:cNvPr id="4" name="Bild 2">
          <a:extLst>
            <a:ext uri="{FF2B5EF4-FFF2-40B4-BE49-F238E27FC236}">
              <a16:creationId xmlns:a16="http://schemas.microsoft.com/office/drawing/2014/main" id="{67856221-64AC-4F8C-AEBF-B0D6EBDC5C71}"/>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257175" y="9037864"/>
          <a:ext cx="2025326" cy="453390"/>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xdr:from>
      <xdr:col>0</xdr:col>
      <xdr:colOff>758031</xdr:colOff>
      <xdr:row>2</xdr:row>
      <xdr:rowOff>69057</xdr:rowOff>
    </xdr:from>
    <xdr:to>
      <xdr:col>7</xdr:col>
      <xdr:colOff>977106</xdr:colOff>
      <xdr:row>3</xdr:row>
      <xdr:rowOff>126207</xdr:rowOff>
    </xdr:to>
    <xdr:sp macro="" textlink="">
      <xdr:nvSpPr>
        <xdr:cNvPr id="5" name="Kopfbereich">
          <a:extLst>
            <a:ext uri="{FF2B5EF4-FFF2-40B4-BE49-F238E27FC236}">
              <a16:creationId xmlns:a16="http://schemas.microsoft.com/office/drawing/2014/main" id="{C5246B52-BD4C-461B-ACC3-9E488C4F5439}"/>
            </a:ext>
          </a:extLst>
        </xdr:cNvPr>
        <xdr:cNvSpPr txBox="1"/>
      </xdr:nvSpPr>
      <xdr:spPr>
        <a:xfrm>
          <a:off x="758031" y="392907"/>
          <a:ext cx="5553075" cy="2190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1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Tabellen</a:t>
          </a:r>
        </a:p>
      </xdr:txBody>
    </xdr:sp>
    <xdr:clientData/>
  </xdr:twoCellAnchor>
  <xdr:twoCellAnchor>
    <xdr:from>
      <xdr:col>0</xdr:col>
      <xdr:colOff>746126</xdr:colOff>
      <xdr:row>5</xdr:row>
      <xdr:rowOff>14289</xdr:rowOff>
    </xdr:from>
    <xdr:to>
      <xdr:col>7</xdr:col>
      <xdr:colOff>917576</xdr:colOff>
      <xdr:row>9</xdr:row>
      <xdr:rowOff>47625</xdr:rowOff>
    </xdr:to>
    <xdr:sp macro="" textlink="">
      <xdr:nvSpPr>
        <xdr:cNvPr id="6" name="Titel">
          <a:extLst>
            <a:ext uri="{FF2B5EF4-FFF2-40B4-BE49-F238E27FC236}">
              <a16:creationId xmlns:a16="http://schemas.microsoft.com/office/drawing/2014/main" id="{770D6B45-E289-47DE-95D8-C3D6CCAB65EF}"/>
            </a:ext>
          </a:extLst>
        </xdr:cNvPr>
        <xdr:cNvSpPr txBox="1"/>
      </xdr:nvSpPr>
      <xdr:spPr>
        <a:xfrm>
          <a:off x="746126" y="823914"/>
          <a:ext cx="5505450" cy="6810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2200" b="1" i="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Regionalreport</a:t>
          </a:r>
          <a:r>
            <a:rPr lang="de-DE" sz="2200" b="1" i="0" baseline="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 über </a:t>
          </a:r>
          <a:r>
            <a:rPr lang="de-DE" sz="2200" b="1" i="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Beschäftigte (Quartalszahlen)</a:t>
          </a:r>
        </a:p>
      </xdr:txBody>
    </xdr:sp>
    <xdr:clientData/>
  </xdr:twoCellAnchor>
  <xdr:twoCellAnchor>
    <xdr:from>
      <xdr:col>1</xdr:col>
      <xdr:colOff>3175</xdr:colOff>
      <xdr:row>9</xdr:row>
      <xdr:rowOff>64293</xdr:rowOff>
    </xdr:from>
    <xdr:to>
      <xdr:col>7</xdr:col>
      <xdr:colOff>1212850</xdr:colOff>
      <xdr:row>10</xdr:row>
      <xdr:rowOff>152400</xdr:rowOff>
    </xdr:to>
    <xdr:sp macro="" textlink="">
      <xdr:nvSpPr>
        <xdr:cNvPr id="7" name="Region">
          <a:extLst>
            <a:ext uri="{FF2B5EF4-FFF2-40B4-BE49-F238E27FC236}">
              <a16:creationId xmlns:a16="http://schemas.microsoft.com/office/drawing/2014/main" id="{C12FC341-2C45-46CB-AA20-48AC712C5BFE}"/>
            </a:ext>
          </a:extLst>
        </xdr:cNvPr>
        <xdr:cNvSpPr txBox="1"/>
      </xdr:nvSpPr>
      <xdr:spPr>
        <a:xfrm>
          <a:off x="765175" y="1521618"/>
          <a:ext cx="5781675" cy="2500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Agentur für Arbeit Ahlen – Münster (367)</a:t>
          </a:r>
        </a:p>
      </xdr:txBody>
    </xdr:sp>
    <xdr:clientData/>
  </xdr:twoCellAnchor>
  <xdr:twoCellAnchor>
    <xdr:from>
      <xdr:col>1</xdr:col>
      <xdr:colOff>0</xdr:colOff>
      <xdr:row>11</xdr:row>
      <xdr:rowOff>4763</xdr:rowOff>
    </xdr:from>
    <xdr:to>
      <xdr:col>5</xdr:col>
      <xdr:colOff>9525</xdr:colOff>
      <xdr:row>12</xdr:row>
      <xdr:rowOff>104775</xdr:rowOff>
    </xdr:to>
    <xdr:sp macro="" textlink="">
      <xdr:nvSpPr>
        <xdr:cNvPr id="8" name="Berichtsmonat">
          <a:extLst>
            <a:ext uri="{FF2B5EF4-FFF2-40B4-BE49-F238E27FC236}">
              <a16:creationId xmlns:a16="http://schemas.microsoft.com/office/drawing/2014/main" id="{420D48E0-CA74-40D7-800C-C7248797F36F}"/>
            </a:ext>
          </a:extLst>
        </xdr:cNvPr>
        <xdr:cNvSpPr txBox="1"/>
      </xdr:nvSpPr>
      <xdr:spPr>
        <a:xfrm>
          <a:off x="762000" y="1785938"/>
          <a:ext cx="3057525" cy="2619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Stichtag: 31. Dezember 2025</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2</xdr:col>
      <xdr:colOff>76200</xdr:colOff>
      <xdr:row>0</xdr:row>
      <xdr:rowOff>400050</xdr:rowOff>
    </xdr:to>
    <xdr:pic>
      <xdr:nvPicPr>
        <xdr:cNvPr id="2" name="rot" descr="Statistik-4c-200">
          <a:extLst>
            <a:ext uri="{FF2B5EF4-FFF2-40B4-BE49-F238E27FC236}">
              <a16:creationId xmlns:a16="http://schemas.microsoft.com/office/drawing/2014/main" id="{0C5D23EF-C88F-4CA0-BE90-9115371864D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31750</xdr:colOff>
      <xdr:row>2</xdr:row>
      <xdr:rowOff>0</xdr:rowOff>
    </xdr:from>
    <xdr:to>
      <xdr:col>9</xdr:col>
      <xdr:colOff>603250</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7052B0E9-5E60-4F87-9CA3-66F071E8AE80}"/>
            </a:ext>
          </a:extLst>
        </xdr:cNvPr>
        <xdr:cNvSpPr txBox="1"/>
      </xdr:nvSpPr>
      <xdr:spPr>
        <a:xfrm>
          <a:off x="5565775"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3</xdr:col>
      <xdr:colOff>1181100</xdr:colOff>
      <xdr:row>0</xdr:row>
      <xdr:rowOff>400050</xdr:rowOff>
    </xdr:to>
    <xdr:pic>
      <xdr:nvPicPr>
        <xdr:cNvPr id="2" name="rot" descr="Statistik-4c-200">
          <a:extLst>
            <a:ext uri="{FF2B5EF4-FFF2-40B4-BE49-F238E27FC236}">
              <a16:creationId xmlns:a16="http://schemas.microsoft.com/office/drawing/2014/main" id="{A5764E0A-38F0-4821-BEDC-162C2C59242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9</xdr:col>
      <xdr:colOff>584200</xdr:colOff>
      <xdr:row>2</xdr:row>
      <xdr:rowOff>0</xdr:rowOff>
    </xdr:from>
    <xdr:to>
      <xdr:col>11</xdr:col>
      <xdr:colOff>508000</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1CB20CD1-9D81-48A4-9C28-5C0B4DB3BB33}"/>
            </a:ext>
          </a:extLst>
        </xdr:cNvPr>
        <xdr:cNvSpPr txBox="1"/>
      </xdr:nvSpPr>
      <xdr:spPr>
        <a:xfrm>
          <a:off x="6089650"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1276350</xdr:colOff>
      <xdr:row>0</xdr:row>
      <xdr:rowOff>400050</xdr:rowOff>
    </xdr:to>
    <xdr:pic>
      <xdr:nvPicPr>
        <xdr:cNvPr id="2" name="rot" descr="Statistik-4c-200">
          <a:extLst>
            <a:ext uri="{FF2B5EF4-FFF2-40B4-BE49-F238E27FC236}">
              <a16:creationId xmlns:a16="http://schemas.microsoft.com/office/drawing/2014/main" id="{DB801D52-2B67-4715-8CE7-7CE0EB62865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7</xdr:col>
      <xdr:colOff>612775</xdr:colOff>
      <xdr:row>2</xdr:row>
      <xdr:rowOff>0</xdr:rowOff>
    </xdr:from>
    <xdr:to>
      <xdr:col>9</xdr:col>
      <xdr:colOff>536575</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F2BCCC71-558E-401D-80DD-376889DDA44C}"/>
            </a:ext>
          </a:extLst>
        </xdr:cNvPr>
        <xdr:cNvSpPr txBox="1"/>
      </xdr:nvSpPr>
      <xdr:spPr>
        <a:xfrm>
          <a:off x="7546975"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1476375</xdr:colOff>
      <xdr:row>0</xdr:row>
      <xdr:rowOff>400050</xdr:rowOff>
    </xdr:to>
    <xdr:pic>
      <xdr:nvPicPr>
        <xdr:cNvPr id="2" name="rot" descr="Statistik-4c-200">
          <a:extLst>
            <a:ext uri="{FF2B5EF4-FFF2-40B4-BE49-F238E27FC236}">
              <a16:creationId xmlns:a16="http://schemas.microsoft.com/office/drawing/2014/main" id="{B296BB78-A787-45FE-A71B-9C9C40A967A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9</xdr:col>
      <xdr:colOff>3175</xdr:colOff>
      <xdr:row>2</xdr:row>
      <xdr:rowOff>0</xdr:rowOff>
    </xdr:from>
    <xdr:to>
      <xdr:col>10</xdr:col>
      <xdr:colOff>574675</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87174AB5-0290-415A-9654-6A448F36D545}"/>
            </a:ext>
          </a:extLst>
        </xdr:cNvPr>
        <xdr:cNvSpPr txBox="1"/>
      </xdr:nvSpPr>
      <xdr:spPr>
        <a:xfrm>
          <a:off x="6765925"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4</xdr:col>
      <xdr:colOff>733425</xdr:colOff>
      <xdr:row>0</xdr:row>
      <xdr:rowOff>400050</xdr:rowOff>
    </xdr:to>
    <xdr:pic>
      <xdr:nvPicPr>
        <xdr:cNvPr id="2" name="rot" descr="Statistik-4c-200">
          <a:extLst>
            <a:ext uri="{FF2B5EF4-FFF2-40B4-BE49-F238E27FC236}">
              <a16:creationId xmlns:a16="http://schemas.microsoft.com/office/drawing/2014/main" id="{664840AE-F743-4A81-9C45-279B8BD930B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10</xdr:col>
      <xdr:colOff>95250</xdr:colOff>
      <xdr:row>1</xdr:row>
      <xdr:rowOff>19050</xdr:rowOff>
    </xdr:from>
    <xdr:to>
      <xdr:col>12</xdr:col>
      <xdr:colOff>57150</xdr:colOff>
      <xdr:row>2</xdr:row>
      <xdr:rowOff>114300</xdr:rowOff>
    </xdr:to>
    <xdr:sp macro="" textlink="">
      <xdr:nvSpPr>
        <xdr:cNvPr id="3" name="Inhalt">
          <a:hlinkClick xmlns:r="http://schemas.openxmlformats.org/officeDocument/2006/relationships" r:id="rId2"/>
          <a:extLst>
            <a:ext uri="{FF2B5EF4-FFF2-40B4-BE49-F238E27FC236}">
              <a16:creationId xmlns:a16="http://schemas.microsoft.com/office/drawing/2014/main" id="{3285A18F-2199-4305-A23D-A8D8C1BFB5B8}"/>
            </a:ext>
          </a:extLst>
        </xdr:cNvPr>
        <xdr:cNvSpPr txBox="1"/>
      </xdr:nvSpPr>
      <xdr:spPr>
        <a:xfrm>
          <a:off x="5705475" y="485775"/>
          <a:ext cx="1190625" cy="23812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1276350</xdr:colOff>
      <xdr:row>0</xdr:row>
      <xdr:rowOff>400050</xdr:rowOff>
    </xdr:to>
    <xdr:pic>
      <xdr:nvPicPr>
        <xdr:cNvPr id="2" name="rot" descr="Statistik-4c-200">
          <a:extLst>
            <a:ext uri="{FF2B5EF4-FFF2-40B4-BE49-F238E27FC236}">
              <a16:creationId xmlns:a16="http://schemas.microsoft.com/office/drawing/2014/main" id="{0E19A769-673D-4D1C-A906-4CB59F7543D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165100</xdr:colOff>
      <xdr:row>2</xdr:row>
      <xdr:rowOff>0</xdr:rowOff>
    </xdr:from>
    <xdr:to>
      <xdr:col>10</xdr:col>
      <xdr:colOff>88900</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2217E97F-AF9B-4819-8F61-D03179B0F1ED}"/>
            </a:ext>
          </a:extLst>
        </xdr:cNvPr>
        <xdr:cNvSpPr txBox="1"/>
      </xdr:nvSpPr>
      <xdr:spPr>
        <a:xfrm>
          <a:off x="7747000"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6.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1476375</xdr:colOff>
      <xdr:row>0</xdr:row>
      <xdr:rowOff>400050</xdr:rowOff>
    </xdr:to>
    <xdr:pic>
      <xdr:nvPicPr>
        <xdr:cNvPr id="2" name="rot" descr="Statistik-4c-200">
          <a:extLst>
            <a:ext uri="{FF2B5EF4-FFF2-40B4-BE49-F238E27FC236}">
              <a16:creationId xmlns:a16="http://schemas.microsoft.com/office/drawing/2014/main" id="{7FF861D5-5352-4752-B827-7CD8B239A70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641350</xdr:colOff>
      <xdr:row>1</xdr:row>
      <xdr:rowOff>66675</xdr:rowOff>
    </xdr:from>
    <xdr:to>
      <xdr:col>10</xdr:col>
      <xdr:colOff>565150</xdr:colOff>
      <xdr:row>2</xdr:row>
      <xdr:rowOff>219075</xdr:rowOff>
    </xdr:to>
    <xdr:sp macro="" textlink="">
      <xdr:nvSpPr>
        <xdr:cNvPr id="3" name="Inhalt">
          <a:hlinkClick xmlns:r="http://schemas.openxmlformats.org/officeDocument/2006/relationships" r:id="rId2"/>
          <a:extLst>
            <a:ext uri="{FF2B5EF4-FFF2-40B4-BE49-F238E27FC236}">
              <a16:creationId xmlns:a16="http://schemas.microsoft.com/office/drawing/2014/main" id="{7BE27410-A94F-492E-8A41-10BCD35EB6AC}"/>
            </a:ext>
          </a:extLst>
        </xdr:cNvPr>
        <xdr:cNvSpPr txBox="1"/>
      </xdr:nvSpPr>
      <xdr:spPr>
        <a:xfrm>
          <a:off x="6756400" y="5334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1276350</xdr:colOff>
      <xdr:row>0</xdr:row>
      <xdr:rowOff>400050</xdr:rowOff>
    </xdr:to>
    <xdr:pic>
      <xdr:nvPicPr>
        <xdr:cNvPr id="2" name="rot" descr="Statistik-4c-200">
          <a:extLst>
            <a:ext uri="{FF2B5EF4-FFF2-40B4-BE49-F238E27FC236}">
              <a16:creationId xmlns:a16="http://schemas.microsoft.com/office/drawing/2014/main" id="{5CDC98B5-2D25-42DC-BC32-4DCBAC8C60D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7</xdr:col>
      <xdr:colOff>612775</xdr:colOff>
      <xdr:row>2</xdr:row>
      <xdr:rowOff>0</xdr:rowOff>
    </xdr:from>
    <xdr:to>
      <xdr:col>9</xdr:col>
      <xdr:colOff>536575</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ED465838-DCC9-4D34-82D0-1DE868CD54DB}"/>
            </a:ext>
          </a:extLst>
        </xdr:cNvPr>
        <xdr:cNvSpPr txBox="1"/>
      </xdr:nvSpPr>
      <xdr:spPr>
        <a:xfrm>
          <a:off x="7546975" y="5429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8.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1476375</xdr:colOff>
      <xdr:row>0</xdr:row>
      <xdr:rowOff>400050</xdr:rowOff>
    </xdr:to>
    <xdr:pic>
      <xdr:nvPicPr>
        <xdr:cNvPr id="2" name="rot" descr="Statistik-4c-200">
          <a:extLst>
            <a:ext uri="{FF2B5EF4-FFF2-40B4-BE49-F238E27FC236}">
              <a16:creationId xmlns:a16="http://schemas.microsoft.com/office/drawing/2014/main" id="{BE1A6FE3-CD54-4BA5-8722-9AC797CA3D3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9</xdr:col>
      <xdr:colOff>3175</xdr:colOff>
      <xdr:row>1</xdr:row>
      <xdr:rowOff>66675</xdr:rowOff>
    </xdr:from>
    <xdr:to>
      <xdr:col>10</xdr:col>
      <xdr:colOff>574675</xdr:colOff>
      <xdr:row>2</xdr:row>
      <xdr:rowOff>219075</xdr:rowOff>
    </xdr:to>
    <xdr:sp macro="" textlink="">
      <xdr:nvSpPr>
        <xdr:cNvPr id="3" name="Inhalt">
          <a:hlinkClick xmlns:r="http://schemas.openxmlformats.org/officeDocument/2006/relationships" r:id="rId2"/>
          <a:extLst>
            <a:ext uri="{FF2B5EF4-FFF2-40B4-BE49-F238E27FC236}">
              <a16:creationId xmlns:a16="http://schemas.microsoft.com/office/drawing/2014/main" id="{44F40B77-152E-40B6-A3A4-1083DC23D475}"/>
            </a:ext>
          </a:extLst>
        </xdr:cNvPr>
        <xdr:cNvSpPr txBox="1"/>
      </xdr:nvSpPr>
      <xdr:spPr>
        <a:xfrm>
          <a:off x="6765925" y="5334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9.xml><?xml version="1.0" encoding="utf-8"?>
<xdr:wsDr xmlns:xdr="http://schemas.openxmlformats.org/drawingml/2006/spreadsheetDrawing" xmlns:a="http://schemas.openxmlformats.org/drawingml/2006/main">
  <xdr:twoCellAnchor>
    <xdr:from>
      <xdr:col>0</xdr:col>
      <xdr:colOff>0</xdr:colOff>
      <xdr:row>58</xdr:row>
      <xdr:rowOff>0</xdr:rowOff>
    </xdr:from>
    <xdr:to>
      <xdr:col>11</xdr:col>
      <xdr:colOff>76200</xdr:colOff>
      <xdr:row>58</xdr:row>
      <xdr:rowOff>0</xdr:rowOff>
    </xdr:to>
    <xdr:graphicFrame macro="">
      <xdr:nvGraphicFramePr>
        <xdr:cNvPr id="2" name="Chart 3">
          <a:extLst>
            <a:ext uri="{FF2B5EF4-FFF2-40B4-BE49-F238E27FC236}">
              <a16:creationId xmlns:a16="http://schemas.microsoft.com/office/drawing/2014/main" id="{CCD0B80F-0858-458F-9276-3CD567D7CF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58</xdr:row>
      <xdr:rowOff>0</xdr:rowOff>
    </xdr:from>
    <xdr:to>
      <xdr:col>11</xdr:col>
      <xdr:colOff>66675</xdr:colOff>
      <xdr:row>58</xdr:row>
      <xdr:rowOff>0</xdr:rowOff>
    </xdr:to>
    <xdr:graphicFrame macro="">
      <xdr:nvGraphicFramePr>
        <xdr:cNvPr id="3" name="Chart 4">
          <a:extLst>
            <a:ext uri="{FF2B5EF4-FFF2-40B4-BE49-F238E27FC236}">
              <a16:creationId xmlns:a16="http://schemas.microsoft.com/office/drawing/2014/main" id="{A80649AE-327D-4E50-AF26-5838860374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19050</xdr:colOff>
      <xdr:row>0</xdr:row>
      <xdr:rowOff>9525</xdr:rowOff>
    </xdr:from>
    <xdr:to>
      <xdr:col>2</xdr:col>
      <xdr:colOff>152400</xdr:colOff>
      <xdr:row>0</xdr:row>
      <xdr:rowOff>381000</xdr:rowOff>
    </xdr:to>
    <xdr:pic>
      <xdr:nvPicPr>
        <xdr:cNvPr id="4" name="rot" descr="Statistik-4c-200">
          <a:extLst>
            <a:ext uri="{FF2B5EF4-FFF2-40B4-BE49-F238E27FC236}">
              <a16:creationId xmlns:a16="http://schemas.microsoft.com/office/drawing/2014/main" id="{C12CC625-4136-4A89-80D6-AE3A5A826109}"/>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9050" y="9525"/>
          <a:ext cx="1905000" cy="371475"/>
        </a:xfrm>
        <a:prstGeom prst="rect">
          <a:avLst/>
        </a:prstGeom>
        <a:noFill/>
        <a:ln w="9525">
          <a:noFill/>
          <a:miter lim="800000"/>
          <a:headEnd/>
          <a:tailEnd/>
        </a:ln>
      </xdr:spPr>
    </xdr:pic>
    <xdr:clientData/>
  </xdr:twoCellAnchor>
  <xdr:twoCellAnchor>
    <xdr:from>
      <xdr:col>0</xdr:col>
      <xdr:colOff>0</xdr:colOff>
      <xdr:row>56</xdr:row>
      <xdr:rowOff>136526</xdr:rowOff>
    </xdr:from>
    <xdr:to>
      <xdr:col>12</xdr:col>
      <xdr:colOff>485774</xdr:colOff>
      <xdr:row>71</xdr:row>
      <xdr:rowOff>63500</xdr:rowOff>
    </xdr:to>
    <xdr:graphicFrame macro="">
      <xdr:nvGraphicFramePr>
        <xdr:cNvPr id="5" name="Chart 5">
          <a:extLst>
            <a:ext uri="{FF2B5EF4-FFF2-40B4-BE49-F238E27FC236}">
              <a16:creationId xmlns:a16="http://schemas.microsoft.com/office/drawing/2014/main" id="{8496F5D2-D42A-48A8-B86F-3ACA574AF7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609600</xdr:colOff>
      <xdr:row>2</xdr:row>
      <xdr:rowOff>142875</xdr:rowOff>
    </xdr:from>
    <xdr:to>
      <xdr:col>12</xdr:col>
      <xdr:colOff>530225</xdr:colOff>
      <xdr:row>3</xdr:row>
      <xdr:rowOff>53975</xdr:rowOff>
    </xdr:to>
    <xdr:sp macro="" textlink="">
      <xdr:nvSpPr>
        <xdr:cNvPr id="6" name="Inhalt">
          <a:hlinkClick xmlns:r="http://schemas.openxmlformats.org/officeDocument/2006/relationships" r:id="rId5"/>
          <a:extLst>
            <a:ext uri="{FF2B5EF4-FFF2-40B4-BE49-F238E27FC236}">
              <a16:creationId xmlns:a16="http://schemas.microsoft.com/office/drawing/2014/main" id="{3A74DEBF-9C5B-4839-AF35-6B9363577163}"/>
            </a:ext>
          </a:extLst>
        </xdr:cNvPr>
        <xdr:cNvSpPr txBox="1"/>
      </xdr:nvSpPr>
      <xdr:spPr>
        <a:xfrm>
          <a:off x="7562850" y="752475"/>
          <a:ext cx="1216025" cy="22542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E39527D7-4DDA-4DD0-A27B-A55B1A7C0C19}"/>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oneCellAnchor>
</xdr:wsDr>
</file>

<file path=xl/drawings/drawing20.xml><?xml version="1.0" encoding="utf-8"?>
<xdr:wsDr xmlns:xdr="http://schemas.openxmlformats.org/drawingml/2006/spreadsheetDrawing" xmlns:a="http://schemas.openxmlformats.org/drawingml/2006/main">
  <xdr:oneCellAnchor>
    <xdr:from>
      <xdr:col>9</xdr:col>
      <xdr:colOff>651510</xdr:colOff>
      <xdr:row>43</xdr:row>
      <xdr:rowOff>76200</xdr:rowOff>
    </xdr:from>
    <xdr:ext cx="206464" cy="264560"/>
    <xdr:sp macro="" textlink="">
      <xdr:nvSpPr>
        <xdr:cNvPr id="2" name="Textfeld 1">
          <a:extLst>
            <a:ext uri="{FF2B5EF4-FFF2-40B4-BE49-F238E27FC236}">
              <a16:creationId xmlns:a16="http://schemas.microsoft.com/office/drawing/2014/main" id="{28345F1E-AC52-4A86-BEB6-08FB5EB9F78F}"/>
            </a:ext>
          </a:extLst>
        </xdr:cNvPr>
        <xdr:cNvSpPr txBox="1"/>
      </xdr:nvSpPr>
      <xdr:spPr>
        <a:xfrm>
          <a:off x="12624435" y="1844992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76200"/>
    <xdr:ext cx="1866900" cy="390525"/>
    <xdr:pic>
      <xdr:nvPicPr>
        <xdr:cNvPr id="3" name="BA-Logo" descr="Statistik-4c-100dpi">
          <a:extLst>
            <a:ext uri="{FF2B5EF4-FFF2-40B4-BE49-F238E27FC236}">
              <a16:creationId xmlns:a16="http://schemas.microsoft.com/office/drawing/2014/main" id="{F8C2F329-0442-42D2-AAFD-2B21316AA7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twoCellAnchor>
    <xdr:from>
      <xdr:col>1</xdr:col>
      <xdr:colOff>4143375</xdr:colOff>
      <xdr:row>1</xdr:row>
      <xdr:rowOff>38100</xdr:rowOff>
    </xdr:from>
    <xdr:to>
      <xdr:col>1</xdr:col>
      <xdr:colOff>5362575</xdr:colOff>
      <xdr:row>1</xdr:row>
      <xdr:rowOff>266700</xdr:rowOff>
    </xdr:to>
    <xdr:sp macro="" textlink="">
      <xdr:nvSpPr>
        <xdr:cNvPr id="4" name="Inhalt">
          <a:hlinkClick xmlns:r="http://schemas.openxmlformats.org/officeDocument/2006/relationships" r:id="rId2"/>
          <a:extLst>
            <a:ext uri="{FF2B5EF4-FFF2-40B4-BE49-F238E27FC236}">
              <a16:creationId xmlns:a16="http://schemas.microsoft.com/office/drawing/2014/main" id="{5AF5BD04-CE01-4730-AD84-5B5203719273}"/>
            </a:ext>
          </a:extLst>
        </xdr:cNvPr>
        <xdr:cNvSpPr txBox="1"/>
      </xdr:nvSpPr>
      <xdr:spPr>
        <a:xfrm>
          <a:off x="4286250" y="5429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1.xml><?xml version="1.0" encoding="utf-8"?>
<xdr:wsDr xmlns:xdr="http://schemas.openxmlformats.org/drawingml/2006/spreadsheetDrawing" xmlns:a="http://schemas.openxmlformats.org/drawingml/2006/main">
  <xdr:twoCellAnchor editAs="oneCell">
    <xdr:from>
      <xdr:col>1</xdr:col>
      <xdr:colOff>6350</xdr:colOff>
      <xdr:row>0</xdr:row>
      <xdr:rowOff>31750</xdr:rowOff>
    </xdr:from>
    <xdr:to>
      <xdr:col>1</xdr:col>
      <xdr:colOff>1835150</xdr:colOff>
      <xdr:row>0</xdr:row>
      <xdr:rowOff>412750</xdr:rowOff>
    </xdr:to>
    <xdr:pic>
      <xdr:nvPicPr>
        <xdr:cNvPr id="2" name="BA-Logo">
          <a:extLst>
            <a:ext uri="{FF2B5EF4-FFF2-40B4-BE49-F238E27FC236}">
              <a16:creationId xmlns:a16="http://schemas.microsoft.com/office/drawing/2014/main" id="{22C8D186-2E52-44BF-820A-87F21528F9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750" y="31750"/>
          <a:ext cx="18288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oneCellAnchor>
    <xdr:from>
      <xdr:col>9</xdr:col>
      <xdr:colOff>647700</xdr:colOff>
      <xdr:row>43</xdr:row>
      <xdr:rowOff>76200</xdr:rowOff>
    </xdr:from>
    <xdr:ext cx="184731" cy="264560"/>
    <xdr:sp macro="" textlink="">
      <xdr:nvSpPr>
        <xdr:cNvPr id="2" name="Textfeld 1">
          <a:extLst>
            <a:ext uri="{FF2B5EF4-FFF2-40B4-BE49-F238E27FC236}">
              <a16:creationId xmlns:a16="http://schemas.microsoft.com/office/drawing/2014/main" id="{65F3D6FD-24EA-4EB2-86A0-DEE43D5B36B2}"/>
            </a:ext>
          </a:extLst>
        </xdr:cNvPr>
        <xdr:cNvSpPr txBox="1"/>
      </xdr:nvSpPr>
      <xdr:spPr>
        <a:xfrm>
          <a:off x="11963400" y="17916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oneCell">
    <xdr:from>
      <xdr:col>1</xdr:col>
      <xdr:colOff>19050</xdr:colOff>
      <xdr:row>0</xdr:row>
      <xdr:rowOff>31750</xdr:rowOff>
    </xdr:from>
    <xdr:to>
      <xdr:col>1</xdr:col>
      <xdr:colOff>1835150</xdr:colOff>
      <xdr:row>0</xdr:row>
      <xdr:rowOff>412750</xdr:rowOff>
    </xdr:to>
    <xdr:pic>
      <xdr:nvPicPr>
        <xdr:cNvPr id="3" name="BA-Logo">
          <a:extLst>
            <a:ext uri="{FF2B5EF4-FFF2-40B4-BE49-F238E27FC236}">
              <a16:creationId xmlns:a16="http://schemas.microsoft.com/office/drawing/2014/main" id="{FD8D2302-7A82-41C9-A421-05F1C55111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5" y="31750"/>
          <a:ext cx="18161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oneCellAnchor>
    <xdr:from>
      <xdr:col>9</xdr:col>
      <xdr:colOff>651510</xdr:colOff>
      <xdr:row>51</xdr:row>
      <xdr:rowOff>76200</xdr:rowOff>
    </xdr:from>
    <xdr:ext cx="206464" cy="264560"/>
    <xdr:sp macro="" textlink="">
      <xdr:nvSpPr>
        <xdr:cNvPr id="2" name="Textfeld 1">
          <a:extLst>
            <a:ext uri="{FF2B5EF4-FFF2-40B4-BE49-F238E27FC236}">
              <a16:creationId xmlns:a16="http://schemas.microsoft.com/office/drawing/2014/main" id="{62DC2486-F3F8-47EF-845D-8BA4DDC96B78}"/>
            </a:ext>
          </a:extLst>
        </xdr:cNvPr>
        <xdr:cNvSpPr txBox="1"/>
      </xdr:nvSpPr>
      <xdr:spPr>
        <a:xfrm>
          <a:off x="11500485" y="1699260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1</xdr:col>
      <xdr:colOff>0</xdr:colOff>
      <xdr:row>0</xdr:row>
      <xdr:rowOff>44450</xdr:rowOff>
    </xdr:from>
    <xdr:to>
      <xdr:col>1</xdr:col>
      <xdr:colOff>1870075</xdr:colOff>
      <xdr:row>0</xdr:row>
      <xdr:rowOff>434975</xdr:rowOff>
    </xdr:to>
    <xdr:pic>
      <xdr:nvPicPr>
        <xdr:cNvPr id="3" name="BA-Logo" descr="Statistik-4c-100dpi">
          <a:extLst>
            <a:ext uri="{FF2B5EF4-FFF2-40B4-BE49-F238E27FC236}">
              <a16:creationId xmlns:a16="http://schemas.microsoft.com/office/drawing/2014/main" id="{C39F574D-AC2B-4B14-A818-CC2A887BD4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 y="44450"/>
          <a:ext cx="18700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oneCellAnchor>
    <xdr:from>
      <xdr:col>3</xdr:col>
      <xdr:colOff>0</xdr:colOff>
      <xdr:row>38</xdr:row>
      <xdr:rowOff>76200</xdr:rowOff>
    </xdr:from>
    <xdr:ext cx="186484" cy="264560"/>
    <xdr:sp macro="" textlink="">
      <xdr:nvSpPr>
        <xdr:cNvPr id="2" name="Textfeld 1">
          <a:extLst>
            <a:ext uri="{FF2B5EF4-FFF2-40B4-BE49-F238E27FC236}">
              <a16:creationId xmlns:a16="http://schemas.microsoft.com/office/drawing/2014/main" id="{680DA7AD-A278-4522-9D64-94E5055099AD}"/>
            </a:ext>
          </a:extLst>
        </xdr:cNvPr>
        <xdr:cNvSpPr txBox="1"/>
      </xdr:nvSpPr>
      <xdr:spPr>
        <a:xfrm>
          <a:off x="6296025" y="22021800"/>
          <a:ext cx="18648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76200"/>
    <xdr:ext cx="1914525" cy="390525"/>
    <xdr:pic>
      <xdr:nvPicPr>
        <xdr:cNvPr id="3" name="BA-Logo" descr="Statistik-4c-100dpi">
          <a:extLst>
            <a:ext uri="{FF2B5EF4-FFF2-40B4-BE49-F238E27FC236}">
              <a16:creationId xmlns:a16="http://schemas.microsoft.com/office/drawing/2014/main" id="{EB24C1A0-6F47-4DBF-AE9C-4B0F430A8C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914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twoCellAnchor editAs="oneCell">
    <xdr:from>
      <xdr:col>1</xdr:col>
      <xdr:colOff>104775</xdr:colOff>
      <xdr:row>15</xdr:row>
      <xdr:rowOff>195618</xdr:rowOff>
    </xdr:from>
    <xdr:to>
      <xdr:col>1</xdr:col>
      <xdr:colOff>3733800</xdr:colOff>
      <xdr:row>15</xdr:row>
      <xdr:rowOff>1619249</xdr:rowOff>
    </xdr:to>
    <xdr:pic>
      <xdr:nvPicPr>
        <xdr:cNvPr id="4" name="Grafik 3">
          <a:extLst>
            <a:ext uri="{FF2B5EF4-FFF2-40B4-BE49-F238E27FC236}">
              <a16:creationId xmlns:a16="http://schemas.microsoft.com/office/drawing/2014/main" id="{6C69E41F-51A8-4F14-A0A0-73BB9044DBC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7650" y="9196743"/>
          <a:ext cx="3629025" cy="1423631"/>
        </a:xfrm>
        <a:prstGeom prst="rect">
          <a:avLst/>
        </a:prstGeom>
        <a:noFill/>
        <a:ln>
          <a:noFill/>
        </a:ln>
      </xdr:spPr>
    </xdr:pic>
    <xdr:clientData/>
  </xdr:twoCellAnchor>
  <xdr:twoCellAnchor editAs="oneCell">
    <xdr:from>
      <xdr:col>1</xdr:col>
      <xdr:colOff>0</xdr:colOff>
      <xdr:row>8</xdr:row>
      <xdr:rowOff>0</xdr:rowOff>
    </xdr:from>
    <xdr:to>
      <xdr:col>1</xdr:col>
      <xdr:colOff>4513580</xdr:colOff>
      <xdr:row>9</xdr:row>
      <xdr:rowOff>1181100</xdr:rowOff>
    </xdr:to>
    <xdr:pic>
      <xdr:nvPicPr>
        <xdr:cNvPr id="5" name="Grafik 4">
          <a:extLst>
            <a:ext uri="{FF2B5EF4-FFF2-40B4-BE49-F238E27FC236}">
              <a16:creationId xmlns:a16="http://schemas.microsoft.com/office/drawing/2014/main" id="{F71AA5A9-16CF-4054-AF6D-7DE8FD0FA916}"/>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2875" y="3867150"/>
          <a:ext cx="4513580" cy="1638300"/>
        </a:xfrm>
        <a:prstGeom prst="rect">
          <a:avLst/>
        </a:prstGeom>
        <a:noFill/>
        <a:ln>
          <a:noFill/>
        </a:ln>
      </xdr:spPr>
    </xdr:pic>
    <xdr:clientData/>
  </xdr:twoCellAnchor>
</xdr:wsDr>
</file>

<file path=xl/drawings/drawing25.xml><?xml version="1.0" encoding="utf-8"?>
<xdr:wsDr xmlns:xdr="http://schemas.openxmlformats.org/drawingml/2006/spreadsheetDrawing" xmlns:a="http://schemas.openxmlformats.org/drawingml/2006/main">
  <xdr:twoCellAnchor>
    <xdr:from>
      <xdr:col>0</xdr:col>
      <xdr:colOff>0</xdr:colOff>
      <xdr:row>2</xdr:row>
      <xdr:rowOff>0</xdr:rowOff>
    </xdr:from>
    <xdr:to>
      <xdr:col>1</xdr:col>
      <xdr:colOff>171450</xdr:colOff>
      <xdr:row>3</xdr:row>
      <xdr:rowOff>38100</xdr:rowOff>
    </xdr:to>
    <xdr:sp macro="" textlink="">
      <xdr:nvSpPr>
        <xdr:cNvPr id="2" name="Inhalt">
          <a:hlinkClick xmlns:r="http://schemas.openxmlformats.org/officeDocument/2006/relationships" r:id="rId1"/>
          <a:extLst>
            <a:ext uri="{FF2B5EF4-FFF2-40B4-BE49-F238E27FC236}">
              <a16:creationId xmlns:a16="http://schemas.microsoft.com/office/drawing/2014/main" id="{EEF1857D-A266-408D-8475-3926E9058CC3}"/>
            </a:ext>
          </a:extLst>
        </xdr:cNvPr>
        <xdr:cNvSpPr txBox="1"/>
      </xdr:nvSpPr>
      <xdr:spPr>
        <a:xfrm>
          <a:off x="0" y="3810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6.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67489E20-D5D7-4B4D-AA1D-7D4E80EA1F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2</xdr:col>
      <xdr:colOff>600075</xdr:colOff>
      <xdr:row>1</xdr:row>
      <xdr:rowOff>0</xdr:rowOff>
    </xdr:to>
    <xdr:pic>
      <xdr:nvPicPr>
        <xdr:cNvPr id="2" name="Picture 3" descr="Statistik-4c-200">
          <a:extLst>
            <a:ext uri="{FF2B5EF4-FFF2-40B4-BE49-F238E27FC236}">
              <a16:creationId xmlns:a16="http://schemas.microsoft.com/office/drawing/2014/main" id="{DF0E6CB8-A7EC-4FBC-870C-493C016D6C8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38100"/>
          <a:ext cx="1905000" cy="3905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2</xdr:col>
      <xdr:colOff>419100</xdr:colOff>
      <xdr:row>0</xdr:row>
      <xdr:rowOff>400050</xdr:rowOff>
    </xdr:to>
    <xdr:pic>
      <xdr:nvPicPr>
        <xdr:cNvPr id="2" name="rot" descr="Statistik-4c-200">
          <a:extLst>
            <a:ext uri="{FF2B5EF4-FFF2-40B4-BE49-F238E27FC236}">
              <a16:creationId xmlns:a16="http://schemas.microsoft.com/office/drawing/2014/main" id="{91A5E037-C104-45DC-8FBF-E36E83D85F3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editAs="oneCell">
    <xdr:from>
      <xdr:col>0</xdr:col>
      <xdr:colOff>19050</xdr:colOff>
      <xdr:row>0</xdr:row>
      <xdr:rowOff>9525</xdr:rowOff>
    </xdr:from>
    <xdr:to>
      <xdr:col>2</xdr:col>
      <xdr:colOff>419100</xdr:colOff>
      <xdr:row>0</xdr:row>
      <xdr:rowOff>400050</xdr:rowOff>
    </xdr:to>
    <xdr:pic>
      <xdr:nvPicPr>
        <xdr:cNvPr id="3" name="rot" descr="Statistik-4c-200">
          <a:extLst>
            <a:ext uri="{FF2B5EF4-FFF2-40B4-BE49-F238E27FC236}">
              <a16:creationId xmlns:a16="http://schemas.microsoft.com/office/drawing/2014/main" id="{6317957E-53D5-4B31-87B6-DCDA8605594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22225</xdr:colOff>
      <xdr:row>1</xdr:row>
      <xdr:rowOff>66675</xdr:rowOff>
    </xdr:from>
    <xdr:to>
      <xdr:col>9</xdr:col>
      <xdr:colOff>593725</xdr:colOff>
      <xdr:row>2</xdr:row>
      <xdr:rowOff>219075</xdr:rowOff>
    </xdr:to>
    <xdr:sp macro="" textlink="">
      <xdr:nvSpPr>
        <xdr:cNvPr id="4" name="Inhalt">
          <a:hlinkClick xmlns:r="http://schemas.openxmlformats.org/officeDocument/2006/relationships" r:id="rId2"/>
          <a:extLst>
            <a:ext uri="{FF2B5EF4-FFF2-40B4-BE49-F238E27FC236}">
              <a16:creationId xmlns:a16="http://schemas.microsoft.com/office/drawing/2014/main" id="{464593B4-ED32-42B3-A7CB-1C41EE59657F}"/>
            </a:ext>
          </a:extLst>
        </xdr:cNvPr>
        <xdr:cNvSpPr txBox="1"/>
      </xdr:nvSpPr>
      <xdr:spPr>
        <a:xfrm>
          <a:off x="5213350" y="5334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twoCellAnchor editAs="oneCell">
    <xdr:from>
      <xdr:col>0</xdr:col>
      <xdr:colOff>19050</xdr:colOff>
      <xdr:row>0</xdr:row>
      <xdr:rowOff>9525</xdr:rowOff>
    </xdr:from>
    <xdr:to>
      <xdr:col>2</xdr:col>
      <xdr:colOff>419100</xdr:colOff>
      <xdr:row>0</xdr:row>
      <xdr:rowOff>400050</xdr:rowOff>
    </xdr:to>
    <xdr:pic>
      <xdr:nvPicPr>
        <xdr:cNvPr id="5" name="rot" descr="Statistik-4c-200">
          <a:extLst>
            <a:ext uri="{FF2B5EF4-FFF2-40B4-BE49-F238E27FC236}">
              <a16:creationId xmlns:a16="http://schemas.microsoft.com/office/drawing/2014/main" id="{6270F942-5782-4827-A890-4F97FB44D64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3</xdr:col>
      <xdr:colOff>0</xdr:colOff>
      <xdr:row>7</xdr:row>
      <xdr:rowOff>95250</xdr:rowOff>
    </xdr:from>
    <xdr:to>
      <xdr:col>5</xdr:col>
      <xdr:colOff>990600</xdr:colOff>
      <xdr:row>12</xdr:row>
      <xdr:rowOff>47625</xdr:rowOff>
    </xdr:to>
    <xdr:graphicFrame macro="">
      <xdr:nvGraphicFramePr>
        <xdr:cNvPr id="2" name="Chart 11">
          <a:extLst>
            <a:ext uri="{FF2B5EF4-FFF2-40B4-BE49-F238E27FC236}">
              <a16:creationId xmlns:a16="http://schemas.microsoft.com/office/drawing/2014/main" id="{A5E4E8E1-3E95-4654-A302-1A0AF19A30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7</xdr:row>
      <xdr:rowOff>95250</xdr:rowOff>
    </xdr:from>
    <xdr:to>
      <xdr:col>8</xdr:col>
      <xdr:colOff>990600</xdr:colOff>
      <xdr:row>12</xdr:row>
      <xdr:rowOff>47625</xdr:rowOff>
    </xdr:to>
    <xdr:graphicFrame macro="">
      <xdr:nvGraphicFramePr>
        <xdr:cNvPr id="3" name="Chart 12">
          <a:extLst>
            <a:ext uri="{FF2B5EF4-FFF2-40B4-BE49-F238E27FC236}">
              <a16:creationId xmlns:a16="http://schemas.microsoft.com/office/drawing/2014/main" id="{A1F0C686-ADA5-428F-8F3D-D716F98BDE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0</xdr:colOff>
      <xdr:row>14</xdr:row>
      <xdr:rowOff>38100</xdr:rowOff>
    </xdr:from>
    <xdr:to>
      <xdr:col>5</xdr:col>
      <xdr:colOff>990600</xdr:colOff>
      <xdr:row>43</xdr:row>
      <xdr:rowOff>19050</xdr:rowOff>
    </xdr:to>
    <xdr:graphicFrame macro="">
      <xdr:nvGraphicFramePr>
        <xdr:cNvPr id="4" name="Chart 13">
          <a:extLst>
            <a:ext uri="{FF2B5EF4-FFF2-40B4-BE49-F238E27FC236}">
              <a16:creationId xmlns:a16="http://schemas.microsoft.com/office/drawing/2014/main" id="{74657AF5-26BB-4937-A354-0EC2959985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9525</xdr:colOff>
      <xdr:row>14</xdr:row>
      <xdr:rowOff>38100</xdr:rowOff>
    </xdr:from>
    <xdr:to>
      <xdr:col>8</xdr:col>
      <xdr:colOff>990600</xdr:colOff>
      <xdr:row>43</xdr:row>
      <xdr:rowOff>19050</xdr:rowOff>
    </xdr:to>
    <xdr:graphicFrame macro="">
      <xdr:nvGraphicFramePr>
        <xdr:cNvPr id="5" name="Chart 14">
          <a:extLst>
            <a:ext uri="{FF2B5EF4-FFF2-40B4-BE49-F238E27FC236}">
              <a16:creationId xmlns:a16="http://schemas.microsoft.com/office/drawing/2014/main" id="{90ADDF83-44F0-411E-9CE9-6485E7E9C9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19050</xdr:colOff>
      <xdr:row>0</xdr:row>
      <xdr:rowOff>9525</xdr:rowOff>
    </xdr:from>
    <xdr:to>
      <xdr:col>1</xdr:col>
      <xdr:colOff>1257300</xdr:colOff>
      <xdr:row>0</xdr:row>
      <xdr:rowOff>400050</xdr:rowOff>
    </xdr:to>
    <xdr:pic>
      <xdr:nvPicPr>
        <xdr:cNvPr id="6" name="rot" descr="Statistik-4c-200">
          <a:extLst>
            <a:ext uri="{FF2B5EF4-FFF2-40B4-BE49-F238E27FC236}">
              <a16:creationId xmlns:a16="http://schemas.microsoft.com/office/drawing/2014/main" id="{0CD4F7A1-8660-4418-80DC-1428946D62C5}"/>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7</xdr:col>
      <xdr:colOff>755650</xdr:colOff>
      <xdr:row>2</xdr:row>
      <xdr:rowOff>0</xdr:rowOff>
    </xdr:from>
    <xdr:to>
      <xdr:col>8</xdr:col>
      <xdr:colOff>974725</xdr:colOff>
      <xdr:row>3</xdr:row>
      <xdr:rowOff>38100</xdr:rowOff>
    </xdr:to>
    <xdr:sp macro="" textlink="">
      <xdr:nvSpPr>
        <xdr:cNvPr id="7" name="Inhalt">
          <a:hlinkClick xmlns:r="http://schemas.openxmlformats.org/officeDocument/2006/relationships" r:id="rId6"/>
          <a:extLst>
            <a:ext uri="{FF2B5EF4-FFF2-40B4-BE49-F238E27FC236}">
              <a16:creationId xmlns:a16="http://schemas.microsoft.com/office/drawing/2014/main" id="{D840F84F-0AA1-4B1F-BA18-911125C35A45}"/>
            </a:ext>
          </a:extLst>
        </xdr:cNvPr>
        <xdr:cNvSpPr txBox="1"/>
      </xdr:nvSpPr>
      <xdr:spPr>
        <a:xfrm>
          <a:off x="8004175" y="5429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2</xdr:col>
      <xdr:colOff>428625</xdr:colOff>
      <xdr:row>0</xdr:row>
      <xdr:rowOff>400050</xdr:rowOff>
    </xdr:to>
    <xdr:pic>
      <xdr:nvPicPr>
        <xdr:cNvPr id="2" name="rot" descr="Statistik-4c-200">
          <a:extLst>
            <a:ext uri="{FF2B5EF4-FFF2-40B4-BE49-F238E27FC236}">
              <a16:creationId xmlns:a16="http://schemas.microsoft.com/office/drawing/2014/main" id="{73A35011-768E-4869-99B8-76829484151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12700</xdr:colOff>
      <xdr:row>1</xdr:row>
      <xdr:rowOff>28575</xdr:rowOff>
    </xdr:from>
    <xdr:to>
      <xdr:col>9</xdr:col>
      <xdr:colOff>584200</xdr:colOff>
      <xdr:row>2</xdr:row>
      <xdr:rowOff>180975</xdr:rowOff>
    </xdr:to>
    <xdr:sp macro="" textlink="">
      <xdr:nvSpPr>
        <xdr:cNvPr id="3" name="Inhalt">
          <a:hlinkClick xmlns:r="http://schemas.openxmlformats.org/officeDocument/2006/relationships" r:id="rId2"/>
          <a:extLst>
            <a:ext uri="{FF2B5EF4-FFF2-40B4-BE49-F238E27FC236}">
              <a16:creationId xmlns:a16="http://schemas.microsoft.com/office/drawing/2014/main" id="{9C87919A-9538-4096-AB69-15AF7A8EA5FF}"/>
            </a:ext>
          </a:extLst>
        </xdr:cNvPr>
        <xdr:cNvSpPr txBox="1"/>
      </xdr:nvSpPr>
      <xdr:spPr>
        <a:xfrm>
          <a:off x="5194300" y="4953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3</xdr:col>
      <xdr:colOff>1085850</xdr:colOff>
      <xdr:row>0</xdr:row>
      <xdr:rowOff>400050</xdr:rowOff>
    </xdr:to>
    <xdr:pic>
      <xdr:nvPicPr>
        <xdr:cNvPr id="2" name="rot" descr="Statistik-4c-200">
          <a:extLst>
            <a:ext uri="{FF2B5EF4-FFF2-40B4-BE49-F238E27FC236}">
              <a16:creationId xmlns:a16="http://schemas.microsoft.com/office/drawing/2014/main" id="{0CE36699-A3C5-47F1-A45F-C8520C98FE5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10</xdr:col>
      <xdr:colOff>12700</xdr:colOff>
      <xdr:row>2</xdr:row>
      <xdr:rowOff>9525</xdr:rowOff>
    </xdr:from>
    <xdr:to>
      <xdr:col>11</xdr:col>
      <xdr:colOff>584200</xdr:colOff>
      <xdr:row>2</xdr:row>
      <xdr:rowOff>238125</xdr:rowOff>
    </xdr:to>
    <xdr:sp macro="" textlink="">
      <xdr:nvSpPr>
        <xdr:cNvPr id="3" name="Inhalt">
          <a:hlinkClick xmlns:r="http://schemas.openxmlformats.org/officeDocument/2006/relationships" r:id="rId2"/>
          <a:extLst>
            <a:ext uri="{FF2B5EF4-FFF2-40B4-BE49-F238E27FC236}">
              <a16:creationId xmlns:a16="http://schemas.microsoft.com/office/drawing/2014/main" id="{2F638179-492E-4977-9983-ED580570D281}"/>
            </a:ext>
          </a:extLst>
        </xdr:cNvPr>
        <xdr:cNvSpPr txBox="1"/>
      </xdr:nvSpPr>
      <xdr:spPr>
        <a:xfrm>
          <a:off x="6642100" y="6191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1276350</xdr:colOff>
      <xdr:row>0</xdr:row>
      <xdr:rowOff>400050</xdr:rowOff>
    </xdr:to>
    <xdr:pic>
      <xdr:nvPicPr>
        <xdr:cNvPr id="2" name="rot" descr="Statistik-4c-200">
          <a:extLst>
            <a:ext uri="{FF2B5EF4-FFF2-40B4-BE49-F238E27FC236}">
              <a16:creationId xmlns:a16="http://schemas.microsoft.com/office/drawing/2014/main" id="{13FD738F-5005-4E25-8D27-B8B8D255070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7</xdr:col>
      <xdr:colOff>622300</xdr:colOff>
      <xdr:row>2</xdr:row>
      <xdr:rowOff>0</xdr:rowOff>
    </xdr:from>
    <xdr:to>
      <xdr:col>9</xdr:col>
      <xdr:colOff>546100</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FF48272B-02DE-42C3-9DE6-597CA7889B79}"/>
            </a:ext>
          </a:extLst>
        </xdr:cNvPr>
        <xdr:cNvSpPr txBox="1"/>
      </xdr:nvSpPr>
      <xdr:spPr>
        <a:xfrm>
          <a:off x="7556500"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1476375</xdr:colOff>
      <xdr:row>0</xdr:row>
      <xdr:rowOff>400050</xdr:rowOff>
    </xdr:to>
    <xdr:pic>
      <xdr:nvPicPr>
        <xdr:cNvPr id="2" name="rot" descr="Statistik-4c-200">
          <a:extLst>
            <a:ext uri="{FF2B5EF4-FFF2-40B4-BE49-F238E27FC236}">
              <a16:creationId xmlns:a16="http://schemas.microsoft.com/office/drawing/2014/main" id="{AD615644-7929-4E2F-88EE-1B032143644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612775</xdr:colOff>
      <xdr:row>2</xdr:row>
      <xdr:rowOff>9525</xdr:rowOff>
    </xdr:from>
    <xdr:to>
      <xdr:col>10</xdr:col>
      <xdr:colOff>536575</xdr:colOff>
      <xdr:row>2</xdr:row>
      <xdr:rowOff>238125</xdr:rowOff>
    </xdr:to>
    <xdr:sp macro="" textlink="">
      <xdr:nvSpPr>
        <xdr:cNvPr id="3" name="Inhalt">
          <a:hlinkClick xmlns:r="http://schemas.openxmlformats.org/officeDocument/2006/relationships" r:id="rId2"/>
          <a:extLst>
            <a:ext uri="{FF2B5EF4-FFF2-40B4-BE49-F238E27FC236}">
              <a16:creationId xmlns:a16="http://schemas.microsoft.com/office/drawing/2014/main" id="{2DB5AD72-CC79-4954-AE04-FFD1E92E822B}"/>
            </a:ext>
          </a:extLst>
        </xdr:cNvPr>
        <xdr:cNvSpPr txBox="1"/>
      </xdr:nvSpPr>
      <xdr:spPr>
        <a:xfrm>
          <a:off x="6327775" y="6191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7" Type="http://schemas.openxmlformats.org/officeDocument/2006/relationships/drawing" Target="../drawings/drawing2.xm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printerSettings" Target="../printerSettings/printerSettings2.bin"/><Relationship Id="rId5" Type="http://schemas.openxmlformats.org/officeDocument/2006/relationships/hyperlink" Target="mailto:Statistik-Service-West@arbeitsagentur.de" TargetMode="External"/><Relationship Id="rId4" Type="http://schemas.openxmlformats.org/officeDocument/2006/relationships/hyperlink" Target="mailto:Statistik-Service-Ost@arbeitsagentur.de" TargetMode="External"/></Relationships>
</file>

<file path=xl/worksheets/_rels/sheet20.xml.rels><?xml version="1.0" encoding="UTF-8" standalone="yes"?>
<Relationships xmlns="http://schemas.openxmlformats.org/package/2006/relationships"><Relationship Id="rId3" Type="http://schemas.openxmlformats.org/officeDocument/2006/relationships/hyperlink" Target="https://statistik.arbeitsagentur.de/DE/Statischer-Content/Grundlagen/Klassifikationen/Klassifikation-der-Berufe/KldB2010-Fassung2020/Arbeitsmittel/Generische-Publikationen/Berufsaggregate/Handwerksberufe-Aggregat.pdf?__blob=publicationFile&amp;v=4" TargetMode="External"/><Relationship Id="rId7" Type="http://schemas.openxmlformats.org/officeDocument/2006/relationships/drawing" Target="../drawings/drawing20.xml"/><Relationship Id="rId2" Type="http://schemas.openxmlformats.org/officeDocument/2006/relationships/hyperlink" Target="https://statistik.arbeitsagentur.de/DE/Statischer-Content/Grundlagen/Klassifikationen/Klassifikation-der-Berufe/KldB2010-Fassung2020/Arbeitsmittel/Generische-Publikationen/Berufsaggregate/Bauberufe-Aggregat.pdf?__blob=publicationFile&amp;v=5" TargetMode="External"/><Relationship Id="rId1" Type="http://schemas.openxmlformats.org/officeDocument/2006/relationships/hyperlink" Target="https://statistik.arbeitsagentur.de/DE/Navigation/Grundlagen/Klassifikationen/Klassifikation-der-Berufe/Klassifikation-der-Berufe-Nav.html" TargetMode="External"/><Relationship Id="rId6" Type="http://schemas.openxmlformats.org/officeDocument/2006/relationships/printerSettings" Target="../printerSettings/printerSettings20.bin"/><Relationship Id="rId5" Type="http://schemas.openxmlformats.org/officeDocument/2006/relationships/hyperlink" Target="https://statistik.arbeitsagentur.de/DE/Statischer-Content/Grundlagen/Klassifikationen/Klassifikation-der-Berufe/KldB2010-Fassung2020/Arbeitsmittel/Generische-Publikationen/Berufsaggregate/MINT-Berufe-Aggregat.pdf?__blob=publicationFile&amp;v=9" TargetMode="External"/><Relationship Id="rId4" Type="http://schemas.openxmlformats.org/officeDocument/2006/relationships/hyperlink" Target="https://statistik.arbeitsagentur.de/DE/Statischer-Content/Grundlagen/Klassifikationen/Klassifikation-der-Berufe/KldB2010-Fassung2020/Arbeitsmittel/Generische-Publikationen/Berufsaggregate/Ingenieur-Aggregat.pdf?__blob=publicationFile&amp;v=4" TargetMode="External"/></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printerSettings" Target="../printerSettings/printerSettings21.bin"/><Relationship Id="rId1" Type="http://schemas.openxmlformats.org/officeDocument/2006/relationships/hyperlink" Target="https://statistik.arbeitsagentur.de/DE/Statischer-Content/Grundlagen/Methodik-Qualitaet/Methodenberichte/Beschaeftigungsstatistik/Generische-Publikationen/Methodenbericht-Befristete-Beschaeftigung.pdf?__blob=publicationFile" TargetMode="External"/></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22.xml"/><Relationship Id="rId2" Type="http://schemas.openxmlformats.org/officeDocument/2006/relationships/printerSettings" Target="../printerSettings/printerSettings22.bin"/><Relationship Id="rId1" Type="http://schemas.openxmlformats.org/officeDocument/2006/relationships/hyperlink" Target="https://statistik.arbeitsagentur.de/DE/Statischer-Content/Grundlagen/Methodik-Qualitaet/Qualitaetsberichte/Generische-Publikationen/Qualitaetsbericht-Statistik-Beschaeftigung.pdf?__blob=publicationFile" TargetMode="External"/></Relationships>
</file>

<file path=xl/worksheets/_rels/sheet23.xml.rels><?xml version="1.0" encoding="UTF-8" standalone="yes"?>
<Relationships xmlns="http://schemas.openxmlformats.org/package/2006/relationships"><Relationship Id="rId3" Type="http://schemas.openxmlformats.org/officeDocument/2006/relationships/hyperlink" Target="https://statistik.arbeitsagentur.de/DE/Statischer-Content/Grundlagen/Methodik-Qualitaet/Methodenberichte/Beschaeftigungsstatistik/Generische-Publikationen/Methodenbericht-Partielle-Revision-2023.pdf;jsessionid=BAA51E667C78C2E98EC6637EDC338E95?__blob=publicationFile&amp;v=3" TargetMode="External"/><Relationship Id="rId2" Type="http://schemas.openxmlformats.org/officeDocument/2006/relationships/hyperlink" Target="https://statistik.arbeitsagentur.de/DE/Statischer-Content/Grundlagen/Methodik-Qualitaet/Methodenberichte/Beschaeftigungsstatistik/Generische-Publikationen/Methodenbericht-Beschaeftigungsstatistik-Revision-2014.pdf?__blob=publicationFile" TargetMode="External"/><Relationship Id="rId1" Type="http://schemas.openxmlformats.org/officeDocument/2006/relationships/hyperlink" Target="https://statistik.arbeitsagentur.de/DE/Statischer-Content/Grundlagen/Methodik-Qualitaet/Methodenberichte/Beschaeftigungsstatistik/Generische-Publikationen/Methodenbericht-Revision-der-Beschaeftigungsstatistik-2017.pdf?__blob=publicationFile" TargetMode="External"/><Relationship Id="rId5" Type="http://schemas.openxmlformats.org/officeDocument/2006/relationships/drawing" Target="../drawings/drawing23.xml"/><Relationship Id="rId4"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drawing" Target="../drawings/drawing24.xml"/><Relationship Id="rId2" Type="http://schemas.openxmlformats.org/officeDocument/2006/relationships/printerSettings" Target="../printerSettings/printerSettings24.bin"/><Relationship Id="rId1" Type="http://schemas.openxmlformats.org/officeDocument/2006/relationships/hyperlink" Target="https://statistik.arbeitsagentur.de/DE/Statischer-Content/Grundlagen/Methodik-Qualitaet/Qualitaetsberichte/Generische-Publikationen/Qualitaetsbericht-Statistik-Beschaeftigung.pdf?__blob=publicationFile&amp;v=10" TargetMode="Externa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drawing" Target="../drawings/drawing26.xm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ingliederungsbilanzen/Eingliederungsbilanzen-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printerSettings" Target="../printerSettings/printerSettings26.bin"/><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Navigation/Statistiken/Themen-im-Fokus/Juengere/Juenger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Statistiken/Themen-im-Fokus/Transformation/Transformation-Nav.html?mtm_campaign=Bericht" TargetMode="Externa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Ukraine-Krieg/Ukraine-Krieg-Nav.html?mtm_campaign=Bericht"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537750-C9B2-4116-B453-102786D8B3E7}">
  <sheetPr codeName="Tabelle32">
    <pageSetUpPr fitToPage="1"/>
  </sheetPr>
  <dimension ref="A1"/>
  <sheetViews>
    <sheetView showGridLines="0" tabSelected="1" zoomScaleNormal="100" zoomScaleSheetLayoutView="100" workbookViewId="0"/>
  </sheetViews>
  <sheetFormatPr baseColWidth="10" defaultColWidth="11.42578125" defaultRowHeight="12.75" x14ac:dyDescent="0.2"/>
  <cols>
    <col min="8" max="8" width="26.85546875" customWidth="1"/>
  </cols>
  <sheetData/>
  <dataConsolidate/>
  <pageMargins left="0" right="0" top="0" bottom="0" header="0.15748031496062992" footer="0"/>
  <pageSetup paperSize="9" scale="87"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795EE1-75D1-4145-B611-1371B4F9AEBF}">
  <sheetPr codeName="Tabelle9">
    <pageSetUpPr fitToPage="1"/>
  </sheetPr>
  <dimension ref="A1:P200"/>
  <sheetViews>
    <sheetView showGridLines="0" zoomScaleNormal="100" workbookViewId="0"/>
  </sheetViews>
  <sheetFormatPr baseColWidth="10" defaultColWidth="8.85546875" defaultRowHeight="15.95" customHeight="1" x14ac:dyDescent="0.2"/>
  <cols>
    <col min="1" max="1" width="3.7109375" style="53" customWidth="1"/>
    <col min="2" max="2" width="24" style="53"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6" customFormat="1" ht="36.75" customHeight="1" x14ac:dyDescent="0.2">
      <c r="A1" s="32"/>
      <c r="B1" s="33"/>
      <c r="C1" s="33"/>
      <c r="D1" s="33"/>
      <c r="E1" s="33"/>
      <c r="F1" s="33"/>
      <c r="G1" s="33"/>
      <c r="H1" s="33"/>
      <c r="I1" s="33"/>
      <c r="J1" s="34" t="s">
        <v>38</v>
      </c>
    </row>
    <row r="2" spans="1:16" customFormat="1" ht="11.25" customHeight="1" x14ac:dyDescent="0.2">
      <c r="A2" s="35"/>
      <c r="B2" s="36"/>
      <c r="C2" s="36"/>
      <c r="D2" s="36"/>
      <c r="E2" s="36"/>
      <c r="F2" s="36"/>
      <c r="G2" s="36"/>
      <c r="H2" s="36"/>
      <c r="I2" s="36"/>
      <c r="J2" s="36"/>
    </row>
    <row r="3" spans="1:16" s="39" customFormat="1" ht="20.100000000000001" customHeight="1" x14ac:dyDescent="0.2">
      <c r="A3" s="38" t="s">
        <v>323</v>
      </c>
      <c r="B3" s="38"/>
      <c r="C3" s="38"/>
      <c r="D3" s="38"/>
      <c r="E3" s="38"/>
      <c r="F3" s="38"/>
      <c r="G3" s="38"/>
      <c r="H3" s="38"/>
      <c r="I3" s="38"/>
      <c r="J3" s="38"/>
      <c r="K3"/>
      <c r="L3"/>
      <c r="M3"/>
      <c r="N3"/>
      <c r="O3"/>
      <c r="P3"/>
    </row>
    <row r="4" spans="1:16" s="39" customFormat="1" ht="12" customHeight="1" x14ac:dyDescent="0.2">
      <c r="A4" s="41" t="s">
        <v>118</v>
      </c>
      <c r="B4" s="41"/>
      <c r="C4" s="41"/>
      <c r="D4" s="41"/>
      <c r="E4" s="41"/>
      <c r="F4" s="41"/>
      <c r="G4" s="41"/>
      <c r="H4" s="41"/>
      <c r="I4" s="41"/>
      <c r="J4" s="41"/>
      <c r="K4"/>
      <c r="L4"/>
      <c r="M4"/>
      <c r="N4"/>
      <c r="O4"/>
      <c r="P4"/>
    </row>
    <row r="5" spans="1:16" s="39" customFormat="1" ht="12" customHeight="1" x14ac:dyDescent="0.2">
      <c r="A5" s="41" t="s">
        <v>40</v>
      </c>
      <c r="B5" s="41"/>
      <c r="C5" s="41"/>
      <c r="D5" s="41"/>
      <c r="E5" s="206"/>
      <c r="F5" s="206"/>
      <c r="G5" s="206"/>
      <c r="H5" s="206"/>
      <c r="I5" s="206"/>
      <c r="J5" s="206"/>
      <c r="K5"/>
      <c r="L5"/>
      <c r="M5"/>
      <c r="N5"/>
      <c r="O5"/>
      <c r="P5"/>
    </row>
    <row r="6" spans="1:16" s="39" customFormat="1" ht="11.25" customHeight="1" x14ac:dyDescent="0.2">
      <c r="A6" s="186"/>
      <c r="B6" s="187"/>
      <c r="C6" s="187"/>
      <c r="D6" s="187"/>
      <c r="E6" s="187"/>
      <c r="F6" s="187"/>
      <c r="G6" s="187"/>
      <c r="H6" s="187"/>
      <c r="I6" s="187"/>
      <c r="J6" s="187"/>
      <c r="K6"/>
      <c r="L6"/>
      <c r="M6"/>
      <c r="N6"/>
      <c r="O6"/>
      <c r="P6"/>
    </row>
    <row r="7" spans="1:16" customFormat="1" ht="12" customHeight="1" x14ac:dyDescent="0.2">
      <c r="A7" s="45" t="s">
        <v>324</v>
      </c>
      <c r="B7" s="46"/>
      <c r="C7" s="47" t="s">
        <v>172</v>
      </c>
      <c r="D7" s="48" t="s">
        <v>325</v>
      </c>
      <c r="E7" s="49"/>
      <c r="F7" s="49"/>
      <c r="G7" s="49"/>
      <c r="H7" s="50"/>
      <c r="I7" s="51" t="s">
        <v>174</v>
      </c>
      <c r="J7" s="52"/>
    </row>
    <row r="8" spans="1:16" ht="21.75" customHeight="1" x14ac:dyDescent="0.2">
      <c r="A8" s="54"/>
      <c r="B8" s="55"/>
      <c r="C8" s="56"/>
      <c r="D8" s="57" t="s">
        <v>89</v>
      </c>
      <c r="E8" s="57" t="s">
        <v>90</v>
      </c>
      <c r="F8" s="57" t="s">
        <v>91</v>
      </c>
      <c r="G8" s="57" t="s">
        <v>92</v>
      </c>
      <c r="H8" s="57" t="s">
        <v>93</v>
      </c>
      <c r="I8" s="58"/>
      <c r="J8" s="59"/>
      <c r="K8"/>
      <c r="L8"/>
      <c r="M8"/>
      <c r="N8"/>
      <c r="O8"/>
      <c r="P8"/>
    </row>
    <row r="9" spans="1:16" ht="12" customHeight="1" x14ac:dyDescent="0.2">
      <c r="A9" s="54"/>
      <c r="B9" s="55"/>
      <c r="C9" s="56"/>
      <c r="D9" s="60"/>
      <c r="E9" s="60"/>
      <c r="F9" s="60"/>
      <c r="G9" s="60"/>
      <c r="H9" s="60"/>
      <c r="I9" s="61" t="s">
        <v>94</v>
      </c>
      <c r="J9" s="62" t="s">
        <v>95</v>
      </c>
      <c r="K9"/>
      <c r="L9"/>
      <c r="M9"/>
      <c r="N9"/>
      <c r="O9"/>
      <c r="P9"/>
    </row>
    <row r="10" spans="1:16" ht="12" customHeight="1" x14ac:dyDescent="0.2">
      <c r="A10" s="63"/>
      <c r="B10" s="64"/>
      <c r="C10" s="65"/>
      <c r="D10" s="66">
        <v>1</v>
      </c>
      <c r="E10" s="66">
        <v>2</v>
      </c>
      <c r="F10" s="66">
        <v>3</v>
      </c>
      <c r="G10" s="66">
        <v>4</v>
      </c>
      <c r="H10" s="66">
        <v>5</v>
      </c>
      <c r="I10" s="66">
        <v>6</v>
      </c>
      <c r="J10" s="66">
        <v>7</v>
      </c>
      <c r="K10"/>
      <c r="L10"/>
      <c r="M10"/>
      <c r="N10"/>
      <c r="O10"/>
      <c r="P10"/>
    </row>
    <row r="11" spans="1:16" ht="18" customHeight="1" x14ac:dyDescent="0.2">
      <c r="A11" s="68" t="s">
        <v>7</v>
      </c>
      <c r="B11" s="69"/>
      <c r="C11" s="70"/>
      <c r="D11" s="281"/>
      <c r="H11" s="282"/>
      <c r="I11" s="283"/>
      <c r="J11" s="284"/>
      <c r="K11"/>
      <c r="L11"/>
      <c r="M11"/>
      <c r="N11"/>
      <c r="O11"/>
      <c r="P11"/>
    </row>
    <row r="12" spans="1:16" ht="17.100000000000001" customHeight="1" x14ac:dyDescent="0.2">
      <c r="A12" s="76" t="s">
        <v>96</v>
      </c>
      <c r="B12" s="77"/>
      <c r="C12" s="78">
        <v>100</v>
      </c>
      <c r="D12" s="80">
        <v>72960</v>
      </c>
      <c r="E12" s="79">
        <v>73996</v>
      </c>
      <c r="F12" s="79">
        <v>74775</v>
      </c>
      <c r="G12" s="79">
        <v>75393</v>
      </c>
      <c r="H12" s="105">
        <v>76001</v>
      </c>
      <c r="I12" s="80">
        <v>-3041</v>
      </c>
      <c r="J12" s="81">
        <v>-4.0012631412744568</v>
      </c>
      <c r="K12"/>
      <c r="L12"/>
      <c r="M12"/>
      <c r="N12"/>
      <c r="O12"/>
      <c r="P12"/>
    </row>
    <row r="13" spans="1:16" ht="14.45" customHeight="1" x14ac:dyDescent="0.2">
      <c r="A13" s="85" t="s">
        <v>97</v>
      </c>
      <c r="B13" s="84" t="s">
        <v>98</v>
      </c>
      <c r="C13" s="78">
        <v>46.662554824561404</v>
      </c>
      <c r="D13" s="80">
        <v>34045</v>
      </c>
      <c r="E13" s="79">
        <v>35133</v>
      </c>
      <c r="F13" s="79">
        <v>35310</v>
      </c>
      <c r="G13" s="79">
        <v>35997</v>
      </c>
      <c r="H13" s="105">
        <v>36293</v>
      </c>
      <c r="I13" s="80">
        <v>-2248</v>
      </c>
      <c r="J13" s="81">
        <v>-6.1940319069793075</v>
      </c>
      <c r="K13"/>
      <c r="L13"/>
      <c r="M13"/>
      <c r="N13"/>
      <c r="O13"/>
      <c r="P13"/>
    </row>
    <row r="14" spans="1:16" ht="14.45" customHeight="1" x14ac:dyDescent="0.2">
      <c r="A14" s="85"/>
      <c r="B14" s="84" t="s">
        <v>99</v>
      </c>
      <c r="C14" s="78">
        <v>53.337445175438596</v>
      </c>
      <c r="D14" s="80">
        <v>38915</v>
      </c>
      <c r="E14" s="79">
        <v>38863</v>
      </c>
      <c r="F14" s="79">
        <v>39465</v>
      </c>
      <c r="G14" s="79">
        <v>39396</v>
      </c>
      <c r="H14" s="105">
        <v>39708</v>
      </c>
      <c r="I14" s="80">
        <v>-793</v>
      </c>
      <c r="J14" s="81">
        <v>-1.9970786743225546</v>
      </c>
      <c r="K14"/>
      <c r="L14"/>
      <c r="M14"/>
      <c r="N14"/>
      <c r="O14"/>
      <c r="P14"/>
    </row>
    <row r="15" spans="1:16" ht="14.45" customHeight="1" x14ac:dyDescent="0.2">
      <c r="A15" s="83" t="s">
        <v>97</v>
      </c>
      <c r="B15" s="86" t="s">
        <v>100</v>
      </c>
      <c r="C15" s="78">
        <v>26.088267543859651</v>
      </c>
      <c r="D15" s="80">
        <v>19034</v>
      </c>
      <c r="E15" s="79">
        <v>19195</v>
      </c>
      <c r="F15" s="79">
        <v>20034</v>
      </c>
      <c r="G15" s="79">
        <v>19939</v>
      </c>
      <c r="H15" s="105">
        <v>20350</v>
      </c>
      <c r="I15" s="80">
        <v>-1316</v>
      </c>
      <c r="J15" s="81">
        <v>-6.4668304668304666</v>
      </c>
      <c r="K15"/>
      <c r="L15"/>
      <c r="M15"/>
      <c r="N15"/>
      <c r="O15"/>
      <c r="P15"/>
    </row>
    <row r="16" spans="1:16" ht="14.45" customHeight="1" x14ac:dyDescent="0.2">
      <c r="A16" s="83"/>
      <c r="B16" s="86" t="s">
        <v>101</v>
      </c>
      <c r="C16" s="78">
        <v>45.391995614035089</v>
      </c>
      <c r="D16" s="80">
        <v>33118</v>
      </c>
      <c r="E16" s="79">
        <v>33877</v>
      </c>
      <c r="F16" s="79">
        <v>33897</v>
      </c>
      <c r="G16" s="79">
        <v>34567</v>
      </c>
      <c r="H16" s="105">
        <v>34711</v>
      </c>
      <c r="I16" s="80">
        <v>-1593</v>
      </c>
      <c r="J16" s="81">
        <v>-4.5893232692806318</v>
      </c>
      <c r="K16"/>
      <c r="L16"/>
      <c r="M16"/>
      <c r="N16"/>
      <c r="O16"/>
      <c r="P16"/>
    </row>
    <row r="17" spans="1:16" ht="14.45" customHeight="1" x14ac:dyDescent="0.2">
      <c r="A17" s="83"/>
      <c r="B17" s="86" t="s">
        <v>102</v>
      </c>
      <c r="C17" s="78">
        <v>14.187225877192983</v>
      </c>
      <c r="D17" s="80">
        <v>10351</v>
      </c>
      <c r="E17" s="79">
        <v>10518</v>
      </c>
      <c r="F17" s="79">
        <v>10586</v>
      </c>
      <c r="G17" s="79">
        <v>10702</v>
      </c>
      <c r="H17" s="105">
        <v>10790</v>
      </c>
      <c r="I17" s="80">
        <v>-439</v>
      </c>
      <c r="J17" s="81">
        <v>-4.0685820203892495</v>
      </c>
      <c r="K17"/>
      <c r="L17"/>
      <c r="M17"/>
      <c r="N17"/>
      <c r="O17"/>
      <c r="P17"/>
    </row>
    <row r="18" spans="1:16" ht="14.45" customHeight="1" x14ac:dyDescent="0.2">
      <c r="A18" s="85"/>
      <c r="B18" s="86" t="s">
        <v>103</v>
      </c>
      <c r="C18" s="78">
        <v>14.332510964912281</v>
      </c>
      <c r="D18" s="80">
        <v>10457</v>
      </c>
      <c r="E18" s="79">
        <v>10405</v>
      </c>
      <c r="F18" s="79">
        <v>10257</v>
      </c>
      <c r="G18" s="79">
        <v>10185</v>
      </c>
      <c r="H18" s="105">
        <v>10150</v>
      </c>
      <c r="I18" s="80">
        <v>307</v>
      </c>
      <c r="J18" s="81">
        <v>3.0246305418719213</v>
      </c>
      <c r="K18"/>
      <c r="L18"/>
      <c r="M18"/>
      <c r="N18"/>
      <c r="O18"/>
      <c r="P18"/>
    </row>
    <row r="19" spans="1:16" ht="14.45" customHeight="1" x14ac:dyDescent="0.2">
      <c r="A19" s="85"/>
      <c r="B19" s="86" t="s">
        <v>104</v>
      </c>
      <c r="C19" s="78">
        <v>2.0751096491228069</v>
      </c>
      <c r="D19" s="80">
        <v>1514</v>
      </c>
      <c r="E19" s="79">
        <v>1558</v>
      </c>
      <c r="F19" s="79">
        <v>1552</v>
      </c>
      <c r="G19" s="79">
        <v>1566</v>
      </c>
      <c r="H19" s="105">
        <v>1334</v>
      </c>
      <c r="I19" s="80">
        <v>180</v>
      </c>
      <c r="J19" s="81">
        <v>13.493253373313344</v>
      </c>
      <c r="K19"/>
      <c r="L19"/>
      <c r="M19"/>
      <c r="N19"/>
      <c r="O19"/>
      <c r="P19"/>
    </row>
    <row r="20" spans="1:16" ht="14.45" customHeight="1" x14ac:dyDescent="0.2">
      <c r="A20" s="85" t="s">
        <v>105</v>
      </c>
      <c r="B20" s="84" t="s">
        <v>108</v>
      </c>
      <c r="C20" s="78">
        <v>84.956140350877192</v>
      </c>
      <c r="D20" s="80">
        <v>61984</v>
      </c>
      <c r="E20" s="79">
        <v>62682</v>
      </c>
      <c r="F20" s="79">
        <v>63620</v>
      </c>
      <c r="G20" s="79">
        <v>63987</v>
      </c>
      <c r="H20" s="105">
        <v>64595</v>
      </c>
      <c r="I20" s="80">
        <v>-2611</v>
      </c>
      <c r="J20" s="81">
        <v>-4.0421085223314499</v>
      </c>
      <c r="K20"/>
      <c r="L20"/>
      <c r="M20"/>
      <c r="N20"/>
      <c r="O20"/>
      <c r="P20"/>
    </row>
    <row r="21" spans="1:16" ht="14.45" customHeight="1" x14ac:dyDescent="0.2">
      <c r="A21" s="88"/>
      <c r="B21" s="89" t="s">
        <v>109</v>
      </c>
      <c r="C21" s="90">
        <v>15.043859649122806</v>
      </c>
      <c r="D21" s="108">
        <v>10976</v>
      </c>
      <c r="E21" s="109">
        <v>11314</v>
      </c>
      <c r="F21" s="109">
        <v>11155</v>
      </c>
      <c r="G21" s="109">
        <v>11406</v>
      </c>
      <c r="H21" s="110">
        <v>11406</v>
      </c>
      <c r="I21" s="108">
        <v>-430</v>
      </c>
      <c r="J21" s="111">
        <v>-3.7699456426442222</v>
      </c>
      <c r="K21"/>
      <c r="L21"/>
      <c r="M21"/>
      <c r="N21"/>
      <c r="O21"/>
      <c r="P21"/>
    </row>
    <row r="22" spans="1:16" ht="18" customHeight="1" x14ac:dyDescent="0.2">
      <c r="A22" s="91" t="s">
        <v>121</v>
      </c>
      <c r="B22" s="69"/>
      <c r="C22" s="70"/>
      <c r="D22" s="194"/>
      <c r="E22" s="195"/>
      <c r="F22" s="195"/>
      <c r="G22" s="195"/>
      <c r="H22" s="200"/>
      <c r="I22" s="283"/>
      <c r="J22" s="284"/>
      <c r="K22"/>
      <c r="L22"/>
      <c r="M22"/>
      <c r="N22"/>
      <c r="O22"/>
      <c r="P22"/>
    </row>
    <row r="23" spans="1:16" ht="17.100000000000001" customHeight="1" x14ac:dyDescent="0.2">
      <c r="A23" s="76" t="s">
        <v>96</v>
      </c>
      <c r="B23" s="77"/>
      <c r="C23" s="78">
        <v>100</v>
      </c>
      <c r="D23" s="80">
        <v>1735708</v>
      </c>
      <c r="E23" s="79">
        <v>1743992</v>
      </c>
      <c r="F23" s="79">
        <v>1752366</v>
      </c>
      <c r="G23" s="79">
        <v>1735038</v>
      </c>
      <c r="H23" s="105">
        <v>1751755</v>
      </c>
      <c r="I23" s="80">
        <v>-16047</v>
      </c>
      <c r="J23" s="81">
        <v>-0.91605275851931345</v>
      </c>
      <c r="K23"/>
      <c r="L23"/>
      <c r="M23"/>
      <c r="N23"/>
      <c r="O23"/>
      <c r="P23"/>
    </row>
    <row r="24" spans="1:16" ht="14.45" customHeight="1" x14ac:dyDescent="0.2">
      <c r="A24" s="85" t="s">
        <v>97</v>
      </c>
      <c r="B24" s="84" t="s">
        <v>98</v>
      </c>
      <c r="C24" s="78">
        <v>44.190497479990874</v>
      </c>
      <c r="D24" s="80">
        <v>767018</v>
      </c>
      <c r="E24" s="79">
        <v>771892</v>
      </c>
      <c r="F24" s="79">
        <v>771678</v>
      </c>
      <c r="G24" s="79">
        <v>763641</v>
      </c>
      <c r="H24" s="105">
        <v>770107</v>
      </c>
      <c r="I24" s="80">
        <v>-3089</v>
      </c>
      <c r="J24" s="81">
        <v>-0.40111309207681528</v>
      </c>
      <c r="K24"/>
      <c r="L24"/>
      <c r="M24"/>
      <c r="N24"/>
      <c r="O24"/>
      <c r="P24"/>
    </row>
    <row r="25" spans="1:16" ht="14.45" customHeight="1" x14ac:dyDescent="0.2">
      <c r="A25" s="85"/>
      <c r="B25" s="84" t="s">
        <v>99</v>
      </c>
      <c r="C25" s="78">
        <v>55.809502520009126</v>
      </c>
      <c r="D25" s="80">
        <v>968690</v>
      </c>
      <c r="E25" s="79">
        <v>972100</v>
      </c>
      <c r="F25" s="79">
        <v>980688</v>
      </c>
      <c r="G25" s="79">
        <v>971397</v>
      </c>
      <c r="H25" s="105">
        <v>981648</v>
      </c>
      <c r="I25" s="80">
        <v>-12958</v>
      </c>
      <c r="J25" s="81">
        <v>-1.3200251006470751</v>
      </c>
      <c r="K25"/>
      <c r="L25"/>
      <c r="M25"/>
      <c r="N25"/>
      <c r="O25"/>
      <c r="P25"/>
    </row>
    <row r="26" spans="1:16" ht="14.45" customHeight="1" x14ac:dyDescent="0.2">
      <c r="A26" s="83" t="s">
        <v>97</v>
      </c>
      <c r="B26" s="86" t="s">
        <v>100</v>
      </c>
      <c r="C26" s="78">
        <v>19.416629986149744</v>
      </c>
      <c r="D26" s="80">
        <v>337016</v>
      </c>
      <c r="E26" s="79">
        <v>339375</v>
      </c>
      <c r="F26" s="79">
        <v>349351</v>
      </c>
      <c r="G26" s="79">
        <v>338139</v>
      </c>
      <c r="H26" s="105">
        <v>343972</v>
      </c>
      <c r="I26" s="80">
        <v>-6956</v>
      </c>
      <c r="J26" s="81">
        <v>-2.0222576256206901</v>
      </c>
      <c r="K26"/>
      <c r="L26"/>
      <c r="M26"/>
      <c r="N26"/>
      <c r="O26"/>
      <c r="P26"/>
    </row>
    <row r="27" spans="1:16" ht="14.45" customHeight="1" x14ac:dyDescent="0.2">
      <c r="A27" s="83"/>
      <c r="B27" s="86" t="s">
        <v>101</v>
      </c>
      <c r="C27" s="78">
        <v>46.958935489149098</v>
      </c>
      <c r="D27" s="80">
        <v>815070</v>
      </c>
      <c r="E27" s="79">
        <v>818983</v>
      </c>
      <c r="F27" s="79">
        <v>818127</v>
      </c>
      <c r="G27" s="79">
        <v>815128</v>
      </c>
      <c r="H27" s="105">
        <v>822183</v>
      </c>
      <c r="I27" s="80">
        <v>-7113</v>
      </c>
      <c r="J27" s="81">
        <v>-0.86513586391350827</v>
      </c>
      <c r="K27"/>
      <c r="L27"/>
      <c r="M27"/>
      <c r="N27"/>
      <c r="O27"/>
      <c r="P27"/>
    </row>
    <row r="28" spans="1:16" ht="14.45" customHeight="1" x14ac:dyDescent="0.2">
      <c r="A28" s="83"/>
      <c r="B28" s="86" t="s">
        <v>102</v>
      </c>
      <c r="C28" s="78">
        <v>17.372680197360385</v>
      </c>
      <c r="D28" s="80">
        <v>301539</v>
      </c>
      <c r="E28" s="79">
        <v>304652</v>
      </c>
      <c r="F28" s="79">
        <v>306811</v>
      </c>
      <c r="G28" s="79">
        <v>307521</v>
      </c>
      <c r="H28" s="105">
        <v>310599</v>
      </c>
      <c r="I28" s="80">
        <v>-9060</v>
      </c>
      <c r="J28" s="81">
        <v>-2.9169443559058466</v>
      </c>
      <c r="K28"/>
      <c r="L28"/>
      <c r="M28"/>
      <c r="N28"/>
      <c r="O28"/>
      <c r="P28"/>
    </row>
    <row r="29" spans="1:16" ht="14.45" customHeight="1" x14ac:dyDescent="0.2">
      <c r="A29" s="83"/>
      <c r="B29" s="86" t="s">
        <v>103</v>
      </c>
      <c r="C29" s="78">
        <v>16.251639100586043</v>
      </c>
      <c r="D29" s="80">
        <v>282081</v>
      </c>
      <c r="E29" s="79">
        <v>280978</v>
      </c>
      <c r="F29" s="79">
        <v>278070</v>
      </c>
      <c r="G29" s="79">
        <v>274246</v>
      </c>
      <c r="H29" s="105">
        <v>274998</v>
      </c>
      <c r="I29" s="80">
        <v>7083</v>
      </c>
      <c r="J29" s="81">
        <v>2.5756550956734232</v>
      </c>
      <c r="K29"/>
      <c r="L29"/>
      <c r="M29"/>
      <c r="N29"/>
      <c r="O29"/>
      <c r="P29"/>
    </row>
    <row r="30" spans="1:16" ht="14.45" customHeight="1" x14ac:dyDescent="0.2">
      <c r="A30" s="85"/>
      <c r="B30" s="86" t="s">
        <v>104</v>
      </c>
      <c r="C30" s="78">
        <v>2.3904366402643764</v>
      </c>
      <c r="D30" s="80">
        <v>41491</v>
      </c>
      <c r="E30" s="79">
        <v>42214</v>
      </c>
      <c r="F30" s="79">
        <v>42076</v>
      </c>
      <c r="G30" s="79">
        <v>42035</v>
      </c>
      <c r="H30" s="105">
        <v>36092</v>
      </c>
      <c r="I30" s="80">
        <v>5399</v>
      </c>
      <c r="J30" s="81">
        <v>14.958993682810595</v>
      </c>
      <c r="K30"/>
      <c r="L30"/>
      <c r="M30"/>
      <c r="N30"/>
      <c r="O30"/>
      <c r="P30"/>
    </row>
    <row r="31" spans="1:16" ht="14.45" customHeight="1" x14ac:dyDescent="0.2">
      <c r="A31" s="85" t="s">
        <v>105</v>
      </c>
      <c r="B31" s="84" t="s">
        <v>108</v>
      </c>
      <c r="C31" s="78">
        <v>83.122737234603974</v>
      </c>
      <c r="D31" s="80">
        <v>1442768</v>
      </c>
      <c r="E31" s="79">
        <v>1451196</v>
      </c>
      <c r="F31" s="79">
        <v>1460842</v>
      </c>
      <c r="G31" s="79">
        <v>1448518</v>
      </c>
      <c r="H31" s="105">
        <v>1465914</v>
      </c>
      <c r="I31" s="80">
        <v>-23146</v>
      </c>
      <c r="J31" s="81">
        <v>-1.578946650349202</v>
      </c>
      <c r="K31"/>
      <c r="L31"/>
      <c r="M31"/>
      <c r="N31"/>
      <c r="O31"/>
      <c r="P31"/>
    </row>
    <row r="32" spans="1:16" ht="14.45" customHeight="1" x14ac:dyDescent="0.2">
      <c r="A32" s="88"/>
      <c r="B32" s="89" t="s">
        <v>109</v>
      </c>
      <c r="C32" s="90">
        <v>16.877205152018657</v>
      </c>
      <c r="D32" s="108">
        <v>292939</v>
      </c>
      <c r="E32" s="109">
        <v>292795</v>
      </c>
      <c r="F32" s="109">
        <v>291523</v>
      </c>
      <c r="G32" s="109">
        <v>286519</v>
      </c>
      <c r="H32" s="110">
        <v>285839</v>
      </c>
      <c r="I32" s="108">
        <v>7100</v>
      </c>
      <c r="J32" s="111">
        <v>2.4839157707660604</v>
      </c>
      <c r="K32"/>
      <c r="L32"/>
      <c r="M32"/>
      <c r="N32"/>
      <c r="O32"/>
      <c r="P32"/>
    </row>
    <row r="33" spans="1:16" ht="18" customHeight="1" x14ac:dyDescent="0.2">
      <c r="A33" s="91" t="s">
        <v>122</v>
      </c>
      <c r="B33" s="69"/>
      <c r="C33" s="70"/>
      <c r="D33" s="194"/>
      <c r="E33" s="195"/>
      <c r="F33" s="195"/>
      <c r="G33" s="195"/>
      <c r="H33" s="200"/>
      <c r="I33" s="283"/>
      <c r="J33" s="284"/>
      <c r="K33"/>
      <c r="L33"/>
      <c r="M33"/>
      <c r="N33"/>
      <c r="O33"/>
      <c r="P33"/>
    </row>
    <row r="34" spans="1:16" ht="17.100000000000001" customHeight="1" x14ac:dyDescent="0.2">
      <c r="A34" s="76" t="s">
        <v>96</v>
      </c>
      <c r="B34" s="77"/>
      <c r="C34" s="78">
        <v>100</v>
      </c>
      <c r="D34" s="80">
        <v>6680629</v>
      </c>
      <c r="E34" s="79">
        <v>6714319</v>
      </c>
      <c r="F34" s="79">
        <v>6753469</v>
      </c>
      <c r="G34" s="79">
        <v>6650554</v>
      </c>
      <c r="H34" s="105">
        <v>6721282</v>
      </c>
      <c r="I34" s="80">
        <v>-40653</v>
      </c>
      <c r="J34" s="81">
        <v>-0.60483996951772001</v>
      </c>
      <c r="K34"/>
      <c r="L34"/>
      <c r="M34"/>
      <c r="N34"/>
      <c r="O34"/>
      <c r="P34"/>
    </row>
    <row r="35" spans="1:16" ht="14.45" customHeight="1" x14ac:dyDescent="0.2">
      <c r="A35" s="85" t="s">
        <v>97</v>
      </c>
      <c r="B35" s="84" t="s">
        <v>98</v>
      </c>
      <c r="C35" s="78">
        <v>43.919352504083072</v>
      </c>
      <c r="D35" s="80">
        <v>2934089</v>
      </c>
      <c r="E35" s="79">
        <v>2948759</v>
      </c>
      <c r="F35" s="79">
        <v>2952865</v>
      </c>
      <c r="G35" s="79">
        <v>2902108</v>
      </c>
      <c r="H35" s="105">
        <v>2929309</v>
      </c>
      <c r="I35" s="80">
        <v>4780</v>
      </c>
      <c r="J35" s="81">
        <v>0.16317841511428122</v>
      </c>
      <c r="K35"/>
      <c r="L35"/>
      <c r="M35"/>
      <c r="N35"/>
      <c r="O35"/>
      <c r="P35"/>
    </row>
    <row r="36" spans="1:16" ht="14.45" customHeight="1" x14ac:dyDescent="0.2">
      <c r="A36" s="85"/>
      <c r="B36" s="84" t="s">
        <v>99</v>
      </c>
      <c r="C36" s="78">
        <v>56.080647495916928</v>
      </c>
      <c r="D36" s="80">
        <v>3746540</v>
      </c>
      <c r="E36" s="79">
        <v>3765560</v>
      </c>
      <c r="F36" s="79">
        <v>3800604</v>
      </c>
      <c r="G36" s="79">
        <v>3748446</v>
      </c>
      <c r="H36" s="105">
        <v>3791973</v>
      </c>
      <c r="I36" s="80">
        <v>-45433</v>
      </c>
      <c r="J36" s="81">
        <v>-1.1981361681636447</v>
      </c>
      <c r="K36"/>
      <c r="L36"/>
      <c r="M36"/>
      <c r="N36"/>
      <c r="O36"/>
      <c r="P36"/>
    </row>
    <row r="37" spans="1:16" ht="14.45" customHeight="1" x14ac:dyDescent="0.2">
      <c r="A37" s="83" t="s">
        <v>97</v>
      </c>
      <c r="B37" s="86" t="s">
        <v>100</v>
      </c>
      <c r="C37" s="78">
        <v>18.695754546465611</v>
      </c>
      <c r="D37" s="80">
        <v>1248994</v>
      </c>
      <c r="E37" s="79">
        <v>1256260</v>
      </c>
      <c r="F37" s="79">
        <v>1298533</v>
      </c>
      <c r="G37" s="79">
        <v>1244642</v>
      </c>
      <c r="H37" s="105">
        <v>1267951</v>
      </c>
      <c r="I37" s="80">
        <v>-18957</v>
      </c>
      <c r="J37" s="81">
        <v>-1.4950893212750336</v>
      </c>
      <c r="K37"/>
      <c r="L37"/>
      <c r="M37"/>
      <c r="N37"/>
      <c r="O37"/>
      <c r="P37"/>
    </row>
    <row r="38" spans="1:16" ht="14.45" customHeight="1" x14ac:dyDescent="0.2">
      <c r="A38" s="83"/>
      <c r="B38" s="86" t="s">
        <v>101</v>
      </c>
      <c r="C38" s="78">
        <v>47.386570935161942</v>
      </c>
      <c r="D38" s="80">
        <v>3165721</v>
      </c>
      <c r="E38" s="79">
        <v>3184019</v>
      </c>
      <c r="F38" s="79">
        <v>3185847</v>
      </c>
      <c r="G38" s="79">
        <v>3156453</v>
      </c>
      <c r="H38" s="105">
        <v>3191159</v>
      </c>
      <c r="I38" s="80">
        <v>-25438</v>
      </c>
      <c r="J38" s="81">
        <v>-0.79713984793612602</v>
      </c>
      <c r="K38"/>
      <c r="L38"/>
      <c r="M38"/>
      <c r="N38"/>
      <c r="O38"/>
      <c r="P38"/>
    </row>
    <row r="39" spans="1:16" ht="14.45" customHeight="1" x14ac:dyDescent="0.2">
      <c r="A39" s="83"/>
      <c r="B39" s="86" t="s">
        <v>102</v>
      </c>
      <c r="C39" s="78">
        <v>17.087477840784153</v>
      </c>
      <c r="D39" s="80">
        <v>1141551</v>
      </c>
      <c r="E39" s="79">
        <v>1153011</v>
      </c>
      <c r="F39" s="79">
        <v>1160501</v>
      </c>
      <c r="G39" s="79">
        <v>1159791</v>
      </c>
      <c r="H39" s="105">
        <v>1171526</v>
      </c>
      <c r="I39" s="80">
        <v>-29975</v>
      </c>
      <c r="J39" s="81">
        <v>-2.5586286603967818</v>
      </c>
      <c r="K39"/>
      <c r="L39"/>
      <c r="M39"/>
      <c r="N39"/>
      <c r="O39"/>
      <c r="P39"/>
    </row>
    <row r="40" spans="1:16" ht="14.45" customHeight="1" x14ac:dyDescent="0.2">
      <c r="A40" s="85"/>
      <c r="B40" s="86" t="s">
        <v>103</v>
      </c>
      <c r="C40" s="78">
        <v>16.830121834336257</v>
      </c>
      <c r="D40" s="80">
        <v>1124358</v>
      </c>
      <c r="E40" s="79">
        <v>1121018</v>
      </c>
      <c r="F40" s="79">
        <v>1108571</v>
      </c>
      <c r="G40" s="79">
        <v>1089659</v>
      </c>
      <c r="H40" s="105">
        <v>1090639</v>
      </c>
      <c r="I40" s="80">
        <v>33719</v>
      </c>
      <c r="J40" s="81">
        <v>3.0916737802334229</v>
      </c>
      <c r="K40"/>
      <c r="L40"/>
      <c r="M40"/>
      <c r="N40"/>
      <c r="O40"/>
      <c r="P40"/>
    </row>
    <row r="41" spans="1:16" ht="14.45" customHeight="1" x14ac:dyDescent="0.2">
      <c r="A41" s="85"/>
      <c r="B41" s="86" t="s">
        <v>104</v>
      </c>
      <c r="C41" s="78">
        <v>2.4235292814493965</v>
      </c>
      <c r="D41" s="80">
        <v>161907</v>
      </c>
      <c r="E41" s="79">
        <v>164726</v>
      </c>
      <c r="F41" s="79">
        <v>163879</v>
      </c>
      <c r="G41" s="79">
        <v>163291</v>
      </c>
      <c r="H41" s="105">
        <v>139808</v>
      </c>
      <c r="I41" s="80">
        <v>22099</v>
      </c>
      <c r="J41" s="81">
        <v>15.806677729457542</v>
      </c>
      <c r="K41"/>
      <c r="L41"/>
      <c r="M41"/>
      <c r="N41"/>
      <c r="O41"/>
      <c r="P41"/>
    </row>
    <row r="42" spans="1:16" ht="14.45" customHeight="1" x14ac:dyDescent="0.2">
      <c r="A42" s="85" t="s">
        <v>105</v>
      </c>
      <c r="B42" s="84" t="s">
        <v>108</v>
      </c>
      <c r="C42" s="78">
        <v>82.234008204916037</v>
      </c>
      <c r="D42" s="80">
        <v>5493749</v>
      </c>
      <c r="E42" s="79">
        <v>5525518</v>
      </c>
      <c r="F42" s="79">
        <v>5561724</v>
      </c>
      <c r="G42" s="79">
        <v>5484315</v>
      </c>
      <c r="H42" s="105">
        <v>5553668</v>
      </c>
      <c r="I42" s="80">
        <v>-59919</v>
      </c>
      <c r="J42" s="81">
        <v>-1.078908569975735</v>
      </c>
      <c r="K42"/>
      <c r="L42"/>
      <c r="M42"/>
      <c r="N42"/>
      <c r="O42"/>
      <c r="P42"/>
    </row>
    <row r="43" spans="1:16" ht="14.45" customHeight="1" x14ac:dyDescent="0.2">
      <c r="A43" s="88"/>
      <c r="B43" s="89" t="s">
        <v>109</v>
      </c>
      <c r="C43" s="90">
        <v>17.76596185778315</v>
      </c>
      <c r="D43" s="108">
        <v>1186878</v>
      </c>
      <c r="E43" s="109">
        <v>1188799</v>
      </c>
      <c r="F43" s="109">
        <v>1191742</v>
      </c>
      <c r="G43" s="109">
        <v>1166235</v>
      </c>
      <c r="H43" s="110">
        <v>1167608</v>
      </c>
      <c r="I43" s="108">
        <v>19270</v>
      </c>
      <c r="J43" s="111">
        <v>1.6503826626744593</v>
      </c>
      <c r="K43"/>
      <c r="L43"/>
      <c r="M43"/>
      <c r="N43"/>
      <c r="O43"/>
      <c r="P43"/>
    </row>
    <row r="44" spans="1:16" ht="18" customHeight="1" x14ac:dyDescent="0.2">
      <c r="A44" s="91" t="s">
        <v>123</v>
      </c>
      <c r="B44" s="69"/>
      <c r="C44" s="70"/>
      <c r="D44" s="194"/>
      <c r="E44" s="195"/>
      <c r="F44" s="195"/>
      <c r="G44" s="195"/>
      <c r="H44" s="200"/>
      <c r="I44" s="283"/>
      <c r="J44" s="284"/>
      <c r="K44"/>
      <c r="L44"/>
      <c r="M44"/>
      <c r="N44"/>
      <c r="O44"/>
      <c r="P44"/>
    </row>
    <row r="45" spans="1:16" ht="17.100000000000001" customHeight="1" x14ac:dyDescent="0.2">
      <c r="A45" s="76" t="s">
        <v>96</v>
      </c>
      <c r="B45" s="77"/>
      <c r="C45" s="78">
        <v>100</v>
      </c>
      <c r="D45" s="80">
        <v>7593190</v>
      </c>
      <c r="E45" s="79">
        <v>7631853</v>
      </c>
      <c r="F45" s="79">
        <v>7672578</v>
      </c>
      <c r="G45" s="79">
        <v>7545137</v>
      </c>
      <c r="H45" s="105">
        <v>7627821</v>
      </c>
      <c r="I45" s="80">
        <v>-34631</v>
      </c>
      <c r="J45" s="81">
        <v>-0.45400908070601026</v>
      </c>
      <c r="K45"/>
      <c r="L45"/>
      <c r="M45"/>
      <c r="N45"/>
      <c r="O45"/>
      <c r="P45"/>
    </row>
    <row r="46" spans="1:16" ht="14.45" customHeight="1" x14ac:dyDescent="0.2">
      <c r="A46" s="85" t="s">
        <v>97</v>
      </c>
      <c r="B46" s="84" t="s">
        <v>98</v>
      </c>
      <c r="C46" s="78">
        <v>44.267824195101134</v>
      </c>
      <c r="D46" s="80">
        <v>3361340</v>
      </c>
      <c r="E46" s="79">
        <v>3378408</v>
      </c>
      <c r="F46" s="79">
        <v>3381740</v>
      </c>
      <c r="G46" s="79">
        <v>3319405</v>
      </c>
      <c r="H46" s="105">
        <v>3351195</v>
      </c>
      <c r="I46" s="80">
        <v>10145</v>
      </c>
      <c r="J46" s="81">
        <v>0.30272783290736588</v>
      </c>
      <c r="K46"/>
      <c r="L46"/>
      <c r="M46"/>
      <c r="N46"/>
      <c r="O46"/>
      <c r="P46"/>
    </row>
    <row r="47" spans="1:16" ht="14.45" customHeight="1" x14ac:dyDescent="0.2">
      <c r="A47" s="85"/>
      <c r="B47" s="84" t="s">
        <v>99</v>
      </c>
      <c r="C47" s="78">
        <v>55.732175804898866</v>
      </c>
      <c r="D47" s="80">
        <v>4231850</v>
      </c>
      <c r="E47" s="79">
        <v>4253445</v>
      </c>
      <c r="F47" s="79">
        <v>4290838</v>
      </c>
      <c r="G47" s="79">
        <v>4225732</v>
      </c>
      <c r="H47" s="105">
        <v>4276626</v>
      </c>
      <c r="I47" s="80">
        <v>-44776</v>
      </c>
      <c r="J47" s="81">
        <v>-1.0469935879359102</v>
      </c>
      <c r="K47"/>
      <c r="L47"/>
      <c r="M47"/>
      <c r="N47"/>
      <c r="O47"/>
      <c r="P47"/>
    </row>
    <row r="48" spans="1:16" ht="14.45" customHeight="1" x14ac:dyDescent="0.2">
      <c r="A48" s="83" t="s">
        <v>97</v>
      </c>
      <c r="B48" s="86" t="s">
        <v>100</v>
      </c>
      <c r="C48" s="78">
        <v>18.759994152655207</v>
      </c>
      <c r="D48" s="80">
        <v>1424482</v>
      </c>
      <c r="E48" s="79">
        <v>1433730</v>
      </c>
      <c r="F48" s="79">
        <v>1481602</v>
      </c>
      <c r="G48" s="79">
        <v>1415845</v>
      </c>
      <c r="H48" s="105">
        <v>1443326</v>
      </c>
      <c r="I48" s="80">
        <v>-18844</v>
      </c>
      <c r="J48" s="81">
        <v>-1.3055955480605212</v>
      </c>
      <c r="K48"/>
      <c r="L48"/>
      <c r="M48"/>
      <c r="N48"/>
      <c r="O48"/>
      <c r="P48"/>
    </row>
    <row r="49" spans="1:16" ht="14.45" customHeight="1" x14ac:dyDescent="0.2">
      <c r="A49" s="83"/>
      <c r="B49" s="86" t="s">
        <v>101</v>
      </c>
      <c r="C49" s="78">
        <v>46.858500840885057</v>
      </c>
      <c r="D49" s="80">
        <v>3558055</v>
      </c>
      <c r="E49" s="79">
        <v>3575912</v>
      </c>
      <c r="F49" s="79">
        <v>3575534</v>
      </c>
      <c r="G49" s="79">
        <v>3538800</v>
      </c>
      <c r="H49" s="105">
        <v>3577794</v>
      </c>
      <c r="I49" s="80">
        <v>-19739</v>
      </c>
      <c r="J49" s="81">
        <v>-0.55170867858797912</v>
      </c>
      <c r="K49"/>
      <c r="L49"/>
      <c r="M49"/>
      <c r="N49"/>
      <c r="O49"/>
      <c r="P49"/>
    </row>
    <row r="50" spans="1:16" ht="14.45" customHeight="1" x14ac:dyDescent="0.2">
      <c r="A50" s="83"/>
      <c r="B50" s="86" t="s">
        <v>102</v>
      </c>
      <c r="C50" s="78">
        <v>16.880415214159004</v>
      </c>
      <c r="D50" s="80">
        <v>1281762</v>
      </c>
      <c r="E50" s="79">
        <v>1295752</v>
      </c>
      <c r="F50" s="79">
        <v>1304417</v>
      </c>
      <c r="G50" s="79">
        <v>1303459</v>
      </c>
      <c r="H50" s="105">
        <v>1316651</v>
      </c>
      <c r="I50" s="80">
        <v>-34889</v>
      </c>
      <c r="J50" s="81">
        <v>-2.649828997965292</v>
      </c>
      <c r="K50"/>
      <c r="L50"/>
      <c r="M50"/>
      <c r="N50"/>
      <c r="O50"/>
      <c r="P50"/>
    </row>
    <row r="51" spans="1:16" ht="14.45" customHeight="1" x14ac:dyDescent="0.2">
      <c r="A51" s="85"/>
      <c r="B51" s="86" t="s">
        <v>103</v>
      </c>
      <c r="C51" s="78">
        <v>17.50101077412787</v>
      </c>
      <c r="D51" s="80">
        <v>1328885</v>
      </c>
      <c r="E51" s="79">
        <v>1326445</v>
      </c>
      <c r="F51" s="79">
        <v>1311006</v>
      </c>
      <c r="G51" s="79">
        <v>1287022</v>
      </c>
      <c r="H51" s="105">
        <v>1290041</v>
      </c>
      <c r="I51" s="80">
        <v>38844</v>
      </c>
      <c r="J51" s="81">
        <v>3.0110670901157404</v>
      </c>
      <c r="K51"/>
      <c r="L51"/>
      <c r="M51"/>
      <c r="N51"/>
      <c r="O51"/>
      <c r="P51"/>
    </row>
    <row r="52" spans="1:16" ht="14.45" customHeight="1" x14ac:dyDescent="0.2">
      <c r="A52" s="85"/>
      <c r="B52" s="86" t="s">
        <v>104</v>
      </c>
      <c r="C52" s="78">
        <v>2.5369969670191317</v>
      </c>
      <c r="D52" s="80">
        <v>192639</v>
      </c>
      <c r="E52" s="79">
        <v>196199</v>
      </c>
      <c r="F52" s="79">
        <v>195109</v>
      </c>
      <c r="G52" s="79">
        <v>194181</v>
      </c>
      <c r="H52" s="105">
        <v>166580</v>
      </c>
      <c r="I52" s="80">
        <v>26059</v>
      </c>
      <c r="J52" s="81">
        <v>15.643534638011767</v>
      </c>
      <c r="K52"/>
      <c r="L52"/>
      <c r="M52"/>
      <c r="N52"/>
      <c r="O52"/>
      <c r="P52"/>
    </row>
    <row r="53" spans="1:16" ht="14.45" customHeight="1" x14ac:dyDescent="0.2">
      <c r="A53" s="85" t="s">
        <v>105</v>
      </c>
      <c r="B53" s="84" t="s">
        <v>108</v>
      </c>
      <c r="C53" s="78">
        <v>82.854452476495382</v>
      </c>
      <c r="D53" s="80">
        <v>6291296</v>
      </c>
      <c r="E53" s="79">
        <v>6328409</v>
      </c>
      <c r="F53" s="79">
        <v>6366721</v>
      </c>
      <c r="G53" s="79">
        <v>6269193</v>
      </c>
      <c r="H53" s="105">
        <v>6349915</v>
      </c>
      <c r="I53" s="80">
        <v>-58619</v>
      </c>
      <c r="J53" s="81">
        <v>-0.92314621534303998</v>
      </c>
      <c r="K53"/>
      <c r="L53"/>
      <c r="M53"/>
      <c r="N53"/>
      <c r="O53"/>
      <c r="P53"/>
    </row>
    <row r="54" spans="1:16" ht="14.45" customHeight="1" x14ac:dyDescent="0.2">
      <c r="A54" s="88"/>
      <c r="B54" s="89" t="s">
        <v>109</v>
      </c>
      <c r="C54" s="90">
        <v>17.145521184113658</v>
      </c>
      <c r="D54" s="108">
        <v>1301892</v>
      </c>
      <c r="E54" s="109">
        <v>1303442</v>
      </c>
      <c r="F54" s="109">
        <v>1305854</v>
      </c>
      <c r="G54" s="109">
        <v>1275939</v>
      </c>
      <c r="H54" s="110">
        <v>1277899</v>
      </c>
      <c r="I54" s="108">
        <v>23993</v>
      </c>
      <c r="J54" s="111">
        <v>1.8775349225564775</v>
      </c>
      <c r="K54"/>
      <c r="L54"/>
      <c r="M54"/>
      <c r="N54"/>
      <c r="O54"/>
      <c r="P54"/>
    </row>
    <row r="55" spans="1:16" ht="18" customHeight="1" x14ac:dyDescent="0.2">
      <c r="A55" s="68" t="s">
        <v>326</v>
      </c>
      <c r="B55" s="69"/>
      <c r="C55" s="92"/>
      <c r="D55" s="80"/>
      <c r="E55" s="79"/>
      <c r="F55" s="79"/>
      <c r="G55" s="79"/>
      <c r="H55" s="105"/>
      <c r="I55" s="102"/>
      <c r="J55" s="103"/>
      <c r="K55"/>
      <c r="L55"/>
      <c r="M55"/>
      <c r="N55"/>
      <c r="O55"/>
      <c r="P55"/>
    </row>
    <row r="56" spans="1:16" ht="17.100000000000001" customHeight="1" x14ac:dyDescent="0.2">
      <c r="A56" s="76" t="s">
        <v>96</v>
      </c>
      <c r="B56" s="77"/>
      <c r="C56" s="78">
        <v>100</v>
      </c>
      <c r="D56" s="80">
        <v>66636</v>
      </c>
      <c r="E56" s="79">
        <v>66572</v>
      </c>
      <c r="F56" s="79">
        <v>67369</v>
      </c>
      <c r="G56" s="79">
        <v>66686</v>
      </c>
      <c r="H56" s="105">
        <v>67335</v>
      </c>
      <c r="I56" s="80">
        <v>-699</v>
      </c>
      <c r="J56" s="81">
        <v>-1.0380931165070171</v>
      </c>
      <c r="K56"/>
      <c r="L56"/>
      <c r="M56"/>
      <c r="N56"/>
      <c r="O56"/>
      <c r="P56"/>
    </row>
    <row r="57" spans="1:16" ht="14.45" customHeight="1" x14ac:dyDescent="0.2">
      <c r="A57" s="85" t="s">
        <v>97</v>
      </c>
      <c r="B57" s="84" t="s">
        <v>98</v>
      </c>
      <c r="C57" s="78">
        <v>44.100786361726392</v>
      </c>
      <c r="D57" s="80">
        <v>29387</v>
      </c>
      <c r="E57" s="79">
        <v>29572</v>
      </c>
      <c r="F57" s="79">
        <v>29639</v>
      </c>
      <c r="G57" s="79">
        <v>29314</v>
      </c>
      <c r="H57" s="105">
        <v>29531</v>
      </c>
      <c r="I57" s="80">
        <v>-144</v>
      </c>
      <c r="J57" s="81">
        <v>-0.48762317564593138</v>
      </c>
      <c r="K57"/>
      <c r="L57"/>
      <c r="M57"/>
      <c r="N57"/>
      <c r="O57"/>
      <c r="P57"/>
    </row>
    <row r="58" spans="1:16" ht="14.45" customHeight="1" x14ac:dyDescent="0.2">
      <c r="A58" s="85"/>
      <c r="B58" s="84" t="s">
        <v>99</v>
      </c>
      <c r="C58" s="78">
        <v>55.899213638273608</v>
      </c>
      <c r="D58" s="80">
        <v>37249</v>
      </c>
      <c r="E58" s="79">
        <v>37000</v>
      </c>
      <c r="F58" s="79">
        <v>37730</v>
      </c>
      <c r="G58" s="79">
        <v>37372</v>
      </c>
      <c r="H58" s="105">
        <v>37804</v>
      </c>
      <c r="I58" s="80">
        <v>-555</v>
      </c>
      <c r="J58" s="81">
        <v>-1.4680986139032906</v>
      </c>
      <c r="K58"/>
      <c r="L58"/>
      <c r="M58"/>
      <c r="N58"/>
      <c r="O58"/>
      <c r="P58"/>
    </row>
    <row r="59" spans="1:16" ht="14.45" customHeight="1" x14ac:dyDescent="0.2">
      <c r="A59" s="83" t="s">
        <v>97</v>
      </c>
      <c r="B59" s="86" t="s">
        <v>100</v>
      </c>
      <c r="C59" s="78">
        <v>27.281049282670029</v>
      </c>
      <c r="D59" s="80">
        <v>18179</v>
      </c>
      <c r="E59" s="79">
        <v>17918</v>
      </c>
      <c r="F59" s="79">
        <v>18682</v>
      </c>
      <c r="G59" s="79">
        <v>18178</v>
      </c>
      <c r="H59" s="105">
        <v>18636</v>
      </c>
      <c r="I59" s="80">
        <v>-457</v>
      </c>
      <c r="J59" s="81">
        <v>-2.4522429705945483</v>
      </c>
      <c r="K59"/>
      <c r="L59"/>
      <c r="M59"/>
      <c r="N59"/>
      <c r="O59"/>
      <c r="P59"/>
    </row>
    <row r="60" spans="1:16" ht="14.45" customHeight="1" x14ac:dyDescent="0.2">
      <c r="A60" s="83"/>
      <c r="B60" s="86" t="s">
        <v>101</v>
      </c>
      <c r="C60" s="78">
        <v>43.877183504412031</v>
      </c>
      <c r="D60" s="80">
        <v>29238</v>
      </c>
      <c r="E60" s="79">
        <v>29413</v>
      </c>
      <c r="F60" s="79">
        <v>29515</v>
      </c>
      <c r="G60" s="79">
        <v>29410</v>
      </c>
      <c r="H60" s="105">
        <v>29490</v>
      </c>
      <c r="I60" s="80">
        <v>-252</v>
      </c>
      <c r="J60" s="81">
        <v>-0.85452695829094605</v>
      </c>
      <c r="K60"/>
      <c r="L60"/>
      <c r="M60"/>
      <c r="N60"/>
      <c r="O60"/>
      <c r="P60"/>
    </row>
    <row r="61" spans="1:16" ht="14.45" customHeight="1" x14ac:dyDescent="0.2">
      <c r="A61" s="83"/>
      <c r="B61" s="86" t="s">
        <v>102</v>
      </c>
      <c r="C61" s="78">
        <v>14.291073893991236</v>
      </c>
      <c r="D61" s="80">
        <v>9523</v>
      </c>
      <c r="E61" s="79">
        <v>9631</v>
      </c>
      <c r="F61" s="79">
        <v>9697</v>
      </c>
      <c r="G61" s="79">
        <v>9794</v>
      </c>
      <c r="H61" s="105">
        <v>9896</v>
      </c>
      <c r="I61" s="80">
        <v>-373</v>
      </c>
      <c r="J61" s="81">
        <v>-3.769199676637025</v>
      </c>
      <c r="K61"/>
      <c r="L61"/>
      <c r="M61"/>
      <c r="N61"/>
      <c r="O61"/>
      <c r="P61"/>
    </row>
    <row r="62" spans="1:16" ht="14.45" customHeight="1" x14ac:dyDescent="0.2">
      <c r="A62" s="85"/>
      <c r="B62" s="86" t="s">
        <v>103</v>
      </c>
      <c r="C62" s="78">
        <v>14.550693318926706</v>
      </c>
      <c r="D62" s="80">
        <v>9696</v>
      </c>
      <c r="E62" s="79">
        <v>9609</v>
      </c>
      <c r="F62" s="79">
        <v>9474</v>
      </c>
      <c r="G62" s="79">
        <v>9304</v>
      </c>
      <c r="H62" s="105">
        <v>9313</v>
      </c>
      <c r="I62" s="80">
        <v>383</v>
      </c>
      <c r="J62" s="81">
        <v>4.1125308708257275</v>
      </c>
      <c r="K62"/>
      <c r="L62"/>
      <c r="M62"/>
      <c r="N62"/>
      <c r="O62"/>
      <c r="P62"/>
    </row>
    <row r="63" spans="1:16" ht="14.45" customHeight="1" x14ac:dyDescent="0.2">
      <c r="A63" s="85"/>
      <c r="B63" s="86" t="s">
        <v>104</v>
      </c>
      <c r="C63" s="78">
        <v>2.0799567801188545</v>
      </c>
      <c r="D63" s="80">
        <v>1386</v>
      </c>
      <c r="E63" s="79">
        <v>1424</v>
      </c>
      <c r="F63" s="79">
        <v>1432</v>
      </c>
      <c r="G63" s="79">
        <v>1443</v>
      </c>
      <c r="H63" s="105">
        <v>1240</v>
      </c>
      <c r="I63" s="80">
        <v>146</v>
      </c>
      <c r="J63" s="81">
        <v>11.774193548387096</v>
      </c>
      <c r="K63"/>
      <c r="L63"/>
      <c r="M63"/>
      <c r="N63"/>
      <c r="O63"/>
      <c r="P63"/>
    </row>
    <row r="64" spans="1:16" ht="14.45" customHeight="1" x14ac:dyDescent="0.2">
      <c r="A64" s="85" t="s">
        <v>105</v>
      </c>
      <c r="B64" s="84" t="s">
        <v>108</v>
      </c>
      <c r="C64" s="78">
        <v>86.261180142865712</v>
      </c>
      <c r="D64" s="80">
        <v>57481</v>
      </c>
      <c r="E64" s="79">
        <v>57419</v>
      </c>
      <c r="F64" s="79">
        <v>58188</v>
      </c>
      <c r="G64" s="79">
        <v>57581</v>
      </c>
      <c r="H64" s="105">
        <v>58292</v>
      </c>
      <c r="I64" s="80">
        <v>-811</v>
      </c>
      <c r="J64" s="81">
        <v>-1.3912715295409319</v>
      </c>
      <c r="K64"/>
      <c r="L64"/>
      <c r="M64"/>
      <c r="N64"/>
      <c r="O64"/>
      <c r="P64"/>
    </row>
    <row r="65" spans="1:16" ht="14.45" customHeight="1" x14ac:dyDescent="0.2">
      <c r="A65" s="88"/>
      <c r="B65" s="89" t="s">
        <v>109</v>
      </c>
      <c r="C65" s="90">
        <v>13.738819857134281</v>
      </c>
      <c r="D65" s="108">
        <v>9155</v>
      </c>
      <c r="E65" s="109">
        <v>9153</v>
      </c>
      <c r="F65" s="109">
        <v>9181</v>
      </c>
      <c r="G65" s="109">
        <v>9105</v>
      </c>
      <c r="H65" s="110">
        <v>9043</v>
      </c>
      <c r="I65" s="108">
        <v>112</v>
      </c>
      <c r="J65" s="111">
        <v>1.2385270374875594</v>
      </c>
      <c r="K65"/>
      <c r="L65"/>
      <c r="M65"/>
      <c r="N65"/>
      <c r="O65"/>
      <c r="P65"/>
    </row>
    <row r="66" spans="1:16" s="113" customFormat="1" ht="11.25" customHeight="1" x14ac:dyDescent="0.15">
      <c r="J66" s="114" t="s">
        <v>35</v>
      </c>
    </row>
    <row r="67" spans="1:16" s="113" customFormat="1" ht="12.75" customHeight="1" x14ac:dyDescent="0.15">
      <c r="A67" s="113" t="s">
        <v>114</v>
      </c>
      <c r="B67" s="112"/>
      <c r="C67" s="112"/>
      <c r="D67" s="115"/>
      <c r="E67" s="112"/>
      <c r="F67" s="112"/>
      <c r="G67" s="112"/>
      <c r="H67" s="112"/>
      <c r="I67" s="112"/>
      <c r="J67" s="112"/>
    </row>
    <row r="68" spans="1:16" s="86" customFormat="1" ht="21" customHeight="1" x14ac:dyDescent="0.2">
      <c r="A68" s="116" t="s">
        <v>178</v>
      </c>
      <c r="B68" s="117"/>
      <c r="C68" s="117"/>
      <c r="D68" s="117"/>
      <c r="E68" s="117"/>
      <c r="F68" s="117"/>
      <c r="G68" s="117"/>
      <c r="H68" s="117"/>
      <c r="I68" s="117"/>
      <c r="J68" s="117"/>
    </row>
    <row r="69" spans="1:16" s="86" customFormat="1" ht="12.75" customHeight="1" x14ac:dyDescent="0.2">
      <c r="A69" s="116"/>
      <c r="B69" s="117"/>
      <c r="C69" s="117"/>
      <c r="D69" s="117"/>
      <c r="E69" s="117"/>
      <c r="F69" s="117"/>
      <c r="G69" s="117"/>
      <c r="H69" s="117"/>
      <c r="I69" s="117"/>
      <c r="J69" s="117"/>
    </row>
    <row r="70" spans="1:16" s="86" customFormat="1" ht="12.75" customHeight="1" x14ac:dyDescent="0.2"/>
    <row r="71" spans="1:16" ht="12.75" customHeight="1" x14ac:dyDescent="0.2">
      <c r="C71" s="53"/>
      <c r="D71" s="53"/>
      <c r="E71" s="53"/>
      <c r="F71" s="53"/>
      <c r="G71" s="53"/>
      <c r="H71" s="53"/>
      <c r="I71" s="53"/>
      <c r="J71" s="53"/>
    </row>
    <row r="72" spans="1:16" ht="12.75" customHeight="1" x14ac:dyDescent="0.2">
      <c r="C72" s="53"/>
      <c r="D72" s="53"/>
      <c r="E72" s="53"/>
      <c r="F72" s="53"/>
      <c r="G72" s="53"/>
      <c r="H72" s="53"/>
      <c r="I72" s="53"/>
      <c r="J72" s="53"/>
    </row>
    <row r="73" spans="1:16" ht="15.95" customHeight="1" x14ac:dyDescent="0.2">
      <c r="C73" s="53"/>
      <c r="D73" s="53"/>
      <c r="E73" s="53"/>
      <c r="F73" s="53"/>
      <c r="G73" s="53"/>
      <c r="H73" s="53"/>
      <c r="I73" s="53"/>
      <c r="J73" s="53"/>
    </row>
    <row r="74" spans="1:16" ht="15.95" customHeight="1" x14ac:dyDescent="0.2">
      <c r="C74" s="53"/>
      <c r="D74" s="53"/>
      <c r="E74" s="53"/>
      <c r="F74" s="53"/>
      <c r="G74" s="53"/>
      <c r="H74" s="53"/>
      <c r="I74" s="53"/>
      <c r="J74" s="53"/>
    </row>
    <row r="75" spans="1:16" ht="15.95" customHeight="1" x14ac:dyDescent="0.2">
      <c r="C75" s="53"/>
      <c r="D75" s="53"/>
      <c r="E75" s="53"/>
      <c r="F75" s="53"/>
      <c r="G75" s="53"/>
      <c r="H75" s="53"/>
      <c r="I75" s="53"/>
      <c r="J75" s="53"/>
    </row>
    <row r="76" spans="1:16" ht="15.95" customHeight="1" x14ac:dyDescent="0.2">
      <c r="C76" s="53"/>
      <c r="D76" s="53"/>
      <c r="E76" s="53"/>
      <c r="F76" s="53"/>
      <c r="G76" s="53"/>
      <c r="H76" s="53"/>
      <c r="I76" s="53"/>
      <c r="J76" s="53"/>
    </row>
    <row r="77" spans="1:16" ht="15.95" customHeight="1" x14ac:dyDescent="0.2">
      <c r="C77" s="53"/>
      <c r="D77" s="53"/>
      <c r="E77" s="53"/>
      <c r="F77" s="53"/>
      <c r="G77" s="53"/>
      <c r="H77" s="53"/>
      <c r="I77" s="53"/>
      <c r="J77" s="53"/>
    </row>
    <row r="78" spans="1:16" ht="15.95" customHeight="1" x14ac:dyDescent="0.2">
      <c r="C78" s="53"/>
      <c r="D78" s="53"/>
      <c r="E78" s="53"/>
      <c r="F78" s="53"/>
      <c r="G78" s="53"/>
      <c r="H78" s="53"/>
      <c r="I78" s="53"/>
      <c r="J78" s="53"/>
    </row>
    <row r="79" spans="1:16" ht="15.95" customHeight="1" x14ac:dyDescent="0.2">
      <c r="C79" s="53"/>
      <c r="D79" s="53"/>
      <c r="E79" s="53"/>
      <c r="F79" s="53"/>
      <c r="G79" s="53"/>
      <c r="H79" s="53"/>
      <c r="I79" s="53"/>
      <c r="J79" s="53"/>
    </row>
    <row r="80" spans="1:16" ht="15.95" customHeight="1" x14ac:dyDescent="0.2">
      <c r="C80" s="53"/>
      <c r="D80" s="53"/>
      <c r="E80" s="53"/>
      <c r="F80" s="53"/>
      <c r="G80" s="53"/>
      <c r="H80" s="53"/>
      <c r="I80" s="53"/>
      <c r="J80" s="53"/>
    </row>
    <row r="81" s="53" customFormat="1" ht="15.95" customHeight="1" x14ac:dyDescent="0.2"/>
    <row r="82" s="53" customFormat="1" ht="15.95" customHeight="1" x14ac:dyDescent="0.2"/>
    <row r="83" s="53" customFormat="1" ht="15.9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4">
    <mergeCell ref="G8:G9"/>
    <mergeCell ref="H8:H9"/>
    <mergeCell ref="A68:J68"/>
    <mergeCell ref="A69:J69"/>
    <mergeCell ref="A3:J3"/>
    <mergeCell ref="A4:J4"/>
    <mergeCell ref="A5:D5"/>
    <mergeCell ref="A7:B10"/>
    <mergeCell ref="C7:C10"/>
    <mergeCell ref="D7:H7"/>
    <mergeCell ref="I7:J8"/>
    <mergeCell ref="D8:D9"/>
    <mergeCell ref="E8:E9"/>
    <mergeCell ref="F8:F9"/>
  </mergeCells>
  <printOptions horizontalCentered="1"/>
  <pageMargins left="0.7" right="0.7" top="0.75" bottom="0.75" header="0.3" footer="0.3"/>
  <pageSetup paperSize="9" scale="72"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B86E3-F768-458C-B1F2-47DC8568458C}">
  <sheetPr codeName="Tabelle14">
    <pageSetUpPr fitToPage="1"/>
  </sheetPr>
  <dimension ref="A1:Q194"/>
  <sheetViews>
    <sheetView showGridLines="0" zoomScaleNormal="100" workbookViewId="0"/>
  </sheetViews>
  <sheetFormatPr baseColWidth="10" defaultColWidth="8.85546875" defaultRowHeight="15.95" customHeight="1" x14ac:dyDescent="0.2"/>
  <cols>
    <col min="1" max="3" width="3.7109375" style="53" customWidth="1"/>
    <col min="4" max="4" width="25.85546875" style="53" customWidth="1"/>
    <col min="5" max="5" width="6.7109375" style="87" customWidth="1"/>
    <col min="6" max="11" width="9.7109375" style="120" customWidth="1"/>
    <col min="12" max="12" width="9.7109375" style="121" customWidth="1"/>
    <col min="13" max="13" width="9.7109375" style="53" customWidth="1"/>
    <col min="14" max="16384" width="8.85546875" style="53"/>
  </cols>
  <sheetData>
    <row r="1" spans="1:17" customFormat="1" ht="36.75" customHeight="1" x14ac:dyDescent="0.2">
      <c r="A1" s="32"/>
      <c r="B1" s="32"/>
      <c r="C1" s="32"/>
      <c r="D1" s="33"/>
      <c r="E1" s="202"/>
      <c r="F1" s="33"/>
      <c r="G1" s="33"/>
      <c r="H1" s="33"/>
      <c r="I1" s="33"/>
      <c r="J1" s="33"/>
      <c r="K1" s="33"/>
      <c r="L1" s="34" t="s">
        <v>38</v>
      </c>
    </row>
    <row r="2" spans="1:17" customFormat="1" ht="11.25" customHeight="1" x14ac:dyDescent="0.2">
      <c r="A2" s="35"/>
      <c r="B2" s="35"/>
      <c r="C2" s="35"/>
      <c r="D2" s="36"/>
      <c r="E2" s="204"/>
      <c r="F2" s="36"/>
      <c r="G2" s="36"/>
      <c r="H2" s="36"/>
      <c r="I2" s="36"/>
      <c r="J2" s="36"/>
      <c r="K2" s="36"/>
      <c r="L2" s="36"/>
    </row>
    <row r="3" spans="1:17" s="39" customFormat="1" ht="20.100000000000001" customHeight="1" x14ac:dyDescent="0.2">
      <c r="A3" s="38" t="s">
        <v>327</v>
      </c>
      <c r="B3" s="38"/>
      <c r="C3" s="38"/>
      <c r="D3" s="38"/>
      <c r="E3" s="38"/>
      <c r="F3" s="38"/>
      <c r="G3" s="38"/>
      <c r="H3" s="38"/>
      <c r="I3" s="38"/>
      <c r="J3" s="38"/>
      <c r="K3" s="38"/>
      <c r="L3" s="38"/>
    </row>
    <row r="4" spans="1:17" s="39" customFormat="1" ht="12" customHeight="1" x14ac:dyDescent="0.2">
      <c r="A4" s="40" t="s">
        <v>84</v>
      </c>
      <c r="B4" s="40"/>
      <c r="C4" s="40"/>
      <c r="D4" s="40"/>
      <c r="E4" s="40"/>
      <c r="F4" s="40"/>
      <c r="G4" s="40"/>
      <c r="H4" s="40"/>
      <c r="I4" s="40"/>
      <c r="J4" s="40"/>
      <c r="K4" s="40"/>
      <c r="L4" s="40"/>
    </row>
    <row r="5" spans="1:17" s="39" customFormat="1" ht="12" customHeight="1" x14ac:dyDescent="0.2">
      <c r="A5" s="41" t="s">
        <v>40</v>
      </c>
      <c r="B5" s="41"/>
      <c r="C5" s="41"/>
      <c r="D5" s="41"/>
      <c r="E5" s="41"/>
      <c r="F5" s="41"/>
      <c r="G5" s="206"/>
      <c r="H5" s="206"/>
      <c r="I5" s="206"/>
      <c r="J5" s="206"/>
      <c r="K5" s="206"/>
      <c r="L5" s="206"/>
    </row>
    <row r="6" spans="1:17" s="39" customFormat="1" ht="11.25" customHeight="1" x14ac:dyDescent="0.2">
      <c r="A6" s="186"/>
      <c r="B6" s="186"/>
      <c r="C6" s="186"/>
      <c r="D6" s="186"/>
      <c r="E6" s="186"/>
      <c r="F6" s="186"/>
      <c r="G6" s="186"/>
      <c r="H6" s="186"/>
      <c r="I6" s="186"/>
      <c r="J6" s="186"/>
      <c r="K6" s="186"/>
      <c r="L6" s="186"/>
    </row>
    <row r="7" spans="1:17" customFormat="1" ht="12" customHeight="1" x14ac:dyDescent="0.2">
      <c r="A7" s="45" t="s">
        <v>85</v>
      </c>
      <c r="B7" s="46"/>
      <c r="C7" s="46"/>
      <c r="D7" s="46"/>
      <c r="E7" s="47" t="s">
        <v>86</v>
      </c>
      <c r="F7" s="48" t="s">
        <v>325</v>
      </c>
      <c r="G7" s="49"/>
      <c r="H7" s="49"/>
      <c r="I7" s="49"/>
      <c r="J7" s="50"/>
      <c r="K7" s="51" t="s">
        <v>174</v>
      </c>
      <c r="L7" s="52"/>
      <c r="M7" s="53"/>
      <c r="N7" s="53"/>
      <c r="O7" s="53"/>
      <c r="P7" s="53"/>
      <c r="Q7" s="53"/>
    </row>
    <row r="8" spans="1:17" ht="21.75" customHeight="1" x14ac:dyDescent="0.2">
      <c r="A8" s="54"/>
      <c r="B8" s="55"/>
      <c r="C8" s="55"/>
      <c r="D8" s="55"/>
      <c r="E8" s="56"/>
      <c r="F8" s="57" t="s">
        <v>89</v>
      </c>
      <c r="G8" s="57" t="s">
        <v>90</v>
      </c>
      <c r="H8" s="57" t="s">
        <v>91</v>
      </c>
      <c r="I8" s="57" t="s">
        <v>92</v>
      </c>
      <c r="J8" s="57" t="s">
        <v>93</v>
      </c>
      <c r="K8" s="58"/>
      <c r="L8" s="59"/>
    </row>
    <row r="9" spans="1:17" ht="12" customHeight="1" x14ac:dyDescent="0.2">
      <c r="A9" s="54"/>
      <c r="B9" s="55"/>
      <c r="C9" s="55"/>
      <c r="D9" s="55"/>
      <c r="E9" s="56"/>
      <c r="F9" s="60"/>
      <c r="G9" s="60"/>
      <c r="H9" s="60"/>
      <c r="I9" s="60"/>
      <c r="J9" s="60"/>
      <c r="K9" s="61" t="s">
        <v>94</v>
      </c>
      <c r="L9" s="62" t="s">
        <v>95</v>
      </c>
    </row>
    <row r="10" spans="1:17" ht="12" customHeight="1" x14ac:dyDescent="0.2">
      <c r="A10" s="63"/>
      <c r="B10" s="64"/>
      <c r="C10" s="64"/>
      <c r="D10" s="64"/>
      <c r="E10" s="65"/>
      <c r="F10" s="66">
        <v>1</v>
      </c>
      <c r="G10" s="66">
        <v>2</v>
      </c>
      <c r="H10" s="66">
        <v>3</v>
      </c>
      <c r="I10" s="66">
        <v>4</v>
      </c>
      <c r="J10" s="66">
        <v>5</v>
      </c>
      <c r="K10" s="66">
        <v>6</v>
      </c>
      <c r="L10" s="66">
        <v>7</v>
      </c>
      <c r="M10" s="67"/>
    </row>
    <row r="11" spans="1:17" ht="18" customHeight="1" x14ac:dyDescent="0.2">
      <c r="A11" s="209" t="s">
        <v>96</v>
      </c>
      <c r="B11" s="210"/>
      <c r="C11" s="210"/>
      <c r="D11" s="211"/>
      <c r="E11" s="78">
        <v>100</v>
      </c>
      <c r="F11" s="80">
        <v>72960</v>
      </c>
      <c r="G11" s="79">
        <v>73996</v>
      </c>
      <c r="H11" s="79">
        <v>74775</v>
      </c>
      <c r="I11" s="79">
        <v>75393</v>
      </c>
      <c r="J11" s="105">
        <v>76001</v>
      </c>
      <c r="K11" s="79">
        <v>-3041</v>
      </c>
      <c r="L11" s="81">
        <v>-4.0012631412744568</v>
      </c>
    </row>
    <row r="12" spans="1:17" ht="24" customHeight="1" x14ac:dyDescent="0.2">
      <c r="A12" s="212" t="s">
        <v>180</v>
      </c>
      <c r="B12" s="213"/>
      <c r="C12" s="213"/>
      <c r="D12" s="214"/>
      <c r="E12" s="78">
        <v>46.662554824561404</v>
      </c>
      <c r="F12" s="80">
        <v>34045</v>
      </c>
      <c r="G12" s="79">
        <v>35133</v>
      </c>
      <c r="H12" s="79">
        <v>35310</v>
      </c>
      <c r="I12" s="79">
        <v>35997</v>
      </c>
      <c r="J12" s="105">
        <v>36293</v>
      </c>
      <c r="K12" s="79">
        <v>-2248</v>
      </c>
      <c r="L12" s="81">
        <v>-6.1940319069793075</v>
      </c>
    </row>
    <row r="13" spans="1:17" ht="15" customHeight="1" x14ac:dyDescent="0.2">
      <c r="A13" s="85"/>
      <c r="B13" s="215" t="s">
        <v>99</v>
      </c>
      <c r="C13" s="215"/>
      <c r="E13" s="78">
        <v>53.337445175438596</v>
      </c>
      <c r="F13" s="80">
        <v>38915</v>
      </c>
      <c r="G13" s="79">
        <v>38863</v>
      </c>
      <c r="H13" s="79">
        <v>39465</v>
      </c>
      <c r="I13" s="79">
        <v>39396</v>
      </c>
      <c r="J13" s="105">
        <v>39708</v>
      </c>
      <c r="K13" s="79">
        <v>-793</v>
      </c>
      <c r="L13" s="81">
        <v>-1.9970786743225546</v>
      </c>
    </row>
    <row r="14" spans="1:17" ht="22.5" customHeight="1" x14ac:dyDescent="0.2">
      <c r="A14" s="212" t="s">
        <v>181</v>
      </c>
      <c r="B14" s="213"/>
      <c r="C14" s="213"/>
      <c r="D14" s="214"/>
      <c r="E14" s="78">
        <v>26.088267543859651</v>
      </c>
      <c r="F14" s="80">
        <v>19034</v>
      </c>
      <c r="G14" s="79">
        <v>19195</v>
      </c>
      <c r="H14" s="79">
        <v>20034</v>
      </c>
      <c r="I14" s="79">
        <v>19939</v>
      </c>
      <c r="J14" s="105">
        <v>20350</v>
      </c>
      <c r="K14" s="79">
        <v>-1316</v>
      </c>
      <c r="L14" s="81">
        <v>-6.4668304668304666</v>
      </c>
    </row>
    <row r="15" spans="1:17" ht="15" customHeight="1" x14ac:dyDescent="0.2">
      <c r="A15" s="85"/>
      <c r="B15" s="84"/>
      <c r="C15" s="53" t="s">
        <v>98</v>
      </c>
      <c r="E15" s="78">
        <v>47.824944835557424</v>
      </c>
      <c r="F15" s="80">
        <v>9103</v>
      </c>
      <c r="G15" s="79">
        <v>9410</v>
      </c>
      <c r="H15" s="79">
        <v>9772</v>
      </c>
      <c r="I15" s="79">
        <v>9854</v>
      </c>
      <c r="J15" s="105">
        <v>10010</v>
      </c>
      <c r="K15" s="79">
        <v>-907</v>
      </c>
      <c r="L15" s="81">
        <v>-9.0609390609390612</v>
      </c>
    </row>
    <row r="16" spans="1:17" ht="15" customHeight="1" x14ac:dyDescent="0.2">
      <c r="A16" s="85"/>
      <c r="B16" s="84"/>
      <c r="C16" s="53" t="s">
        <v>99</v>
      </c>
      <c r="E16" s="78">
        <v>52.175055164442576</v>
      </c>
      <c r="F16" s="80">
        <v>9931</v>
      </c>
      <c r="G16" s="79">
        <v>9785</v>
      </c>
      <c r="H16" s="79">
        <v>10262</v>
      </c>
      <c r="I16" s="79">
        <v>10085</v>
      </c>
      <c r="J16" s="105">
        <v>10340</v>
      </c>
      <c r="K16" s="79">
        <v>-409</v>
      </c>
      <c r="L16" s="81">
        <v>-3.9555125725338489</v>
      </c>
    </row>
    <row r="17" spans="1:12" ht="15" customHeight="1" x14ac:dyDescent="0.2">
      <c r="A17" s="85"/>
      <c r="B17" s="86" t="s">
        <v>101</v>
      </c>
      <c r="E17" s="78">
        <v>45.391995614035089</v>
      </c>
      <c r="F17" s="80">
        <v>33118</v>
      </c>
      <c r="G17" s="79">
        <v>33877</v>
      </c>
      <c r="H17" s="79">
        <v>33897</v>
      </c>
      <c r="I17" s="79">
        <v>34567</v>
      </c>
      <c r="J17" s="105">
        <v>34711</v>
      </c>
      <c r="K17" s="79">
        <v>-1593</v>
      </c>
      <c r="L17" s="81">
        <v>-4.5893232692806318</v>
      </c>
    </row>
    <row r="18" spans="1:12" ht="15" customHeight="1" x14ac:dyDescent="0.2">
      <c r="A18" s="85"/>
      <c r="B18" s="84"/>
      <c r="C18" s="53" t="s">
        <v>98</v>
      </c>
      <c r="E18" s="78">
        <v>48.242647502868529</v>
      </c>
      <c r="F18" s="80">
        <v>15977</v>
      </c>
      <c r="G18" s="79">
        <v>16646</v>
      </c>
      <c r="H18" s="79">
        <v>16494</v>
      </c>
      <c r="I18" s="79">
        <v>17064</v>
      </c>
      <c r="J18" s="105">
        <v>17215</v>
      </c>
      <c r="K18" s="79">
        <v>-1238</v>
      </c>
      <c r="L18" s="81">
        <v>-7.1914028463549231</v>
      </c>
    </row>
    <row r="19" spans="1:12" ht="15" customHeight="1" x14ac:dyDescent="0.2">
      <c r="A19" s="85"/>
      <c r="B19" s="84"/>
      <c r="C19" s="53" t="s">
        <v>99</v>
      </c>
      <c r="E19" s="78">
        <v>51.757352497131471</v>
      </c>
      <c r="F19" s="80">
        <v>17141</v>
      </c>
      <c r="G19" s="79">
        <v>17231</v>
      </c>
      <c r="H19" s="79">
        <v>17403</v>
      </c>
      <c r="I19" s="79">
        <v>17503</v>
      </c>
      <c r="J19" s="105">
        <v>17496</v>
      </c>
      <c r="K19" s="79">
        <v>-355</v>
      </c>
      <c r="L19" s="81">
        <v>-2.0290352080475538</v>
      </c>
    </row>
    <row r="20" spans="1:12" ht="15" customHeight="1" x14ac:dyDescent="0.2">
      <c r="A20" s="85"/>
      <c r="B20" s="86" t="s">
        <v>102</v>
      </c>
      <c r="E20" s="78">
        <v>14.187225877192983</v>
      </c>
      <c r="F20" s="80">
        <v>10351</v>
      </c>
      <c r="G20" s="79">
        <v>10518</v>
      </c>
      <c r="H20" s="79">
        <v>10586</v>
      </c>
      <c r="I20" s="79">
        <v>10702</v>
      </c>
      <c r="J20" s="105">
        <v>10790</v>
      </c>
      <c r="K20" s="79">
        <v>-439</v>
      </c>
      <c r="L20" s="81">
        <v>-4.0685820203892495</v>
      </c>
    </row>
    <row r="21" spans="1:12" ht="15" customHeight="1" x14ac:dyDescent="0.2">
      <c r="A21" s="85"/>
      <c r="B21" s="84"/>
      <c r="C21" s="53" t="s">
        <v>98</v>
      </c>
      <c r="E21" s="78">
        <v>35.5327987634045</v>
      </c>
      <c r="F21" s="80">
        <v>3678</v>
      </c>
      <c r="G21" s="79">
        <v>3780</v>
      </c>
      <c r="H21" s="79">
        <v>3815</v>
      </c>
      <c r="I21" s="79">
        <v>3832</v>
      </c>
      <c r="J21" s="105">
        <v>3857</v>
      </c>
      <c r="K21" s="79">
        <v>-179</v>
      </c>
      <c r="L21" s="81">
        <v>-4.6409126263935701</v>
      </c>
    </row>
    <row r="22" spans="1:12" ht="15" customHeight="1" x14ac:dyDescent="0.2">
      <c r="A22" s="85"/>
      <c r="B22" s="84"/>
      <c r="C22" s="53" t="s">
        <v>99</v>
      </c>
      <c r="E22" s="78">
        <v>64.4672012365955</v>
      </c>
      <c r="F22" s="80">
        <v>6673</v>
      </c>
      <c r="G22" s="79">
        <v>6738</v>
      </c>
      <c r="H22" s="79">
        <v>6771</v>
      </c>
      <c r="I22" s="79">
        <v>6870</v>
      </c>
      <c r="J22" s="105">
        <v>6933</v>
      </c>
      <c r="K22" s="79">
        <v>-260</v>
      </c>
      <c r="L22" s="81">
        <v>-3.7501802971296696</v>
      </c>
    </row>
    <row r="23" spans="1:12" ht="15" customHeight="1" x14ac:dyDescent="0.2">
      <c r="A23" s="85"/>
      <c r="B23" s="86" t="s">
        <v>103</v>
      </c>
      <c r="E23" s="78">
        <v>14.332510964912281</v>
      </c>
      <c r="F23" s="80">
        <v>10457</v>
      </c>
      <c r="G23" s="79">
        <v>10405</v>
      </c>
      <c r="H23" s="79">
        <v>10257</v>
      </c>
      <c r="I23" s="79">
        <v>10185</v>
      </c>
      <c r="J23" s="105">
        <v>10150</v>
      </c>
      <c r="K23" s="79">
        <v>307</v>
      </c>
      <c r="L23" s="81">
        <v>3.0246305418719213</v>
      </c>
    </row>
    <row r="24" spans="1:12" ht="15" customHeight="1" x14ac:dyDescent="0.2">
      <c r="A24" s="85"/>
      <c r="B24" s="84"/>
      <c r="C24" s="53" t="s">
        <v>98</v>
      </c>
      <c r="E24" s="78">
        <v>50.559433872047435</v>
      </c>
      <c r="F24" s="80">
        <v>5287</v>
      </c>
      <c r="G24" s="79">
        <v>5297</v>
      </c>
      <c r="H24" s="79">
        <v>5229</v>
      </c>
      <c r="I24" s="79">
        <v>5247</v>
      </c>
      <c r="J24" s="105">
        <v>5211</v>
      </c>
      <c r="K24" s="79">
        <v>76</v>
      </c>
      <c r="L24" s="81">
        <v>1.4584532719247745</v>
      </c>
    </row>
    <row r="25" spans="1:12" ht="15" customHeight="1" x14ac:dyDescent="0.2">
      <c r="A25" s="85"/>
      <c r="B25" s="84"/>
      <c r="C25" s="53" t="s">
        <v>99</v>
      </c>
      <c r="E25" s="78">
        <v>49.440566127952565</v>
      </c>
      <c r="F25" s="80">
        <v>5170</v>
      </c>
      <c r="G25" s="79">
        <v>5108</v>
      </c>
      <c r="H25" s="79">
        <v>5028</v>
      </c>
      <c r="I25" s="79">
        <v>4938</v>
      </c>
      <c r="J25" s="105">
        <v>4939</v>
      </c>
      <c r="K25" s="79">
        <v>231</v>
      </c>
      <c r="L25" s="81">
        <v>4.6770601336302899</v>
      </c>
    </row>
    <row r="26" spans="1:12" ht="15" customHeight="1" x14ac:dyDescent="0.2">
      <c r="A26" s="85"/>
      <c r="C26" s="86" t="s">
        <v>182</v>
      </c>
      <c r="D26" s="53" t="s">
        <v>183</v>
      </c>
      <c r="E26" s="78">
        <v>2.0751096491228069</v>
      </c>
      <c r="F26" s="80">
        <v>1514</v>
      </c>
      <c r="G26" s="79">
        <v>1558</v>
      </c>
      <c r="H26" s="79">
        <v>1552</v>
      </c>
      <c r="I26" s="79">
        <v>1566</v>
      </c>
      <c r="J26" s="105">
        <v>1334</v>
      </c>
      <c r="K26" s="79">
        <v>180</v>
      </c>
      <c r="L26" s="81">
        <v>13.493253373313344</v>
      </c>
    </row>
    <row r="27" spans="1:12" ht="15" customHeight="1" x14ac:dyDescent="0.2">
      <c r="A27" s="85"/>
      <c r="B27" s="84"/>
      <c r="D27" s="216" t="s">
        <v>98</v>
      </c>
      <c r="E27" s="78">
        <v>42.206076618229858</v>
      </c>
      <c r="F27" s="80">
        <v>639</v>
      </c>
      <c r="G27" s="79">
        <v>657</v>
      </c>
      <c r="H27" s="79">
        <v>646</v>
      </c>
      <c r="I27" s="79">
        <v>672</v>
      </c>
      <c r="J27" s="105">
        <v>577</v>
      </c>
      <c r="K27" s="79">
        <v>62</v>
      </c>
      <c r="L27" s="81">
        <v>10.745233968804159</v>
      </c>
    </row>
    <row r="28" spans="1:12" ht="15" customHeight="1" x14ac:dyDescent="0.2">
      <c r="A28" s="85"/>
      <c r="B28" s="84"/>
      <c r="D28" s="216" t="s">
        <v>99</v>
      </c>
      <c r="E28" s="78">
        <v>57.793923381770142</v>
      </c>
      <c r="F28" s="80">
        <v>875</v>
      </c>
      <c r="G28" s="79">
        <v>901</v>
      </c>
      <c r="H28" s="79">
        <v>906</v>
      </c>
      <c r="I28" s="79">
        <v>894</v>
      </c>
      <c r="J28" s="105">
        <v>757</v>
      </c>
      <c r="K28" s="79">
        <v>118</v>
      </c>
      <c r="L28" s="81">
        <v>15.587846763540291</v>
      </c>
    </row>
    <row r="29" spans="1:12" ht="24" customHeight="1" x14ac:dyDescent="0.2">
      <c r="A29" s="212" t="s">
        <v>184</v>
      </c>
      <c r="B29" s="213"/>
      <c r="C29" s="213"/>
      <c r="D29" s="214"/>
      <c r="E29" s="78">
        <v>84.956140350877192</v>
      </c>
      <c r="F29" s="80">
        <v>61984</v>
      </c>
      <c r="G29" s="79">
        <v>62682</v>
      </c>
      <c r="H29" s="79">
        <v>63620</v>
      </c>
      <c r="I29" s="79">
        <v>63987</v>
      </c>
      <c r="J29" s="105">
        <v>64595</v>
      </c>
      <c r="K29" s="79">
        <v>-2611</v>
      </c>
      <c r="L29" s="81">
        <v>-4.0421085223314499</v>
      </c>
    </row>
    <row r="30" spans="1:12" ht="15" customHeight="1" x14ac:dyDescent="0.2">
      <c r="A30" s="85"/>
      <c r="B30" s="84"/>
      <c r="C30" s="53" t="s">
        <v>98</v>
      </c>
      <c r="E30" s="78">
        <v>45.632743933918434</v>
      </c>
      <c r="F30" s="80">
        <v>28285</v>
      </c>
      <c r="G30" s="79">
        <v>29051</v>
      </c>
      <c r="H30" s="79">
        <v>29400</v>
      </c>
      <c r="I30" s="79">
        <v>29787</v>
      </c>
      <c r="J30" s="105">
        <v>30024</v>
      </c>
      <c r="K30" s="79">
        <v>-1739</v>
      </c>
      <c r="L30" s="81">
        <v>-5.7920330402344788</v>
      </c>
    </row>
    <row r="31" spans="1:12" ht="15" customHeight="1" x14ac:dyDescent="0.2">
      <c r="A31" s="85"/>
      <c r="B31" s="84"/>
      <c r="C31" s="53" t="s">
        <v>99</v>
      </c>
      <c r="E31" s="78">
        <v>54.367256066081566</v>
      </c>
      <c r="F31" s="80">
        <v>33699</v>
      </c>
      <c r="G31" s="79">
        <v>33631</v>
      </c>
      <c r="H31" s="79">
        <v>34220</v>
      </c>
      <c r="I31" s="79">
        <v>34200</v>
      </c>
      <c r="J31" s="105">
        <v>34571</v>
      </c>
      <c r="K31" s="79">
        <v>-872</v>
      </c>
      <c r="L31" s="81">
        <v>-2.5223453183303923</v>
      </c>
    </row>
    <row r="32" spans="1:12" ht="15" customHeight="1" x14ac:dyDescent="0.2">
      <c r="A32" s="85"/>
      <c r="B32" s="84" t="s">
        <v>109</v>
      </c>
      <c r="E32" s="78">
        <v>15.043859649122806</v>
      </c>
      <c r="F32" s="79">
        <v>10976</v>
      </c>
      <c r="G32" s="79">
        <v>11314</v>
      </c>
      <c r="H32" s="79">
        <v>11155</v>
      </c>
      <c r="I32" s="79">
        <v>11406</v>
      </c>
      <c r="J32" s="105">
        <v>11406</v>
      </c>
      <c r="K32" s="79">
        <v>-430</v>
      </c>
      <c r="L32" s="81">
        <v>-3.7699456426442222</v>
      </c>
    </row>
    <row r="33" spans="1:12" ht="15" customHeight="1" x14ac:dyDescent="0.2">
      <c r="A33" s="85"/>
      <c r="B33" s="84"/>
      <c r="C33" s="53" t="s">
        <v>98</v>
      </c>
      <c r="E33" s="78">
        <v>52.478134110787174</v>
      </c>
      <c r="F33" s="79">
        <v>5760</v>
      </c>
      <c r="G33" s="79">
        <v>6082</v>
      </c>
      <c r="H33" s="79">
        <v>5910</v>
      </c>
      <c r="I33" s="79">
        <v>6210</v>
      </c>
      <c r="J33" s="105">
        <v>6269</v>
      </c>
      <c r="K33" s="79">
        <v>-509</v>
      </c>
      <c r="L33" s="81">
        <v>-8.1193172754825333</v>
      </c>
    </row>
    <row r="34" spans="1:12" ht="15" customHeight="1" x14ac:dyDescent="0.2">
      <c r="A34" s="85"/>
      <c r="B34" s="84"/>
      <c r="C34" s="53" t="s">
        <v>99</v>
      </c>
      <c r="E34" s="78">
        <v>47.521865889212826</v>
      </c>
      <c r="F34" s="79">
        <v>5216</v>
      </c>
      <c r="G34" s="79">
        <v>5232</v>
      </c>
      <c r="H34" s="79">
        <v>5245</v>
      </c>
      <c r="I34" s="79">
        <v>5196</v>
      </c>
      <c r="J34" s="105">
        <v>5137</v>
      </c>
      <c r="K34" s="79">
        <v>79</v>
      </c>
      <c r="L34" s="81">
        <v>1.5378625656998248</v>
      </c>
    </row>
    <row r="35" spans="1:12" ht="24" customHeight="1" x14ac:dyDescent="0.2">
      <c r="A35" s="212" t="s">
        <v>187</v>
      </c>
      <c r="B35" s="213"/>
      <c r="C35" s="213"/>
      <c r="D35" s="214"/>
      <c r="E35" s="78">
        <v>26.85581140350877</v>
      </c>
      <c r="F35" s="79">
        <v>19594</v>
      </c>
      <c r="G35" s="79">
        <v>19739</v>
      </c>
      <c r="H35" s="79">
        <v>20585</v>
      </c>
      <c r="I35" s="79">
        <v>20427</v>
      </c>
      <c r="J35" s="79">
        <v>20646</v>
      </c>
      <c r="K35" s="285">
        <v>-1052</v>
      </c>
      <c r="L35" s="286">
        <v>-5.0954179986438053</v>
      </c>
    </row>
    <row r="36" spans="1:12" ht="15" customHeight="1" x14ac:dyDescent="0.2">
      <c r="A36" s="85"/>
      <c r="B36" s="84"/>
      <c r="C36" s="53" t="s">
        <v>98</v>
      </c>
      <c r="E36" s="78">
        <v>46.973563335715014</v>
      </c>
      <c r="F36" s="79">
        <v>9204</v>
      </c>
      <c r="G36" s="79">
        <v>9429</v>
      </c>
      <c r="H36" s="79">
        <v>9873</v>
      </c>
      <c r="I36" s="79">
        <v>9841</v>
      </c>
      <c r="J36" s="79">
        <v>9928</v>
      </c>
      <c r="K36" s="285">
        <v>-724</v>
      </c>
      <c r="L36" s="81">
        <v>-7.2925060435132956</v>
      </c>
    </row>
    <row r="37" spans="1:12" ht="15" customHeight="1" x14ac:dyDescent="0.2">
      <c r="A37" s="85"/>
      <c r="B37" s="84"/>
      <c r="C37" s="53" t="s">
        <v>99</v>
      </c>
      <c r="E37" s="78">
        <v>53.026436664284986</v>
      </c>
      <c r="F37" s="79">
        <v>10390</v>
      </c>
      <c r="G37" s="79">
        <v>10310</v>
      </c>
      <c r="H37" s="79">
        <v>10712</v>
      </c>
      <c r="I37" s="79">
        <v>10586</v>
      </c>
      <c r="J37" s="105">
        <v>10718</v>
      </c>
      <c r="K37" s="79">
        <v>-328</v>
      </c>
      <c r="L37" s="81">
        <v>-3.0602724388878522</v>
      </c>
    </row>
    <row r="38" spans="1:12" ht="15" customHeight="1" x14ac:dyDescent="0.2">
      <c r="A38" s="85"/>
      <c r="B38" s="84" t="s">
        <v>328</v>
      </c>
      <c r="E38" s="78">
        <v>44.343475877192979</v>
      </c>
      <c r="F38" s="79">
        <v>32353</v>
      </c>
      <c r="G38" s="79">
        <v>32887</v>
      </c>
      <c r="H38" s="79">
        <v>32896</v>
      </c>
      <c r="I38" s="79">
        <v>33209</v>
      </c>
      <c r="J38" s="105">
        <v>33254</v>
      </c>
      <c r="K38" s="79">
        <v>-901</v>
      </c>
      <c r="L38" s="81">
        <v>-2.709448487400012</v>
      </c>
    </row>
    <row r="39" spans="1:12" ht="15" customHeight="1" x14ac:dyDescent="0.2">
      <c r="A39" s="85"/>
      <c r="B39" s="84"/>
      <c r="C39" s="53" t="s">
        <v>98</v>
      </c>
      <c r="E39" s="78">
        <v>48.085185299663088</v>
      </c>
      <c r="F39" s="80">
        <v>15557</v>
      </c>
      <c r="G39" s="79">
        <v>16042</v>
      </c>
      <c r="H39" s="79">
        <v>15967</v>
      </c>
      <c r="I39" s="79">
        <v>16243</v>
      </c>
      <c r="J39" s="105">
        <v>16251</v>
      </c>
      <c r="K39" s="79">
        <v>-694</v>
      </c>
      <c r="L39" s="81">
        <v>-4.2705064303735156</v>
      </c>
    </row>
    <row r="40" spans="1:12" ht="15" customHeight="1" x14ac:dyDescent="0.2">
      <c r="A40" s="85"/>
      <c r="B40" s="84"/>
      <c r="C40" s="53" t="s">
        <v>99</v>
      </c>
      <c r="E40" s="78">
        <v>51.914814700336912</v>
      </c>
      <c r="F40" s="80">
        <v>16796</v>
      </c>
      <c r="G40" s="79">
        <v>16845</v>
      </c>
      <c r="H40" s="79">
        <v>16929</v>
      </c>
      <c r="I40" s="79">
        <v>16966</v>
      </c>
      <c r="J40" s="105">
        <v>17003</v>
      </c>
      <c r="K40" s="79">
        <v>-207</v>
      </c>
      <c r="L40" s="81">
        <v>-1.2174322178439099</v>
      </c>
    </row>
    <row r="41" spans="1:12" ht="15" customHeight="1" x14ac:dyDescent="0.2">
      <c r="A41" s="85"/>
      <c r="B41" s="53" t="s">
        <v>549</v>
      </c>
      <c r="E41" s="78">
        <v>12.916666666666666</v>
      </c>
      <c r="F41" s="80">
        <v>9424</v>
      </c>
      <c r="G41" s="79">
        <v>9461</v>
      </c>
      <c r="H41" s="79">
        <v>9399</v>
      </c>
      <c r="I41" s="79">
        <v>9412</v>
      </c>
      <c r="J41" s="105">
        <v>9309</v>
      </c>
      <c r="K41" s="79">
        <v>115</v>
      </c>
      <c r="L41" s="81">
        <v>1.235363626597916</v>
      </c>
    </row>
    <row r="42" spans="1:12" ht="15" customHeight="1" x14ac:dyDescent="0.2">
      <c r="A42" s="85"/>
      <c r="B42" s="84"/>
      <c r="C42" s="53" t="s">
        <v>98</v>
      </c>
      <c r="E42" s="78">
        <v>43.293718166383698</v>
      </c>
      <c r="F42" s="80">
        <v>4080</v>
      </c>
      <c r="G42" s="79">
        <v>4186</v>
      </c>
      <c r="H42" s="79">
        <v>4124</v>
      </c>
      <c r="I42" s="79">
        <v>4239</v>
      </c>
      <c r="J42" s="105">
        <v>4218</v>
      </c>
      <c r="K42" s="79">
        <v>-138</v>
      </c>
      <c r="L42" s="81">
        <v>-3.271692745376956</v>
      </c>
    </row>
    <row r="43" spans="1:12" ht="15" customHeight="1" x14ac:dyDescent="0.2">
      <c r="A43" s="85"/>
      <c r="B43" s="84"/>
      <c r="C43" s="53" t="s">
        <v>99</v>
      </c>
      <c r="E43" s="78">
        <v>56.706281833616302</v>
      </c>
      <c r="F43" s="80">
        <v>5344</v>
      </c>
      <c r="G43" s="79">
        <v>5275</v>
      </c>
      <c r="H43" s="79">
        <v>5275</v>
      </c>
      <c r="I43" s="79">
        <v>5173</v>
      </c>
      <c r="J43" s="105">
        <v>5091</v>
      </c>
      <c r="K43" s="79">
        <v>253</v>
      </c>
      <c r="L43" s="81">
        <v>4.9695541151050877</v>
      </c>
    </row>
    <row r="44" spans="1:12" ht="15" customHeight="1" x14ac:dyDescent="0.2">
      <c r="A44" s="85"/>
      <c r="B44" s="84" t="s">
        <v>200</v>
      </c>
      <c r="E44" s="78">
        <v>15.884046052631579</v>
      </c>
      <c r="F44" s="80">
        <v>11589</v>
      </c>
      <c r="G44" s="79">
        <v>11909</v>
      </c>
      <c r="H44" s="79">
        <v>11895</v>
      </c>
      <c r="I44" s="79">
        <v>12345</v>
      </c>
      <c r="J44" s="105">
        <v>12792</v>
      </c>
      <c r="K44" s="79">
        <v>-1203</v>
      </c>
      <c r="L44" s="81">
        <v>-9.4043151969981231</v>
      </c>
    </row>
    <row r="45" spans="1:12" ht="15" customHeight="1" x14ac:dyDescent="0.2">
      <c r="A45" s="85"/>
      <c r="B45" s="84"/>
      <c r="C45" s="53" t="s">
        <v>98</v>
      </c>
      <c r="E45" s="78">
        <v>44.904650962119248</v>
      </c>
      <c r="F45" s="80">
        <v>5204</v>
      </c>
      <c r="G45" s="79">
        <v>5476</v>
      </c>
      <c r="H45" s="79">
        <v>5346</v>
      </c>
      <c r="I45" s="79">
        <v>5674</v>
      </c>
      <c r="J45" s="105">
        <v>5896</v>
      </c>
      <c r="K45" s="79">
        <v>-692</v>
      </c>
      <c r="L45" s="81">
        <v>-11.736770691994572</v>
      </c>
    </row>
    <row r="46" spans="1:12" ht="15" customHeight="1" x14ac:dyDescent="0.2">
      <c r="A46" s="88"/>
      <c r="B46" s="89"/>
      <c r="C46" s="131" t="s">
        <v>99</v>
      </c>
      <c r="D46" s="131"/>
      <c r="E46" s="90">
        <v>55.095349037880752</v>
      </c>
      <c r="F46" s="108">
        <v>6385</v>
      </c>
      <c r="G46" s="109">
        <v>6433</v>
      </c>
      <c r="H46" s="109">
        <v>6549</v>
      </c>
      <c r="I46" s="109">
        <v>6671</v>
      </c>
      <c r="J46" s="110">
        <v>6896</v>
      </c>
      <c r="K46" s="109">
        <v>-511</v>
      </c>
      <c r="L46" s="111">
        <v>-7.4100928074245935</v>
      </c>
    </row>
    <row r="47" spans="1:12" s="113" customFormat="1" ht="11.25" customHeight="1" x14ac:dyDescent="0.15">
      <c r="L47" s="114" t="s">
        <v>35</v>
      </c>
    </row>
    <row r="48" spans="1:12" s="113" customFormat="1" ht="12.75" customHeight="1" x14ac:dyDescent="0.2">
      <c r="A48" s="113" t="s">
        <v>201</v>
      </c>
      <c r="B48" s="86"/>
      <c r="C48" s="86"/>
      <c r="D48" s="86"/>
      <c r="E48" s="86"/>
      <c r="F48" s="86"/>
      <c r="G48" s="86"/>
      <c r="H48" s="86"/>
      <c r="I48" s="86"/>
      <c r="J48" s="86"/>
      <c r="K48" s="86"/>
      <c r="L48" s="86"/>
    </row>
    <row r="49" spans="1:12" s="86" customFormat="1" ht="12.75" customHeight="1" x14ac:dyDescent="0.2">
      <c r="A49" s="113" t="s">
        <v>329</v>
      </c>
    </row>
    <row r="50" spans="1:12" s="86" customFormat="1" ht="12.75" customHeight="1" x14ac:dyDescent="0.2">
      <c r="A50" s="113" t="s">
        <v>330</v>
      </c>
    </row>
    <row r="51" spans="1:12" s="86" customFormat="1" ht="21" customHeight="1" x14ac:dyDescent="0.2">
      <c r="A51" s="116" t="s">
        <v>115</v>
      </c>
      <c r="B51" s="116"/>
      <c r="C51" s="116"/>
      <c r="D51" s="116"/>
      <c r="E51" s="116"/>
      <c r="F51" s="116"/>
      <c r="G51" s="116"/>
      <c r="H51" s="116"/>
      <c r="I51" s="116"/>
      <c r="J51" s="116"/>
      <c r="K51" s="116"/>
      <c r="L51" s="116"/>
    </row>
    <row r="52" spans="1:12" s="86" customFormat="1" ht="12.75" customHeight="1" x14ac:dyDescent="0.2">
      <c r="A52" s="116" t="s">
        <v>205</v>
      </c>
      <c r="B52" s="116"/>
      <c r="C52" s="116"/>
      <c r="D52" s="116"/>
      <c r="E52" s="116"/>
      <c r="F52" s="116"/>
      <c r="G52" s="116"/>
      <c r="H52" s="116"/>
      <c r="I52" s="116"/>
      <c r="J52" s="116"/>
      <c r="K52" s="116"/>
      <c r="L52" s="116"/>
    </row>
    <row r="53" spans="1:12" s="86" customFormat="1" ht="12.75" customHeight="1" x14ac:dyDescent="0.2">
      <c r="A53" s="280"/>
      <c r="B53" s="280"/>
      <c r="C53" s="280"/>
      <c r="D53" s="280"/>
      <c r="E53" s="280"/>
      <c r="F53" s="280"/>
      <c r="G53" s="280"/>
      <c r="H53" s="280"/>
      <c r="I53" s="280"/>
      <c r="J53" s="280"/>
      <c r="K53" s="280"/>
      <c r="L53" s="280"/>
    </row>
    <row r="54" spans="1:12" s="86" customFormat="1" ht="12.75" customHeight="1" x14ac:dyDescent="0.2">
      <c r="A54" s="116"/>
      <c r="B54" s="116"/>
      <c r="C54" s="116"/>
      <c r="D54" s="116"/>
      <c r="E54" s="116"/>
      <c r="F54" s="116"/>
      <c r="G54" s="116"/>
      <c r="H54" s="116"/>
      <c r="I54" s="116"/>
      <c r="J54" s="116"/>
      <c r="K54" s="116"/>
      <c r="L54" s="116"/>
    </row>
    <row r="55" spans="1:12" ht="12.75" customHeight="1" x14ac:dyDescent="0.2">
      <c r="E55" s="53"/>
      <c r="F55" s="53"/>
      <c r="G55" s="53"/>
      <c r="H55" s="53"/>
      <c r="I55" s="53"/>
      <c r="J55" s="53"/>
      <c r="K55" s="53"/>
      <c r="L55" s="53"/>
    </row>
    <row r="56" spans="1:12" ht="15.95" customHeight="1" x14ac:dyDescent="0.2">
      <c r="E56" s="53"/>
      <c r="F56" s="53"/>
      <c r="G56" s="53"/>
      <c r="H56" s="53"/>
      <c r="I56" s="53"/>
      <c r="J56" s="53"/>
      <c r="K56" s="53"/>
      <c r="L56" s="53"/>
    </row>
    <row r="57" spans="1:12" ht="15.95" customHeight="1" x14ac:dyDescent="0.2">
      <c r="E57" s="53"/>
      <c r="F57" s="53"/>
      <c r="G57" s="53"/>
      <c r="H57" s="53"/>
      <c r="I57" s="53"/>
      <c r="J57" s="53"/>
      <c r="K57" s="53"/>
      <c r="L57" s="53"/>
    </row>
    <row r="58" spans="1:12" ht="15.95" customHeight="1" x14ac:dyDescent="0.2">
      <c r="E58" s="53"/>
      <c r="F58" s="53"/>
      <c r="G58" s="53"/>
      <c r="H58" s="53"/>
      <c r="I58" s="53"/>
      <c r="J58" s="53"/>
      <c r="K58" s="53"/>
      <c r="L58" s="53"/>
    </row>
    <row r="59" spans="1:12" ht="15.95" customHeight="1" x14ac:dyDescent="0.2">
      <c r="E59" s="53"/>
      <c r="F59" s="53"/>
      <c r="G59" s="53"/>
      <c r="H59" s="53"/>
      <c r="I59" s="53"/>
      <c r="J59" s="53"/>
      <c r="K59" s="53"/>
      <c r="L59" s="53"/>
    </row>
    <row r="60" spans="1:12" ht="15.95" customHeight="1" x14ac:dyDescent="0.2">
      <c r="E60" s="53"/>
      <c r="F60" s="53"/>
      <c r="G60" s="53"/>
      <c r="H60" s="53"/>
      <c r="I60" s="53"/>
      <c r="J60" s="53"/>
      <c r="K60" s="53"/>
      <c r="L60" s="53"/>
    </row>
    <row r="61" spans="1:12" ht="15.95" customHeight="1" x14ac:dyDescent="0.2">
      <c r="E61" s="53"/>
      <c r="F61" s="53"/>
      <c r="G61" s="53"/>
      <c r="H61" s="53"/>
      <c r="I61" s="53"/>
      <c r="J61" s="53"/>
      <c r="K61" s="53"/>
      <c r="L61" s="53"/>
    </row>
    <row r="62" spans="1:12" ht="15.95" customHeight="1" x14ac:dyDescent="0.2">
      <c r="E62" s="53"/>
      <c r="F62" s="53"/>
      <c r="G62" s="53"/>
      <c r="H62" s="53"/>
      <c r="I62" s="53"/>
      <c r="J62" s="53"/>
      <c r="K62" s="53"/>
      <c r="L62" s="53"/>
    </row>
    <row r="63" spans="1:12" ht="15.95" customHeight="1" x14ac:dyDescent="0.2">
      <c r="E63" s="53"/>
      <c r="F63" s="53"/>
      <c r="G63" s="53"/>
      <c r="H63" s="53"/>
      <c r="I63" s="53"/>
      <c r="J63" s="53"/>
      <c r="K63" s="53"/>
      <c r="L63" s="53"/>
    </row>
    <row r="64" spans="1:12" ht="15.95" customHeight="1" x14ac:dyDescent="0.2">
      <c r="E64" s="53"/>
      <c r="F64" s="53"/>
      <c r="G64" s="53"/>
      <c r="H64" s="53"/>
      <c r="I64" s="53"/>
      <c r="J64" s="53"/>
      <c r="K64" s="53"/>
      <c r="L64" s="53"/>
    </row>
    <row r="65" spans="5:12" ht="15.95" customHeight="1" x14ac:dyDescent="0.2">
      <c r="E65" s="53"/>
      <c r="F65" s="53"/>
      <c r="G65" s="53"/>
      <c r="H65" s="53"/>
      <c r="I65" s="53"/>
      <c r="J65" s="53"/>
      <c r="K65" s="53"/>
      <c r="L65" s="53"/>
    </row>
    <row r="66" spans="5:12" ht="15.95" customHeight="1" x14ac:dyDescent="0.2">
      <c r="E66" s="53"/>
      <c r="F66" s="53"/>
      <c r="G66" s="53"/>
      <c r="H66" s="53"/>
      <c r="I66" s="53"/>
      <c r="J66" s="53"/>
      <c r="K66" s="53"/>
      <c r="L66" s="53"/>
    </row>
    <row r="67" spans="5:12" ht="15.95" customHeight="1" x14ac:dyDescent="0.2">
      <c r="E67" s="53"/>
      <c r="F67" s="53"/>
      <c r="G67" s="53"/>
      <c r="H67" s="53"/>
      <c r="I67" s="53"/>
      <c r="J67" s="53"/>
      <c r="K67" s="53"/>
      <c r="L67" s="53"/>
    </row>
    <row r="68" spans="5:12" ht="15.95" customHeight="1" x14ac:dyDescent="0.2">
      <c r="E68" s="53"/>
      <c r="F68" s="53"/>
      <c r="G68" s="53"/>
      <c r="H68" s="53"/>
      <c r="I68" s="53"/>
      <c r="J68" s="53"/>
      <c r="K68" s="53"/>
      <c r="L68" s="53"/>
    </row>
    <row r="69" spans="5:12" ht="15.95" customHeight="1" x14ac:dyDescent="0.2">
      <c r="E69" s="53"/>
      <c r="F69" s="53"/>
      <c r="G69" s="53"/>
      <c r="H69" s="53"/>
      <c r="I69" s="53"/>
      <c r="J69" s="53"/>
      <c r="K69" s="53"/>
      <c r="L69" s="53"/>
    </row>
    <row r="70" spans="5:12" ht="15.95" customHeight="1" x14ac:dyDescent="0.2">
      <c r="E70" s="53"/>
      <c r="F70" s="53"/>
      <c r="G70" s="53"/>
      <c r="H70" s="53"/>
      <c r="I70" s="53"/>
      <c r="J70" s="53"/>
      <c r="K70" s="53"/>
      <c r="L70" s="53"/>
    </row>
    <row r="71" spans="5:12" ht="15.95" customHeight="1" x14ac:dyDescent="0.2">
      <c r="E71" s="53"/>
      <c r="F71" s="53"/>
      <c r="G71" s="53"/>
      <c r="H71" s="53"/>
      <c r="I71" s="53"/>
      <c r="J71" s="53"/>
      <c r="K71" s="53"/>
      <c r="L71" s="53"/>
    </row>
    <row r="72" spans="5:12" ht="15.95" customHeight="1" x14ac:dyDescent="0.2">
      <c r="E72" s="53"/>
      <c r="F72" s="53"/>
      <c r="G72" s="53"/>
      <c r="H72" s="53"/>
      <c r="I72" s="53"/>
      <c r="J72" s="53"/>
      <c r="K72" s="53"/>
      <c r="L72" s="53"/>
    </row>
    <row r="73" spans="5:12" ht="15.95" customHeight="1" x14ac:dyDescent="0.2">
      <c r="E73" s="53"/>
      <c r="F73" s="53"/>
      <c r="G73" s="53"/>
      <c r="H73" s="53"/>
      <c r="I73" s="53"/>
      <c r="J73" s="53"/>
      <c r="K73" s="53"/>
      <c r="L73" s="53"/>
    </row>
    <row r="74" spans="5:12" ht="15.95" customHeight="1" x14ac:dyDescent="0.2">
      <c r="E74" s="53"/>
      <c r="F74" s="53"/>
      <c r="G74" s="53"/>
      <c r="H74" s="53"/>
      <c r="I74" s="53"/>
      <c r="J74" s="53"/>
      <c r="K74" s="53"/>
      <c r="L74" s="53"/>
    </row>
    <row r="75" spans="5:12" ht="15.95" customHeight="1" x14ac:dyDescent="0.2">
      <c r="E75" s="53"/>
      <c r="F75" s="53"/>
      <c r="G75" s="53"/>
      <c r="H75" s="53"/>
      <c r="I75" s="53"/>
      <c r="J75" s="53"/>
      <c r="K75" s="53"/>
      <c r="L75" s="53"/>
    </row>
    <row r="76" spans="5:12" ht="15.95" customHeight="1" x14ac:dyDescent="0.2">
      <c r="E76" s="53"/>
      <c r="F76" s="53"/>
      <c r="G76" s="53"/>
      <c r="H76" s="53"/>
      <c r="I76" s="53"/>
      <c r="J76" s="53"/>
      <c r="K76" s="53"/>
      <c r="L76" s="53"/>
    </row>
    <row r="77" spans="5:12" ht="15.95" customHeight="1" x14ac:dyDescent="0.2">
      <c r="E77" s="53"/>
      <c r="F77" s="53"/>
      <c r="G77" s="53"/>
      <c r="H77" s="53"/>
      <c r="I77" s="53"/>
      <c r="J77" s="53"/>
      <c r="K77" s="53"/>
      <c r="L77" s="53"/>
    </row>
    <row r="78" spans="5:12" ht="15.95" customHeight="1" x14ac:dyDescent="0.2">
      <c r="E78" s="53"/>
      <c r="F78" s="53"/>
      <c r="G78" s="53"/>
      <c r="H78" s="53"/>
      <c r="I78" s="53"/>
      <c r="J78" s="53"/>
      <c r="K78" s="53"/>
      <c r="L78" s="53"/>
    </row>
    <row r="79" spans="5:12" ht="15.95" customHeight="1" x14ac:dyDescent="0.2">
      <c r="E79" s="53"/>
      <c r="F79" s="53"/>
      <c r="G79" s="53"/>
      <c r="H79" s="53"/>
      <c r="I79" s="53"/>
      <c r="J79" s="53"/>
      <c r="K79" s="53"/>
      <c r="L79" s="53"/>
    </row>
    <row r="80" spans="5:12" ht="15.95" customHeight="1" x14ac:dyDescent="0.2">
      <c r="E80" s="53"/>
      <c r="F80" s="53"/>
      <c r="G80" s="53"/>
      <c r="H80" s="53"/>
      <c r="I80" s="53"/>
      <c r="J80" s="53"/>
      <c r="K80" s="53"/>
      <c r="L80" s="53"/>
    </row>
    <row r="81" spans="5:12" ht="15.95" customHeight="1" x14ac:dyDescent="0.2">
      <c r="E81" s="53"/>
      <c r="F81" s="53"/>
      <c r="G81" s="53"/>
      <c r="H81" s="53"/>
      <c r="I81" s="53"/>
      <c r="J81" s="53"/>
      <c r="K81" s="53"/>
      <c r="L81" s="53"/>
    </row>
    <row r="82" spans="5:12" ht="15.95" customHeight="1" x14ac:dyDescent="0.2">
      <c r="E82" s="53"/>
      <c r="F82" s="53"/>
      <c r="G82" s="53"/>
      <c r="H82" s="53"/>
      <c r="I82" s="53"/>
      <c r="J82" s="53"/>
      <c r="K82" s="53"/>
      <c r="L82" s="53"/>
    </row>
    <row r="83" spans="5:12" ht="15.95" customHeight="1" x14ac:dyDescent="0.2">
      <c r="E83" s="53"/>
      <c r="F83" s="53"/>
      <c r="G83" s="53"/>
      <c r="H83" s="53"/>
      <c r="I83" s="53"/>
      <c r="J83" s="53"/>
      <c r="K83" s="53"/>
      <c r="L83" s="53"/>
    </row>
    <row r="84" spans="5:12" ht="15.95" customHeight="1" x14ac:dyDescent="0.2">
      <c r="E84" s="53"/>
      <c r="F84" s="53"/>
      <c r="G84" s="53"/>
      <c r="H84" s="53"/>
      <c r="I84" s="53"/>
      <c r="J84" s="53"/>
      <c r="K84" s="53"/>
      <c r="L84" s="53"/>
    </row>
    <row r="85" spans="5:12" ht="15.95" customHeight="1" x14ac:dyDescent="0.2">
      <c r="E85" s="53"/>
      <c r="F85" s="53"/>
      <c r="G85" s="53"/>
      <c r="H85" s="53"/>
      <c r="I85" s="53"/>
      <c r="J85" s="53"/>
      <c r="K85" s="53"/>
      <c r="L85" s="53"/>
    </row>
    <row r="86" spans="5:12" ht="15.95" customHeight="1" x14ac:dyDescent="0.2">
      <c r="E86" s="53"/>
      <c r="F86" s="53"/>
      <c r="G86" s="53"/>
      <c r="H86" s="53"/>
      <c r="I86" s="53"/>
      <c r="J86" s="53"/>
      <c r="K86" s="53"/>
      <c r="L86" s="53"/>
    </row>
    <row r="87" spans="5:12" ht="15.95" customHeight="1" x14ac:dyDescent="0.2">
      <c r="E87" s="53"/>
      <c r="F87" s="53"/>
      <c r="G87" s="53"/>
      <c r="H87" s="53"/>
      <c r="I87" s="53"/>
      <c r="J87" s="53"/>
      <c r="K87" s="53"/>
      <c r="L87" s="53"/>
    </row>
    <row r="88" spans="5:12" ht="15.95" customHeight="1" x14ac:dyDescent="0.2">
      <c r="E88" s="53"/>
      <c r="F88" s="53"/>
      <c r="G88" s="53"/>
      <c r="H88" s="53"/>
      <c r="I88" s="53"/>
      <c r="J88" s="53"/>
      <c r="K88" s="53"/>
      <c r="L88" s="53"/>
    </row>
    <row r="89" spans="5:12" ht="15.95" customHeight="1" x14ac:dyDescent="0.2">
      <c r="E89" s="53"/>
      <c r="F89" s="53"/>
      <c r="G89" s="53"/>
      <c r="H89" s="53"/>
      <c r="I89" s="53"/>
      <c r="J89" s="53"/>
      <c r="K89" s="53"/>
      <c r="L89" s="53"/>
    </row>
    <row r="90" spans="5:12" ht="15.95" customHeight="1" x14ac:dyDescent="0.2">
      <c r="E90" s="53"/>
      <c r="F90" s="53"/>
      <c r="G90" s="53"/>
      <c r="H90" s="53"/>
      <c r="I90" s="53"/>
      <c r="J90" s="53"/>
      <c r="K90" s="53"/>
      <c r="L90" s="53"/>
    </row>
    <row r="91" spans="5:12" ht="15.95" customHeight="1" x14ac:dyDescent="0.2">
      <c r="E91" s="53"/>
      <c r="F91" s="53"/>
      <c r="G91" s="53"/>
      <c r="H91" s="53"/>
      <c r="I91" s="53"/>
      <c r="J91" s="53"/>
      <c r="K91" s="53"/>
      <c r="L91" s="53"/>
    </row>
    <row r="92" spans="5:12" ht="15.95" customHeight="1" x14ac:dyDescent="0.2">
      <c r="E92" s="53"/>
      <c r="F92" s="53"/>
      <c r="G92" s="53"/>
      <c r="H92" s="53"/>
      <c r="I92" s="53"/>
      <c r="J92" s="53"/>
      <c r="K92" s="53"/>
      <c r="L92" s="53"/>
    </row>
    <row r="93" spans="5:12" ht="15.95" customHeight="1" x14ac:dyDescent="0.2">
      <c r="E93" s="53"/>
      <c r="F93" s="53"/>
      <c r="G93" s="53"/>
      <c r="H93" s="53"/>
      <c r="I93" s="53"/>
      <c r="J93" s="53"/>
      <c r="K93" s="53"/>
      <c r="L93" s="53"/>
    </row>
    <row r="94" spans="5:12" ht="15.95" customHeight="1" x14ac:dyDescent="0.2">
      <c r="E94" s="53"/>
      <c r="F94" s="53"/>
      <c r="G94" s="53"/>
      <c r="H94" s="53"/>
      <c r="I94" s="53"/>
      <c r="J94" s="53"/>
      <c r="K94" s="53"/>
      <c r="L94" s="53"/>
    </row>
    <row r="95" spans="5:12" ht="15.95" customHeight="1" x14ac:dyDescent="0.2">
      <c r="E95" s="53"/>
      <c r="F95" s="53"/>
      <c r="G95" s="53"/>
      <c r="H95" s="53"/>
      <c r="I95" s="53"/>
      <c r="J95" s="53"/>
      <c r="K95" s="53"/>
      <c r="L95" s="53"/>
    </row>
    <row r="96" spans="5:12" ht="15.95" customHeight="1" x14ac:dyDescent="0.2">
      <c r="E96" s="53"/>
      <c r="F96" s="53"/>
      <c r="G96" s="53"/>
      <c r="H96" s="53"/>
      <c r="I96" s="53"/>
      <c r="J96" s="53"/>
      <c r="K96" s="53"/>
      <c r="L96" s="53"/>
    </row>
    <row r="97" spans="5:12" ht="15.95" customHeight="1" x14ac:dyDescent="0.2">
      <c r="E97" s="53"/>
      <c r="F97" s="53"/>
      <c r="G97" s="53"/>
      <c r="H97" s="53"/>
      <c r="I97" s="53"/>
      <c r="J97" s="53"/>
      <c r="K97" s="53"/>
      <c r="L97" s="53"/>
    </row>
    <row r="98" spans="5:12" ht="15.95" customHeight="1" x14ac:dyDescent="0.2">
      <c r="E98" s="53"/>
      <c r="F98" s="53"/>
      <c r="G98" s="53"/>
      <c r="H98" s="53"/>
      <c r="I98" s="53"/>
      <c r="J98" s="53"/>
      <c r="K98" s="53"/>
      <c r="L98" s="53"/>
    </row>
    <row r="99" spans="5:12" ht="15.95" customHeight="1" x14ac:dyDescent="0.2">
      <c r="E99" s="53"/>
      <c r="F99" s="53"/>
      <c r="G99" s="53"/>
      <c r="H99" s="53"/>
      <c r="I99" s="53"/>
      <c r="J99" s="53"/>
      <c r="K99" s="53"/>
      <c r="L99" s="53"/>
    </row>
    <row r="100" spans="5:12" ht="15.95" customHeight="1" x14ac:dyDescent="0.2">
      <c r="E100" s="53"/>
      <c r="F100" s="53"/>
      <c r="G100" s="53"/>
      <c r="H100" s="53"/>
      <c r="I100" s="53"/>
      <c r="J100" s="53"/>
      <c r="K100" s="53"/>
      <c r="L100" s="53"/>
    </row>
    <row r="101" spans="5:12" ht="15.95" customHeight="1" x14ac:dyDescent="0.2">
      <c r="E101" s="53"/>
      <c r="F101" s="53"/>
      <c r="G101" s="53"/>
      <c r="H101" s="53"/>
      <c r="I101" s="53"/>
      <c r="J101" s="53"/>
      <c r="K101" s="53"/>
      <c r="L101" s="53"/>
    </row>
    <row r="102" spans="5:12" ht="15.95" customHeight="1" x14ac:dyDescent="0.2">
      <c r="E102" s="53"/>
      <c r="F102" s="53"/>
      <c r="G102" s="53"/>
      <c r="H102" s="53"/>
      <c r="I102" s="53"/>
      <c r="J102" s="53"/>
      <c r="K102" s="53"/>
      <c r="L102" s="53"/>
    </row>
    <row r="103" spans="5:12" ht="15.95" customHeight="1" x14ac:dyDescent="0.2">
      <c r="E103" s="53"/>
      <c r="F103" s="53"/>
      <c r="G103" s="53"/>
      <c r="H103" s="53"/>
      <c r="I103" s="53"/>
      <c r="J103" s="53"/>
      <c r="K103" s="53"/>
      <c r="L103" s="53"/>
    </row>
    <row r="104" spans="5:12" ht="15.95" customHeight="1" x14ac:dyDescent="0.2">
      <c r="E104" s="53"/>
      <c r="F104" s="53"/>
      <c r="G104" s="53"/>
      <c r="H104" s="53"/>
      <c r="I104" s="53"/>
      <c r="J104" s="53"/>
      <c r="K104" s="53"/>
      <c r="L104" s="53"/>
    </row>
    <row r="105" spans="5:12" ht="15.95" customHeight="1" x14ac:dyDescent="0.2">
      <c r="E105" s="53"/>
      <c r="F105" s="53"/>
      <c r="G105" s="53"/>
      <c r="H105" s="53"/>
      <c r="I105" s="53"/>
      <c r="J105" s="53"/>
      <c r="K105" s="53"/>
      <c r="L105" s="53"/>
    </row>
    <row r="106" spans="5:12" ht="15.95" customHeight="1" x14ac:dyDescent="0.2">
      <c r="E106" s="53"/>
      <c r="F106" s="53"/>
      <c r="G106" s="53"/>
      <c r="H106" s="53"/>
      <c r="I106" s="53"/>
      <c r="J106" s="53"/>
      <c r="K106" s="53"/>
      <c r="L106" s="53"/>
    </row>
    <row r="107" spans="5:12" ht="15.95" customHeight="1" x14ac:dyDescent="0.2">
      <c r="E107" s="53"/>
      <c r="F107" s="53"/>
      <c r="G107" s="53"/>
      <c r="H107" s="53"/>
      <c r="I107" s="53"/>
      <c r="J107" s="53"/>
      <c r="K107" s="53"/>
      <c r="L107" s="53"/>
    </row>
    <row r="108" spans="5:12" ht="15.95" customHeight="1" x14ac:dyDescent="0.2">
      <c r="E108" s="53"/>
      <c r="F108" s="53"/>
      <c r="G108" s="53"/>
      <c r="H108" s="53"/>
      <c r="I108" s="53"/>
      <c r="J108" s="53"/>
      <c r="K108" s="53"/>
      <c r="L108" s="53"/>
    </row>
    <row r="109" spans="5:12" ht="15.95" customHeight="1" x14ac:dyDescent="0.2">
      <c r="E109" s="53"/>
      <c r="F109" s="53"/>
      <c r="G109" s="53"/>
      <c r="H109" s="53"/>
      <c r="I109" s="53"/>
      <c r="J109" s="53"/>
      <c r="K109" s="53"/>
      <c r="L109" s="53"/>
    </row>
    <row r="110" spans="5:12" ht="15.95" customHeight="1" x14ac:dyDescent="0.2">
      <c r="E110" s="53"/>
      <c r="F110" s="53"/>
      <c r="G110" s="53"/>
      <c r="H110" s="53"/>
      <c r="I110" s="53"/>
      <c r="J110" s="53"/>
      <c r="K110" s="53"/>
      <c r="L110" s="53"/>
    </row>
    <row r="111" spans="5:12" ht="15.95" customHeight="1" x14ac:dyDescent="0.2">
      <c r="E111" s="53"/>
      <c r="F111" s="53"/>
      <c r="G111" s="53"/>
      <c r="H111" s="53"/>
      <c r="I111" s="53"/>
      <c r="J111" s="53"/>
      <c r="K111" s="53"/>
      <c r="L111" s="53"/>
    </row>
    <row r="112" spans="5:12" ht="15.95" customHeight="1" x14ac:dyDescent="0.2">
      <c r="E112" s="53"/>
      <c r="F112" s="53"/>
      <c r="G112" s="53"/>
      <c r="H112" s="53"/>
      <c r="I112" s="53"/>
      <c r="J112" s="53"/>
      <c r="K112" s="53"/>
      <c r="L112" s="53"/>
    </row>
    <row r="113" spans="5:12" ht="15.95" customHeight="1" x14ac:dyDescent="0.2">
      <c r="E113" s="53"/>
      <c r="F113" s="53"/>
      <c r="G113" s="53"/>
      <c r="H113" s="53"/>
      <c r="I113" s="53"/>
      <c r="J113" s="53"/>
      <c r="K113" s="53"/>
      <c r="L113" s="53"/>
    </row>
    <row r="114" spans="5:12" ht="15.95" customHeight="1" x14ac:dyDescent="0.2">
      <c r="E114" s="53"/>
      <c r="F114" s="53"/>
      <c r="G114" s="53"/>
      <c r="H114" s="53"/>
      <c r="I114" s="53"/>
      <c r="J114" s="53"/>
      <c r="K114" s="53"/>
      <c r="L114" s="53"/>
    </row>
    <row r="115" spans="5:12" ht="15.95" customHeight="1" x14ac:dyDescent="0.2">
      <c r="E115" s="53"/>
      <c r="F115" s="53"/>
      <c r="G115" s="53"/>
      <c r="H115" s="53"/>
      <c r="I115" s="53"/>
      <c r="J115" s="53"/>
      <c r="K115" s="53"/>
      <c r="L115" s="53"/>
    </row>
    <row r="116" spans="5:12" ht="15.95" customHeight="1" x14ac:dyDescent="0.2">
      <c r="E116" s="53"/>
      <c r="F116" s="53"/>
      <c r="G116" s="53"/>
      <c r="H116" s="53"/>
      <c r="I116" s="53"/>
      <c r="J116" s="53"/>
      <c r="K116" s="53"/>
      <c r="L116" s="53"/>
    </row>
    <row r="117" spans="5:12" ht="15.95" customHeight="1" x14ac:dyDescent="0.2">
      <c r="E117" s="53"/>
      <c r="F117" s="53"/>
      <c r="G117" s="53"/>
      <c r="H117" s="53"/>
      <c r="I117" s="53"/>
      <c r="J117" s="53"/>
      <c r="K117" s="53"/>
      <c r="L117" s="53"/>
    </row>
    <row r="118" spans="5:12" ht="15.95" customHeight="1" x14ac:dyDescent="0.2">
      <c r="E118" s="53"/>
      <c r="F118" s="53"/>
      <c r="G118" s="53"/>
      <c r="H118" s="53"/>
      <c r="I118" s="53"/>
      <c r="J118" s="53"/>
      <c r="K118" s="53"/>
      <c r="L118" s="53"/>
    </row>
    <row r="119" spans="5:12" ht="15.95" customHeight="1" x14ac:dyDescent="0.2">
      <c r="E119" s="53"/>
      <c r="F119" s="53"/>
      <c r="G119" s="53"/>
      <c r="H119" s="53"/>
      <c r="I119" s="53"/>
      <c r="J119" s="53"/>
      <c r="K119" s="53"/>
      <c r="L119" s="53"/>
    </row>
    <row r="120" spans="5:12" ht="15.95" customHeight="1" x14ac:dyDescent="0.2">
      <c r="E120" s="53"/>
      <c r="F120" s="53"/>
      <c r="G120" s="53"/>
      <c r="H120" s="53"/>
      <c r="I120" s="53"/>
      <c r="J120" s="53"/>
      <c r="K120" s="53"/>
      <c r="L120" s="53"/>
    </row>
    <row r="121" spans="5:12" ht="15.95" customHeight="1" x14ac:dyDescent="0.2">
      <c r="E121" s="53"/>
      <c r="F121" s="53"/>
      <c r="G121" s="53"/>
      <c r="H121" s="53"/>
      <c r="I121" s="53"/>
      <c r="J121" s="53"/>
      <c r="K121" s="53"/>
      <c r="L121" s="53"/>
    </row>
    <row r="122" spans="5:12" ht="15.95" customHeight="1" x14ac:dyDescent="0.2">
      <c r="E122" s="53"/>
      <c r="F122" s="53"/>
      <c r="G122" s="53"/>
      <c r="H122" s="53"/>
      <c r="I122" s="53"/>
      <c r="J122" s="53"/>
      <c r="K122" s="53"/>
      <c r="L122" s="53"/>
    </row>
    <row r="123" spans="5:12" ht="15.95" customHeight="1" x14ac:dyDescent="0.2">
      <c r="E123" s="53"/>
      <c r="F123" s="53"/>
      <c r="G123" s="53"/>
      <c r="H123" s="53"/>
      <c r="I123" s="53"/>
      <c r="J123" s="53"/>
      <c r="K123" s="53"/>
      <c r="L123" s="53"/>
    </row>
    <row r="124" spans="5:12" ht="15.95" customHeight="1" x14ac:dyDescent="0.2">
      <c r="E124" s="53"/>
      <c r="F124" s="53"/>
      <c r="G124" s="53"/>
      <c r="H124" s="53"/>
      <c r="I124" s="53"/>
      <c r="J124" s="53"/>
      <c r="K124" s="53"/>
      <c r="L124" s="53"/>
    </row>
    <row r="125" spans="5:12" ht="15.95" customHeight="1" x14ac:dyDescent="0.2">
      <c r="E125" s="53"/>
      <c r="F125" s="53"/>
      <c r="G125" s="53"/>
      <c r="H125" s="53"/>
      <c r="I125" s="53"/>
      <c r="J125" s="53"/>
      <c r="K125" s="53"/>
      <c r="L125" s="53"/>
    </row>
    <row r="126" spans="5:12" ht="15.95" customHeight="1" x14ac:dyDescent="0.2">
      <c r="E126" s="53"/>
      <c r="F126" s="53"/>
      <c r="G126" s="53"/>
      <c r="H126" s="53"/>
      <c r="I126" s="53"/>
      <c r="J126" s="53"/>
      <c r="K126" s="53"/>
      <c r="L126" s="53"/>
    </row>
    <row r="127" spans="5:12" ht="15.95" customHeight="1" x14ac:dyDescent="0.2">
      <c r="E127" s="53"/>
      <c r="F127" s="53"/>
      <c r="G127" s="53"/>
      <c r="H127" s="53"/>
      <c r="I127" s="53"/>
      <c r="J127" s="53"/>
      <c r="K127" s="53"/>
      <c r="L127" s="53"/>
    </row>
    <row r="128" spans="5:12" ht="15.95" customHeight="1" x14ac:dyDescent="0.2">
      <c r="E128" s="53"/>
      <c r="F128" s="53"/>
      <c r="G128" s="53"/>
      <c r="H128" s="53"/>
      <c r="I128" s="53"/>
      <c r="J128" s="53"/>
      <c r="K128" s="53"/>
      <c r="L128" s="53"/>
    </row>
    <row r="129" spans="5:12" ht="15.95" customHeight="1" x14ac:dyDescent="0.2">
      <c r="E129" s="53"/>
      <c r="F129" s="53"/>
      <c r="G129" s="53"/>
      <c r="H129" s="53"/>
      <c r="I129" s="53"/>
      <c r="J129" s="53"/>
      <c r="K129" s="53"/>
      <c r="L129" s="53"/>
    </row>
    <row r="130" spans="5:12" ht="15.95" customHeight="1" x14ac:dyDescent="0.2">
      <c r="E130" s="53"/>
      <c r="F130" s="53"/>
      <c r="G130" s="53"/>
      <c r="H130" s="53"/>
      <c r="I130" s="53"/>
      <c r="J130" s="53"/>
      <c r="K130" s="53"/>
      <c r="L130" s="53"/>
    </row>
    <row r="131" spans="5:12" ht="15.95" customHeight="1" x14ac:dyDescent="0.2">
      <c r="E131" s="53"/>
      <c r="F131" s="53"/>
      <c r="G131" s="53"/>
      <c r="H131" s="53"/>
      <c r="I131" s="53"/>
      <c r="J131" s="53"/>
      <c r="K131" s="53"/>
      <c r="L131" s="53"/>
    </row>
    <row r="132" spans="5:12" ht="15.95" customHeight="1" x14ac:dyDescent="0.2">
      <c r="E132" s="53"/>
      <c r="F132" s="53"/>
      <c r="G132" s="53"/>
      <c r="H132" s="53"/>
      <c r="I132" s="53"/>
      <c r="J132" s="53"/>
      <c r="K132" s="53"/>
      <c r="L132" s="53"/>
    </row>
    <row r="133" spans="5:12" ht="15.95" customHeight="1" x14ac:dyDescent="0.2">
      <c r="E133" s="53"/>
      <c r="F133" s="53"/>
      <c r="G133" s="53"/>
      <c r="H133" s="53"/>
      <c r="I133" s="53"/>
      <c r="J133" s="53"/>
      <c r="K133" s="53"/>
      <c r="L133" s="53"/>
    </row>
    <row r="134" spans="5:12" ht="15.95" customHeight="1" x14ac:dyDescent="0.2">
      <c r="E134" s="53"/>
      <c r="F134" s="53"/>
      <c r="G134" s="53"/>
      <c r="H134" s="53"/>
      <c r="I134" s="53"/>
      <c r="J134" s="53"/>
      <c r="K134" s="53"/>
      <c r="L134" s="53"/>
    </row>
    <row r="135" spans="5:12" ht="15.95" customHeight="1" x14ac:dyDescent="0.2">
      <c r="E135" s="53"/>
      <c r="F135" s="53"/>
      <c r="G135" s="53"/>
      <c r="H135" s="53"/>
      <c r="I135" s="53"/>
      <c r="J135" s="53"/>
      <c r="K135" s="53"/>
      <c r="L135" s="53"/>
    </row>
    <row r="136" spans="5:12" ht="15.95" customHeight="1" x14ac:dyDescent="0.2">
      <c r="E136" s="53"/>
      <c r="F136" s="53"/>
      <c r="G136" s="53"/>
      <c r="H136" s="53"/>
      <c r="I136" s="53"/>
      <c r="J136" s="53"/>
      <c r="K136" s="53"/>
      <c r="L136" s="53"/>
    </row>
    <row r="137" spans="5:12" ht="15.95" customHeight="1" x14ac:dyDescent="0.2">
      <c r="E137" s="53"/>
      <c r="F137" s="53"/>
      <c r="G137" s="53"/>
      <c r="H137" s="53"/>
      <c r="I137" s="53"/>
      <c r="J137" s="53"/>
      <c r="K137" s="53"/>
      <c r="L137" s="53"/>
    </row>
    <row r="138" spans="5:12" ht="15.95" customHeight="1" x14ac:dyDescent="0.2">
      <c r="E138" s="53"/>
      <c r="F138" s="53"/>
      <c r="G138" s="53"/>
      <c r="H138" s="53"/>
      <c r="I138" s="53"/>
      <c r="J138" s="53"/>
      <c r="K138" s="53"/>
      <c r="L138" s="53"/>
    </row>
    <row r="139" spans="5:12" ht="15.95" customHeight="1" x14ac:dyDescent="0.2">
      <c r="E139" s="53"/>
      <c r="F139" s="53"/>
      <c r="G139" s="53"/>
      <c r="H139" s="53"/>
      <c r="I139" s="53"/>
      <c r="J139" s="53"/>
      <c r="K139" s="53"/>
      <c r="L139" s="53"/>
    </row>
    <row r="140" spans="5:12" ht="15.95" customHeight="1" x14ac:dyDescent="0.2">
      <c r="E140" s="53"/>
      <c r="F140" s="53"/>
      <c r="G140" s="53"/>
      <c r="H140" s="53"/>
      <c r="I140" s="53"/>
      <c r="J140" s="53"/>
      <c r="K140" s="53"/>
      <c r="L140" s="53"/>
    </row>
    <row r="141" spans="5:12" ht="15.95" customHeight="1" x14ac:dyDescent="0.2">
      <c r="E141" s="53"/>
      <c r="F141" s="53"/>
      <c r="G141" s="53"/>
      <c r="H141" s="53"/>
      <c r="I141" s="53"/>
      <c r="J141" s="53"/>
      <c r="K141" s="53"/>
      <c r="L141" s="53"/>
    </row>
    <row r="142" spans="5:12" ht="15.95" customHeight="1" x14ac:dyDescent="0.2">
      <c r="E142" s="53"/>
      <c r="F142" s="53"/>
      <c r="G142" s="53"/>
      <c r="H142" s="53"/>
      <c r="I142" s="53"/>
      <c r="J142" s="53"/>
      <c r="K142" s="53"/>
      <c r="L142" s="53"/>
    </row>
    <row r="143" spans="5:12" ht="15.95" customHeight="1" x14ac:dyDescent="0.2">
      <c r="E143" s="53"/>
      <c r="F143" s="53"/>
      <c r="G143" s="53"/>
      <c r="H143" s="53"/>
      <c r="I143" s="53"/>
      <c r="J143" s="53"/>
      <c r="K143" s="53"/>
      <c r="L143" s="53"/>
    </row>
    <row r="144" spans="5:12" ht="15.95" customHeight="1" x14ac:dyDescent="0.2">
      <c r="E144" s="53"/>
      <c r="F144" s="53"/>
      <c r="G144" s="53"/>
      <c r="H144" s="53"/>
      <c r="I144" s="53"/>
      <c r="J144" s="53"/>
      <c r="K144" s="53"/>
      <c r="L144" s="53"/>
    </row>
    <row r="145" spans="5:12" ht="15.95" customHeight="1" x14ac:dyDescent="0.2">
      <c r="E145" s="53"/>
      <c r="F145" s="53"/>
      <c r="G145" s="53"/>
      <c r="H145" s="53"/>
      <c r="I145" s="53"/>
      <c r="J145" s="53"/>
      <c r="K145" s="53"/>
      <c r="L145" s="53"/>
    </row>
    <row r="146" spans="5:12" ht="15.95" customHeight="1" x14ac:dyDescent="0.2">
      <c r="E146" s="53"/>
      <c r="F146" s="53"/>
      <c r="G146" s="53"/>
      <c r="H146" s="53"/>
      <c r="I146" s="53"/>
      <c r="J146" s="53"/>
      <c r="K146" s="53"/>
      <c r="L146" s="53"/>
    </row>
    <row r="147" spans="5:12" ht="15.95" customHeight="1" x14ac:dyDescent="0.2">
      <c r="E147" s="53"/>
      <c r="F147" s="53"/>
      <c r="G147" s="53"/>
      <c r="H147" s="53"/>
      <c r="I147" s="53"/>
      <c r="J147" s="53"/>
      <c r="K147" s="53"/>
      <c r="L147" s="53"/>
    </row>
    <row r="148" spans="5:12" ht="15.95" customHeight="1" x14ac:dyDescent="0.2">
      <c r="E148" s="53"/>
      <c r="F148" s="53"/>
      <c r="G148" s="53"/>
      <c r="H148" s="53"/>
      <c r="I148" s="53"/>
      <c r="J148" s="53"/>
      <c r="K148" s="53"/>
      <c r="L148" s="53"/>
    </row>
    <row r="149" spans="5:12" ht="15.95" customHeight="1" x14ac:dyDescent="0.2">
      <c r="E149" s="53"/>
      <c r="F149" s="53"/>
      <c r="G149" s="53"/>
      <c r="H149" s="53"/>
      <c r="I149" s="53"/>
      <c r="J149" s="53"/>
      <c r="K149" s="53"/>
      <c r="L149" s="53"/>
    </row>
    <row r="150" spans="5:12" ht="15.95" customHeight="1" x14ac:dyDescent="0.2">
      <c r="E150" s="53"/>
      <c r="F150" s="53"/>
      <c r="G150" s="53"/>
      <c r="H150" s="53"/>
      <c r="I150" s="53"/>
      <c r="J150" s="53"/>
      <c r="K150" s="53"/>
      <c r="L150" s="53"/>
    </row>
    <row r="151" spans="5:12" ht="15.95" customHeight="1" x14ac:dyDescent="0.2">
      <c r="E151" s="53"/>
      <c r="F151" s="53"/>
      <c r="G151" s="53"/>
      <c r="H151" s="53"/>
      <c r="I151" s="53"/>
      <c r="J151" s="53"/>
      <c r="K151" s="53"/>
      <c r="L151" s="53"/>
    </row>
    <row r="152" spans="5:12" ht="15.95" customHeight="1" x14ac:dyDescent="0.2">
      <c r="E152" s="53"/>
      <c r="F152" s="53"/>
      <c r="G152" s="53"/>
      <c r="H152" s="53"/>
      <c r="I152" s="53"/>
      <c r="J152" s="53"/>
      <c r="K152" s="53"/>
      <c r="L152" s="53"/>
    </row>
    <row r="153" spans="5:12" ht="15.95" customHeight="1" x14ac:dyDescent="0.2">
      <c r="E153" s="53"/>
      <c r="F153" s="53"/>
      <c r="G153" s="53"/>
      <c r="H153" s="53"/>
      <c r="I153" s="53"/>
      <c r="J153" s="53"/>
      <c r="K153" s="53"/>
      <c r="L153" s="53"/>
    </row>
    <row r="154" spans="5:12" ht="15.95" customHeight="1" x14ac:dyDescent="0.2">
      <c r="E154" s="53"/>
      <c r="F154" s="53"/>
      <c r="G154" s="53"/>
      <c r="H154" s="53"/>
      <c r="I154" s="53"/>
      <c r="J154" s="53"/>
      <c r="K154" s="53"/>
      <c r="L154" s="53"/>
    </row>
    <row r="155" spans="5:12" ht="15.95" customHeight="1" x14ac:dyDescent="0.2">
      <c r="E155" s="53"/>
      <c r="F155" s="53"/>
      <c r="G155" s="53"/>
      <c r="H155" s="53"/>
      <c r="I155" s="53"/>
      <c r="J155" s="53"/>
      <c r="K155" s="53"/>
      <c r="L155" s="53"/>
    </row>
    <row r="156" spans="5:12" ht="15.95" customHeight="1" x14ac:dyDescent="0.2">
      <c r="E156" s="53"/>
      <c r="F156" s="53"/>
      <c r="G156" s="53"/>
      <c r="H156" s="53"/>
      <c r="I156" s="53"/>
      <c r="J156" s="53"/>
      <c r="K156" s="53"/>
      <c r="L156" s="53"/>
    </row>
    <row r="157" spans="5:12" ht="15.95" customHeight="1" x14ac:dyDescent="0.2">
      <c r="E157" s="53"/>
      <c r="F157" s="53"/>
      <c r="G157" s="53"/>
      <c r="H157" s="53"/>
      <c r="I157" s="53"/>
      <c r="J157" s="53"/>
      <c r="K157" s="53"/>
      <c r="L157" s="53"/>
    </row>
    <row r="158" spans="5:12" ht="15.95" customHeight="1" x14ac:dyDescent="0.2">
      <c r="E158" s="53"/>
      <c r="F158" s="53"/>
      <c r="G158" s="53"/>
      <c r="H158" s="53"/>
      <c r="I158" s="53"/>
      <c r="J158" s="53"/>
      <c r="K158" s="53"/>
      <c r="L158" s="53"/>
    </row>
    <row r="159" spans="5:12" ht="15.95" customHeight="1" x14ac:dyDescent="0.2">
      <c r="E159" s="53"/>
      <c r="F159" s="53"/>
      <c r="G159" s="53"/>
      <c r="H159" s="53"/>
      <c r="I159" s="53"/>
      <c r="J159" s="53"/>
      <c r="K159" s="53"/>
      <c r="L159" s="53"/>
    </row>
    <row r="160" spans="5:12" ht="15.95" customHeight="1" x14ac:dyDescent="0.2">
      <c r="E160" s="53"/>
      <c r="F160" s="53"/>
      <c r="G160" s="53"/>
      <c r="H160" s="53"/>
      <c r="I160" s="53"/>
      <c r="J160" s="53"/>
      <c r="K160" s="53"/>
      <c r="L160" s="53"/>
    </row>
    <row r="161" spans="5:12" ht="15.95" customHeight="1" x14ac:dyDescent="0.2">
      <c r="E161" s="53"/>
      <c r="F161" s="53"/>
      <c r="G161" s="53"/>
      <c r="H161" s="53"/>
      <c r="I161" s="53"/>
      <c r="J161" s="53"/>
      <c r="K161" s="53"/>
      <c r="L161" s="53"/>
    </row>
    <row r="162" spans="5:12" ht="15.95" customHeight="1" x14ac:dyDescent="0.2">
      <c r="E162" s="53"/>
      <c r="F162" s="53"/>
      <c r="G162" s="53"/>
      <c r="H162" s="53"/>
      <c r="I162" s="53"/>
      <c r="J162" s="53"/>
      <c r="K162" s="53"/>
      <c r="L162" s="53"/>
    </row>
    <row r="163" spans="5:12" ht="15.95" customHeight="1" x14ac:dyDescent="0.2">
      <c r="E163" s="53"/>
      <c r="F163" s="53"/>
      <c r="G163" s="53"/>
      <c r="H163" s="53"/>
      <c r="I163" s="53"/>
      <c r="J163" s="53"/>
      <c r="K163" s="53"/>
      <c r="L163" s="53"/>
    </row>
    <row r="164" spans="5:12" ht="15.95" customHeight="1" x14ac:dyDescent="0.2">
      <c r="E164" s="53"/>
      <c r="F164" s="53"/>
      <c r="G164" s="53"/>
      <c r="H164" s="53"/>
      <c r="I164" s="53"/>
      <c r="J164" s="53"/>
      <c r="K164" s="53"/>
      <c r="L164" s="53"/>
    </row>
    <row r="165" spans="5:12" ht="15.95" customHeight="1" x14ac:dyDescent="0.2">
      <c r="E165" s="53"/>
      <c r="F165" s="53"/>
      <c r="G165" s="53"/>
      <c r="H165" s="53"/>
      <c r="I165" s="53"/>
      <c r="J165" s="53"/>
      <c r="K165" s="53"/>
      <c r="L165" s="53"/>
    </row>
    <row r="166" spans="5:12" ht="15.95" customHeight="1" x14ac:dyDescent="0.2">
      <c r="E166" s="53"/>
      <c r="F166" s="53"/>
      <c r="G166" s="53"/>
      <c r="H166" s="53"/>
      <c r="I166" s="53"/>
      <c r="J166" s="53"/>
      <c r="K166" s="53"/>
      <c r="L166" s="53"/>
    </row>
    <row r="167" spans="5:12" ht="15.95" customHeight="1" x14ac:dyDescent="0.2">
      <c r="E167" s="53"/>
      <c r="F167" s="53"/>
      <c r="G167" s="53"/>
      <c r="H167" s="53"/>
      <c r="I167" s="53"/>
      <c r="J167" s="53"/>
      <c r="K167" s="53"/>
      <c r="L167" s="53"/>
    </row>
    <row r="168" spans="5:12" ht="15.95" customHeight="1" x14ac:dyDescent="0.2">
      <c r="E168" s="53"/>
      <c r="F168" s="53"/>
      <c r="G168" s="53"/>
      <c r="H168" s="53"/>
      <c r="I168" s="53"/>
      <c r="J168" s="53"/>
      <c r="K168" s="53"/>
      <c r="L168" s="53"/>
    </row>
    <row r="169" spans="5:12" ht="15.95" customHeight="1" x14ac:dyDescent="0.2">
      <c r="E169" s="53"/>
      <c r="F169" s="53"/>
      <c r="G169" s="53"/>
      <c r="H169" s="53"/>
      <c r="I169" s="53"/>
      <c r="J169" s="53"/>
      <c r="K169" s="53"/>
      <c r="L169" s="53"/>
    </row>
    <row r="170" spans="5:12" ht="15.95" customHeight="1" x14ac:dyDescent="0.2">
      <c r="E170" s="53"/>
      <c r="F170" s="53"/>
      <c r="G170" s="53"/>
      <c r="H170" s="53"/>
      <c r="I170" s="53"/>
      <c r="J170" s="53"/>
      <c r="K170" s="53"/>
      <c r="L170" s="53"/>
    </row>
    <row r="171" spans="5:12" ht="15.95" customHeight="1" x14ac:dyDescent="0.2">
      <c r="E171" s="53"/>
      <c r="F171" s="53"/>
      <c r="G171" s="53"/>
      <c r="H171" s="53"/>
      <c r="I171" s="53"/>
      <c r="J171" s="53"/>
      <c r="K171" s="53"/>
      <c r="L171" s="53"/>
    </row>
    <row r="172" spans="5:12" ht="15.95" customHeight="1" x14ac:dyDescent="0.2">
      <c r="E172" s="53"/>
      <c r="F172" s="53"/>
      <c r="G172" s="53"/>
      <c r="H172" s="53"/>
      <c r="I172" s="53"/>
      <c r="J172" s="53"/>
      <c r="K172" s="53"/>
      <c r="L172" s="53"/>
    </row>
    <row r="173" spans="5:12" ht="15.95" customHeight="1" x14ac:dyDescent="0.2">
      <c r="E173" s="53"/>
      <c r="F173" s="53"/>
      <c r="G173" s="53"/>
      <c r="H173" s="53"/>
      <c r="I173" s="53"/>
      <c r="J173" s="53"/>
      <c r="K173" s="53"/>
      <c r="L173" s="53"/>
    </row>
    <row r="174" spans="5:12" ht="15.95" customHeight="1" x14ac:dyDescent="0.2">
      <c r="E174" s="53"/>
      <c r="F174" s="53"/>
      <c r="G174" s="53"/>
      <c r="H174" s="53"/>
      <c r="I174" s="53"/>
      <c r="J174" s="53"/>
      <c r="K174" s="53"/>
      <c r="L174" s="53"/>
    </row>
    <row r="175" spans="5:12" ht="15.95" customHeight="1" x14ac:dyDescent="0.2">
      <c r="E175" s="53"/>
      <c r="F175" s="53"/>
      <c r="G175" s="53"/>
      <c r="H175" s="53"/>
      <c r="I175" s="53"/>
      <c r="J175" s="53"/>
      <c r="K175" s="53"/>
      <c r="L175" s="53"/>
    </row>
    <row r="176" spans="5:12" ht="15.95" customHeight="1" x14ac:dyDescent="0.2">
      <c r="E176" s="53"/>
      <c r="F176" s="53"/>
      <c r="G176" s="53"/>
      <c r="H176" s="53"/>
      <c r="I176" s="53"/>
      <c r="J176" s="53"/>
      <c r="K176" s="53"/>
      <c r="L176" s="53"/>
    </row>
    <row r="177" spans="5:12" ht="15.95" customHeight="1" x14ac:dyDescent="0.2">
      <c r="E177" s="53"/>
      <c r="F177" s="53"/>
      <c r="G177" s="53"/>
      <c r="H177" s="53"/>
      <c r="I177" s="53"/>
      <c r="J177" s="53"/>
      <c r="K177" s="53"/>
      <c r="L177" s="53"/>
    </row>
    <row r="178" spans="5:12" ht="15.95" customHeight="1" x14ac:dyDescent="0.2">
      <c r="E178" s="53"/>
      <c r="F178" s="53"/>
      <c r="G178" s="53"/>
      <c r="H178" s="53"/>
      <c r="I178" s="53"/>
      <c r="J178" s="53"/>
      <c r="K178" s="53"/>
      <c r="L178" s="53"/>
    </row>
    <row r="179" spans="5:12" ht="15.95" customHeight="1" x14ac:dyDescent="0.2">
      <c r="E179" s="53"/>
      <c r="F179" s="53"/>
      <c r="G179" s="53"/>
      <c r="H179" s="53"/>
      <c r="I179" s="53"/>
      <c r="J179" s="53"/>
      <c r="K179" s="53"/>
      <c r="L179" s="53"/>
    </row>
    <row r="180" spans="5:12" ht="15.95" customHeight="1" x14ac:dyDescent="0.2">
      <c r="E180" s="53"/>
      <c r="F180" s="53"/>
      <c r="G180" s="53"/>
      <c r="H180" s="53"/>
      <c r="I180" s="53"/>
      <c r="J180" s="53"/>
      <c r="K180" s="53"/>
      <c r="L180" s="53"/>
    </row>
    <row r="181" spans="5:12" ht="15.95" customHeight="1" x14ac:dyDescent="0.2">
      <c r="E181" s="53"/>
      <c r="F181" s="53"/>
      <c r="G181" s="53"/>
      <c r="H181" s="53"/>
      <c r="I181" s="53"/>
      <c r="J181" s="53"/>
      <c r="K181" s="53"/>
      <c r="L181" s="53"/>
    </row>
    <row r="182" spans="5:12" ht="15.95" customHeight="1" x14ac:dyDescent="0.2">
      <c r="E182" s="53"/>
      <c r="F182" s="53"/>
      <c r="G182" s="53"/>
      <c r="H182" s="53"/>
      <c r="I182" s="53"/>
      <c r="J182" s="53"/>
      <c r="K182" s="53"/>
      <c r="L182" s="53"/>
    </row>
    <row r="183" spans="5:12" ht="15.95" customHeight="1" x14ac:dyDescent="0.2">
      <c r="E183" s="53"/>
      <c r="F183" s="53"/>
      <c r="G183" s="53"/>
      <c r="H183" s="53"/>
      <c r="I183" s="53"/>
      <c r="J183" s="53"/>
      <c r="K183" s="53"/>
      <c r="L183" s="53"/>
    </row>
    <row r="184" spans="5:12" ht="15.95" customHeight="1" x14ac:dyDescent="0.2">
      <c r="E184" s="53"/>
      <c r="F184" s="53"/>
      <c r="G184" s="53"/>
      <c r="H184" s="53"/>
      <c r="I184" s="53"/>
      <c r="J184" s="53"/>
      <c r="K184" s="53"/>
      <c r="L184" s="53"/>
    </row>
    <row r="185" spans="5:12" ht="15.95" customHeight="1" x14ac:dyDescent="0.2">
      <c r="E185" s="53"/>
      <c r="F185" s="53"/>
      <c r="G185" s="53"/>
      <c r="H185" s="53"/>
      <c r="I185" s="53"/>
      <c r="J185" s="53"/>
      <c r="K185" s="53"/>
      <c r="L185" s="53"/>
    </row>
    <row r="186" spans="5:12" ht="15.95" customHeight="1" x14ac:dyDescent="0.2">
      <c r="E186" s="53"/>
      <c r="F186" s="53"/>
      <c r="G186" s="53"/>
      <c r="H186" s="53"/>
      <c r="I186" s="53"/>
      <c r="J186" s="53"/>
      <c r="K186" s="53"/>
      <c r="L186" s="53"/>
    </row>
    <row r="187" spans="5:12" ht="15.95" customHeight="1" x14ac:dyDescent="0.2">
      <c r="E187" s="53"/>
      <c r="F187" s="53"/>
      <c r="G187" s="53"/>
      <c r="H187" s="53"/>
      <c r="I187" s="53"/>
      <c r="J187" s="53"/>
      <c r="K187" s="53"/>
      <c r="L187" s="53"/>
    </row>
    <row r="188" spans="5:12" ht="15.95" customHeight="1" x14ac:dyDescent="0.2">
      <c r="E188" s="53"/>
      <c r="F188" s="53"/>
      <c r="G188" s="53"/>
      <c r="H188" s="53"/>
      <c r="I188" s="53"/>
      <c r="J188" s="53"/>
      <c r="K188" s="53"/>
      <c r="L188" s="53"/>
    </row>
    <row r="189" spans="5:12" ht="15.95" customHeight="1" x14ac:dyDescent="0.2">
      <c r="E189" s="53"/>
      <c r="F189" s="53"/>
      <c r="G189" s="53"/>
      <c r="H189" s="53"/>
      <c r="I189" s="53"/>
      <c r="J189" s="53"/>
      <c r="K189" s="53"/>
      <c r="L189" s="53"/>
    </row>
    <row r="190" spans="5:12" ht="15.95" customHeight="1" x14ac:dyDescent="0.2">
      <c r="E190" s="53"/>
      <c r="F190" s="53"/>
      <c r="G190" s="53"/>
      <c r="H190" s="53"/>
      <c r="I190" s="53"/>
      <c r="J190" s="53"/>
      <c r="K190" s="53"/>
      <c r="L190" s="53"/>
    </row>
    <row r="191" spans="5:12" ht="15.95" customHeight="1" x14ac:dyDescent="0.2">
      <c r="E191" s="53"/>
      <c r="F191" s="53"/>
      <c r="G191" s="53"/>
      <c r="H191" s="53"/>
      <c r="I191" s="53"/>
      <c r="J191" s="53"/>
      <c r="K191" s="53"/>
      <c r="L191" s="53"/>
    </row>
    <row r="192" spans="5:12" ht="15.95" customHeight="1" x14ac:dyDescent="0.2">
      <c r="E192" s="53"/>
      <c r="F192" s="53"/>
      <c r="G192" s="53"/>
      <c r="H192" s="53"/>
      <c r="I192" s="53"/>
      <c r="J192" s="53"/>
      <c r="K192" s="53"/>
      <c r="L192" s="53"/>
    </row>
    <row r="193" spans="5:12" ht="15.95" customHeight="1" x14ac:dyDescent="0.2">
      <c r="E193" s="53"/>
      <c r="F193" s="53"/>
      <c r="G193" s="53"/>
      <c r="H193" s="53"/>
      <c r="I193" s="53"/>
      <c r="J193" s="53"/>
      <c r="K193" s="53"/>
      <c r="L193" s="53"/>
    </row>
    <row r="194" spans="5:12" ht="15.95" customHeight="1" x14ac:dyDescent="0.2">
      <c r="E194" s="53"/>
      <c r="F194" s="53"/>
      <c r="G194" s="53"/>
      <c r="H194" s="53"/>
      <c r="I194" s="53"/>
      <c r="J194" s="53"/>
      <c r="K194" s="53"/>
      <c r="L194" s="53"/>
    </row>
  </sheetData>
  <mergeCells count="21">
    <mergeCell ref="A35:D35"/>
    <mergeCell ref="A51:L51"/>
    <mergeCell ref="A52:L52"/>
    <mergeCell ref="A53:L53"/>
    <mergeCell ref="A54:L54"/>
    <mergeCell ref="I8:I9"/>
    <mergeCell ref="J8:J9"/>
    <mergeCell ref="A12:D12"/>
    <mergeCell ref="B13:C13"/>
    <mergeCell ref="A14:D14"/>
    <mergeCell ref="A29:D29"/>
    <mergeCell ref="A3:L3"/>
    <mergeCell ref="A4:L4"/>
    <mergeCell ref="A5:F5"/>
    <mergeCell ref="A7:D10"/>
    <mergeCell ref="E7:E10"/>
    <mergeCell ref="F7:J7"/>
    <mergeCell ref="K7:L8"/>
    <mergeCell ref="F8:F9"/>
    <mergeCell ref="G8:G9"/>
    <mergeCell ref="H8:H9"/>
  </mergeCells>
  <printOptions horizontalCentered="1"/>
  <pageMargins left="0.7" right="0.7" top="0.75" bottom="0.75" header="0.3" footer="0.3"/>
  <pageSetup paperSize="9" scale="79"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62182D-6EC3-4631-8AC0-09695C82E546}">
  <sheetPr codeName="Tabelle15">
    <pageSetUpPr fitToPage="1"/>
  </sheetPr>
  <dimension ref="A1:O43"/>
  <sheetViews>
    <sheetView showGridLines="0" zoomScaleNormal="100" workbookViewId="0"/>
  </sheetViews>
  <sheetFormatPr baseColWidth="10" defaultColWidth="8.85546875" defaultRowHeight="15.95" customHeight="1" x14ac:dyDescent="0.2"/>
  <cols>
    <col min="1" max="1" width="9.7109375" style="53" customWidth="1"/>
    <col min="2" max="2" width="48.7109375" style="53"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5" customFormat="1" ht="36.75" customHeight="1" x14ac:dyDescent="0.2">
      <c r="A1" s="32"/>
      <c r="B1" s="33"/>
      <c r="C1" s="202"/>
      <c r="D1" s="33"/>
      <c r="E1" s="33"/>
      <c r="F1" s="33"/>
      <c r="G1" s="33"/>
      <c r="H1" s="33"/>
      <c r="I1" s="33"/>
      <c r="J1" s="34" t="s">
        <v>38</v>
      </c>
    </row>
    <row r="2" spans="1:15" customFormat="1" ht="11.25" customHeight="1" x14ac:dyDescent="0.2">
      <c r="A2" s="35"/>
      <c r="B2" s="36"/>
      <c r="C2" s="204"/>
      <c r="D2" s="36"/>
      <c r="E2" s="36"/>
      <c r="F2" s="36"/>
      <c r="G2" s="36"/>
      <c r="H2" s="36"/>
      <c r="I2" s="36"/>
      <c r="J2" s="36"/>
    </row>
    <row r="3" spans="1:15" s="39" customFormat="1" ht="20.100000000000001" customHeight="1" x14ac:dyDescent="0.2">
      <c r="A3" s="38" t="s">
        <v>331</v>
      </c>
      <c r="B3" s="38"/>
      <c r="C3" s="38"/>
      <c r="D3" s="38"/>
      <c r="E3" s="38"/>
      <c r="F3" s="38"/>
      <c r="G3" s="38"/>
      <c r="H3" s="38"/>
      <c r="I3" s="38"/>
      <c r="J3" s="38"/>
    </row>
    <row r="4" spans="1:15" s="39" customFormat="1" ht="12" customHeight="1" x14ac:dyDescent="0.2">
      <c r="A4" s="40" t="s">
        <v>84</v>
      </c>
      <c r="B4" s="40"/>
      <c r="C4" s="40"/>
      <c r="D4" s="40"/>
      <c r="E4" s="40"/>
      <c r="F4" s="40"/>
      <c r="G4" s="40"/>
      <c r="H4" s="40"/>
      <c r="I4" s="40"/>
      <c r="J4" s="40"/>
    </row>
    <row r="5" spans="1:15" s="39" customFormat="1" ht="12" customHeight="1" x14ac:dyDescent="0.2">
      <c r="A5" s="41" t="s">
        <v>40</v>
      </c>
      <c r="B5" s="41"/>
      <c r="C5" s="41"/>
      <c r="D5" s="41"/>
      <c r="E5" s="206"/>
      <c r="F5" s="206"/>
      <c r="G5" s="206"/>
      <c r="H5" s="206"/>
      <c r="I5" s="206"/>
      <c r="J5" s="206"/>
    </row>
    <row r="6" spans="1:15" s="39" customFormat="1" ht="11.25" customHeight="1" x14ac:dyDescent="0.2">
      <c r="A6" s="186"/>
      <c r="B6" s="187"/>
      <c r="C6" s="187"/>
      <c r="D6" s="187"/>
      <c r="E6" s="187"/>
      <c r="F6" s="187"/>
      <c r="G6" s="187"/>
      <c r="H6" s="187"/>
      <c r="I6" s="187"/>
      <c r="J6" s="187"/>
    </row>
    <row r="7" spans="1:15" customFormat="1" ht="12" customHeight="1" x14ac:dyDescent="0.2">
      <c r="A7" s="51" t="s">
        <v>207</v>
      </c>
      <c r="B7" s="52"/>
      <c r="C7" s="47" t="s">
        <v>86</v>
      </c>
      <c r="D7" s="48" t="s">
        <v>325</v>
      </c>
      <c r="E7" s="49"/>
      <c r="F7" s="49"/>
      <c r="G7" s="49"/>
      <c r="H7" s="50"/>
      <c r="I7" s="51" t="s">
        <v>174</v>
      </c>
      <c r="J7" s="52"/>
      <c r="K7" s="53"/>
      <c r="L7" s="53"/>
      <c r="M7" s="53"/>
      <c r="N7" s="53"/>
      <c r="O7" s="53"/>
    </row>
    <row r="8" spans="1:15" ht="21.75" customHeight="1" x14ac:dyDescent="0.2">
      <c r="A8" s="229"/>
      <c r="B8" s="230"/>
      <c r="C8" s="56"/>
      <c r="D8" s="57" t="s">
        <v>89</v>
      </c>
      <c r="E8" s="57" t="s">
        <v>90</v>
      </c>
      <c r="F8" s="57" t="s">
        <v>91</v>
      </c>
      <c r="G8" s="57" t="s">
        <v>92</v>
      </c>
      <c r="H8" s="57" t="s">
        <v>93</v>
      </c>
      <c r="I8" s="58"/>
      <c r="J8" s="59"/>
    </row>
    <row r="9" spans="1:15" ht="12" customHeight="1" x14ac:dyDescent="0.2">
      <c r="A9" s="229"/>
      <c r="B9" s="230"/>
      <c r="C9" s="56"/>
      <c r="D9" s="60"/>
      <c r="E9" s="60"/>
      <c r="F9" s="60"/>
      <c r="G9" s="60"/>
      <c r="H9" s="60"/>
      <c r="I9" s="61" t="s">
        <v>94</v>
      </c>
      <c r="J9" s="62" t="s">
        <v>95</v>
      </c>
    </row>
    <row r="10" spans="1:15" ht="12" customHeight="1" x14ac:dyDescent="0.2">
      <c r="A10" s="231"/>
      <c r="B10" s="232"/>
      <c r="C10" s="65"/>
      <c r="D10" s="66">
        <v>1</v>
      </c>
      <c r="E10" s="66">
        <v>2</v>
      </c>
      <c r="F10" s="66">
        <v>3</v>
      </c>
      <c r="G10" s="66">
        <v>4</v>
      </c>
      <c r="H10" s="66">
        <v>5</v>
      </c>
      <c r="I10" s="66">
        <v>6</v>
      </c>
      <c r="J10" s="66">
        <v>7</v>
      </c>
      <c r="K10" s="67"/>
    </row>
    <row r="11" spans="1:15" s="157" customFormat="1" ht="24.95" customHeight="1" x14ac:dyDescent="0.2">
      <c r="A11" s="233" t="s">
        <v>96</v>
      </c>
      <c r="B11" s="234"/>
      <c r="C11" s="78">
        <v>100</v>
      </c>
      <c r="D11" s="80">
        <v>72960</v>
      </c>
      <c r="E11" s="79">
        <v>73996</v>
      </c>
      <c r="F11" s="79">
        <v>74775</v>
      </c>
      <c r="G11" s="79">
        <v>75393</v>
      </c>
      <c r="H11" s="105">
        <v>76001</v>
      </c>
      <c r="I11" s="80">
        <v>-3041</v>
      </c>
      <c r="J11" s="81">
        <v>-4.0012631412744568</v>
      </c>
    </row>
    <row r="12" spans="1:15" ht="24.95" customHeight="1" x14ac:dyDescent="0.2">
      <c r="A12" s="158" t="s">
        <v>124</v>
      </c>
      <c r="B12" s="159" t="s">
        <v>125</v>
      </c>
      <c r="C12" s="78">
        <v>2.5191885964912282</v>
      </c>
      <c r="D12" s="80">
        <v>1838</v>
      </c>
      <c r="E12" s="79">
        <v>1906</v>
      </c>
      <c r="F12" s="79">
        <v>1855</v>
      </c>
      <c r="G12" s="79">
        <v>1763</v>
      </c>
      <c r="H12" s="105">
        <v>1731</v>
      </c>
      <c r="I12" s="80">
        <v>107</v>
      </c>
      <c r="J12" s="81">
        <v>6.1813980358174465</v>
      </c>
    </row>
    <row r="13" spans="1:15" ht="24.95" customHeight="1" x14ac:dyDescent="0.2">
      <c r="A13" s="158" t="s">
        <v>126</v>
      </c>
      <c r="B13" s="164" t="s">
        <v>208</v>
      </c>
      <c r="C13" s="78">
        <v>0.43585526315789475</v>
      </c>
      <c r="D13" s="80">
        <v>318</v>
      </c>
      <c r="E13" s="79">
        <v>325</v>
      </c>
      <c r="F13" s="79">
        <v>335</v>
      </c>
      <c r="G13" s="79">
        <v>328</v>
      </c>
      <c r="H13" s="105">
        <v>333</v>
      </c>
      <c r="I13" s="80">
        <v>-15</v>
      </c>
      <c r="J13" s="81">
        <v>-4.5045045045045047</v>
      </c>
    </row>
    <row r="14" spans="1:15" s="180" customFormat="1" ht="24.95" customHeight="1" x14ac:dyDescent="0.2">
      <c r="A14" s="158" t="s">
        <v>209</v>
      </c>
      <c r="B14" s="164" t="s">
        <v>129</v>
      </c>
      <c r="C14" s="78">
        <v>4.8643092105263159</v>
      </c>
      <c r="D14" s="80">
        <v>3549</v>
      </c>
      <c r="E14" s="79">
        <v>3612</v>
      </c>
      <c r="F14" s="79">
        <v>3667</v>
      </c>
      <c r="G14" s="79">
        <v>3694</v>
      </c>
      <c r="H14" s="105">
        <v>3741</v>
      </c>
      <c r="I14" s="80">
        <v>-192</v>
      </c>
      <c r="J14" s="81">
        <v>-5.1323175621491579</v>
      </c>
      <c r="K14" s="53"/>
      <c r="L14" s="53"/>
      <c r="M14" s="53"/>
      <c r="N14" s="53"/>
      <c r="O14" s="53"/>
    </row>
    <row r="15" spans="1:15" ht="24.95" customHeight="1" x14ac:dyDescent="0.2">
      <c r="A15" s="158" t="s">
        <v>210</v>
      </c>
      <c r="B15" s="164" t="s">
        <v>211</v>
      </c>
      <c r="C15" s="78">
        <v>2.1573464912280702</v>
      </c>
      <c r="D15" s="80">
        <v>1574</v>
      </c>
      <c r="E15" s="79">
        <v>1594</v>
      </c>
      <c r="F15" s="79">
        <v>1639</v>
      </c>
      <c r="G15" s="79">
        <v>1660</v>
      </c>
      <c r="H15" s="105">
        <v>1696</v>
      </c>
      <c r="I15" s="80">
        <v>-122</v>
      </c>
      <c r="J15" s="81">
        <v>-7.1933962264150946</v>
      </c>
    </row>
    <row r="16" spans="1:15" s="180" customFormat="1" ht="24.95" customHeight="1" x14ac:dyDescent="0.2">
      <c r="A16" s="158" t="s">
        <v>212</v>
      </c>
      <c r="B16" s="164" t="s">
        <v>133</v>
      </c>
      <c r="C16" s="78">
        <v>2.1628289473684212</v>
      </c>
      <c r="D16" s="80">
        <v>1578</v>
      </c>
      <c r="E16" s="79">
        <v>1616</v>
      </c>
      <c r="F16" s="79">
        <v>1631</v>
      </c>
      <c r="G16" s="79">
        <v>1628</v>
      </c>
      <c r="H16" s="105">
        <v>1620</v>
      </c>
      <c r="I16" s="80">
        <v>-42</v>
      </c>
      <c r="J16" s="81">
        <v>-2.5925925925925926</v>
      </c>
      <c r="K16" s="53"/>
      <c r="L16" s="53"/>
      <c r="M16" s="53"/>
      <c r="N16" s="53"/>
      <c r="O16" s="53"/>
    </row>
    <row r="17" spans="1:15" ht="24.95" customHeight="1" x14ac:dyDescent="0.2">
      <c r="A17" s="158" t="s">
        <v>134</v>
      </c>
      <c r="B17" s="164" t="s">
        <v>214</v>
      </c>
      <c r="C17" s="78">
        <v>0.54413377192982459</v>
      </c>
      <c r="D17" s="80">
        <v>397</v>
      </c>
      <c r="E17" s="79">
        <v>402</v>
      </c>
      <c r="F17" s="79">
        <v>397</v>
      </c>
      <c r="G17" s="79">
        <v>406</v>
      </c>
      <c r="H17" s="105">
        <v>425</v>
      </c>
      <c r="I17" s="80">
        <v>-28</v>
      </c>
      <c r="J17" s="81">
        <v>-6.5882352941176467</v>
      </c>
    </row>
    <row r="18" spans="1:15" s="180" customFormat="1" ht="24.95" customHeight="1" x14ac:dyDescent="0.2">
      <c r="A18" s="167" t="s">
        <v>136</v>
      </c>
      <c r="B18" s="168" t="s">
        <v>137</v>
      </c>
      <c r="C18" s="78">
        <v>2.8248355263157894</v>
      </c>
      <c r="D18" s="80">
        <v>2061</v>
      </c>
      <c r="E18" s="79">
        <v>2074</v>
      </c>
      <c r="F18" s="79">
        <v>2078</v>
      </c>
      <c r="G18" s="79">
        <v>2076</v>
      </c>
      <c r="H18" s="105">
        <v>2129</v>
      </c>
      <c r="I18" s="80">
        <v>-68</v>
      </c>
      <c r="J18" s="81">
        <v>-3.1939877876937528</v>
      </c>
      <c r="K18" s="53"/>
      <c r="L18" s="53"/>
      <c r="M18" s="53"/>
      <c r="N18" s="53"/>
      <c r="O18" s="53"/>
    </row>
    <row r="19" spans="1:15" ht="24.95" customHeight="1" x14ac:dyDescent="0.2">
      <c r="A19" s="158" t="s">
        <v>138</v>
      </c>
      <c r="B19" s="164" t="s">
        <v>139</v>
      </c>
      <c r="C19" s="78">
        <v>22.454769736842106</v>
      </c>
      <c r="D19" s="80">
        <v>16383</v>
      </c>
      <c r="E19" s="79">
        <v>17154</v>
      </c>
      <c r="F19" s="79">
        <v>17626</v>
      </c>
      <c r="G19" s="79">
        <v>18563</v>
      </c>
      <c r="H19" s="105">
        <v>18835</v>
      </c>
      <c r="I19" s="80">
        <v>-2452</v>
      </c>
      <c r="J19" s="81">
        <v>-13.018316963100611</v>
      </c>
    </row>
    <row r="20" spans="1:15" s="180" customFormat="1" ht="24.95" customHeight="1" x14ac:dyDescent="0.2">
      <c r="A20" s="158" t="s">
        <v>140</v>
      </c>
      <c r="B20" s="164" t="s">
        <v>141</v>
      </c>
      <c r="C20" s="78">
        <v>3.3511513157894739</v>
      </c>
      <c r="D20" s="80">
        <v>2445</v>
      </c>
      <c r="E20" s="79">
        <v>2514</v>
      </c>
      <c r="F20" s="79">
        <v>2507</v>
      </c>
      <c r="G20" s="79">
        <v>2554</v>
      </c>
      <c r="H20" s="105">
        <v>2530</v>
      </c>
      <c r="I20" s="80">
        <v>-85</v>
      </c>
      <c r="J20" s="81">
        <v>-3.3596837944664033</v>
      </c>
      <c r="K20" s="53"/>
      <c r="L20" s="53"/>
      <c r="M20" s="53"/>
      <c r="N20" s="53"/>
      <c r="O20" s="53"/>
    </row>
    <row r="21" spans="1:15" ht="24.95" customHeight="1" x14ac:dyDescent="0.2">
      <c r="A21" s="167" t="s">
        <v>142</v>
      </c>
      <c r="B21" s="168" t="s">
        <v>143</v>
      </c>
      <c r="C21" s="78">
        <v>14.094024122807017</v>
      </c>
      <c r="D21" s="80">
        <v>10283</v>
      </c>
      <c r="E21" s="79">
        <v>10420</v>
      </c>
      <c r="F21" s="79">
        <v>10571</v>
      </c>
      <c r="G21" s="79">
        <v>10319</v>
      </c>
      <c r="H21" s="105">
        <v>10432</v>
      </c>
      <c r="I21" s="80">
        <v>-149</v>
      </c>
      <c r="J21" s="81">
        <v>-1.42829754601227</v>
      </c>
    </row>
    <row r="22" spans="1:15" ht="24.95" customHeight="1" x14ac:dyDescent="0.2">
      <c r="A22" s="167" t="s">
        <v>144</v>
      </c>
      <c r="B22" s="164" t="s">
        <v>145</v>
      </c>
      <c r="C22" s="78">
        <v>2.2546600877192984</v>
      </c>
      <c r="D22" s="80">
        <v>1645</v>
      </c>
      <c r="E22" s="79">
        <v>1676</v>
      </c>
      <c r="F22" s="79">
        <v>1685</v>
      </c>
      <c r="G22" s="79">
        <v>1685</v>
      </c>
      <c r="H22" s="105">
        <v>1674</v>
      </c>
      <c r="I22" s="80">
        <v>-29</v>
      </c>
      <c r="J22" s="81">
        <v>-1.7323775388291518</v>
      </c>
    </row>
    <row r="23" spans="1:15" ht="24.95" customHeight="1" x14ac:dyDescent="0.2">
      <c r="A23" s="158" t="s">
        <v>146</v>
      </c>
      <c r="B23" s="164" t="s">
        <v>147</v>
      </c>
      <c r="C23" s="78">
        <v>0.92105263157894735</v>
      </c>
      <c r="D23" s="80">
        <v>672</v>
      </c>
      <c r="E23" s="79">
        <v>693</v>
      </c>
      <c r="F23" s="79">
        <v>682</v>
      </c>
      <c r="G23" s="79">
        <v>670</v>
      </c>
      <c r="H23" s="105">
        <v>684</v>
      </c>
      <c r="I23" s="80">
        <v>-12</v>
      </c>
      <c r="J23" s="81">
        <v>-1.7543859649122806</v>
      </c>
    </row>
    <row r="24" spans="1:15" ht="24.95" customHeight="1" x14ac:dyDescent="0.2">
      <c r="A24" s="158" t="s">
        <v>148</v>
      </c>
      <c r="B24" s="164" t="s">
        <v>215</v>
      </c>
      <c r="C24" s="78">
        <v>7.2327302631578947</v>
      </c>
      <c r="D24" s="80">
        <v>5277</v>
      </c>
      <c r="E24" s="79">
        <v>5265</v>
      </c>
      <c r="F24" s="79">
        <v>5383</v>
      </c>
      <c r="G24" s="79">
        <v>5412</v>
      </c>
      <c r="H24" s="105">
        <v>5454</v>
      </c>
      <c r="I24" s="80">
        <v>-177</v>
      </c>
      <c r="J24" s="81">
        <v>-3.2453245324532451</v>
      </c>
    </row>
    <row r="25" spans="1:15" ht="24.95" customHeight="1" x14ac:dyDescent="0.2">
      <c r="A25" s="158" t="s">
        <v>150</v>
      </c>
      <c r="B25" s="171" t="s">
        <v>151</v>
      </c>
      <c r="C25" s="78">
        <v>10.317982456140351</v>
      </c>
      <c r="D25" s="80">
        <v>7528</v>
      </c>
      <c r="E25" s="79">
        <v>7648</v>
      </c>
      <c r="F25" s="79">
        <v>7406</v>
      </c>
      <c r="G25" s="79">
        <v>7395</v>
      </c>
      <c r="H25" s="105">
        <v>7410</v>
      </c>
      <c r="I25" s="80">
        <v>118</v>
      </c>
      <c r="J25" s="81">
        <v>1.592442645074224</v>
      </c>
    </row>
    <row r="26" spans="1:15" ht="24.95" customHeight="1" x14ac:dyDescent="0.2">
      <c r="A26" s="158" t="s">
        <v>217</v>
      </c>
      <c r="B26" s="171" t="s">
        <v>153</v>
      </c>
      <c r="C26" s="78">
        <v>9.7190241228070171</v>
      </c>
      <c r="D26" s="80">
        <v>7091</v>
      </c>
      <c r="E26" s="79">
        <v>7212</v>
      </c>
      <c r="F26" s="79">
        <v>6973</v>
      </c>
      <c r="G26" s="79">
        <v>6940</v>
      </c>
      <c r="H26" s="105">
        <v>6961</v>
      </c>
      <c r="I26" s="80">
        <v>130</v>
      </c>
      <c r="J26" s="81">
        <v>1.8675477661255566</v>
      </c>
    </row>
    <row r="27" spans="1:15" ht="24.95" customHeight="1" x14ac:dyDescent="0.2">
      <c r="A27" s="167">
        <v>782.78300000000002</v>
      </c>
      <c r="B27" s="170" t="s">
        <v>154</v>
      </c>
      <c r="C27" s="78">
        <v>0.59895833333333337</v>
      </c>
      <c r="D27" s="80">
        <v>437</v>
      </c>
      <c r="E27" s="79">
        <v>436</v>
      </c>
      <c r="F27" s="79">
        <v>433</v>
      </c>
      <c r="G27" s="79">
        <v>455</v>
      </c>
      <c r="H27" s="105">
        <v>449</v>
      </c>
      <c r="I27" s="80">
        <v>-12</v>
      </c>
      <c r="J27" s="81">
        <v>-2.6726057906458798</v>
      </c>
    </row>
    <row r="28" spans="1:15" ht="24.95" customHeight="1" x14ac:dyDescent="0.2">
      <c r="A28" s="158" t="s">
        <v>155</v>
      </c>
      <c r="B28" s="164" t="s">
        <v>156</v>
      </c>
      <c r="C28" s="78">
        <v>0.94983552631578949</v>
      </c>
      <c r="D28" s="80">
        <v>693</v>
      </c>
      <c r="E28" s="79">
        <v>684</v>
      </c>
      <c r="F28" s="79">
        <v>769</v>
      </c>
      <c r="G28" s="79">
        <v>765</v>
      </c>
      <c r="H28" s="105">
        <v>795</v>
      </c>
      <c r="I28" s="80">
        <v>-102</v>
      </c>
      <c r="J28" s="81">
        <v>-12.830188679245284</v>
      </c>
    </row>
    <row r="29" spans="1:15" ht="24.95" customHeight="1" x14ac:dyDescent="0.2">
      <c r="A29" s="158" t="s">
        <v>157</v>
      </c>
      <c r="B29" s="164" t="s">
        <v>158</v>
      </c>
      <c r="C29" s="78">
        <v>5.1754385964912277</v>
      </c>
      <c r="D29" s="80">
        <v>3776</v>
      </c>
      <c r="E29" s="79">
        <v>3647</v>
      </c>
      <c r="F29" s="79">
        <v>3851</v>
      </c>
      <c r="G29" s="79">
        <v>3731</v>
      </c>
      <c r="H29" s="105">
        <v>3787</v>
      </c>
      <c r="I29" s="80">
        <v>-11</v>
      </c>
      <c r="J29" s="81">
        <v>-0.29046738843411674</v>
      </c>
    </row>
    <row r="30" spans="1:15" ht="24.95" customHeight="1" x14ac:dyDescent="0.2">
      <c r="A30" s="158">
        <v>86</v>
      </c>
      <c r="B30" s="164" t="s">
        <v>159</v>
      </c>
      <c r="C30" s="78">
        <v>7.2436951754385968</v>
      </c>
      <c r="D30" s="80">
        <v>5285</v>
      </c>
      <c r="E30" s="79">
        <v>5251</v>
      </c>
      <c r="F30" s="79">
        <v>5252</v>
      </c>
      <c r="G30" s="79">
        <v>5252</v>
      </c>
      <c r="H30" s="105">
        <v>5272</v>
      </c>
      <c r="I30" s="80">
        <v>13</v>
      </c>
      <c r="J30" s="81">
        <v>0.24658573596358119</v>
      </c>
    </row>
    <row r="31" spans="1:15" ht="24.95" customHeight="1" x14ac:dyDescent="0.2">
      <c r="A31" s="158">
        <v>87.88</v>
      </c>
      <c r="B31" s="171" t="s">
        <v>160</v>
      </c>
      <c r="C31" s="78">
        <v>4.7807017543859649</v>
      </c>
      <c r="D31" s="80">
        <v>3488</v>
      </c>
      <c r="E31" s="79">
        <v>3431</v>
      </c>
      <c r="F31" s="79">
        <v>3469</v>
      </c>
      <c r="G31" s="79">
        <v>3525</v>
      </c>
      <c r="H31" s="105">
        <v>3465</v>
      </c>
      <c r="I31" s="80">
        <v>23</v>
      </c>
      <c r="J31" s="81">
        <v>0.6637806637806638</v>
      </c>
    </row>
    <row r="32" spans="1:15" ht="24.95" customHeight="1" x14ac:dyDescent="0.2">
      <c r="A32" s="158" t="s">
        <v>161</v>
      </c>
      <c r="B32" s="164" t="s">
        <v>162</v>
      </c>
      <c r="C32" s="78">
        <v>10.578399122807017</v>
      </c>
      <c r="D32" s="80">
        <v>7718</v>
      </c>
      <c r="E32" s="79">
        <v>7696</v>
      </c>
      <c r="F32" s="79">
        <v>7639</v>
      </c>
      <c r="G32" s="79">
        <v>7661</v>
      </c>
      <c r="H32" s="105">
        <v>7727</v>
      </c>
      <c r="I32" s="80">
        <v>-9</v>
      </c>
      <c r="J32" s="81">
        <v>-0.1164746991070273</v>
      </c>
    </row>
    <row r="33" spans="1:10" ht="24.95" customHeight="1" x14ac:dyDescent="0.2">
      <c r="A33" s="158"/>
      <c r="B33" s="171" t="s">
        <v>163</v>
      </c>
      <c r="C33" s="78" t="s">
        <v>547</v>
      </c>
      <c r="D33" s="80" t="s">
        <v>547</v>
      </c>
      <c r="E33" s="79">
        <v>0</v>
      </c>
      <c r="F33" s="79">
        <v>0</v>
      </c>
      <c r="G33" s="79">
        <v>0</v>
      </c>
      <c r="H33" s="105" t="s">
        <v>547</v>
      </c>
      <c r="I33" s="80" t="s">
        <v>547</v>
      </c>
      <c r="J33" s="81" t="s">
        <v>547</v>
      </c>
    </row>
    <row r="34" spans="1:10" ht="24.95" customHeight="1" x14ac:dyDescent="0.2">
      <c r="A34" s="172" t="s">
        <v>164</v>
      </c>
      <c r="B34" s="173"/>
      <c r="C34" s="236"/>
      <c r="D34" s="80"/>
      <c r="E34" s="79"/>
      <c r="F34" s="79"/>
      <c r="G34" s="79"/>
      <c r="H34" s="105"/>
      <c r="I34" s="102"/>
      <c r="J34" s="103"/>
    </row>
    <row r="35" spans="1:10" ht="24.95" customHeight="1" x14ac:dyDescent="0.2">
      <c r="A35" s="237" t="s">
        <v>124</v>
      </c>
      <c r="B35" s="238" t="s">
        <v>125</v>
      </c>
      <c r="C35" s="78">
        <v>2.5191885964912282</v>
      </c>
      <c r="D35" s="80">
        <v>1838</v>
      </c>
      <c r="E35" s="79">
        <v>1906</v>
      </c>
      <c r="F35" s="79">
        <v>1855</v>
      </c>
      <c r="G35" s="79">
        <v>1763</v>
      </c>
      <c r="H35" s="105">
        <v>1731</v>
      </c>
      <c r="I35" s="80">
        <v>107</v>
      </c>
      <c r="J35" s="81">
        <v>6.1813980358174465</v>
      </c>
    </row>
    <row r="36" spans="1:10" ht="24.95" customHeight="1" x14ac:dyDescent="0.2">
      <c r="A36" s="239" t="s">
        <v>165</v>
      </c>
      <c r="B36" s="240" t="s">
        <v>166</v>
      </c>
      <c r="C36" s="78">
        <v>8.125</v>
      </c>
      <c r="D36" s="80">
        <v>5928</v>
      </c>
      <c r="E36" s="79">
        <v>6011</v>
      </c>
      <c r="F36" s="79">
        <v>6080</v>
      </c>
      <c r="G36" s="79">
        <v>6098</v>
      </c>
      <c r="H36" s="105">
        <v>6203</v>
      </c>
      <c r="I36" s="80">
        <v>-275</v>
      </c>
      <c r="J36" s="81">
        <v>-4.4333387070772208</v>
      </c>
    </row>
    <row r="37" spans="1:10" ht="24.95" customHeight="1" x14ac:dyDescent="0.2">
      <c r="A37" s="241" t="s">
        <v>167</v>
      </c>
      <c r="B37" s="242" t="s">
        <v>168</v>
      </c>
      <c r="C37" s="90">
        <v>89.354440789473685</v>
      </c>
      <c r="D37" s="108">
        <v>65193</v>
      </c>
      <c r="E37" s="109">
        <v>66079</v>
      </c>
      <c r="F37" s="109">
        <v>66840</v>
      </c>
      <c r="G37" s="109">
        <v>67532</v>
      </c>
      <c r="H37" s="110">
        <v>68065</v>
      </c>
      <c r="I37" s="108">
        <v>-2872</v>
      </c>
      <c r="J37" s="111">
        <v>-4.2194960699331521</v>
      </c>
    </row>
    <row r="38" spans="1:10" s="113" customFormat="1" ht="11.25" customHeight="1" x14ac:dyDescent="0.2">
      <c r="A38" s="287"/>
      <c r="B38" s="288"/>
      <c r="C38" s="288"/>
      <c r="D38" s="289"/>
      <c r="E38" s="289"/>
      <c r="F38" s="289"/>
      <c r="G38" s="289"/>
      <c r="H38" s="289"/>
      <c r="I38" s="289"/>
      <c r="J38" s="290" t="s">
        <v>35</v>
      </c>
    </row>
    <row r="39" spans="1:10" s="113" customFormat="1" ht="12.75" customHeight="1" x14ac:dyDescent="0.15">
      <c r="A39" s="291" t="s">
        <v>114</v>
      </c>
    </row>
    <row r="40" spans="1:10" s="86" customFormat="1" ht="30.6" customHeight="1" x14ac:dyDescent="0.2">
      <c r="A40" s="116" t="s">
        <v>219</v>
      </c>
      <c r="B40" s="116"/>
      <c r="C40" s="116"/>
      <c r="D40" s="116"/>
      <c r="E40" s="116"/>
      <c r="F40" s="116"/>
      <c r="G40" s="116"/>
      <c r="H40" s="116"/>
      <c r="I40" s="116"/>
      <c r="J40" s="116"/>
    </row>
    <row r="41" spans="1:10" s="86" customFormat="1" ht="12.75" customHeight="1" x14ac:dyDescent="0.2">
      <c r="A41" s="116"/>
      <c r="B41" s="116"/>
      <c r="C41" s="116"/>
      <c r="D41" s="116"/>
      <c r="E41" s="116"/>
      <c r="F41" s="116"/>
      <c r="G41" s="116"/>
      <c r="H41" s="116"/>
      <c r="I41" s="116"/>
      <c r="J41" s="116"/>
    </row>
    <row r="42" spans="1:10" s="86" customFormat="1" ht="12.75" customHeight="1" x14ac:dyDescent="0.2">
      <c r="C42" s="292"/>
      <c r="D42" s="293"/>
      <c r="E42" s="293"/>
      <c r="F42" s="293"/>
      <c r="G42" s="293"/>
      <c r="H42" s="293"/>
      <c r="I42" s="293"/>
      <c r="J42" s="294"/>
    </row>
    <row r="43" spans="1:10" ht="12.75" customHeight="1" x14ac:dyDescent="0.2"/>
  </sheetData>
  <mergeCells count="15">
    <mergeCell ref="G8:G9"/>
    <mergeCell ref="H8:H9"/>
    <mergeCell ref="A11:B11"/>
    <mergeCell ref="A40:J40"/>
    <mergeCell ref="A41:J41"/>
    <mergeCell ref="A3:J3"/>
    <mergeCell ref="A4:J4"/>
    <mergeCell ref="A5:D5"/>
    <mergeCell ref="A7:B9"/>
    <mergeCell ref="C7:C10"/>
    <mergeCell ref="D7:H7"/>
    <mergeCell ref="I7:J8"/>
    <mergeCell ref="D8:D9"/>
    <mergeCell ref="E8:E9"/>
    <mergeCell ref="F8:F9"/>
  </mergeCells>
  <printOptions horizontalCentered="1"/>
  <pageMargins left="0.7" right="0.7" top="0.75" bottom="0.75" header="0.3" footer="0.3"/>
  <pageSetup paperSize="9" scale="67"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7B8789-3C1E-4DA9-8315-2922EC6EDBFD}">
  <sheetPr codeName="Tabelle16">
    <pageSetUpPr fitToPage="1"/>
  </sheetPr>
  <dimension ref="A1:O99"/>
  <sheetViews>
    <sheetView showGridLines="0" zoomScaleNormal="100" workbookViewId="0"/>
  </sheetViews>
  <sheetFormatPr baseColWidth="10" defaultColWidth="8.85546875" defaultRowHeight="15.95" customHeight="1" x14ac:dyDescent="0.2"/>
  <cols>
    <col min="1" max="1" width="6.7109375" style="53" customWidth="1"/>
    <col min="2" max="2" width="29.7109375" style="53" customWidth="1"/>
    <col min="3" max="3" width="6.7109375" style="53" customWidth="1"/>
    <col min="4" max="4" width="9.7109375" style="87" customWidth="1"/>
    <col min="5" max="10" width="9.7109375" style="120" customWidth="1"/>
    <col min="11" max="11" width="9.7109375" style="121" customWidth="1"/>
    <col min="12" max="12" width="2.140625" style="53" customWidth="1"/>
    <col min="13" max="16384" width="8.85546875" style="53"/>
  </cols>
  <sheetData>
    <row r="1" spans="1:15" customFormat="1" ht="36.75" customHeight="1" x14ac:dyDescent="0.2">
      <c r="A1" s="32"/>
      <c r="B1" s="33"/>
      <c r="C1" s="33"/>
      <c r="D1" s="33"/>
      <c r="E1" s="33"/>
      <c r="F1" s="33"/>
      <c r="G1" s="33"/>
      <c r="H1" s="33"/>
      <c r="I1" s="33"/>
      <c r="J1" s="33"/>
      <c r="K1" s="34" t="s">
        <v>38</v>
      </c>
    </row>
    <row r="2" spans="1:15" customFormat="1" ht="11.25" customHeight="1" x14ac:dyDescent="0.2">
      <c r="A2" s="35"/>
      <c r="B2" s="36"/>
      <c r="C2" s="36"/>
      <c r="D2" s="36"/>
      <c r="E2" s="36"/>
      <c r="F2" s="36"/>
      <c r="G2" s="36"/>
      <c r="H2" s="36"/>
      <c r="I2" s="36"/>
      <c r="J2" s="36"/>
      <c r="K2" s="36"/>
    </row>
    <row r="3" spans="1:15" s="39" customFormat="1" ht="20.100000000000001" customHeight="1" x14ac:dyDescent="0.2">
      <c r="A3" s="38" t="s">
        <v>332</v>
      </c>
      <c r="B3" s="38"/>
      <c r="C3" s="38"/>
      <c r="D3" s="38"/>
      <c r="E3" s="38"/>
      <c r="F3" s="38"/>
      <c r="G3" s="38"/>
      <c r="H3" s="38"/>
      <c r="I3" s="38"/>
      <c r="J3" s="38"/>
      <c r="K3" s="38"/>
    </row>
    <row r="4" spans="1:15" s="39" customFormat="1" ht="12" customHeight="1" x14ac:dyDescent="0.2">
      <c r="A4" s="40" t="s">
        <v>84</v>
      </c>
      <c r="B4" s="40"/>
      <c r="C4" s="40"/>
      <c r="D4" s="40"/>
      <c r="E4" s="40"/>
      <c r="F4" s="40"/>
      <c r="G4" s="40"/>
      <c r="H4" s="40"/>
      <c r="I4" s="40"/>
      <c r="J4" s="40"/>
      <c r="K4" s="40"/>
    </row>
    <row r="5" spans="1:15" s="39" customFormat="1" ht="12" customHeight="1" x14ac:dyDescent="0.2">
      <c r="A5" s="41" t="s">
        <v>40</v>
      </c>
      <c r="B5" s="41"/>
      <c r="C5" s="41"/>
      <c r="D5" s="41"/>
      <c r="E5" s="41"/>
      <c r="F5" s="206"/>
      <c r="G5" s="206"/>
      <c r="H5" s="206"/>
      <c r="I5" s="206"/>
      <c r="J5" s="206"/>
      <c r="K5" s="206"/>
    </row>
    <row r="6" spans="1:15" s="39" customFormat="1" ht="11.25" customHeight="1" x14ac:dyDescent="0.2">
      <c r="A6" s="186"/>
      <c r="B6" s="187"/>
      <c r="C6" s="187"/>
      <c r="D6" s="187"/>
      <c r="E6" s="187"/>
      <c r="F6" s="187"/>
      <c r="G6" s="187"/>
      <c r="H6" s="187"/>
      <c r="I6" s="187"/>
      <c r="J6" s="187"/>
    </row>
    <row r="7" spans="1:15" customFormat="1" ht="12" customHeight="1" x14ac:dyDescent="0.2">
      <c r="A7" s="51" t="s">
        <v>333</v>
      </c>
      <c r="B7" s="46"/>
      <c r="C7" s="46"/>
      <c r="D7" s="47" t="s">
        <v>86</v>
      </c>
      <c r="E7" s="48" t="s">
        <v>325</v>
      </c>
      <c r="F7" s="49"/>
      <c r="G7" s="49"/>
      <c r="H7" s="49"/>
      <c r="I7" s="50"/>
      <c r="J7" s="51" t="s">
        <v>174</v>
      </c>
      <c r="K7" s="52"/>
      <c r="L7" s="53"/>
      <c r="M7" s="53"/>
      <c r="N7" s="53"/>
      <c r="O7" s="53"/>
    </row>
    <row r="8" spans="1:15" ht="21.75" customHeight="1" x14ac:dyDescent="0.2">
      <c r="A8" s="54"/>
      <c r="B8" s="55"/>
      <c r="C8" s="55"/>
      <c r="D8" s="56"/>
      <c r="E8" s="57" t="s">
        <v>89</v>
      </c>
      <c r="F8" s="57" t="s">
        <v>90</v>
      </c>
      <c r="G8" s="57" t="s">
        <v>91</v>
      </c>
      <c r="H8" s="57" t="s">
        <v>92</v>
      </c>
      <c r="I8" s="57" t="s">
        <v>93</v>
      </c>
      <c r="J8" s="58"/>
      <c r="K8" s="59"/>
    </row>
    <row r="9" spans="1:15" ht="12" customHeight="1" x14ac:dyDescent="0.2">
      <c r="A9" s="54"/>
      <c r="B9" s="55"/>
      <c r="C9" s="55"/>
      <c r="D9" s="56"/>
      <c r="E9" s="60"/>
      <c r="F9" s="60"/>
      <c r="G9" s="60"/>
      <c r="H9" s="60"/>
      <c r="I9" s="60"/>
      <c r="J9" s="61" t="s">
        <v>94</v>
      </c>
      <c r="K9" s="62" t="s">
        <v>95</v>
      </c>
    </row>
    <row r="10" spans="1:15" ht="12" customHeight="1" x14ac:dyDescent="0.2">
      <c r="A10" s="63"/>
      <c r="B10" s="64"/>
      <c r="C10" s="64"/>
      <c r="D10" s="65"/>
      <c r="E10" s="66">
        <v>1</v>
      </c>
      <c r="F10" s="66">
        <v>2</v>
      </c>
      <c r="G10" s="66">
        <v>3</v>
      </c>
      <c r="H10" s="66">
        <v>4</v>
      </c>
      <c r="I10" s="66">
        <v>5</v>
      </c>
      <c r="J10" s="66">
        <v>6</v>
      </c>
      <c r="K10" s="66">
        <v>7</v>
      </c>
    </row>
    <row r="11" spans="1:15" s="157" customFormat="1" ht="18" customHeight="1" x14ac:dyDescent="0.2">
      <c r="A11" s="243" t="s">
        <v>96</v>
      </c>
      <c r="B11" s="244"/>
      <c r="C11" s="245"/>
      <c r="D11" s="246">
        <v>100</v>
      </c>
      <c r="E11" s="250">
        <v>72960</v>
      </c>
      <c r="F11" s="295">
        <v>73996</v>
      </c>
      <c r="G11" s="295">
        <v>74775</v>
      </c>
      <c r="H11" s="295">
        <v>75393</v>
      </c>
      <c r="I11" s="249">
        <v>76001</v>
      </c>
      <c r="J11" s="250">
        <v>-3041</v>
      </c>
      <c r="K11" s="251">
        <v>-4.0012631412744568</v>
      </c>
    </row>
    <row r="12" spans="1:15" s="157" customFormat="1" ht="18" customHeight="1" x14ac:dyDescent="0.2">
      <c r="A12" s="252" t="s">
        <v>222</v>
      </c>
      <c r="B12" s="253"/>
      <c r="C12" s="253"/>
      <c r="D12" s="254"/>
      <c r="E12" s="267"/>
      <c r="F12" s="267"/>
      <c r="G12" s="267"/>
      <c r="H12" s="267"/>
      <c r="I12" s="267"/>
      <c r="J12" s="254"/>
      <c r="K12" s="255"/>
    </row>
    <row r="13" spans="1:15" s="157" customFormat="1" ht="15.95" customHeight="1" x14ac:dyDescent="0.2">
      <c r="A13" s="256" t="s">
        <v>223</v>
      </c>
      <c r="B13" s="257"/>
      <c r="C13" s="258"/>
      <c r="D13" s="259">
        <v>50.637335526315788</v>
      </c>
      <c r="E13" s="260">
        <v>36945</v>
      </c>
      <c r="F13" s="261">
        <v>38060</v>
      </c>
      <c r="G13" s="261">
        <v>38237</v>
      </c>
      <c r="H13" s="261">
        <v>38998</v>
      </c>
      <c r="I13" s="262">
        <v>39342</v>
      </c>
      <c r="J13" s="260">
        <v>-2397</v>
      </c>
      <c r="K13" s="263">
        <v>-6.092725331706573</v>
      </c>
    </row>
    <row r="14" spans="1:15" s="157" customFormat="1" ht="15.95" customHeight="1" x14ac:dyDescent="0.2">
      <c r="A14" s="256" t="s">
        <v>224</v>
      </c>
      <c r="B14" s="257"/>
      <c r="C14" s="258"/>
      <c r="D14" s="259">
        <v>35.084978070175438</v>
      </c>
      <c r="E14" s="260">
        <v>25598</v>
      </c>
      <c r="F14" s="261">
        <v>25626</v>
      </c>
      <c r="G14" s="261">
        <v>26089</v>
      </c>
      <c r="H14" s="261">
        <v>26025</v>
      </c>
      <c r="I14" s="262">
        <v>26192</v>
      </c>
      <c r="J14" s="260">
        <v>-594</v>
      </c>
      <c r="K14" s="263">
        <v>-2.267868051313378</v>
      </c>
    </row>
    <row r="15" spans="1:15" s="157" customFormat="1" ht="15.95" customHeight="1" x14ac:dyDescent="0.2">
      <c r="A15" s="256" t="s">
        <v>225</v>
      </c>
      <c r="B15" s="257"/>
      <c r="C15" s="258"/>
      <c r="D15" s="259">
        <v>5.5043859649122808</v>
      </c>
      <c r="E15" s="260">
        <v>4016</v>
      </c>
      <c r="F15" s="261">
        <v>4000</v>
      </c>
      <c r="G15" s="261">
        <v>3931</v>
      </c>
      <c r="H15" s="261">
        <v>3898</v>
      </c>
      <c r="I15" s="262">
        <v>3836</v>
      </c>
      <c r="J15" s="260">
        <v>180</v>
      </c>
      <c r="K15" s="263">
        <v>4.6923879040667362</v>
      </c>
    </row>
    <row r="16" spans="1:15" s="157" customFormat="1" ht="15.95" customHeight="1" x14ac:dyDescent="0.2">
      <c r="A16" s="256" t="s">
        <v>226</v>
      </c>
      <c r="B16" s="257"/>
      <c r="C16" s="258"/>
      <c r="D16" s="259">
        <v>5.7360197368421053</v>
      </c>
      <c r="E16" s="260">
        <v>4185</v>
      </c>
      <c r="F16" s="261">
        <v>4049</v>
      </c>
      <c r="G16" s="261">
        <v>4257</v>
      </c>
      <c r="H16" s="261">
        <v>4180</v>
      </c>
      <c r="I16" s="262">
        <v>4287</v>
      </c>
      <c r="J16" s="260">
        <v>-102</v>
      </c>
      <c r="K16" s="263">
        <v>-2.3792862141357594</v>
      </c>
    </row>
    <row r="17" spans="1:11" s="157" customFormat="1" ht="18" customHeight="1" x14ac:dyDescent="0.2">
      <c r="A17" s="264" t="s">
        <v>227</v>
      </c>
      <c r="B17" s="265"/>
      <c r="C17" s="265"/>
      <c r="D17" s="265"/>
      <c r="E17" s="266"/>
      <c r="F17" s="266"/>
      <c r="G17" s="266"/>
      <c r="H17" s="266"/>
      <c r="I17" s="266"/>
      <c r="J17" s="266"/>
      <c r="K17" s="266"/>
    </row>
    <row r="18" spans="1:11" s="157" customFormat="1" ht="14.1" customHeight="1" x14ac:dyDescent="0.2">
      <c r="A18" s="256" t="s">
        <v>228</v>
      </c>
      <c r="B18" s="257"/>
      <c r="C18" s="258"/>
      <c r="D18" s="259">
        <v>1.669407894736842</v>
      </c>
      <c r="E18" s="261">
        <v>1218</v>
      </c>
      <c r="F18" s="261">
        <v>1254</v>
      </c>
      <c r="G18" s="261">
        <v>1251</v>
      </c>
      <c r="H18" s="261">
        <v>1233</v>
      </c>
      <c r="I18" s="261">
        <v>1265</v>
      </c>
      <c r="J18" s="260">
        <v>-47</v>
      </c>
      <c r="K18" s="263">
        <v>-3.7154150197628457</v>
      </c>
    </row>
    <row r="19" spans="1:11" s="157" customFormat="1" ht="14.1" customHeight="1" x14ac:dyDescent="0.2">
      <c r="A19" s="256" t="s">
        <v>229</v>
      </c>
      <c r="B19" s="257"/>
      <c r="C19" s="258"/>
      <c r="D19" s="259">
        <v>3.5183662280701755</v>
      </c>
      <c r="E19" s="261">
        <v>2567</v>
      </c>
      <c r="F19" s="261">
        <v>2577</v>
      </c>
      <c r="G19" s="261">
        <v>2590</v>
      </c>
      <c r="H19" s="261">
        <v>2581</v>
      </c>
      <c r="I19" s="261">
        <v>2619</v>
      </c>
      <c r="J19" s="260">
        <v>-52</v>
      </c>
      <c r="K19" s="263">
        <v>-1.9854906452844596</v>
      </c>
    </row>
    <row r="20" spans="1:11" s="157" customFormat="1" ht="14.1" customHeight="1" x14ac:dyDescent="0.2">
      <c r="A20" s="256" t="s">
        <v>230</v>
      </c>
      <c r="B20" s="257"/>
      <c r="C20" s="258"/>
      <c r="D20" s="259">
        <v>0.22615131578947367</v>
      </c>
      <c r="E20" s="261">
        <v>165</v>
      </c>
      <c r="F20" s="261">
        <v>167</v>
      </c>
      <c r="G20" s="261">
        <v>179</v>
      </c>
      <c r="H20" s="261">
        <v>169</v>
      </c>
      <c r="I20" s="261">
        <v>174</v>
      </c>
      <c r="J20" s="260">
        <v>-9</v>
      </c>
      <c r="K20" s="263">
        <v>-5.1724137931034484</v>
      </c>
    </row>
    <row r="21" spans="1:11" s="157" customFormat="1" ht="14.1" customHeight="1" x14ac:dyDescent="0.2">
      <c r="A21" s="256" t="s">
        <v>231</v>
      </c>
      <c r="B21" s="257"/>
      <c r="C21" s="258"/>
      <c r="D21" s="259">
        <v>5.9375</v>
      </c>
      <c r="E21" s="261">
        <v>4332</v>
      </c>
      <c r="F21" s="261">
        <v>4376</v>
      </c>
      <c r="G21" s="261">
        <v>4391</v>
      </c>
      <c r="H21" s="261">
        <v>4372</v>
      </c>
      <c r="I21" s="261">
        <v>4429</v>
      </c>
      <c r="J21" s="260">
        <v>-97</v>
      </c>
      <c r="K21" s="263">
        <v>-2.1901106344547303</v>
      </c>
    </row>
    <row r="22" spans="1:11" s="157" customFormat="1" ht="14.1" customHeight="1" x14ac:dyDescent="0.2">
      <c r="A22" s="256" t="s">
        <v>232</v>
      </c>
      <c r="B22" s="257"/>
      <c r="C22" s="258"/>
      <c r="D22" s="259">
        <v>3.3675986842105261</v>
      </c>
      <c r="E22" s="261">
        <v>2457</v>
      </c>
      <c r="F22" s="261">
        <v>2455</v>
      </c>
      <c r="G22" s="261">
        <v>2462</v>
      </c>
      <c r="H22" s="261">
        <v>2456</v>
      </c>
      <c r="I22" s="261">
        <v>2427</v>
      </c>
      <c r="J22" s="260">
        <v>30</v>
      </c>
      <c r="K22" s="263">
        <v>1.2360939431396787</v>
      </c>
    </row>
    <row r="23" spans="1:11" s="157" customFormat="1" ht="18" customHeight="1" x14ac:dyDescent="0.2">
      <c r="A23" s="252" t="s">
        <v>233</v>
      </c>
      <c r="B23" s="253"/>
      <c r="C23" s="253"/>
      <c r="D23" s="254"/>
      <c r="E23" s="267"/>
      <c r="F23" s="267"/>
      <c r="G23" s="267"/>
      <c r="H23" s="267"/>
      <c r="I23" s="267"/>
      <c r="J23" s="254"/>
      <c r="K23" s="255"/>
    </row>
    <row r="24" spans="1:11" s="157" customFormat="1" ht="13.5" customHeight="1" x14ac:dyDescent="0.2">
      <c r="A24" s="256">
        <v>11</v>
      </c>
      <c r="B24" s="257" t="s">
        <v>234</v>
      </c>
      <c r="C24" s="258"/>
      <c r="D24" s="259">
        <v>2.0874451754385963</v>
      </c>
      <c r="E24" s="260">
        <v>1523</v>
      </c>
      <c r="F24" s="261">
        <v>1552</v>
      </c>
      <c r="G24" s="261">
        <v>1511</v>
      </c>
      <c r="H24" s="261">
        <v>1464</v>
      </c>
      <c r="I24" s="262">
        <v>1435</v>
      </c>
      <c r="J24" s="260">
        <v>88</v>
      </c>
      <c r="K24" s="263">
        <v>6.1324041811846692</v>
      </c>
    </row>
    <row r="25" spans="1:11" s="157" customFormat="1" ht="13.5" customHeight="1" x14ac:dyDescent="0.2">
      <c r="A25" s="256" t="s">
        <v>235</v>
      </c>
      <c r="B25" s="257" t="s">
        <v>236</v>
      </c>
      <c r="C25" s="258"/>
      <c r="D25" s="259">
        <v>1.6981907894736843</v>
      </c>
      <c r="E25" s="260">
        <v>1239</v>
      </c>
      <c r="F25" s="261">
        <v>1273</v>
      </c>
      <c r="G25" s="261">
        <v>1237</v>
      </c>
      <c r="H25" s="261">
        <v>1181</v>
      </c>
      <c r="I25" s="262">
        <v>1162</v>
      </c>
      <c r="J25" s="260">
        <v>77</v>
      </c>
      <c r="K25" s="263">
        <v>6.6265060240963853</v>
      </c>
    </row>
    <row r="26" spans="1:11" s="157" customFormat="1" ht="13.5" customHeight="1" x14ac:dyDescent="0.2">
      <c r="A26" s="256">
        <v>12</v>
      </c>
      <c r="B26" s="257" t="s">
        <v>237</v>
      </c>
      <c r="C26" s="258"/>
      <c r="D26" s="259">
        <v>1.3459429824561404</v>
      </c>
      <c r="E26" s="260">
        <v>982</v>
      </c>
      <c r="F26" s="261">
        <v>1019</v>
      </c>
      <c r="G26" s="261">
        <v>1027</v>
      </c>
      <c r="H26" s="261">
        <v>1021</v>
      </c>
      <c r="I26" s="262">
        <v>1000</v>
      </c>
      <c r="J26" s="260">
        <v>-18</v>
      </c>
      <c r="K26" s="263">
        <v>-1.8</v>
      </c>
    </row>
    <row r="27" spans="1:11" s="157" customFormat="1" ht="13.5" customHeight="1" x14ac:dyDescent="0.2">
      <c r="A27" s="256">
        <v>21</v>
      </c>
      <c r="B27" s="257" t="s">
        <v>238</v>
      </c>
      <c r="C27" s="258"/>
      <c r="D27" s="259">
        <v>6.1677631578947366E-2</v>
      </c>
      <c r="E27" s="552">
        <v>45</v>
      </c>
      <c r="F27" s="553">
        <v>48</v>
      </c>
      <c r="G27" s="553">
        <v>50</v>
      </c>
      <c r="H27" s="553">
        <v>44</v>
      </c>
      <c r="I27" s="554">
        <v>47</v>
      </c>
      <c r="J27" s="260">
        <v>-2</v>
      </c>
      <c r="K27" s="263">
        <v>-4.2553191489361701</v>
      </c>
    </row>
    <row r="28" spans="1:11" s="157" customFormat="1" ht="13.5" customHeight="1" x14ac:dyDescent="0.2">
      <c r="A28" s="256">
        <v>22</v>
      </c>
      <c r="B28" s="257" t="s">
        <v>239</v>
      </c>
      <c r="C28" s="258"/>
      <c r="D28" s="259">
        <v>0.390625</v>
      </c>
      <c r="E28" s="260">
        <v>285</v>
      </c>
      <c r="F28" s="261">
        <v>294</v>
      </c>
      <c r="G28" s="261">
        <v>296</v>
      </c>
      <c r="H28" s="261">
        <v>305</v>
      </c>
      <c r="I28" s="262">
        <v>329</v>
      </c>
      <c r="J28" s="260">
        <v>-44</v>
      </c>
      <c r="K28" s="263">
        <v>-13.373860182370821</v>
      </c>
    </row>
    <row r="29" spans="1:11" s="157" customFormat="1" ht="13.5" customHeight="1" x14ac:dyDescent="0.2">
      <c r="A29" s="256">
        <v>23</v>
      </c>
      <c r="B29" s="257" t="s">
        <v>240</v>
      </c>
      <c r="C29" s="258"/>
      <c r="D29" s="259">
        <v>0.30701754385964913</v>
      </c>
      <c r="E29" s="260">
        <v>224</v>
      </c>
      <c r="F29" s="261">
        <v>241</v>
      </c>
      <c r="G29" s="261">
        <v>230</v>
      </c>
      <c r="H29" s="261">
        <v>231</v>
      </c>
      <c r="I29" s="262">
        <v>240</v>
      </c>
      <c r="J29" s="260">
        <v>-16</v>
      </c>
      <c r="K29" s="263">
        <v>-6.666666666666667</v>
      </c>
    </row>
    <row r="30" spans="1:11" s="157" customFormat="1" ht="13.5" customHeight="1" x14ac:dyDescent="0.2">
      <c r="A30" s="256">
        <v>24</v>
      </c>
      <c r="B30" s="257" t="s">
        <v>241</v>
      </c>
      <c r="C30" s="258"/>
      <c r="D30" s="259">
        <v>0.78262061403508776</v>
      </c>
      <c r="E30" s="260">
        <v>571</v>
      </c>
      <c r="F30" s="261">
        <v>557</v>
      </c>
      <c r="G30" s="261">
        <v>580</v>
      </c>
      <c r="H30" s="261">
        <v>567</v>
      </c>
      <c r="I30" s="262">
        <v>569</v>
      </c>
      <c r="J30" s="260">
        <v>2</v>
      </c>
      <c r="K30" s="263">
        <v>0.35149384885764501</v>
      </c>
    </row>
    <row r="31" spans="1:11" s="157" customFormat="1" ht="13.5" customHeight="1" x14ac:dyDescent="0.2">
      <c r="A31" s="256">
        <v>25</v>
      </c>
      <c r="B31" s="257" t="s">
        <v>242</v>
      </c>
      <c r="C31" s="258"/>
      <c r="D31" s="259">
        <v>0.859375</v>
      </c>
      <c r="E31" s="260">
        <v>627</v>
      </c>
      <c r="F31" s="261">
        <v>635</v>
      </c>
      <c r="G31" s="261">
        <v>637</v>
      </c>
      <c r="H31" s="261">
        <v>649</v>
      </c>
      <c r="I31" s="262">
        <v>663</v>
      </c>
      <c r="J31" s="260">
        <v>-36</v>
      </c>
      <c r="K31" s="263">
        <v>-5.4298642533936654</v>
      </c>
    </row>
    <row r="32" spans="1:11" s="157" customFormat="1" ht="13.5" customHeight="1" x14ac:dyDescent="0.2">
      <c r="A32" s="256">
        <v>26</v>
      </c>
      <c r="B32" s="257" t="s">
        <v>243</v>
      </c>
      <c r="C32" s="258"/>
      <c r="D32" s="259">
        <v>0.59210526315789469</v>
      </c>
      <c r="E32" s="260">
        <v>432</v>
      </c>
      <c r="F32" s="261">
        <v>427</v>
      </c>
      <c r="G32" s="261">
        <v>429</v>
      </c>
      <c r="H32" s="261">
        <v>444</v>
      </c>
      <c r="I32" s="262">
        <v>458</v>
      </c>
      <c r="J32" s="260">
        <v>-26</v>
      </c>
      <c r="K32" s="263">
        <v>-5.6768558951965069</v>
      </c>
    </row>
    <row r="33" spans="1:11" s="157" customFormat="1" ht="13.5" customHeight="1" x14ac:dyDescent="0.2">
      <c r="A33" s="256">
        <v>27</v>
      </c>
      <c r="B33" s="257" t="s">
        <v>244</v>
      </c>
      <c r="C33" s="258"/>
      <c r="D33" s="259">
        <v>0.3111293859649123</v>
      </c>
      <c r="E33" s="260">
        <v>227</v>
      </c>
      <c r="F33" s="261">
        <v>233</v>
      </c>
      <c r="G33" s="261">
        <v>233</v>
      </c>
      <c r="H33" s="261">
        <v>233</v>
      </c>
      <c r="I33" s="262">
        <v>237</v>
      </c>
      <c r="J33" s="260">
        <v>-10</v>
      </c>
      <c r="K33" s="263">
        <v>-4.2194092827004219</v>
      </c>
    </row>
    <row r="34" spans="1:11" s="157" customFormat="1" ht="13.5" customHeight="1" x14ac:dyDescent="0.2">
      <c r="A34" s="256">
        <v>28</v>
      </c>
      <c r="B34" s="257" t="s">
        <v>245</v>
      </c>
      <c r="C34" s="258"/>
      <c r="D34" s="259">
        <v>0.234375</v>
      </c>
      <c r="E34" s="260">
        <v>171</v>
      </c>
      <c r="F34" s="261">
        <v>166</v>
      </c>
      <c r="G34" s="261">
        <v>172</v>
      </c>
      <c r="H34" s="261">
        <v>179</v>
      </c>
      <c r="I34" s="262">
        <v>179</v>
      </c>
      <c r="J34" s="260">
        <v>-8</v>
      </c>
      <c r="K34" s="263">
        <v>-4.4692737430167595</v>
      </c>
    </row>
    <row r="35" spans="1:11" s="157" customFormat="1" ht="13.5" customHeight="1" x14ac:dyDescent="0.2">
      <c r="A35" s="256">
        <v>29</v>
      </c>
      <c r="B35" s="257" t="s">
        <v>246</v>
      </c>
      <c r="C35" s="258"/>
      <c r="D35" s="259">
        <v>3.4649122807017543</v>
      </c>
      <c r="E35" s="260">
        <v>2528</v>
      </c>
      <c r="F35" s="261">
        <v>2569</v>
      </c>
      <c r="G35" s="261">
        <v>2610</v>
      </c>
      <c r="H35" s="261">
        <v>2593</v>
      </c>
      <c r="I35" s="262">
        <v>2640</v>
      </c>
      <c r="J35" s="260">
        <v>-112</v>
      </c>
      <c r="K35" s="263">
        <v>-4.2424242424242422</v>
      </c>
    </row>
    <row r="36" spans="1:11" s="157" customFormat="1" ht="13.5" customHeight="1" x14ac:dyDescent="0.2">
      <c r="A36" s="256" t="s">
        <v>247</v>
      </c>
      <c r="B36" s="257" t="s">
        <v>248</v>
      </c>
      <c r="C36" s="258"/>
      <c r="D36" s="259">
        <v>0.42626096491228072</v>
      </c>
      <c r="E36" s="260">
        <v>311</v>
      </c>
      <c r="F36" s="261">
        <v>302</v>
      </c>
      <c r="G36" s="261">
        <v>305</v>
      </c>
      <c r="H36" s="261">
        <v>319</v>
      </c>
      <c r="I36" s="262">
        <v>329</v>
      </c>
      <c r="J36" s="260">
        <v>-18</v>
      </c>
      <c r="K36" s="263">
        <v>-5.4711246200607899</v>
      </c>
    </row>
    <row r="37" spans="1:11" s="157" customFormat="1" ht="13.5" customHeight="1" x14ac:dyDescent="0.2">
      <c r="A37" s="256" t="s">
        <v>249</v>
      </c>
      <c r="B37" s="257" t="s">
        <v>250</v>
      </c>
      <c r="C37" s="258"/>
      <c r="D37" s="259">
        <v>3.0290570175438596</v>
      </c>
      <c r="E37" s="260">
        <v>2210</v>
      </c>
      <c r="F37" s="261">
        <v>2255</v>
      </c>
      <c r="G37" s="261">
        <v>2294</v>
      </c>
      <c r="H37" s="261">
        <v>2265</v>
      </c>
      <c r="I37" s="262">
        <v>2303</v>
      </c>
      <c r="J37" s="260">
        <v>-93</v>
      </c>
      <c r="K37" s="263">
        <v>-4.038211029092488</v>
      </c>
    </row>
    <row r="38" spans="1:11" s="157" customFormat="1" ht="13.5" customHeight="1" x14ac:dyDescent="0.2">
      <c r="A38" s="256">
        <v>31</v>
      </c>
      <c r="B38" s="257" t="s">
        <v>251</v>
      </c>
      <c r="C38" s="258"/>
      <c r="D38" s="259">
        <v>0.11239035087719298</v>
      </c>
      <c r="E38" s="552">
        <v>82</v>
      </c>
      <c r="F38" s="553">
        <v>79</v>
      </c>
      <c r="G38" s="553">
        <v>88</v>
      </c>
      <c r="H38" s="553">
        <v>87</v>
      </c>
      <c r="I38" s="554">
        <v>91</v>
      </c>
      <c r="J38" s="260">
        <v>-9</v>
      </c>
      <c r="K38" s="263">
        <v>-9.8901098901098905</v>
      </c>
    </row>
    <row r="39" spans="1:11" s="157" customFormat="1" ht="13.5" customHeight="1" x14ac:dyDescent="0.2">
      <c r="A39" s="256">
        <v>32</v>
      </c>
      <c r="B39" s="257" t="s">
        <v>252</v>
      </c>
      <c r="C39" s="258"/>
      <c r="D39" s="259">
        <v>0.51946271929824561</v>
      </c>
      <c r="E39" s="260">
        <v>379</v>
      </c>
      <c r="F39" s="261">
        <v>408</v>
      </c>
      <c r="G39" s="261">
        <v>399</v>
      </c>
      <c r="H39" s="261">
        <v>377</v>
      </c>
      <c r="I39" s="262">
        <v>409</v>
      </c>
      <c r="J39" s="260">
        <v>-30</v>
      </c>
      <c r="K39" s="263">
        <v>-7.3349633251833737</v>
      </c>
    </row>
    <row r="40" spans="1:11" s="157" customFormat="1" ht="13.5" customHeight="1" x14ac:dyDescent="0.2">
      <c r="A40" s="256">
        <v>33</v>
      </c>
      <c r="B40" s="257" t="s">
        <v>253</v>
      </c>
      <c r="C40" s="258"/>
      <c r="D40" s="259">
        <v>0.42900219298245612</v>
      </c>
      <c r="E40" s="260">
        <v>313</v>
      </c>
      <c r="F40" s="261">
        <v>317</v>
      </c>
      <c r="G40" s="261">
        <v>329</v>
      </c>
      <c r="H40" s="261">
        <v>329</v>
      </c>
      <c r="I40" s="262">
        <v>322</v>
      </c>
      <c r="J40" s="260">
        <v>-9</v>
      </c>
      <c r="K40" s="263">
        <v>-2.7950310559006213</v>
      </c>
    </row>
    <row r="41" spans="1:11" s="157" customFormat="1" ht="13.5" customHeight="1" x14ac:dyDescent="0.2">
      <c r="A41" s="256">
        <v>34</v>
      </c>
      <c r="B41" s="257" t="s">
        <v>254</v>
      </c>
      <c r="C41" s="258"/>
      <c r="D41" s="259">
        <v>2.8330592105263159</v>
      </c>
      <c r="E41" s="260">
        <v>2067</v>
      </c>
      <c r="F41" s="261">
        <v>2092</v>
      </c>
      <c r="G41" s="261">
        <v>2095</v>
      </c>
      <c r="H41" s="261">
        <v>2069</v>
      </c>
      <c r="I41" s="262">
        <v>2102</v>
      </c>
      <c r="J41" s="260">
        <v>-35</v>
      </c>
      <c r="K41" s="263">
        <v>-1.6650808753568029</v>
      </c>
    </row>
    <row r="42" spans="1:11" s="157" customFormat="1" ht="13.5" customHeight="1" x14ac:dyDescent="0.2">
      <c r="A42" s="256">
        <v>41</v>
      </c>
      <c r="B42" s="257" t="s">
        <v>255</v>
      </c>
      <c r="C42" s="258"/>
      <c r="D42" s="259">
        <v>0.13980263157894737</v>
      </c>
      <c r="E42" s="260">
        <v>102</v>
      </c>
      <c r="F42" s="261">
        <v>102</v>
      </c>
      <c r="G42" s="261">
        <v>103</v>
      </c>
      <c r="H42" s="261">
        <v>110</v>
      </c>
      <c r="I42" s="262">
        <v>115</v>
      </c>
      <c r="J42" s="260">
        <v>-13</v>
      </c>
      <c r="K42" s="263">
        <v>-11.304347826086957</v>
      </c>
    </row>
    <row r="43" spans="1:11" s="157" customFormat="1" ht="13.5" customHeight="1" x14ac:dyDescent="0.2">
      <c r="A43" s="256">
        <v>42</v>
      </c>
      <c r="B43" s="257" t="s">
        <v>256</v>
      </c>
      <c r="C43" s="258"/>
      <c r="D43" s="259">
        <v>2.4671052631578948E-2</v>
      </c>
      <c r="E43" s="552">
        <v>18</v>
      </c>
      <c r="F43" s="553">
        <v>19</v>
      </c>
      <c r="G43" s="553">
        <v>21</v>
      </c>
      <c r="H43" s="553">
        <v>21</v>
      </c>
      <c r="I43" s="554">
        <v>18</v>
      </c>
      <c r="J43" s="260">
        <v>0</v>
      </c>
      <c r="K43" s="263">
        <v>0</v>
      </c>
    </row>
    <row r="44" spans="1:11" s="157" customFormat="1" ht="13.5" customHeight="1" x14ac:dyDescent="0.2">
      <c r="A44" s="256">
        <v>43</v>
      </c>
      <c r="B44" s="257" t="s">
        <v>257</v>
      </c>
      <c r="C44" s="258"/>
      <c r="D44" s="259">
        <v>0.4701206140350877</v>
      </c>
      <c r="E44" s="260">
        <v>343</v>
      </c>
      <c r="F44" s="261">
        <v>341</v>
      </c>
      <c r="G44" s="261">
        <v>343</v>
      </c>
      <c r="H44" s="261">
        <v>341</v>
      </c>
      <c r="I44" s="262">
        <v>339</v>
      </c>
      <c r="J44" s="260">
        <v>4</v>
      </c>
      <c r="K44" s="263">
        <v>1.1799410029498525</v>
      </c>
    </row>
    <row r="45" spans="1:11" s="157" customFormat="1" ht="13.5" customHeight="1" x14ac:dyDescent="0.2">
      <c r="A45" s="256">
        <v>51</v>
      </c>
      <c r="B45" s="257" t="s">
        <v>258</v>
      </c>
      <c r="C45" s="258"/>
      <c r="D45" s="259">
        <v>11.496710526315789</v>
      </c>
      <c r="E45" s="260">
        <v>8388</v>
      </c>
      <c r="F45" s="261">
        <v>9443</v>
      </c>
      <c r="G45" s="261">
        <v>9671</v>
      </c>
      <c r="H45" s="261">
        <v>10684</v>
      </c>
      <c r="I45" s="262">
        <v>10770</v>
      </c>
      <c r="J45" s="260">
        <v>-2382</v>
      </c>
      <c r="K45" s="263">
        <v>-22.116991643454039</v>
      </c>
    </row>
    <row r="46" spans="1:11" s="157" customFormat="1" ht="13.5" customHeight="1" x14ac:dyDescent="0.2">
      <c r="A46" s="256" t="s">
        <v>259</v>
      </c>
      <c r="B46" s="257" t="s">
        <v>260</v>
      </c>
      <c r="C46" s="258"/>
      <c r="D46" s="259">
        <v>11.292489035087719</v>
      </c>
      <c r="E46" s="260">
        <v>8239</v>
      </c>
      <c r="F46" s="261">
        <v>9290</v>
      </c>
      <c r="G46" s="261">
        <v>9525</v>
      </c>
      <c r="H46" s="261">
        <v>10527</v>
      </c>
      <c r="I46" s="262">
        <v>10613</v>
      </c>
      <c r="J46" s="260">
        <v>-2374</v>
      </c>
      <c r="K46" s="263">
        <v>-22.368792989729577</v>
      </c>
    </row>
    <row r="47" spans="1:11" s="157" customFormat="1" ht="13.5" customHeight="1" x14ac:dyDescent="0.2">
      <c r="A47" s="256"/>
      <c r="B47" s="257" t="s">
        <v>261</v>
      </c>
      <c r="C47" s="258"/>
      <c r="D47" s="259">
        <v>9.2365679824561404</v>
      </c>
      <c r="E47" s="260">
        <v>6739</v>
      </c>
      <c r="F47" s="261">
        <v>7789</v>
      </c>
      <c r="G47" s="261">
        <v>8048</v>
      </c>
      <c r="H47" s="261">
        <v>9039</v>
      </c>
      <c r="I47" s="262">
        <v>9139</v>
      </c>
      <c r="J47" s="260">
        <v>-2400</v>
      </c>
      <c r="K47" s="263">
        <v>-26.261078892657839</v>
      </c>
    </row>
    <row r="48" spans="1:11" s="157" customFormat="1" ht="13.5" customHeight="1" x14ac:dyDescent="0.2">
      <c r="A48" s="256">
        <v>52</v>
      </c>
      <c r="B48" s="257" t="s">
        <v>262</v>
      </c>
      <c r="C48" s="258"/>
      <c r="D48" s="259">
        <v>4.1255482456140351</v>
      </c>
      <c r="E48" s="260">
        <v>3010</v>
      </c>
      <c r="F48" s="261">
        <v>3070</v>
      </c>
      <c r="G48" s="261">
        <v>3034</v>
      </c>
      <c r="H48" s="261">
        <v>3051</v>
      </c>
      <c r="I48" s="262">
        <v>2992</v>
      </c>
      <c r="J48" s="260">
        <v>18</v>
      </c>
      <c r="K48" s="263">
        <v>0.60160427807486627</v>
      </c>
    </row>
    <row r="49" spans="1:11" s="157" customFormat="1" ht="13.5" customHeight="1" x14ac:dyDescent="0.2">
      <c r="A49" s="256" t="s">
        <v>263</v>
      </c>
      <c r="B49" s="257" t="s">
        <v>264</v>
      </c>
      <c r="C49" s="258"/>
      <c r="D49" s="259">
        <v>3.9364035087719298</v>
      </c>
      <c r="E49" s="260">
        <v>2872</v>
      </c>
      <c r="F49" s="261">
        <v>2911</v>
      </c>
      <c r="G49" s="261">
        <v>2890</v>
      </c>
      <c r="H49" s="261">
        <v>2914</v>
      </c>
      <c r="I49" s="262">
        <v>2863</v>
      </c>
      <c r="J49" s="260">
        <v>9</v>
      </c>
      <c r="K49" s="263">
        <v>0.31435557107928747</v>
      </c>
    </row>
    <row r="50" spans="1:11" s="157" customFormat="1" ht="13.5" customHeight="1" x14ac:dyDescent="0.2">
      <c r="A50" s="256">
        <v>53</v>
      </c>
      <c r="B50" s="257" t="s">
        <v>265</v>
      </c>
      <c r="C50" s="258"/>
      <c r="D50" s="259">
        <v>1.8023574561403508</v>
      </c>
      <c r="E50" s="260">
        <v>1315</v>
      </c>
      <c r="F50" s="261">
        <v>1305</v>
      </c>
      <c r="G50" s="261">
        <v>1274</v>
      </c>
      <c r="H50" s="261">
        <v>1338</v>
      </c>
      <c r="I50" s="262">
        <v>1428</v>
      </c>
      <c r="J50" s="260">
        <v>-113</v>
      </c>
      <c r="K50" s="263">
        <v>-7.9131652661064429</v>
      </c>
    </row>
    <row r="51" spans="1:11" s="157" customFormat="1" ht="13.5" customHeight="1" x14ac:dyDescent="0.2">
      <c r="A51" s="256" t="s">
        <v>266</v>
      </c>
      <c r="B51" s="257" t="s">
        <v>267</v>
      </c>
      <c r="C51" s="258"/>
      <c r="D51" s="259">
        <v>1.7831688596491229</v>
      </c>
      <c r="E51" s="260">
        <v>1301</v>
      </c>
      <c r="F51" s="261">
        <v>1291</v>
      </c>
      <c r="G51" s="261">
        <v>1259</v>
      </c>
      <c r="H51" s="261">
        <v>1324</v>
      </c>
      <c r="I51" s="262">
        <v>1407</v>
      </c>
      <c r="J51" s="260">
        <v>-106</v>
      </c>
      <c r="K51" s="263">
        <v>-7.5337597725657428</v>
      </c>
    </row>
    <row r="52" spans="1:11" s="157" customFormat="1" ht="13.5" customHeight="1" x14ac:dyDescent="0.2">
      <c r="A52" s="256">
        <v>54</v>
      </c>
      <c r="B52" s="257" t="s">
        <v>268</v>
      </c>
      <c r="C52" s="258"/>
      <c r="D52" s="259">
        <v>12.493146929824562</v>
      </c>
      <c r="E52" s="260">
        <v>9115</v>
      </c>
      <c r="F52" s="261">
        <v>9123</v>
      </c>
      <c r="G52" s="261">
        <v>8983</v>
      </c>
      <c r="H52" s="261">
        <v>9002</v>
      </c>
      <c r="I52" s="262">
        <v>9080</v>
      </c>
      <c r="J52" s="260">
        <v>35</v>
      </c>
      <c r="K52" s="263">
        <v>0.38546255506607929</v>
      </c>
    </row>
    <row r="53" spans="1:11" s="157" customFormat="1" ht="13.5" customHeight="1" x14ac:dyDescent="0.2">
      <c r="A53" s="256">
        <v>61</v>
      </c>
      <c r="B53" s="257" t="s">
        <v>269</v>
      </c>
      <c r="C53" s="258"/>
      <c r="D53" s="259">
        <v>0.74972587719298245</v>
      </c>
      <c r="E53" s="260">
        <v>547</v>
      </c>
      <c r="F53" s="261">
        <v>529</v>
      </c>
      <c r="G53" s="261">
        <v>552</v>
      </c>
      <c r="H53" s="261">
        <v>532</v>
      </c>
      <c r="I53" s="262">
        <v>526</v>
      </c>
      <c r="J53" s="260">
        <v>21</v>
      </c>
      <c r="K53" s="263">
        <v>3.9923954372623576</v>
      </c>
    </row>
    <row r="54" spans="1:11" s="157" customFormat="1" ht="13.5" customHeight="1" x14ac:dyDescent="0.2">
      <c r="A54" s="256">
        <v>62</v>
      </c>
      <c r="B54" s="257" t="s">
        <v>270</v>
      </c>
      <c r="C54" s="258"/>
      <c r="D54" s="259">
        <v>10.581140350877194</v>
      </c>
      <c r="E54" s="260">
        <v>7720</v>
      </c>
      <c r="F54" s="261">
        <v>7570</v>
      </c>
      <c r="G54" s="261">
        <v>7793</v>
      </c>
      <c r="H54" s="261">
        <v>7709</v>
      </c>
      <c r="I54" s="262">
        <v>7847</v>
      </c>
      <c r="J54" s="260">
        <v>-127</v>
      </c>
      <c r="K54" s="263">
        <v>-1.618452911940869</v>
      </c>
    </row>
    <row r="55" spans="1:11" s="157" customFormat="1" ht="13.5" customHeight="1" x14ac:dyDescent="0.2">
      <c r="A55" s="256">
        <v>63</v>
      </c>
      <c r="B55" s="257" t="s">
        <v>271</v>
      </c>
      <c r="C55" s="258"/>
      <c r="D55" s="259">
        <v>11.92297149122807</v>
      </c>
      <c r="E55" s="260">
        <v>8699</v>
      </c>
      <c r="F55" s="261">
        <v>8750</v>
      </c>
      <c r="G55" s="261">
        <v>8930</v>
      </c>
      <c r="H55" s="261">
        <v>8640</v>
      </c>
      <c r="I55" s="262">
        <v>8668</v>
      </c>
      <c r="J55" s="260">
        <v>31</v>
      </c>
      <c r="K55" s="263">
        <v>0.35763728657129673</v>
      </c>
    </row>
    <row r="56" spans="1:11" s="157" customFormat="1" ht="13.5" customHeight="1" x14ac:dyDescent="0.2">
      <c r="A56" s="256" t="s">
        <v>272</v>
      </c>
      <c r="B56" s="257" t="s">
        <v>273</v>
      </c>
      <c r="C56" s="258"/>
      <c r="D56" s="259">
        <v>0.49479166666666669</v>
      </c>
      <c r="E56" s="260">
        <v>361</v>
      </c>
      <c r="F56" s="261">
        <v>362</v>
      </c>
      <c r="G56" s="261">
        <v>352</v>
      </c>
      <c r="H56" s="261">
        <v>334</v>
      </c>
      <c r="I56" s="262">
        <v>348</v>
      </c>
      <c r="J56" s="260">
        <v>13</v>
      </c>
      <c r="K56" s="263">
        <v>3.735632183908046</v>
      </c>
    </row>
    <row r="57" spans="1:11" s="157" customFormat="1" ht="13.5" customHeight="1" x14ac:dyDescent="0.2">
      <c r="A57" s="256" t="s">
        <v>274</v>
      </c>
      <c r="B57" s="257" t="s">
        <v>275</v>
      </c>
      <c r="C57" s="258"/>
      <c r="D57" s="259">
        <v>10.966282894736842</v>
      </c>
      <c r="E57" s="260">
        <v>8001</v>
      </c>
      <c r="F57" s="261">
        <v>8051</v>
      </c>
      <c r="G57" s="261">
        <v>8265</v>
      </c>
      <c r="H57" s="261">
        <v>7993</v>
      </c>
      <c r="I57" s="262">
        <v>7996</v>
      </c>
      <c r="J57" s="260">
        <v>5</v>
      </c>
      <c r="K57" s="263">
        <v>6.2531265632816413E-2</v>
      </c>
    </row>
    <row r="58" spans="1:11" s="157" customFormat="1" ht="13.5" customHeight="1" x14ac:dyDescent="0.2">
      <c r="A58" s="256">
        <v>71</v>
      </c>
      <c r="B58" s="257" t="s">
        <v>276</v>
      </c>
      <c r="C58" s="258"/>
      <c r="D58" s="259">
        <v>9.5792214912280702</v>
      </c>
      <c r="E58" s="260">
        <v>6989</v>
      </c>
      <c r="F58" s="261">
        <v>6965</v>
      </c>
      <c r="G58" s="261">
        <v>6946</v>
      </c>
      <c r="H58" s="261">
        <v>6935</v>
      </c>
      <c r="I58" s="262">
        <v>6983</v>
      </c>
      <c r="J58" s="260">
        <v>6</v>
      </c>
      <c r="K58" s="263">
        <v>8.5922955749677787E-2</v>
      </c>
    </row>
    <row r="59" spans="1:11" s="157" customFormat="1" ht="13.5" customHeight="1" x14ac:dyDescent="0.2">
      <c r="A59" s="256" t="s">
        <v>277</v>
      </c>
      <c r="B59" s="257" t="s">
        <v>278</v>
      </c>
      <c r="C59" s="258"/>
      <c r="D59" s="259">
        <v>0.53591008771929827</v>
      </c>
      <c r="E59" s="260">
        <v>391</v>
      </c>
      <c r="F59" s="261">
        <v>403</v>
      </c>
      <c r="G59" s="261">
        <v>410</v>
      </c>
      <c r="H59" s="261">
        <v>413</v>
      </c>
      <c r="I59" s="262">
        <v>428</v>
      </c>
      <c r="J59" s="260">
        <v>-37</v>
      </c>
      <c r="K59" s="263">
        <v>-8.6448598130841123</v>
      </c>
    </row>
    <row r="60" spans="1:11" s="157" customFormat="1" ht="13.5" customHeight="1" x14ac:dyDescent="0.2">
      <c r="A60" s="256" t="s">
        <v>279</v>
      </c>
      <c r="B60" s="257" t="s">
        <v>280</v>
      </c>
      <c r="C60" s="258"/>
      <c r="D60" s="259">
        <v>8.7088815789473681</v>
      </c>
      <c r="E60" s="260">
        <v>6354</v>
      </c>
      <c r="F60" s="261">
        <v>6318</v>
      </c>
      <c r="G60" s="261">
        <v>6297</v>
      </c>
      <c r="H60" s="261">
        <v>6286</v>
      </c>
      <c r="I60" s="262">
        <v>6307</v>
      </c>
      <c r="J60" s="260">
        <v>47</v>
      </c>
      <c r="K60" s="263">
        <v>0.74520374187410809</v>
      </c>
    </row>
    <row r="61" spans="1:11" s="157" customFormat="1" ht="13.5" customHeight="1" x14ac:dyDescent="0.2">
      <c r="A61" s="256">
        <v>72</v>
      </c>
      <c r="B61" s="257" t="s">
        <v>281</v>
      </c>
      <c r="C61" s="258"/>
      <c r="D61" s="259">
        <v>1.2033991228070176</v>
      </c>
      <c r="E61" s="260">
        <v>878</v>
      </c>
      <c r="F61" s="261">
        <v>888</v>
      </c>
      <c r="G61" s="261">
        <v>913</v>
      </c>
      <c r="H61" s="261">
        <v>907</v>
      </c>
      <c r="I61" s="262">
        <v>901</v>
      </c>
      <c r="J61" s="260">
        <v>-23</v>
      </c>
      <c r="K61" s="263">
        <v>-2.5527192008879025</v>
      </c>
    </row>
    <row r="62" spans="1:11" s="157" customFormat="1" ht="13.5" customHeight="1" x14ac:dyDescent="0.2">
      <c r="A62" s="256" t="s">
        <v>282</v>
      </c>
      <c r="B62" s="257" t="s">
        <v>283</v>
      </c>
      <c r="C62" s="258"/>
      <c r="D62" s="259">
        <v>0.26315789473684209</v>
      </c>
      <c r="E62" s="260">
        <v>192</v>
      </c>
      <c r="F62" s="261">
        <v>194</v>
      </c>
      <c r="G62" s="261">
        <v>200</v>
      </c>
      <c r="H62" s="261">
        <v>197</v>
      </c>
      <c r="I62" s="262">
        <v>201</v>
      </c>
      <c r="J62" s="260">
        <v>-9</v>
      </c>
      <c r="K62" s="263">
        <v>-4.4776119402985071</v>
      </c>
    </row>
    <row r="63" spans="1:11" s="157" customFormat="1" ht="13.5" customHeight="1" x14ac:dyDescent="0.2">
      <c r="A63" s="256" t="s">
        <v>284</v>
      </c>
      <c r="B63" s="257" t="s">
        <v>285</v>
      </c>
      <c r="C63" s="258"/>
      <c r="D63" s="259">
        <v>0.71134868421052633</v>
      </c>
      <c r="E63" s="260">
        <v>519</v>
      </c>
      <c r="F63" s="261">
        <v>519</v>
      </c>
      <c r="G63" s="261">
        <v>528</v>
      </c>
      <c r="H63" s="261">
        <v>523</v>
      </c>
      <c r="I63" s="262">
        <v>512</v>
      </c>
      <c r="J63" s="260">
        <v>7</v>
      </c>
      <c r="K63" s="263">
        <v>1.3671875</v>
      </c>
    </row>
    <row r="64" spans="1:11" s="157" customFormat="1" ht="13.5" customHeight="1" x14ac:dyDescent="0.2">
      <c r="A64" s="256">
        <v>73</v>
      </c>
      <c r="B64" s="257" t="s">
        <v>286</v>
      </c>
      <c r="C64" s="258"/>
      <c r="D64" s="259">
        <v>1.0375548245614035</v>
      </c>
      <c r="E64" s="260">
        <v>757</v>
      </c>
      <c r="F64" s="261">
        <v>753</v>
      </c>
      <c r="G64" s="261">
        <v>754</v>
      </c>
      <c r="H64" s="261">
        <v>741</v>
      </c>
      <c r="I64" s="262">
        <v>702</v>
      </c>
      <c r="J64" s="260">
        <v>55</v>
      </c>
      <c r="K64" s="263">
        <v>7.834757834757835</v>
      </c>
    </row>
    <row r="65" spans="1:11" s="157" customFormat="1" ht="13.5" customHeight="1" x14ac:dyDescent="0.2">
      <c r="A65" s="256" t="s">
        <v>287</v>
      </c>
      <c r="B65" s="257" t="s">
        <v>288</v>
      </c>
      <c r="C65" s="258"/>
      <c r="D65" s="259">
        <v>0.74287280701754388</v>
      </c>
      <c r="E65" s="260">
        <v>542</v>
      </c>
      <c r="F65" s="261">
        <v>539</v>
      </c>
      <c r="G65" s="261">
        <v>541</v>
      </c>
      <c r="H65" s="261">
        <v>529</v>
      </c>
      <c r="I65" s="262">
        <v>504</v>
      </c>
      <c r="J65" s="260">
        <v>38</v>
      </c>
      <c r="K65" s="263">
        <v>7.5396825396825395</v>
      </c>
    </row>
    <row r="66" spans="1:11" s="157" customFormat="1" ht="13.5" customHeight="1" x14ac:dyDescent="0.2">
      <c r="A66" s="256">
        <v>81</v>
      </c>
      <c r="B66" s="257" t="s">
        <v>289</v>
      </c>
      <c r="C66" s="258"/>
      <c r="D66" s="259">
        <v>4.5504385964912277</v>
      </c>
      <c r="E66" s="260">
        <v>3320</v>
      </c>
      <c r="F66" s="261">
        <v>3283</v>
      </c>
      <c r="G66" s="261">
        <v>3299</v>
      </c>
      <c r="H66" s="261">
        <v>3310</v>
      </c>
      <c r="I66" s="262">
        <v>3314</v>
      </c>
      <c r="J66" s="260">
        <v>6</v>
      </c>
      <c r="K66" s="263">
        <v>0.18105009052504525</v>
      </c>
    </row>
    <row r="67" spans="1:11" s="157" customFormat="1" ht="13.5" customHeight="1" x14ac:dyDescent="0.2">
      <c r="A67" s="256" t="s">
        <v>290</v>
      </c>
      <c r="B67" s="257" t="s">
        <v>291</v>
      </c>
      <c r="C67" s="258"/>
      <c r="D67" s="259">
        <v>1.2554824561403508</v>
      </c>
      <c r="E67" s="260">
        <v>916</v>
      </c>
      <c r="F67" s="261">
        <v>883</v>
      </c>
      <c r="G67" s="261">
        <v>883</v>
      </c>
      <c r="H67" s="261">
        <v>884</v>
      </c>
      <c r="I67" s="262">
        <v>866</v>
      </c>
      <c r="J67" s="260">
        <v>50</v>
      </c>
      <c r="K67" s="263">
        <v>5.7736720554272516</v>
      </c>
    </row>
    <row r="68" spans="1:11" s="157" customFormat="1" ht="13.5" customHeight="1" x14ac:dyDescent="0.2">
      <c r="A68" s="256" t="s">
        <v>292</v>
      </c>
      <c r="B68" s="257" t="s">
        <v>293</v>
      </c>
      <c r="C68" s="258"/>
      <c r="D68" s="259">
        <v>2.109375</v>
      </c>
      <c r="E68" s="260">
        <v>1539</v>
      </c>
      <c r="F68" s="261">
        <v>1537</v>
      </c>
      <c r="G68" s="261">
        <v>1540</v>
      </c>
      <c r="H68" s="261">
        <v>1553</v>
      </c>
      <c r="I68" s="262">
        <v>1581</v>
      </c>
      <c r="J68" s="260">
        <v>-42</v>
      </c>
      <c r="K68" s="263">
        <v>-2.6565464895635675</v>
      </c>
    </row>
    <row r="69" spans="1:11" s="157" customFormat="1" ht="13.5" customHeight="1" x14ac:dyDescent="0.2">
      <c r="A69" s="256" t="s">
        <v>294</v>
      </c>
      <c r="B69" s="257" t="s">
        <v>295</v>
      </c>
      <c r="C69" s="258"/>
      <c r="D69" s="259">
        <v>0.16858552631578946</v>
      </c>
      <c r="E69" s="260">
        <v>123</v>
      </c>
      <c r="F69" s="261">
        <v>123</v>
      </c>
      <c r="G69" s="261">
        <v>114</v>
      </c>
      <c r="H69" s="261">
        <v>119</v>
      </c>
      <c r="I69" s="262">
        <v>111</v>
      </c>
      <c r="J69" s="260">
        <v>12</v>
      </c>
      <c r="K69" s="263">
        <v>10.810810810810811</v>
      </c>
    </row>
    <row r="70" spans="1:11" s="157" customFormat="1" ht="13.5" customHeight="1" x14ac:dyDescent="0.2">
      <c r="A70" s="256" t="s">
        <v>296</v>
      </c>
      <c r="B70" s="257" t="s">
        <v>297</v>
      </c>
      <c r="C70" s="258"/>
      <c r="D70" s="259">
        <v>0.5619517543859649</v>
      </c>
      <c r="E70" s="260">
        <v>410</v>
      </c>
      <c r="F70" s="261">
        <v>395</v>
      </c>
      <c r="G70" s="261">
        <v>402</v>
      </c>
      <c r="H70" s="261">
        <v>400</v>
      </c>
      <c r="I70" s="262">
        <v>401</v>
      </c>
      <c r="J70" s="260">
        <v>9</v>
      </c>
      <c r="K70" s="263">
        <v>2.2443890274314215</v>
      </c>
    </row>
    <row r="71" spans="1:11" s="157" customFormat="1" ht="13.5" customHeight="1" x14ac:dyDescent="0.2">
      <c r="A71" s="256">
        <v>82</v>
      </c>
      <c r="B71" s="257" t="s">
        <v>298</v>
      </c>
      <c r="C71" s="258"/>
      <c r="D71" s="259">
        <v>2.3368969298245612</v>
      </c>
      <c r="E71" s="260">
        <v>1705</v>
      </c>
      <c r="F71" s="261">
        <v>1697</v>
      </c>
      <c r="G71" s="261">
        <v>1680</v>
      </c>
      <c r="H71" s="261">
        <v>1635</v>
      </c>
      <c r="I71" s="262">
        <v>1602</v>
      </c>
      <c r="J71" s="260">
        <v>103</v>
      </c>
      <c r="K71" s="263">
        <v>6.4294631710362049</v>
      </c>
    </row>
    <row r="72" spans="1:11" s="157" customFormat="1" ht="13.5" customHeight="1" x14ac:dyDescent="0.2">
      <c r="A72" s="256" t="s">
        <v>299</v>
      </c>
      <c r="B72" s="257" t="s">
        <v>548</v>
      </c>
      <c r="C72" s="258"/>
      <c r="D72" s="259">
        <v>1.4226973684210527</v>
      </c>
      <c r="E72" s="260">
        <v>1038</v>
      </c>
      <c r="F72" s="261">
        <v>1036</v>
      </c>
      <c r="G72" s="261">
        <v>1039</v>
      </c>
      <c r="H72" s="261">
        <v>1011</v>
      </c>
      <c r="I72" s="262">
        <v>973</v>
      </c>
      <c r="J72" s="260">
        <v>65</v>
      </c>
      <c r="K72" s="263">
        <v>6.6803699897225073</v>
      </c>
    </row>
    <row r="73" spans="1:11" s="157" customFormat="1" ht="13.5" customHeight="1" x14ac:dyDescent="0.2">
      <c r="A73" s="256" t="s">
        <v>300</v>
      </c>
      <c r="B73" s="257" t="s">
        <v>301</v>
      </c>
      <c r="C73" s="258"/>
      <c r="D73" s="259">
        <v>0.57291666666666663</v>
      </c>
      <c r="E73" s="260">
        <v>418</v>
      </c>
      <c r="F73" s="261">
        <v>416</v>
      </c>
      <c r="G73" s="261">
        <v>398</v>
      </c>
      <c r="H73" s="261">
        <v>391</v>
      </c>
      <c r="I73" s="262">
        <v>404</v>
      </c>
      <c r="J73" s="260">
        <v>14</v>
      </c>
      <c r="K73" s="263">
        <v>3.4653465346534653</v>
      </c>
    </row>
    <row r="74" spans="1:11" s="157" customFormat="1" ht="13.5" customHeight="1" x14ac:dyDescent="0.2">
      <c r="A74" s="256">
        <v>83</v>
      </c>
      <c r="B74" s="257" t="s">
        <v>302</v>
      </c>
      <c r="C74" s="258"/>
      <c r="D74" s="259">
        <v>3.6211622807017543</v>
      </c>
      <c r="E74" s="260">
        <v>2642</v>
      </c>
      <c r="F74" s="261">
        <v>2642</v>
      </c>
      <c r="G74" s="261">
        <v>2775</v>
      </c>
      <c r="H74" s="261">
        <v>2842</v>
      </c>
      <c r="I74" s="262">
        <v>2830</v>
      </c>
      <c r="J74" s="260">
        <v>-188</v>
      </c>
      <c r="K74" s="263">
        <v>-6.6431095406360425</v>
      </c>
    </row>
    <row r="75" spans="1:11" s="157" customFormat="1" ht="13.5" customHeight="1" x14ac:dyDescent="0.2">
      <c r="A75" s="256" t="s">
        <v>303</v>
      </c>
      <c r="B75" s="257" t="s">
        <v>304</v>
      </c>
      <c r="C75" s="258"/>
      <c r="D75" s="259">
        <v>2.2491776315789473</v>
      </c>
      <c r="E75" s="260">
        <v>1641</v>
      </c>
      <c r="F75" s="261">
        <v>1650</v>
      </c>
      <c r="G75" s="261">
        <v>1768</v>
      </c>
      <c r="H75" s="261">
        <v>1845</v>
      </c>
      <c r="I75" s="262">
        <v>1831</v>
      </c>
      <c r="J75" s="260">
        <v>-190</v>
      </c>
      <c r="K75" s="263">
        <v>-10.376843255051885</v>
      </c>
    </row>
    <row r="76" spans="1:11" s="157" customFormat="1" ht="13.5" customHeight="1" x14ac:dyDescent="0.2">
      <c r="A76" s="256"/>
      <c r="B76" s="257" t="s">
        <v>305</v>
      </c>
      <c r="C76" s="258"/>
      <c r="D76" s="259">
        <v>1.143092105263158</v>
      </c>
      <c r="E76" s="260">
        <v>834</v>
      </c>
      <c r="F76" s="261">
        <v>831</v>
      </c>
      <c r="G76" s="261">
        <v>917</v>
      </c>
      <c r="H76" s="261">
        <v>950</v>
      </c>
      <c r="I76" s="262">
        <v>964</v>
      </c>
      <c r="J76" s="260">
        <v>-130</v>
      </c>
      <c r="K76" s="263">
        <v>-13.485477178423237</v>
      </c>
    </row>
    <row r="77" spans="1:11" s="157" customFormat="1" ht="13.5" customHeight="1" x14ac:dyDescent="0.2">
      <c r="A77" s="256">
        <v>84</v>
      </c>
      <c r="B77" s="257" t="s">
        <v>306</v>
      </c>
      <c r="C77" s="258"/>
      <c r="D77" s="259">
        <v>5.0548245614035086</v>
      </c>
      <c r="E77" s="260">
        <v>3688</v>
      </c>
      <c r="F77" s="261">
        <v>3572</v>
      </c>
      <c r="G77" s="261">
        <v>3723</v>
      </c>
      <c r="H77" s="261">
        <v>3638</v>
      </c>
      <c r="I77" s="262">
        <v>3697</v>
      </c>
      <c r="J77" s="260">
        <v>-9</v>
      </c>
      <c r="K77" s="263">
        <v>-0.24344062753583987</v>
      </c>
    </row>
    <row r="78" spans="1:11" s="157" customFormat="1" ht="13.5" customHeight="1" x14ac:dyDescent="0.2">
      <c r="A78" s="256" t="s">
        <v>307</v>
      </c>
      <c r="B78" s="257" t="s">
        <v>308</v>
      </c>
      <c r="C78" s="258"/>
      <c r="D78" s="259">
        <v>0.14665570175438597</v>
      </c>
      <c r="E78" s="260">
        <v>107</v>
      </c>
      <c r="F78" s="261">
        <v>112</v>
      </c>
      <c r="G78" s="261">
        <v>103</v>
      </c>
      <c r="H78" s="261">
        <v>142</v>
      </c>
      <c r="I78" s="262">
        <v>141</v>
      </c>
      <c r="J78" s="260">
        <v>-34</v>
      </c>
      <c r="K78" s="263">
        <v>-24.113475177304963</v>
      </c>
    </row>
    <row r="79" spans="1:11" s="157" customFormat="1" ht="13.5" customHeight="1" x14ac:dyDescent="0.2">
      <c r="A79" s="256" t="s">
        <v>309</v>
      </c>
      <c r="B79" s="257" t="s">
        <v>310</v>
      </c>
      <c r="C79" s="258"/>
      <c r="D79" s="259">
        <v>5.3453947368421052E-2</v>
      </c>
      <c r="E79" s="552">
        <v>39</v>
      </c>
      <c r="F79" s="553">
        <v>43</v>
      </c>
      <c r="G79" s="553">
        <v>39</v>
      </c>
      <c r="H79" s="553">
        <v>38</v>
      </c>
      <c r="I79" s="554">
        <v>32</v>
      </c>
      <c r="J79" s="260">
        <v>7</v>
      </c>
      <c r="K79" s="263">
        <v>21.875</v>
      </c>
    </row>
    <row r="80" spans="1:11" s="296" customFormat="1" ht="13.5" customHeight="1" x14ac:dyDescent="0.2">
      <c r="A80" s="256" t="s">
        <v>311</v>
      </c>
      <c r="B80" s="257" t="s">
        <v>312</v>
      </c>
      <c r="C80" s="258"/>
      <c r="D80" s="259">
        <v>1.0992324561403508</v>
      </c>
      <c r="E80" s="260">
        <v>802</v>
      </c>
      <c r="F80" s="261">
        <v>697</v>
      </c>
      <c r="G80" s="261">
        <v>748</v>
      </c>
      <c r="H80" s="261">
        <v>686</v>
      </c>
      <c r="I80" s="262">
        <v>772</v>
      </c>
      <c r="J80" s="260">
        <v>30</v>
      </c>
      <c r="K80" s="263">
        <v>3.8860103626943006</v>
      </c>
    </row>
    <row r="81" spans="1:11" s="296" customFormat="1" ht="13.5" customHeight="1" x14ac:dyDescent="0.2">
      <c r="A81" s="256">
        <v>91</v>
      </c>
      <c r="B81" s="257" t="s">
        <v>313</v>
      </c>
      <c r="C81" s="258"/>
      <c r="D81" s="259">
        <v>0.18229166666666666</v>
      </c>
      <c r="E81" s="260">
        <v>133</v>
      </c>
      <c r="F81" s="261">
        <v>129</v>
      </c>
      <c r="G81" s="261">
        <v>126</v>
      </c>
      <c r="H81" s="261">
        <v>147</v>
      </c>
      <c r="I81" s="262">
        <v>160</v>
      </c>
      <c r="J81" s="260">
        <v>-27</v>
      </c>
      <c r="K81" s="263">
        <v>-16.875</v>
      </c>
    </row>
    <row r="82" spans="1:11" s="257" customFormat="1" ht="13.5" customHeight="1" x14ac:dyDescent="0.2">
      <c r="A82" s="256">
        <v>92</v>
      </c>
      <c r="B82" s="257" t="s">
        <v>314</v>
      </c>
      <c r="C82" s="258"/>
      <c r="D82" s="259">
        <v>0.57291666666666663</v>
      </c>
      <c r="E82" s="260">
        <v>418</v>
      </c>
      <c r="F82" s="261">
        <v>430</v>
      </c>
      <c r="G82" s="261">
        <v>438</v>
      </c>
      <c r="H82" s="261">
        <v>440</v>
      </c>
      <c r="I82" s="262">
        <v>427</v>
      </c>
      <c r="J82" s="260">
        <v>-9</v>
      </c>
      <c r="K82" s="263">
        <v>-2.1077283372365341</v>
      </c>
    </row>
    <row r="83" spans="1:11" s="257" customFormat="1" ht="13.5" customHeight="1" x14ac:dyDescent="0.2">
      <c r="A83" s="256">
        <v>93</v>
      </c>
      <c r="B83" s="257" t="s">
        <v>315</v>
      </c>
      <c r="C83" s="258"/>
      <c r="D83" s="259">
        <v>8.0866228070175433E-2</v>
      </c>
      <c r="E83" s="552">
        <v>59</v>
      </c>
      <c r="F83" s="553">
        <v>56</v>
      </c>
      <c r="G83" s="553">
        <v>57</v>
      </c>
      <c r="H83" s="553">
        <v>54</v>
      </c>
      <c r="I83" s="554">
        <v>52</v>
      </c>
      <c r="J83" s="260">
        <v>7</v>
      </c>
      <c r="K83" s="263">
        <v>13.461538461538462</v>
      </c>
    </row>
    <row r="84" spans="1:11" s="257" customFormat="1" ht="13.5" customHeight="1" x14ac:dyDescent="0.2">
      <c r="A84" s="256">
        <v>94</v>
      </c>
      <c r="B84" s="257" t="s">
        <v>316</v>
      </c>
      <c r="C84" s="258"/>
      <c r="D84" s="259">
        <v>0.60169956140350878</v>
      </c>
      <c r="E84" s="260">
        <v>439</v>
      </c>
      <c r="F84" s="261">
        <v>428</v>
      </c>
      <c r="G84" s="261">
        <v>410</v>
      </c>
      <c r="H84" s="261">
        <v>428</v>
      </c>
      <c r="I84" s="262">
        <v>480</v>
      </c>
      <c r="J84" s="260">
        <v>-41</v>
      </c>
      <c r="K84" s="263">
        <v>-8.5416666666666661</v>
      </c>
    </row>
    <row r="85" spans="1:11" s="257" customFormat="1" ht="13.5" customHeight="1" x14ac:dyDescent="0.2">
      <c r="A85" s="270" t="s">
        <v>317</v>
      </c>
      <c r="B85" s="271" t="s">
        <v>318</v>
      </c>
      <c r="C85" s="272"/>
      <c r="D85" s="273">
        <v>3.041392543859649</v>
      </c>
      <c r="E85" s="274">
        <v>2219</v>
      </c>
      <c r="F85" s="275">
        <v>2264</v>
      </c>
      <c r="G85" s="275">
        <v>2264</v>
      </c>
      <c r="H85" s="275">
        <v>2296</v>
      </c>
      <c r="I85" s="276">
        <v>2349</v>
      </c>
      <c r="J85" s="274">
        <v>-130</v>
      </c>
      <c r="K85" s="551">
        <v>-5.5342699020859945</v>
      </c>
    </row>
    <row r="86" spans="1:11" ht="12.75" customHeight="1" x14ac:dyDescent="0.2">
      <c r="A86" s="113"/>
      <c r="B86" s="288"/>
      <c r="C86" s="288"/>
      <c r="D86" s="289"/>
      <c r="E86" s="289"/>
      <c r="F86" s="289"/>
      <c r="G86" s="289"/>
      <c r="H86" s="289"/>
      <c r="I86" s="289"/>
      <c r="J86" s="297"/>
      <c r="K86" s="114" t="s">
        <v>35</v>
      </c>
    </row>
    <row r="87" spans="1:11" ht="15.75" customHeight="1" x14ac:dyDescent="0.2">
      <c r="A87" s="291" t="s">
        <v>114</v>
      </c>
      <c r="B87" s="113"/>
      <c r="C87" s="113"/>
      <c r="D87" s="113"/>
      <c r="E87" s="113"/>
      <c r="F87" s="113"/>
      <c r="G87" s="113"/>
      <c r="H87" s="113"/>
      <c r="I87" s="113"/>
      <c r="J87" s="113"/>
      <c r="K87" s="113"/>
    </row>
    <row r="88" spans="1:11" ht="15.75" customHeight="1" x14ac:dyDescent="0.2">
      <c r="A88" s="277" t="s">
        <v>319</v>
      </c>
      <c r="B88" s="113"/>
      <c r="C88" s="113"/>
      <c r="D88" s="113"/>
      <c r="E88" s="113"/>
      <c r="F88" s="113"/>
      <c r="G88" s="113"/>
      <c r="H88" s="113"/>
      <c r="I88" s="113"/>
      <c r="J88" s="113"/>
      <c r="K88" s="113"/>
    </row>
    <row r="89" spans="1:11" ht="49.5" customHeight="1" x14ac:dyDescent="0.2">
      <c r="A89" s="116" t="s">
        <v>320</v>
      </c>
      <c r="B89" s="116"/>
      <c r="C89" s="116"/>
      <c r="D89" s="116"/>
      <c r="E89" s="116"/>
      <c r="F89" s="116"/>
      <c r="G89" s="116"/>
      <c r="H89" s="116"/>
      <c r="I89" s="116"/>
      <c r="J89" s="116"/>
      <c r="K89" s="116"/>
    </row>
    <row r="90" spans="1:11" ht="21" customHeight="1" x14ac:dyDescent="0.2">
      <c r="A90" s="116" t="s">
        <v>321</v>
      </c>
      <c r="B90" s="116"/>
      <c r="C90" s="116"/>
      <c r="D90" s="116"/>
      <c r="E90" s="116"/>
      <c r="F90" s="116"/>
      <c r="G90" s="116"/>
      <c r="H90" s="116"/>
      <c r="I90" s="116"/>
      <c r="J90" s="116"/>
      <c r="K90" s="116"/>
    </row>
    <row r="91" spans="1:11" ht="15.75" customHeight="1" x14ac:dyDescent="0.2">
      <c r="A91" s="116" t="s">
        <v>322</v>
      </c>
      <c r="B91" s="116"/>
      <c r="C91" s="116"/>
      <c r="D91" s="116"/>
      <c r="E91" s="116"/>
      <c r="F91" s="116"/>
      <c r="G91" s="116"/>
      <c r="H91" s="116"/>
      <c r="I91" s="116"/>
      <c r="J91" s="116"/>
      <c r="K91" s="116"/>
    </row>
    <row r="92" spans="1:11" ht="15.75" customHeight="1" x14ac:dyDescent="0.2">
      <c r="A92" s="86"/>
      <c r="B92" s="86"/>
      <c r="C92" s="86"/>
      <c r="D92" s="292"/>
      <c r="E92" s="293"/>
      <c r="F92" s="293"/>
      <c r="G92" s="293"/>
      <c r="H92" s="293"/>
      <c r="I92" s="293"/>
      <c r="J92" s="293"/>
      <c r="K92" s="294"/>
    </row>
    <row r="93" spans="1:11" ht="15.75" customHeight="1" x14ac:dyDescent="0.2"/>
    <row r="94" spans="1:11" ht="15.75" customHeight="1" x14ac:dyDescent="0.2"/>
    <row r="95" spans="1:11" ht="15.75" customHeight="1" x14ac:dyDescent="0.2"/>
    <row r="96" spans="1:11" ht="15.75" customHeight="1" x14ac:dyDescent="0.2"/>
    <row r="97" ht="15.75" customHeight="1" x14ac:dyDescent="0.2"/>
    <row r="98" ht="15.75" customHeight="1" x14ac:dyDescent="0.2"/>
    <row r="99" ht="15.75" customHeight="1" x14ac:dyDescent="0.2"/>
  </sheetData>
  <mergeCells count="15">
    <mergeCell ref="H8:H9"/>
    <mergeCell ref="I8:I9"/>
    <mergeCell ref="A89:K89"/>
    <mergeCell ref="A90:K90"/>
    <mergeCell ref="A91:K91"/>
    <mergeCell ref="A3:K3"/>
    <mergeCell ref="A4:K4"/>
    <mergeCell ref="A5:E5"/>
    <mergeCell ref="A7:C10"/>
    <mergeCell ref="D7:D10"/>
    <mergeCell ref="E7:I7"/>
    <mergeCell ref="J7:K8"/>
    <mergeCell ref="E8:E9"/>
    <mergeCell ref="F8:F9"/>
    <mergeCell ref="G8:G9"/>
  </mergeCells>
  <printOptions horizontalCentered="1"/>
  <pageMargins left="0.70866141732283461" right="0.31496062992125984" top="0.74803149606299213" bottom="0.74803149606299213" header="0.31496062992125984" footer="0.31496062992125984"/>
  <pageSetup paperSize="9" scale="78" fitToHeight="0" orientation="portrait" r:id="rId1"/>
  <headerFooter alignWithMargins="0"/>
  <rowBreaks count="1" manualBreakCount="1">
    <brk id="57" max="10"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E0E6F-1EDD-48E0-A76F-BEF9CFA08D12}">
  <sheetPr codeName="Tabelle17">
    <pageSetUpPr fitToPage="1"/>
  </sheetPr>
  <dimension ref="A1:Q200"/>
  <sheetViews>
    <sheetView showGridLines="0" zoomScaleNormal="100" workbookViewId="0"/>
  </sheetViews>
  <sheetFormatPr baseColWidth="10" defaultColWidth="8.85546875" defaultRowHeight="15.95" customHeight="1" x14ac:dyDescent="0.2"/>
  <cols>
    <col min="1" max="1" width="4.140625" style="53" customWidth="1"/>
    <col min="2" max="2" width="3.5703125" style="87" customWidth="1"/>
    <col min="3" max="3" width="3.7109375" style="53" customWidth="1"/>
    <col min="4" max="4" width="6.42578125" style="87" customWidth="1"/>
    <col min="5" max="5" width="17.7109375" style="87" customWidth="1"/>
    <col min="6" max="11" width="9.7109375" style="120" customWidth="1"/>
    <col min="12" max="12" width="8.7109375" style="121" customWidth="1"/>
    <col min="13" max="13" width="9.7109375" style="53" customWidth="1"/>
    <col min="14" max="16384" width="8.85546875" style="53"/>
  </cols>
  <sheetData>
    <row r="1" spans="1:17" customFormat="1" ht="36.75" customHeight="1" x14ac:dyDescent="0.2">
      <c r="A1" s="298"/>
      <c r="B1" s="299"/>
      <c r="C1" s="299"/>
      <c r="D1" s="300"/>
      <c r="E1" s="300"/>
      <c r="F1" s="300"/>
      <c r="G1" s="300"/>
      <c r="H1" s="300"/>
      <c r="I1" s="299"/>
      <c r="J1" s="299"/>
      <c r="K1" s="301"/>
      <c r="L1" s="34" t="s">
        <v>38</v>
      </c>
    </row>
    <row r="2" spans="1:17" customFormat="1" ht="11.25" customHeight="1" x14ac:dyDescent="0.2">
      <c r="A2" s="35"/>
      <c r="B2" s="36"/>
      <c r="C2" s="36"/>
      <c r="D2" s="36"/>
      <c r="E2" s="36"/>
      <c r="F2" s="36"/>
      <c r="G2" s="36"/>
      <c r="H2" s="36"/>
      <c r="I2" s="36"/>
      <c r="J2" s="36"/>
    </row>
    <row r="3" spans="1:17" s="39" customFormat="1" ht="24.95" customHeight="1" x14ac:dyDescent="0.2">
      <c r="A3" s="37" t="s">
        <v>334</v>
      </c>
      <c r="B3" s="37"/>
      <c r="C3" s="37"/>
      <c r="D3" s="37"/>
      <c r="E3" s="37"/>
      <c r="F3" s="37"/>
      <c r="G3" s="37"/>
      <c r="H3" s="37"/>
      <c r="I3" s="37"/>
      <c r="J3" s="37"/>
      <c r="K3" s="37"/>
      <c r="L3" s="37"/>
    </row>
    <row r="4" spans="1:17" s="39" customFormat="1" ht="12" customHeight="1" x14ac:dyDescent="0.2">
      <c r="A4" s="53" t="s">
        <v>84</v>
      </c>
      <c r="B4" s="53"/>
      <c r="C4" s="53"/>
      <c r="D4" s="53"/>
      <c r="E4" s="53"/>
      <c r="F4" s="53"/>
      <c r="G4" s="53"/>
      <c r="H4" s="53"/>
      <c r="I4" s="53"/>
      <c r="J4" s="53"/>
      <c r="K4" s="53"/>
      <c r="L4" s="53"/>
    </row>
    <row r="5" spans="1:17" s="39" customFormat="1" ht="12" customHeight="1" x14ac:dyDescent="0.2">
      <c r="A5" s="302" t="s">
        <v>335</v>
      </c>
      <c r="B5" s="302"/>
      <c r="C5" s="302"/>
      <c r="D5" s="302"/>
      <c r="E5" s="77"/>
      <c r="F5" s="77"/>
      <c r="G5" s="77"/>
      <c r="H5" s="77"/>
      <c r="I5" s="77"/>
      <c r="J5" s="77"/>
      <c r="K5" s="77"/>
      <c r="L5" s="77"/>
    </row>
    <row r="6" spans="1:17" s="39" customFormat="1" ht="11.25" customHeight="1" x14ac:dyDescent="0.2">
      <c r="A6" s="86"/>
      <c r="B6" s="86"/>
      <c r="C6" s="86"/>
      <c r="D6" s="86"/>
      <c r="E6" s="77"/>
      <c r="F6" s="77"/>
      <c r="G6" s="77"/>
      <c r="H6" s="77"/>
      <c r="I6" s="77"/>
      <c r="J6" s="77"/>
      <c r="K6" s="77"/>
      <c r="L6" s="77"/>
    </row>
    <row r="7" spans="1:17" customFormat="1" ht="12" customHeight="1" x14ac:dyDescent="0.2">
      <c r="A7" s="303" t="s">
        <v>336</v>
      </c>
      <c r="B7" s="303"/>
      <c r="C7" s="303"/>
      <c r="D7" s="303"/>
      <c r="E7" s="303"/>
      <c r="F7" s="304" t="s">
        <v>96</v>
      </c>
      <c r="G7" s="305"/>
      <c r="H7" s="305"/>
      <c r="I7" s="305"/>
      <c r="J7" s="305"/>
      <c r="K7" s="305"/>
      <c r="L7" s="306"/>
      <c r="M7" s="53"/>
      <c r="N7" s="53"/>
      <c r="O7" s="53"/>
      <c r="P7" s="53"/>
      <c r="Q7" s="53"/>
    </row>
    <row r="8" spans="1:17" ht="42" customHeight="1" x14ac:dyDescent="0.2">
      <c r="A8" s="303"/>
      <c r="B8" s="303"/>
      <c r="C8" s="303"/>
      <c r="D8" s="303"/>
      <c r="E8" s="303"/>
      <c r="F8" s="307" t="s">
        <v>335</v>
      </c>
      <c r="G8" s="307" t="s">
        <v>337</v>
      </c>
      <c r="H8" s="307" t="s">
        <v>338</v>
      </c>
      <c r="I8" s="307" t="s">
        <v>339</v>
      </c>
      <c r="J8" s="307" t="s">
        <v>340</v>
      </c>
      <c r="K8" s="308" t="s">
        <v>341</v>
      </c>
      <c r="L8" s="309"/>
    </row>
    <row r="9" spans="1:17" ht="12" customHeight="1" x14ac:dyDescent="0.2">
      <c r="A9" s="303"/>
      <c r="B9" s="303"/>
      <c r="C9" s="303"/>
      <c r="D9" s="303"/>
      <c r="E9" s="303"/>
      <c r="F9" s="310"/>
      <c r="G9" s="310"/>
      <c r="H9" s="310"/>
      <c r="I9" s="310"/>
      <c r="J9" s="310"/>
      <c r="K9" s="311" t="s">
        <v>94</v>
      </c>
      <c r="L9" s="312" t="s">
        <v>342</v>
      </c>
    </row>
    <row r="10" spans="1:17" ht="12" customHeight="1" x14ac:dyDescent="0.2">
      <c r="A10" s="313"/>
      <c r="B10" s="313"/>
      <c r="C10" s="313"/>
      <c r="D10" s="313"/>
      <c r="E10" s="314"/>
      <c r="F10" s="315">
        <v>1</v>
      </c>
      <c r="G10" s="316">
        <v>2</v>
      </c>
      <c r="H10" s="316">
        <v>3</v>
      </c>
      <c r="I10" s="316">
        <v>4</v>
      </c>
      <c r="J10" s="316">
        <v>5</v>
      </c>
      <c r="K10" s="316">
        <v>6</v>
      </c>
      <c r="L10" s="316">
        <v>7</v>
      </c>
      <c r="M10" s="67"/>
    </row>
    <row r="11" spans="1:17" ht="27.75" customHeight="1" x14ac:dyDescent="0.2">
      <c r="A11" s="317" t="s">
        <v>343</v>
      </c>
      <c r="B11" s="318"/>
      <c r="C11" s="318"/>
      <c r="D11" s="318"/>
      <c r="E11" s="319"/>
      <c r="F11" s="320"/>
      <c r="G11" s="320"/>
      <c r="H11" s="320"/>
      <c r="I11" s="320"/>
      <c r="J11" s="321"/>
      <c r="K11" s="320"/>
      <c r="L11" s="321"/>
    </row>
    <row r="12" spans="1:17" ht="15.75" customHeight="1" x14ac:dyDescent="0.2">
      <c r="A12" s="322" t="s">
        <v>96</v>
      </c>
      <c r="B12" s="323"/>
      <c r="C12" s="324"/>
      <c r="D12" s="324"/>
      <c r="E12" s="325"/>
      <c r="F12" s="79">
        <v>18353</v>
      </c>
      <c r="G12" s="79">
        <v>26070</v>
      </c>
      <c r="H12" s="79">
        <v>19389</v>
      </c>
      <c r="I12" s="79">
        <v>22927</v>
      </c>
      <c r="J12" s="537">
        <v>19223</v>
      </c>
      <c r="K12" s="538">
        <v>-870</v>
      </c>
      <c r="L12" s="326">
        <v>-4.5258284346876136</v>
      </c>
    </row>
    <row r="13" spans="1:17" ht="15" customHeight="1" x14ac:dyDescent="0.2">
      <c r="A13" s="327" t="s">
        <v>344</v>
      </c>
      <c r="B13" s="86" t="s">
        <v>345</v>
      </c>
      <c r="C13" s="324"/>
      <c r="D13" s="324"/>
      <c r="E13" s="325"/>
      <c r="F13" s="79">
        <v>9454</v>
      </c>
      <c r="G13" s="79">
        <v>14207</v>
      </c>
      <c r="H13" s="79">
        <v>10895</v>
      </c>
      <c r="I13" s="79">
        <v>12428</v>
      </c>
      <c r="J13" s="537">
        <v>9889</v>
      </c>
      <c r="K13" s="538">
        <v>-435</v>
      </c>
      <c r="L13" s="326">
        <v>-4.3988269794721404</v>
      </c>
    </row>
    <row r="14" spans="1:17" ht="22.5" customHeight="1" x14ac:dyDescent="0.2">
      <c r="A14" s="327"/>
      <c r="B14" s="86" t="s">
        <v>346</v>
      </c>
      <c r="C14" s="324"/>
      <c r="D14" s="324"/>
      <c r="E14" s="325"/>
      <c r="F14" s="79">
        <v>8899</v>
      </c>
      <c r="G14" s="79">
        <v>11863</v>
      </c>
      <c r="H14" s="79">
        <v>8494</v>
      </c>
      <c r="I14" s="79">
        <v>10499</v>
      </c>
      <c r="J14" s="537">
        <v>9334</v>
      </c>
      <c r="K14" s="538">
        <v>-435</v>
      </c>
      <c r="L14" s="326">
        <v>-4.6603814013284763</v>
      </c>
    </row>
    <row r="15" spans="1:17" ht="15" customHeight="1" x14ac:dyDescent="0.2">
      <c r="A15" s="327" t="s">
        <v>347</v>
      </c>
      <c r="B15" s="86" t="s">
        <v>100</v>
      </c>
      <c r="C15" s="324"/>
      <c r="D15" s="324"/>
      <c r="E15" s="325"/>
      <c r="F15" s="79">
        <v>5053</v>
      </c>
      <c r="G15" s="79">
        <v>10448</v>
      </c>
      <c r="H15" s="79">
        <v>4887</v>
      </c>
      <c r="I15" s="79">
        <v>5499</v>
      </c>
      <c r="J15" s="537">
        <v>5201</v>
      </c>
      <c r="K15" s="538">
        <v>-148</v>
      </c>
      <c r="L15" s="326">
        <v>-2.8456066141126706</v>
      </c>
    </row>
    <row r="16" spans="1:17" ht="15" customHeight="1" x14ac:dyDescent="0.2">
      <c r="A16" s="327"/>
      <c r="B16" s="86" t="s">
        <v>101</v>
      </c>
      <c r="C16" s="324"/>
      <c r="D16" s="324"/>
      <c r="E16" s="325"/>
      <c r="F16" s="79">
        <v>11640</v>
      </c>
      <c r="G16" s="79">
        <v>13780</v>
      </c>
      <c r="H16" s="79">
        <v>12624</v>
      </c>
      <c r="I16" s="79">
        <v>14957</v>
      </c>
      <c r="J16" s="537">
        <v>12192</v>
      </c>
      <c r="K16" s="538">
        <v>-552</v>
      </c>
      <c r="L16" s="326">
        <v>-4.5275590551181102</v>
      </c>
    </row>
    <row r="17" spans="1:12" ht="15" customHeight="1" x14ac:dyDescent="0.2">
      <c r="A17" s="327"/>
      <c r="B17" s="86" t="s">
        <v>102</v>
      </c>
      <c r="C17" s="324"/>
      <c r="D17" s="324"/>
      <c r="E17" s="325"/>
      <c r="F17" s="79">
        <v>1346</v>
      </c>
      <c r="G17" s="79">
        <v>1517</v>
      </c>
      <c r="H17" s="79">
        <v>1639</v>
      </c>
      <c r="I17" s="79">
        <v>2143</v>
      </c>
      <c r="J17" s="537">
        <v>1528</v>
      </c>
      <c r="K17" s="538">
        <v>-182</v>
      </c>
      <c r="L17" s="326">
        <v>-11.910994764397905</v>
      </c>
    </row>
    <row r="18" spans="1:12" ht="15" customHeight="1" x14ac:dyDescent="0.2">
      <c r="A18" s="327"/>
      <c r="B18" s="86" t="s">
        <v>103</v>
      </c>
      <c r="C18" s="324"/>
      <c r="D18" s="324"/>
      <c r="E18" s="325"/>
      <c r="F18" s="79">
        <v>314</v>
      </c>
      <c r="G18" s="79">
        <v>325</v>
      </c>
      <c r="H18" s="79">
        <v>239</v>
      </c>
      <c r="I18" s="79">
        <v>328</v>
      </c>
      <c r="J18" s="537">
        <v>302</v>
      </c>
      <c r="K18" s="538">
        <v>12</v>
      </c>
      <c r="L18" s="326">
        <v>3.9735099337748343</v>
      </c>
    </row>
    <row r="19" spans="1:12" ht="15" customHeight="1" x14ac:dyDescent="0.2">
      <c r="A19" s="83" t="s">
        <v>105</v>
      </c>
      <c r="B19" s="84" t="s">
        <v>175</v>
      </c>
      <c r="C19" s="324"/>
      <c r="D19" s="324"/>
      <c r="E19" s="325"/>
      <c r="F19" s="79">
        <v>10140</v>
      </c>
      <c r="G19" s="79">
        <v>17307</v>
      </c>
      <c r="H19" s="79">
        <v>11128</v>
      </c>
      <c r="I19" s="79">
        <v>13879</v>
      </c>
      <c r="J19" s="537">
        <v>10958</v>
      </c>
      <c r="K19" s="538">
        <v>-818</v>
      </c>
      <c r="L19" s="326">
        <v>-7.4648658514327435</v>
      </c>
    </row>
    <row r="20" spans="1:12" ht="15" customHeight="1" x14ac:dyDescent="0.2">
      <c r="A20" s="83"/>
      <c r="B20" s="84" t="s">
        <v>176</v>
      </c>
      <c r="C20" s="324"/>
      <c r="D20" s="324"/>
      <c r="E20" s="325"/>
      <c r="F20" s="79">
        <v>8213</v>
      </c>
      <c r="G20" s="79">
        <v>8763</v>
      </c>
      <c r="H20" s="79">
        <v>8261</v>
      </c>
      <c r="I20" s="79">
        <v>9048</v>
      </c>
      <c r="J20" s="537">
        <v>8265</v>
      </c>
      <c r="K20" s="538">
        <v>-52</v>
      </c>
      <c r="L20" s="326">
        <v>-0.62915910465819724</v>
      </c>
    </row>
    <row r="21" spans="1:12" ht="15" customHeight="1" x14ac:dyDescent="0.2">
      <c r="A21" s="83" t="s">
        <v>105</v>
      </c>
      <c r="B21" s="84" t="s">
        <v>108</v>
      </c>
      <c r="C21" s="324"/>
      <c r="D21" s="324"/>
      <c r="E21" s="325"/>
      <c r="F21" s="79">
        <v>12837</v>
      </c>
      <c r="G21" s="79">
        <v>19198</v>
      </c>
      <c r="H21" s="79">
        <v>13400</v>
      </c>
      <c r="I21" s="79">
        <v>16200</v>
      </c>
      <c r="J21" s="537">
        <v>13488</v>
      </c>
      <c r="K21" s="538">
        <v>-651</v>
      </c>
      <c r="L21" s="326">
        <v>-4.8265124555160144</v>
      </c>
    </row>
    <row r="22" spans="1:12" ht="15" customHeight="1" x14ac:dyDescent="0.2">
      <c r="A22" s="83"/>
      <c r="B22" s="84" t="s">
        <v>109</v>
      </c>
      <c r="C22" s="324"/>
      <c r="D22" s="324"/>
      <c r="E22" s="325"/>
      <c r="F22" s="79">
        <v>5516</v>
      </c>
      <c r="G22" s="79">
        <v>6872</v>
      </c>
      <c r="H22" s="79">
        <v>5989</v>
      </c>
      <c r="I22" s="79">
        <v>6727</v>
      </c>
      <c r="J22" s="537">
        <v>5735</v>
      </c>
      <c r="K22" s="538">
        <v>-219</v>
      </c>
      <c r="L22" s="326">
        <v>-3.8186573670444637</v>
      </c>
    </row>
    <row r="23" spans="1:12" ht="15" customHeight="1" x14ac:dyDescent="0.2">
      <c r="A23" s="328" t="s">
        <v>347</v>
      </c>
      <c r="B23" s="329" t="s">
        <v>188</v>
      </c>
      <c r="C23" s="330"/>
      <c r="D23" s="330"/>
      <c r="E23" s="331"/>
      <c r="F23" s="539">
        <v>861</v>
      </c>
      <c r="G23" s="539">
        <v>5123</v>
      </c>
      <c r="H23" s="539">
        <v>499</v>
      </c>
      <c r="I23" s="539">
        <v>705</v>
      </c>
      <c r="J23" s="540">
        <v>900</v>
      </c>
      <c r="K23" s="541">
        <v>-39</v>
      </c>
      <c r="L23" s="332">
        <v>-4.333333333333333</v>
      </c>
    </row>
    <row r="24" spans="1:12" ht="15" customHeight="1" x14ac:dyDescent="0.2">
      <c r="A24" s="333" t="s">
        <v>348</v>
      </c>
      <c r="B24" s="334"/>
      <c r="C24" s="334"/>
      <c r="D24" s="334"/>
      <c r="E24" s="335"/>
      <c r="F24" s="336"/>
      <c r="G24" s="336"/>
      <c r="H24" s="336"/>
      <c r="I24" s="336"/>
      <c r="J24" s="336"/>
      <c r="K24" s="337"/>
      <c r="L24" s="338"/>
    </row>
    <row r="25" spans="1:12" ht="15" customHeight="1" x14ac:dyDescent="0.2">
      <c r="A25" s="339" t="s">
        <v>96</v>
      </c>
      <c r="B25" s="340"/>
      <c r="C25" s="341"/>
      <c r="D25" s="341"/>
      <c r="E25" s="342"/>
      <c r="F25" s="542">
        <v>43.2</v>
      </c>
      <c r="G25" s="542">
        <v>42.3</v>
      </c>
      <c r="H25" s="542">
        <v>42.3</v>
      </c>
      <c r="I25" s="542">
        <v>38.299999999999997</v>
      </c>
      <c r="J25" s="542">
        <v>44.3</v>
      </c>
      <c r="K25" s="543" t="s">
        <v>349</v>
      </c>
      <c r="L25" s="344">
        <v>-1.0999999999999943</v>
      </c>
    </row>
    <row r="26" spans="1:12" ht="15" customHeight="1" x14ac:dyDescent="0.2">
      <c r="A26" s="345" t="s">
        <v>97</v>
      </c>
      <c r="B26" s="346" t="s">
        <v>345</v>
      </c>
      <c r="C26" s="341"/>
      <c r="D26" s="341"/>
      <c r="E26" s="342"/>
      <c r="F26" s="542">
        <v>42.6</v>
      </c>
      <c r="G26" s="542">
        <v>42.2</v>
      </c>
      <c r="H26" s="542">
        <v>41.6</v>
      </c>
      <c r="I26" s="542">
        <v>38.1</v>
      </c>
      <c r="J26" s="344">
        <v>44.2</v>
      </c>
      <c r="K26" s="543" t="s">
        <v>349</v>
      </c>
      <c r="L26" s="344">
        <v>-1.6000000000000014</v>
      </c>
    </row>
    <row r="27" spans="1:12" ht="15" customHeight="1" x14ac:dyDescent="0.2">
      <c r="A27" s="345"/>
      <c r="B27" s="346" t="s">
        <v>346</v>
      </c>
      <c r="C27" s="341"/>
      <c r="D27" s="341"/>
      <c r="E27" s="342"/>
      <c r="F27" s="542">
        <v>43.8</v>
      </c>
      <c r="G27" s="542">
        <v>42.6</v>
      </c>
      <c r="H27" s="542">
        <v>43.2</v>
      </c>
      <c r="I27" s="542">
        <v>38.5</v>
      </c>
      <c r="J27" s="542">
        <v>44.4</v>
      </c>
      <c r="K27" s="543" t="s">
        <v>349</v>
      </c>
      <c r="L27" s="344">
        <v>-0.60000000000000142</v>
      </c>
    </row>
    <row r="28" spans="1:12" ht="15" customHeight="1" x14ac:dyDescent="0.2">
      <c r="A28" s="345" t="s">
        <v>105</v>
      </c>
      <c r="B28" s="346" t="s">
        <v>100</v>
      </c>
      <c r="C28" s="341"/>
      <c r="D28" s="341"/>
      <c r="E28" s="342"/>
      <c r="F28" s="542">
        <v>53.6</v>
      </c>
      <c r="G28" s="542">
        <v>51.6</v>
      </c>
      <c r="H28" s="542">
        <v>54.3</v>
      </c>
      <c r="I28" s="542">
        <v>51</v>
      </c>
      <c r="J28" s="542">
        <v>54.6</v>
      </c>
      <c r="K28" s="543" t="s">
        <v>349</v>
      </c>
      <c r="L28" s="344">
        <v>-1</v>
      </c>
    </row>
    <row r="29" spans="1:12" ht="11.25" x14ac:dyDescent="0.2">
      <c r="A29" s="345"/>
      <c r="B29" s="346" t="s">
        <v>101</v>
      </c>
      <c r="C29" s="341"/>
      <c r="D29" s="341"/>
      <c r="E29" s="342"/>
      <c r="F29" s="542">
        <v>39.799999999999997</v>
      </c>
      <c r="G29" s="542">
        <v>39.200000000000003</v>
      </c>
      <c r="H29" s="542">
        <v>39.5</v>
      </c>
      <c r="I29" s="542">
        <v>35.9</v>
      </c>
      <c r="J29" s="344">
        <v>41.5</v>
      </c>
      <c r="K29" s="543" t="s">
        <v>349</v>
      </c>
      <c r="L29" s="344">
        <v>-1.7000000000000028</v>
      </c>
    </row>
    <row r="30" spans="1:12" ht="15" customHeight="1" x14ac:dyDescent="0.2">
      <c r="A30" s="345"/>
      <c r="B30" s="346" t="s">
        <v>102</v>
      </c>
      <c r="C30" s="341"/>
      <c r="D30" s="341"/>
      <c r="E30" s="342"/>
      <c r="F30" s="542">
        <v>35.799999999999997</v>
      </c>
      <c r="G30" s="542">
        <v>32.799999999999997</v>
      </c>
      <c r="H30" s="542">
        <v>28.9</v>
      </c>
      <c r="I30" s="542">
        <v>24.1</v>
      </c>
      <c r="J30" s="542">
        <v>35.1</v>
      </c>
      <c r="K30" s="543" t="s">
        <v>349</v>
      </c>
      <c r="L30" s="344">
        <v>0.69999999999999574</v>
      </c>
    </row>
    <row r="31" spans="1:12" ht="15" customHeight="1" x14ac:dyDescent="0.2">
      <c r="A31" s="345"/>
      <c r="B31" s="346" t="s">
        <v>103</v>
      </c>
      <c r="C31" s="341"/>
      <c r="D31" s="341"/>
      <c r="E31" s="342"/>
      <c r="F31" s="542">
        <v>55.9</v>
      </c>
      <c r="G31" s="542">
        <v>53.7</v>
      </c>
      <c r="H31" s="542">
        <v>50.6</v>
      </c>
      <c r="I31" s="542">
        <v>46</v>
      </c>
      <c r="J31" s="542">
        <v>58.3</v>
      </c>
      <c r="K31" s="543" t="s">
        <v>349</v>
      </c>
      <c r="L31" s="344">
        <v>-2.3999999999999986</v>
      </c>
    </row>
    <row r="32" spans="1:12" ht="15" customHeight="1" x14ac:dyDescent="0.2">
      <c r="A32" s="347" t="s">
        <v>105</v>
      </c>
      <c r="B32" s="348" t="s">
        <v>175</v>
      </c>
      <c r="C32" s="341"/>
      <c r="D32" s="341"/>
      <c r="E32" s="342"/>
      <c r="F32" s="542">
        <v>39.299999999999997</v>
      </c>
      <c r="G32" s="542">
        <v>37.5</v>
      </c>
      <c r="H32" s="542">
        <v>35.700000000000003</v>
      </c>
      <c r="I32" s="542">
        <v>34.4</v>
      </c>
      <c r="J32" s="344">
        <v>39.200000000000003</v>
      </c>
      <c r="K32" s="543" t="s">
        <v>349</v>
      </c>
      <c r="L32" s="344">
        <v>9.9999999999994316E-2</v>
      </c>
    </row>
    <row r="33" spans="1:12" ht="15" customHeight="1" x14ac:dyDescent="0.2">
      <c r="A33" s="347"/>
      <c r="B33" s="348" t="s">
        <v>176</v>
      </c>
      <c r="C33" s="341"/>
      <c r="D33" s="341"/>
      <c r="E33" s="342"/>
      <c r="F33" s="542">
        <v>47.4</v>
      </c>
      <c r="G33" s="542">
        <v>48.9</v>
      </c>
      <c r="H33" s="542">
        <v>50.8</v>
      </c>
      <c r="I33" s="542">
        <v>43.9</v>
      </c>
      <c r="J33" s="542">
        <v>50.5</v>
      </c>
      <c r="K33" s="543" t="s">
        <v>349</v>
      </c>
      <c r="L33" s="344">
        <v>-3.1000000000000014</v>
      </c>
    </row>
    <row r="34" spans="1:12" s="349" customFormat="1" ht="15" customHeight="1" x14ac:dyDescent="0.2">
      <c r="A34" s="347" t="s">
        <v>105</v>
      </c>
      <c r="B34" s="348" t="s">
        <v>108</v>
      </c>
      <c r="C34" s="341"/>
      <c r="D34" s="341"/>
      <c r="E34" s="342"/>
      <c r="F34" s="542">
        <v>37.4</v>
      </c>
      <c r="G34" s="542">
        <v>37.5</v>
      </c>
      <c r="H34" s="542">
        <v>36.4</v>
      </c>
      <c r="I34" s="542">
        <v>31.4</v>
      </c>
      <c r="J34" s="542">
        <v>37.5</v>
      </c>
      <c r="K34" s="543" t="s">
        <v>349</v>
      </c>
      <c r="L34" s="344">
        <v>-0.10000000000000142</v>
      </c>
    </row>
    <row r="35" spans="1:12" s="349" customFormat="1" ht="11.25" x14ac:dyDescent="0.2">
      <c r="A35" s="350"/>
      <c r="B35" s="351" t="s">
        <v>109</v>
      </c>
      <c r="C35" s="352"/>
      <c r="D35" s="352"/>
      <c r="E35" s="353"/>
      <c r="F35" s="544">
        <v>56.6</v>
      </c>
      <c r="G35" s="544">
        <v>54.4</v>
      </c>
      <c r="H35" s="544">
        <v>55.5</v>
      </c>
      <c r="I35" s="544">
        <v>54.9</v>
      </c>
      <c r="J35" s="545">
        <v>60</v>
      </c>
      <c r="K35" s="546" t="s">
        <v>349</v>
      </c>
      <c r="L35" s="354">
        <v>-3.3999999999999986</v>
      </c>
    </row>
    <row r="36" spans="1:12" s="349" customFormat="1" ht="15.95" customHeight="1" x14ac:dyDescent="0.2">
      <c r="A36" s="355" t="s">
        <v>350</v>
      </c>
      <c r="B36" s="356"/>
      <c r="C36" s="357"/>
      <c r="D36" s="356"/>
      <c r="E36" s="358"/>
      <c r="F36" s="547">
        <v>17243</v>
      </c>
      <c r="G36" s="547">
        <v>20135</v>
      </c>
      <c r="H36" s="547">
        <v>18771</v>
      </c>
      <c r="I36" s="547">
        <v>22064</v>
      </c>
      <c r="J36" s="547">
        <v>18062</v>
      </c>
      <c r="K36" s="343">
        <v>-819</v>
      </c>
      <c r="L36" s="359">
        <v>-4.5343815745764591</v>
      </c>
    </row>
    <row r="37" spans="1:12" s="349" customFormat="1" ht="15.95" customHeight="1" x14ac:dyDescent="0.2">
      <c r="A37" s="360"/>
      <c r="B37" s="361" t="s">
        <v>105</v>
      </c>
      <c r="C37" s="361" t="s">
        <v>351</v>
      </c>
      <c r="D37" s="361"/>
      <c r="E37" s="362"/>
      <c r="F37" s="547">
        <v>7442</v>
      </c>
      <c r="G37" s="547">
        <v>8526</v>
      </c>
      <c r="H37" s="547">
        <v>7938</v>
      </c>
      <c r="I37" s="547">
        <v>8447</v>
      </c>
      <c r="J37" s="547">
        <v>8003</v>
      </c>
      <c r="K37" s="343">
        <v>-561</v>
      </c>
      <c r="L37" s="359">
        <v>-7.0098712982631515</v>
      </c>
    </row>
    <row r="38" spans="1:12" s="349" customFormat="1" ht="15.95" customHeight="1" x14ac:dyDescent="0.2">
      <c r="A38" s="360"/>
      <c r="B38" s="348" t="s">
        <v>97</v>
      </c>
      <c r="C38" s="348" t="s">
        <v>98</v>
      </c>
      <c r="D38" s="363"/>
      <c r="E38" s="362"/>
      <c r="F38" s="547">
        <v>9037</v>
      </c>
      <c r="G38" s="547">
        <v>11082</v>
      </c>
      <c r="H38" s="547">
        <v>10639</v>
      </c>
      <c r="I38" s="547">
        <v>12067</v>
      </c>
      <c r="J38" s="548">
        <v>9445</v>
      </c>
      <c r="K38" s="343">
        <v>-408</v>
      </c>
      <c r="L38" s="359">
        <v>-4.3197458973001588</v>
      </c>
    </row>
    <row r="39" spans="1:12" s="349" customFormat="1" ht="15.95" customHeight="1" x14ac:dyDescent="0.2">
      <c r="A39" s="360"/>
      <c r="B39" s="363"/>
      <c r="C39" s="361" t="s">
        <v>352</v>
      </c>
      <c r="D39" s="363"/>
      <c r="E39" s="362"/>
      <c r="F39" s="547">
        <v>3849</v>
      </c>
      <c r="G39" s="547">
        <v>4672</v>
      </c>
      <c r="H39" s="547">
        <v>4422</v>
      </c>
      <c r="I39" s="547">
        <v>4597</v>
      </c>
      <c r="J39" s="547">
        <v>4173</v>
      </c>
      <c r="K39" s="343">
        <v>-324</v>
      </c>
      <c r="L39" s="359">
        <v>-7.7641984184040256</v>
      </c>
    </row>
    <row r="40" spans="1:12" s="349" customFormat="1" ht="15.95" customHeight="1" x14ac:dyDescent="0.2">
      <c r="A40" s="360"/>
      <c r="B40" s="348"/>
      <c r="C40" s="348" t="s">
        <v>99</v>
      </c>
      <c r="D40" s="363"/>
      <c r="E40" s="362"/>
      <c r="F40" s="547">
        <v>8206</v>
      </c>
      <c r="G40" s="547">
        <v>9053</v>
      </c>
      <c r="H40" s="547">
        <v>8132</v>
      </c>
      <c r="I40" s="547">
        <v>9997</v>
      </c>
      <c r="J40" s="547">
        <v>8617</v>
      </c>
      <c r="K40" s="343">
        <v>-411</v>
      </c>
      <c r="L40" s="359">
        <v>-4.7696414065219912</v>
      </c>
    </row>
    <row r="41" spans="1:12" s="349" customFormat="1" ht="24" customHeight="1" x14ac:dyDescent="0.2">
      <c r="A41" s="360"/>
      <c r="B41" s="363"/>
      <c r="C41" s="361" t="s">
        <v>352</v>
      </c>
      <c r="D41" s="363"/>
      <c r="E41" s="362"/>
      <c r="F41" s="547">
        <v>3593</v>
      </c>
      <c r="G41" s="547">
        <v>3854</v>
      </c>
      <c r="H41" s="547">
        <v>3516</v>
      </c>
      <c r="I41" s="547">
        <v>3850</v>
      </c>
      <c r="J41" s="548">
        <v>3830</v>
      </c>
      <c r="K41" s="343">
        <v>-237</v>
      </c>
      <c r="L41" s="359">
        <v>-6.1879895561357703</v>
      </c>
    </row>
    <row r="42" spans="1:12" ht="15" customHeight="1" x14ac:dyDescent="0.2">
      <c r="A42" s="360"/>
      <c r="B42" s="348" t="s">
        <v>105</v>
      </c>
      <c r="C42" s="348" t="s">
        <v>353</v>
      </c>
      <c r="D42" s="363"/>
      <c r="E42" s="362"/>
      <c r="F42" s="547">
        <v>4206</v>
      </c>
      <c r="G42" s="547">
        <v>5440</v>
      </c>
      <c r="H42" s="547">
        <v>4496</v>
      </c>
      <c r="I42" s="547">
        <v>4908</v>
      </c>
      <c r="J42" s="547">
        <v>4267</v>
      </c>
      <c r="K42" s="343">
        <v>-61</v>
      </c>
      <c r="L42" s="359">
        <v>-1.4295758143895008</v>
      </c>
    </row>
    <row r="43" spans="1:12" ht="15" customHeight="1" x14ac:dyDescent="0.2">
      <c r="A43" s="360"/>
      <c r="B43" s="363"/>
      <c r="C43" s="361" t="s">
        <v>352</v>
      </c>
      <c r="D43" s="363"/>
      <c r="E43" s="362"/>
      <c r="F43" s="547">
        <v>2255</v>
      </c>
      <c r="G43" s="547">
        <v>2809</v>
      </c>
      <c r="H43" s="547">
        <v>2442</v>
      </c>
      <c r="I43" s="547">
        <v>2504</v>
      </c>
      <c r="J43" s="547">
        <v>2328</v>
      </c>
      <c r="K43" s="343">
        <v>-73</v>
      </c>
      <c r="L43" s="359">
        <v>-3.1357388316151202</v>
      </c>
    </row>
    <row r="44" spans="1:12" ht="15" customHeight="1" x14ac:dyDescent="0.2">
      <c r="A44" s="360"/>
      <c r="B44" s="348"/>
      <c r="C44" s="346" t="s">
        <v>101</v>
      </c>
      <c r="D44" s="363"/>
      <c r="E44" s="362"/>
      <c r="F44" s="547">
        <v>11379</v>
      </c>
      <c r="G44" s="547">
        <v>12859</v>
      </c>
      <c r="H44" s="547">
        <v>12399</v>
      </c>
      <c r="I44" s="547">
        <v>14693</v>
      </c>
      <c r="J44" s="548">
        <v>11968</v>
      </c>
      <c r="K44" s="343">
        <v>-589</v>
      </c>
      <c r="L44" s="359">
        <v>-4.9214572192513373</v>
      </c>
    </row>
    <row r="45" spans="1:12" ht="15" customHeight="1" x14ac:dyDescent="0.2">
      <c r="A45" s="360"/>
      <c r="B45" s="363"/>
      <c r="C45" s="361" t="s">
        <v>352</v>
      </c>
      <c r="D45" s="363"/>
      <c r="E45" s="362"/>
      <c r="F45" s="547">
        <v>4530</v>
      </c>
      <c r="G45" s="547">
        <v>5047</v>
      </c>
      <c r="H45" s="547">
        <v>4902</v>
      </c>
      <c r="I45" s="547">
        <v>5277</v>
      </c>
      <c r="J45" s="547">
        <v>4964</v>
      </c>
      <c r="K45" s="343">
        <v>-434</v>
      </c>
      <c r="L45" s="359">
        <v>-8.7429492344883162</v>
      </c>
    </row>
    <row r="46" spans="1:12" ht="15" customHeight="1" x14ac:dyDescent="0.2">
      <c r="A46" s="360"/>
      <c r="B46" s="348"/>
      <c r="C46" s="346" t="s">
        <v>102</v>
      </c>
      <c r="D46" s="363"/>
      <c r="E46" s="362"/>
      <c r="F46" s="547">
        <v>1345</v>
      </c>
      <c r="G46" s="547">
        <v>1512</v>
      </c>
      <c r="H46" s="547">
        <v>1637</v>
      </c>
      <c r="I46" s="547">
        <v>2135</v>
      </c>
      <c r="J46" s="547">
        <v>1525</v>
      </c>
      <c r="K46" s="343">
        <v>-180</v>
      </c>
      <c r="L46" s="359">
        <v>-11.803278688524591</v>
      </c>
    </row>
    <row r="47" spans="1:12" ht="15" customHeight="1" x14ac:dyDescent="0.2">
      <c r="A47" s="360"/>
      <c r="B47" s="363"/>
      <c r="C47" s="361" t="s">
        <v>352</v>
      </c>
      <c r="D47" s="363"/>
      <c r="E47" s="362"/>
      <c r="F47" s="547">
        <v>482</v>
      </c>
      <c r="G47" s="547">
        <v>496</v>
      </c>
      <c r="H47" s="547">
        <v>473</v>
      </c>
      <c r="I47" s="547">
        <v>515</v>
      </c>
      <c r="J47" s="548">
        <v>535</v>
      </c>
      <c r="K47" s="343">
        <v>-53</v>
      </c>
      <c r="L47" s="359">
        <v>-9.9065420560747661</v>
      </c>
    </row>
    <row r="48" spans="1:12" ht="15" customHeight="1" x14ac:dyDescent="0.2">
      <c r="A48" s="360"/>
      <c r="B48" s="363"/>
      <c r="C48" s="346" t="s">
        <v>103</v>
      </c>
      <c r="D48" s="364"/>
      <c r="E48" s="365"/>
      <c r="F48" s="547">
        <v>313</v>
      </c>
      <c r="G48" s="547">
        <v>324</v>
      </c>
      <c r="H48" s="547">
        <v>239</v>
      </c>
      <c r="I48" s="547">
        <v>328</v>
      </c>
      <c r="J48" s="547">
        <v>302</v>
      </c>
      <c r="K48" s="343">
        <v>11</v>
      </c>
      <c r="L48" s="359">
        <v>3.6423841059602649</v>
      </c>
    </row>
    <row r="49" spans="1:12" ht="15" customHeight="1" x14ac:dyDescent="0.2">
      <c r="A49" s="360"/>
      <c r="B49" s="363"/>
      <c r="C49" s="361" t="s">
        <v>352</v>
      </c>
      <c r="D49" s="363"/>
      <c r="E49" s="362"/>
      <c r="F49" s="547">
        <v>175</v>
      </c>
      <c r="G49" s="547">
        <v>174</v>
      </c>
      <c r="H49" s="547">
        <v>121</v>
      </c>
      <c r="I49" s="547">
        <v>151</v>
      </c>
      <c r="J49" s="547">
        <v>176</v>
      </c>
      <c r="K49" s="343">
        <v>-1</v>
      </c>
      <c r="L49" s="359">
        <v>-0.56818181818181823</v>
      </c>
    </row>
    <row r="50" spans="1:12" ht="15" customHeight="1" x14ac:dyDescent="0.2">
      <c r="A50" s="360"/>
      <c r="B50" s="348" t="s">
        <v>105</v>
      </c>
      <c r="C50" s="361" t="s">
        <v>175</v>
      </c>
      <c r="D50" s="363"/>
      <c r="E50" s="362"/>
      <c r="F50" s="547">
        <v>9103</v>
      </c>
      <c r="G50" s="547">
        <v>11594</v>
      </c>
      <c r="H50" s="547">
        <v>10570</v>
      </c>
      <c r="I50" s="547">
        <v>13088</v>
      </c>
      <c r="J50" s="548">
        <v>9886</v>
      </c>
      <c r="K50" s="343">
        <v>-783</v>
      </c>
      <c r="L50" s="359">
        <v>-7.9202913210600849</v>
      </c>
    </row>
    <row r="51" spans="1:12" ht="15" customHeight="1" x14ac:dyDescent="0.2">
      <c r="A51" s="360"/>
      <c r="B51" s="363"/>
      <c r="C51" s="361" t="s">
        <v>352</v>
      </c>
      <c r="D51" s="363"/>
      <c r="E51" s="362"/>
      <c r="F51" s="547">
        <v>3580</v>
      </c>
      <c r="G51" s="547">
        <v>4346</v>
      </c>
      <c r="H51" s="547">
        <v>3771</v>
      </c>
      <c r="I51" s="547">
        <v>4506</v>
      </c>
      <c r="J51" s="547">
        <v>3875</v>
      </c>
      <c r="K51" s="343">
        <v>-295</v>
      </c>
      <c r="L51" s="359">
        <v>-7.612903225806452</v>
      </c>
    </row>
    <row r="52" spans="1:12" ht="15" customHeight="1" x14ac:dyDescent="0.2">
      <c r="A52" s="360"/>
      <c r="B52" s="348"/>
      <c r="C52" s="361" t="s">
        <v>176</v>
      </c>
      <c r="D52" s="363"/>
      <c r="E52" s="362"/>
      <c r="F52" s="547">
        <v>8140</v>
      </c>
      <c r="G52" s="547">
        <v>8541</v>
      </c>
      <c r="H52" s="547">
        <v>8201</v>
      </c>
      <c r="I52" s="547">
        <v>8976</v>
      </c>
      <c r="J52" s="547">
        <v>8176</v>
      </c>
      <c r="K52" s="343">
        <v>-36</v>
      </c>
      <c r="L52" s="359">
        <v>-0.44031311154598823</v>
      </c>
    </row>
    <row r="53" spans="1:12" s="114" customFormat="1" ht="11.25" customHeight="1" x14ac:dyDescent="0.2">
      <c r="A53" s="360"/>
      <c r="B53" s="363"/>
      <c r="C53" s="361" t="s">
        <v>352</v>
      </c>
      <c r="D53" s="363"/>
      <c r="E53" s="362"/>
      <c r="F53" s="547">
        <v>3862</v>
      </c>
      <c r="G53" s="547">
        <v>4180</v>
      </c>
      <c r="H53" s="547">
        <v>4167</v>
      </c>
      <c r="I53" s="547">
        <v>3941</v>
      </c>
      <c r="J53" s="548">
        <v>4128</v>
      </c>
      <c r="K53" s="343">
        <v>-266</v>
      </c>
      <c r="L53" s="359">
        <v>-6.4437984496124034</v>
      </c>
    </row>
    <row r="54" spans="1:12" s="180" customFormat="1" ht="12.75" customHeight="1" x14ac:dyDescent="0.2">
      <c r="A54" s="360"/>
      <c r="B54" s="348" t="s">
        <v>105</v>
      </c>
      <c r="C54" s="348" t="s">
        <v>108</v>
      </c>
      <c r="D54" s="363"/>
      <c r="E54" s="362"/>
      <c r="F54" s="547">
        <v>12066</v>
      </c>
      <c r="G54" s="547">
        <v>14356</v>
      </c>
      <c r="H54" s="547">
        <v>12991</v>
      </c>
      <c r="I54" s="547">
        <v>15594</v>
      </c>
      <c r="J54" s="547">
        <v>12609</v>
      </c>
      <c r="K54" s="343">
        <v>-543</v>
      </c>
      <c r="L54" s="359">
        <v>-4.3064477753985253</v>
      </c>
    </row>
    <row r="55" spans="1:12" ht="11.25" x14ac:dyDescent="0.2">
      <c r="A55" s="360"/>
      <c r="B55" s="363"/>
      <c r="C55" s="361" t="s">
        <v>352</v>
      </c>
      <c r="D55" s="363"/>
      <c r="E55" s="362"/>
      <c r="F55" s="547">
        <v>4514</v>
      </c>
      <c r="G55" s="547">
        <v>5381</v>
      </c>
      <c r="H55" s="547">
        <v>4731</v>
      </c>
      <c r="I55" s="547">
        <v>4896</v>
      </c>
      <c r="J55" s="547">
        <v>4731</v>
      </c>
      <c r="K55" s="343">
        <v>-217</v>
      </c>
      <c r="L55" s="359">
        <v>-4.5867681251321075</v>
      </c>
    </row>
    <row r="56" spans="1:12" ht="14.25" customHeight="1" x14ac:dyDescent="0.2">
      <c r="A56" s="360"/>
      <c r="B56" s="363"/>
      <c r="C56" s="348" t="s">
        <v>109</v>
      </c>
      <c r="D56" s="363"/>
      <c r="E56" s="362"/>
      <c r="F56" s="547">
        <v>5177</v>
      </c>
      <c r="G56" s="547">
        <v>5779</v>
      </c>
      <c r="H56" s="547">
        <v>5780</v>
      </c>
      <c r="I56" s="547">
        <v>6470</v>
      </c>
      <c r="J56" s="547">
        <v>5453</v>
      </c>
      <c r="K56" s="343">
        <v>-276</v>
      </c>
      <c r="L56" s="359">
        <v>-5.0614340729873462</v>
      </c>
    </row>
    <row r="57" spans="1:12" ht="18.75" customHeight="1" x14ac:dyDescent="0.2">
      <c r="A57" s="366"/>
      <c r="B57" s="367"/>
      <c r="C57" s="368" t="s">
        <v>352</v>
      </c>
      <c r="D57" s="367"/>
      <c r="E57" s="369"/>
      <c r="F57" s="408">
        <v>2928</v>
      </c>
      <c r="G57" s="549">
        <v>3145</v>
      </c>
      <c r="H57" s="549">
        <v>3207</v>
      </c>
      <c r="I57" s="549">
        <v>3551</v>
      </c>
      <c r="J57" s="549">
        <v>3272</v>
      </c>
      <c r="K57" s="550">
        <v>-344</v>
      </c>
      <c r="L57" s="370">
        <v>-10.513447432762836</v>
      </c>
    </row>
    <row r="58" spans="1:12" s="86" customFormat="1" ht="11.25" x14ac:dyDescent="0.2">
      <c r="A58" s="346"/>
      <c r="B58" s="346"/>
      <c r="C58" s="346"/>
      <c r="D58" s="346"/>
      <c r="E58" s="346"/>
      <c r="F58" s="346"/>
      <c r="G58" s="346"/>
      <c r="H58" s="346"/>
      <c r="I58" s="346"/>
      <c r="J58" s="346"/>
      <c r="K58" s="278"/>
      <c r="L58" s="114" t="s">
        <v>35</v>
      </c>
    </row>
    <row r="59" spans="1:12" s="86" customFormat="1" ht="21" customHeight="1" x14ac:dyDescent="0.2">
      <c r="A59" s="371" t="s">
        <v>354</v>
      </c>
      <c r="B59" s="116"/>
      <c r="C59" s="116"/>
      <c r="D59" s="371"/>
      <c r="E59" s="116"/>
      <c r="F59" s="116"/>
      <c r="G59" s="116"/>
      <c r="H59" s="116"/>
      <c r="I59" s="116"/>
      <c r="J59" s="116"/>
      <c r="K59" s="116"/>
      <c r="L59" s="116"/>
    </row>
    <row r="60" spans="1:12" s="86" customFormat="1" ht="12.75" customHeight="1" x14ac:dyDescent="0.2">
      <c r="A60" s="372" t="s">
        <v>355</v>
      </c>
      <c r="B60" s="117"/>
      <c r="C60" s="117"/>
      <c r="D60" s="117"/>
      <c r="E60" s="117"/>
      <c r="F60" s="117"/>
      <c r="G60" s="117"/>
      <c r="H60" s="117"/>
      <c r="I60" s="117"/>
      <c r="J60" s="117"/>
      <c r="K60" s="117"/>
      <c r="L60" s="117"/>
    </row>
    <row r="61" spans="1:12" s="86" customFormat="1" ht="12.75" customHeight="1" x14ac:dyDescent="0.2">
      <c r="A61" s="373" t="s">
        <v>356</v>
      </c>
      <c r="B61" s="374"/>
      <c r="C61" s="374"/>
      <c r="D61" s="374"/>
      <c r="E61" s="374"/>
      <c r="F61" s="374"/>
      <c r="G61" s="374"/>
      <c r="H61" s="374"/>
      <c r="I61" s="374"/>
      <c r="J61" s="374"/>
      <c r="K61" s="374"/>
      <c r="L61" s="374"/>
    </row>
    <row r="62" spans="1:12" s="86" customFormat="1" ht="12.75" customHeight="1" x14ac:dyDescent="0.2">
      <c r="A62" s="113"/>
      <c r="B62" s="113"/>
      <c r="C62" s="113"/>
      <c r="D62" s="113"/>
      <c r="E62" s="113"/>
      <c r="F62" s="113"/>
      <c r="G62" s="113"/>
      <c r="H62" s="113"/>
      <c r="I62" s="113"/>
    </row>
    <row r="63" spans="1:12" s="86" customFormat="1" ht="12.75" customHeight="1" x14ac:dyDescent="0.2"/>
    <row r="64" spans="1:12" ht="15.95" customHeight="1" x14ac:dyDescent="0.2">
      <c r="B64" s="53"/>
      <c r="D64" s="53"/>
      <c r="E64" s="53"/>
      <c r="F64" s="53"/>
      <c r="G64" s="53"/>
      <c r="H64" s="53"/>
      <c r="I64" s="53"/>
      <c r="J64" s="53"/>
      <c r="K64" s="53"/>
      <c r="L64" s="53"/>
    </row>
    <row r="65" spans="2:12" ht="15.95" customHeight="1" x14ac:dyDescent="0.2">
      <c r="B65" s="53"/>
      <c r="D65" s="53"/>
      <c r="E65" s="53"/>
      <c r="F65" s="53"/>
      <c r="G65" s="53"/>
      <c r="H65" s="53"/>
      <c r="I65" s="53"/>
      <c r="J65" s="53"/>
      <c r="K65" s="53"/>
      <c r="L65" s="227"/>
    </row>
    <row r="66" spans="2:12" ht="15.95" customHeight="1" x14ac:dyDescent="0.2">
      <c r="B66" s="53"/>
      <c r="D66" s="53"/>
      <c r="E66" s="53"/>
      <c r="F66" s="53"/>
      <c r="G66" s="53"/>
      <c r="H66" s="53"/>
      <c r="I66" s="53"/>
      <c r="J66" s="53"/>
      <c r="K66" s="53"/>
      <c r="L66" s="53"/>
    </row>
    <row r="67" spans="2:12" ht="15.95" customHeight="1" x14ac:dyDescent="0.2">
      <c r="B67" s="53"/>
      <c r="D67" s="53"/>
      <c r="E67" s="53"/>
      <c r="F67" s="53"/>
      <c r="G67" s="53"/>
      <c r="H67" s="53"/>
      <c r="I67" s="53"/>
      <c r="J67" s="53"/>
      <c r="K67" s="53"/>
      <c r="L67" s="53"/>
    </row>
    <row r="68" spans="2:12" ht="15.95" customHeight="1" x14ac:dyDescent="0.2">
      <c r="B68" s="53"/>
      <c r="D68" s="53"/>
      <c r="E68" s="53"/>
      <c r="F68" s="53"/>
      <c r="G68" s="53"/>
      <c r="H68" s="53"/>
      <c r="I68" s="53"/>
      <c r="J68" s="53"/>
      <c r="K68" s="53"/>
      <c r="L68" s="53"/>
    </row>
    <row r="69" spans="2:12" ht="15.95" customHeight="1" x14ac:dyDescent="0.2">
      <c r="B69" s="53"/>
      <c r="D69" s="53"/>
      <c r="E69" s="53"/>
      <c r="F69" s="53"/>
      <c r="G69" s="53"/>
      <c r="H69" s="53"/>
      <c r="I69" s="53"/>
      <c r="J69" s="53"/>
      <c r="K69" s="53"/>
      <c r="L69" s="53"/>
    </row>
    <row r="70" spans="2:12" ht="15.95" customHeight="1" x14ac:dyDescent="0.2">
      <c r="B70" s="53"/>
      <c r="D70" s="53"/>
      <c r="E70" s="53"/>
      <c r="F70" s="53"/>
      <c r="G70" s="53"/>
      <c r="H70" s="53"/>
      <c r="I70" s="53"/>
      <c r="J70" s="53"/>
      <c r="K70" s="53"/>
      <c r="L70" s="53"/>
    </row>
    <row r="71" spans="2:12" ht="15.95" customHeight="1" x14ac:dyDescent="0.2">
      <c r="B71" s="53"/>
      <c r="D71" s="53"/>
      <c r="E71" s="53"/>
      <c r="F71" s="53"/>
      <c r="G71" s="53"/>
      <c r="H71" s="53"/>
      <c r="I71" s="53"/>
      <c r="J71" s="53"/>
      <c r="K71" s="53"/>
      <c r="L71" s="53"/>
    </row>
    <row r="72" spans="2:12" ht="15.95" customHeight="1" x14ac:dyDescent="0.2">
      <c r="B72" s="53"/>
      <c r="D72" s="53"/>
      <c r="E72" s="53"/>
      <c r="F72" s="53"/>
      <c r="G72" s="53"/>
      <c r="H72" s="53"/>
      <c r="I72" s="53"/>
      <c r="J72" s="53"/>
      <c r="K72" s="53"/>
      <c r="L72" s="53"/>
    </row>
    <row r="73" spans="2:12" ht="15.95" customHeight="1" x14ac:dyDescent="0.2">
      <c r="B73" s="53"/>
      <c r="D73" s="53"/>
      <c r="E73" s="53"/>
      <c r="F73" s="53"/>
      <c r="G73" s="53"/>
      <c r="H73" s="53"/>
      <c r="I73" s="53"/>
      <c r="J73" s="53"/>
      <c r="K73" s="53"/>
      <c r="L73" s="53"/>
    </row>
    <row r="74" spans="2:12" ht="15.95" customHeight="1" x14ac:dyDescent="0.2">
      <c r="B74" s="53"/>
      <c r="D74" s="53"/>
      <c r="E74" s="53"/>
      <c r="F74" s="53"/>
      <c r="G74" s="53"/>
      <c r="H74" s="53"/>
      <c r="I74" s="53"/>
      <c r="J74" s="53"/>
      <c r="K74" s="53"/>
      <c r="L74" s="53"/>
    </row>
    <row r="75" spans="2:12" ht="15.95" customHeight="1" x14ac:dyDescent="0.2">
      <c r="B75" s="53"/>
      <c r="D75" s="53"/>
      <c r="E75" s="53"/>
      <c r="F75" s="53"/>
      <c r="G75" s="53"/>
      <c r="H75" s="53"/>
      <c r="I75" s="53"/>
      <c r="J75" s="53"/>
      <c r="K75" s="53"/>
      <c r="L75" s="53"/>
    </row>
    <row r="76" spans="2:12" ht="15.95" customHeight="1" x14ac:dyDescent="0.2">
      <c r="B76" s="53"/>
      <c r="D76" s="53"/>
      <c r="E76" s="53"/>
      <c r="F76" s="53"/>
      <c r="G76" s="53"/>
      <c r="H76" s="53"/>
      <c r="I76" s="53"/>
      <c r="J76" s="53"/>
      <c r="K76" s="53"/>
      <c r="L76" s="53"/>
    </row>
    <row r="77" spans="2:12" ht="15.95" customHeight="1" x14ac:dyDescent="0.2">
      <c r="B77" s="53"/>
      <c r="D77" s="53"/>
      <c r="E77" s="53"/>
      <c r="F77" s="53"/>
      <c r="G77" s="53"/>
      <c r="H77" s="53"/>
      <c r="I77" s="53"/>
      <c r="J77" s="53"/>
      <c r="K77" s="53"/>
      <c r="L77" s="53"/>
    </row>
    <row r="78" spans="2:12" ht="15.95" customHeight="1" x14ac:dyDescent="0.2">
      <c r="B78" s="53"/>
      <c r="D78" s="53"/>
      <c r="E78" s="53"/>
      <c r="F78" s="53"/>
      <c r="G78" s="53"/>
      <c r="H78" s="53"/>
      <c r="I78" s="53"/>
      <c r="J78" s="53"/>
      <c r="K78" s="53"/>
      <c r="L78" s="53"/>
    </row>
    <row r="79" spans="2:12" ht="15.95" customHeight="1" x14ac:dyDescent="0.2">
      <c r="B79" s="53"/>
      <c r="D79" s="53"/>
      <c r="E79" s="53"/>
      <c r="F79" s="53"/>
      <c r="G79" s="53"/>
      <c r="H79" s="53"/>
      <c r="I79" s="53"/>
      <c r="J79" s="53"/>
      <c r="K79" s="53"/>
      <c r="L79" s="53"/>
    </row>
    <row r="80" spans="2:12" ht="15.95" customHeight="1" x14ac:dyDescent="0.2">
      <c r="B80" s="53"/>
      <c r="D80" s="53"/>
      <c r="E80" s="53"/>
      <c r="F80" s="53"/>
      <c r="G80" s="53"/>
      <c r="H80" s="53"/>
      <c r="I80" s="53"/>
      <c r="J80" s="53"/>
      <c r="K80" s="53"/>
      <c r="L80" s="53"/>
    </row>
    <row r="81" s="53" customFormat="1" ht="15.95" customHeight="1" x14ac:dyDescent="0.2"/>
    <row r="82" s="53" customFormat="1" ht="15.95" customHeight="1" x14ac:dyDescent="0.2"/>
    <row r="83" s="53" customFormat="1" ht="15.9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5">
    <mergeCell ref="A11:E11"/>
    <mergeCell ref="A24:E24"/>
    <mergeCell ref="A59:L59"/>
    <mergeCell ref="A60:L60"/>
    <mergeCell ref="A61:L61"/>
    <mergeCell ref="A3:L3"/>
    <mergeCell ref="A5:D5"/>
    <mergeCell ref="A7:E10"/>
    <mergeCell ref="F7:L7"/>
    <mergeCell ref="F8:F9"/>
    <mergeCell ref="G8:G9"/>
    <mergeCell ref="H8:H9"/>
    <mergeCell ref="I8:I9"/>
    <mergeCell ref="J8:J9"/>
    <mergeCell ref="K8:L8"/>
  </mergeCells>
  <printOptions horizontalCentered="1"/>
  <pageMargins left="0.7" right="0.7" top="0.75" bottom="0.75" header="0.3" footer="0.3"/>
  <pageSetup paperSize="9" scale="77"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7D028-40EF-4E6E-920F-E2A20D5F241F}">
  <sheetPr codeName="Tabelle23">
    <pageSetUpPr fitToPage="1"/>
  </sheetPr>
  <dimension ref="A1:O200"/>
  <sheetViews>
    <sheetView showGridLines="0" zoomScaleNormal="100" workbookViewId="0"/>
  </sheetViews>
  <sheetFormatPr baseColWidth="10" defaultColWidth="8.85546875" defaultRowHeight="15.95" customHeight="1" x14ac:dyDescent="0.2"/>
  <cols>
    <col min="1" max="1" width="9.7109375" style="53" customWidth="1"/>
    <col min="2" max="2" width="48.7109375" style="53"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5" customFormat="1" ht="36.75" customHeight="1" x14ac:dyDescent="0.2">
      <c r="A1" s="32"/>
      <c r="B1" s="33"/>
      <c r="C1" s="202"/>
      <c r="D1" s="33"/>
      <c r="E1" s="33"/>
      <c r="F1" s="33"/>
      <c r="G1" s="33"/>
      <c r="H1" s="33"/>
      <c r="I1" s="33"/>
      <c r="J1" s="34" t="s">
        <v>38</v>
      </c>
    </row>
    <row r="2" spans="1:15" customFormat="1" ht="11.25" customHeight="1" x14ac:dyDescent="0.2">
      <c r="A2" s="35"/>
      <c r="B2" s="36"/>
      <c r="C2" s="204"/>
      <c r="D2" s="36"/>
      <c r="E2" s="36"/>
      <c r="F2" s="36"/>
      <c r="G2" s="36"/>
      <c r="H2" s="36"/>
      <c r="I2" s="36"/>
      <c r="J2" s="36"/>
    </row>
    <row r="3" spans="1:15" s="39" customFormat="1" ht="24.95" customHeight="1" x14ac:dyDescent="0.2">
      <c r="A3" s="37" t="s">
        <v>357</v>
      </c>
      <c r="B3" s="38"/>
      <c r="C3" s="38"/>
      <c r="D3" s="38"/>
      <c r="E3" s="38"/>
      <c r="F3" s="38"/>
      <c r="G3" s="38"/>
      <c r="H3" s="38"/>
      <c r="I3" s="38"/>
      <c r="J3" s="38"/>
    </row>
    <row r="4" spans="1:15" s="39" customFormat="1" ht="12" customHeight="1" x14ac:dyDescent="0.2">
      <c r="A4" s="40" t="s">
        <v>84</v>
      </c>
      <c r="B4" s="40"/>
      <c r="C4" s="40"/>
      <c r="D4" s="40"/>
      <c r="E4" s="40"/>
      <c r="F4" s="40"/>
      <c r="G4" s="40"/>
      <c r="H4" s="40"/>
      <c r="I4" s="40"/>
      <c r="J4" s="40"/>
    </row>
    <row r="5" spans="1:15" s="39" customFormat="1" ht="12" customHeight="1" x14ac:dyDescent="0.2">
      <c r="A5" s="41" t="s">
        <v>335</v>
      </c>
      <c r="B5" s="41"/>
      <c r="C5" s="41"/>
      <c r="D5" s="41"/>
      <c r="E5" s="206"/>
      <c r="F5" s="206"/>
      <c r="G5" s="206"/>
      <c r="H5" s="206"/>
      <c r="I5" s="206"/>
      <c r="J5" s="206"/>
    </row>
    <row r="6" spans="1:15" s="39" customFormat="1" ht="11.25" customHeight="1" x14ac:dyDescent="0.2">
      <c r="A6" s="186"/>
      <c r="B6" s="187"/>
      <c r="C6" s="187"/>
      <c r="D6" s="187"/>
      <c r="E6" s="187"/>
      <c r="F6" s="187"/>
      <c r="G6" s="187"/>
      <c r="H6" s="187"/>
      <c r="I6" s="187"/>
      <c r="J6" s="187"/>
    </row>
    <row r="7" spans="1:15" customFormat="1" ht="24.95" customHeight="1" x14ac:dyDescent="0.2">
      <c r="A7" s="51" t="s">
        <v>207</v>
      </c>
      <c r="B7" s="52"/>
      <c r="C7" s="47" t="s">
        <v>86</v>
      </c>
      <c r="D7" s="375" t="s">
        <v>358</v>
      </c>
      <c r="E7" s="376"/>
      <c r="F7" s="376"/>
      <c r="G7" s="376"/>
      <c r="H7" s="377"/>
      <c r="I7" s="378" t="s">
        <v>359</v>
      </c>
      <c r="J7" s="379"/>
      <c r="K7" s="53"/>
      <c r="L7" s="53"/>
      <c r="M7" s="53"/>
      <c r="N7" s="53"/>
      <c r="O7" s="53"/>
    </row>
    <row r="8" spans="1:15" ht="21.75" customHeight="1" x14ac:dyDescent="0.2">
      <c r="A8" s="229"/>
      <c r="B8" s="230"/>
      <c r="C8" s="56"/>
      <c r="D8" s="57" t="s">
        <v>335</v>
      </c>
      <c r="E8" s="57" t="s">
        <v>337</v>
      </c>
      <c r="F8" s="57" t="s">
        <v>338</v>
      </c>
      <c r="G8" s="57" t="s">
        <v>339</v>
      </c>
      <c r="H8" s="57" t="s">
        <v>340</v>
      </c>
      <c r="I8" s="380"/>
      <c r="J8" s="381"/>
    </row>
    <row r="9" spans="1:15" ht="12" customHeight="1" x14ac:dyDescent="0.2">
      <c r="A9" s="229"/>
      <c r="B9" s="230"/>
      <c r="C9" s="56"/>
      <c r="D9" s="60"/>
      <c r="E9" s="60"/>
      <c r="F9" s="60"/>
      <c r="G9" s="60"/>
      <c r="H9" s="60"/>
      <c r="I9" s="61" t="s">
        <v>94</v>
      </c>
      <c r="J9" s="62" t="s">
        <v>95</v>
      </c>
    </row>
    <row r="10" spans="1:15" ht="12" customHeight="1" x14ac:dyDescent="0.2">
      <c r="A10" s="231"/>
      <c r="B10" s="232"/>
      <c r="C10" s="65"/>
      <c r="D10" s="66">
        <v>1</v>
      </c>
      <c r="E10" s="66">
        <v>2</v>
      </c>
      <c r="F10" s="66">
        <v>3</v>
      </c>
      <c r="G10" s="66">
        <v>4</v>
      </c>
      <c r="H10" s="66">
        <v>5</v>
      </c>
      <c r="I10" s="66">
        <v>6</v>
      </c>
      <c r="J10" s="66">
        <v>7</v>
      </c>
      <c r="K10" s="67"/>
    </row>
    <row r="11" spans="1:15" s="157" customFormat="1" ht="24.95" customHeight="1" x14ac:dyDescent="0.2">
      <c r="A11" s="233" t="s">
        <v>96</v>
      </c>
      <c r="B11" s="234"/>
      <c r="C11" s="78">
        <v>100</v>
      </c>
      <c r="D11" s="80">
        <v>18353</v>
      </c>
      <c r="E11" s="79">
        <v>26070</v>
      </c>
      <c r="F11" s="79">
        <v>19389</v>
      </c>
      <c r="G11" s="79">
        <v>22927</v>
      </c>
      <c r="H11" s="105">
        <v>19223</v>
      </c>
      <c r="I11" s="80">
        <v>-870</v>
      </c>
      <c r="J11" s="81">
        <v>-4.5258284346876136</v>
      </c>
    </row>
    <row r="12" spans="1:15" ht="24.95" customHeight="1" x14ac:dyDescent="0.2">
      <c r="A12" s="158" t="s">
        <v>124</v>
      </c>
      <c r="B12" s="159" t="s">
        <v>125</v>
      </c>
      <c r="C12" s="78">
        <v>2.348389909006702</v>
      </c>
      <c r="D12" s="80">
        <v>431</v>
      </c>
      <c r="E12" s="79">
        <v>620</v>
      </c>
      <c r="F12" s="79">
        <v>476</v>
      </c>
      <c r="G12" s="79">
        <v>455</v>
      </c>
      <c r="H12" s="105">
        <v>376</v>
      </c>
      <c r="I12" s="80">
        <v>55</v>
      </c>
      <c r="J12" s="81">
        <v>14.627659574468085</v>
      </c>
    </row>
    <row r="13" spans="1:15" ht="24.95" customHeight="1" x14ac:dyDescent="0.2">
      <c r="A13" s="158" t="s">
        <v>126</v>
      </c>
      <c r="B13" s="164" t="s">
        <v>208</v>
      </c>
      <c r="C13" s="78">
        <v>0.76826676837574237</v>
      </c>
      <c r="D13" s="80">
        <v>141</v>
      </c>
      <c r="E13" s="79">
        <v>225</v>
      </c>
      <c r="F13" s="79">
        <v>108</v>
      </c>
      <c r="G13" s="79">
        <v>183</v>
      </c>
      <c r="H13" s="105">
        <v>167</v>
      </c>
      <c r="I13" s="80">
        <v>-26</v>
      </c>
      <c r="J13" s="81">
        <v>-15.568862275449101</v>
      </c>
    </row>
    <row r="14" spans="1:15" s="180" customFormat="1" ht="24.95" customHeight="1" x14ac:dyDescent="0.2">
      <c r="A14" s="158" t="s">
        <v>209</v>
      </c>
      <c r="B14" s="164" t="s">
        <v>129</v>
      </c>
      <c r="C14" s="78">
        <v>5.944532229063368</v>
      </c>
      <c r="D14" s="80">
        <v>1091</v>
      </c>
      <c r="E14" s="79">
        <v>2298</v>
      </c>
      <c r="F14" s="79">
        <v>1297</v>
      </c>
      <c r="G14" s="79">
        <v>1773</v>
      </c>
      <c r="H14" s="105">
        <v>1132</v>
      </c>
      <c r="I14" s="80">
        <v>-41</v>
      </c>
      <c r="J14" s="81">
        <v>-3.6219081272084805</v>
      </c>
      <c r="K14" s="53"/>
      <c r="L14" s="53"/>
      <c r="M14" s="53"/>
      <c r="N14" s="53"/>
      <c r="O14" s="53"/>
    </row>
    <row r="15" spans="1:15" ht="24.95" customHeight="1" x14ac:dyDescent="0.2">
      <c r="A15" s="158" t="s">
        <v>210</v>
      </c>
      <c r="B15" s="164" t="s">
        <v>211</v>
      </c>
      <c r="C15" s="78">
        <v>2.1086470876695906</v>
      </c>
      <c r="D15" s="80">
        <v>387</v>
      </c>
      <c r="E15" s="79">
        <v>600</v>
      </c>
      <c r="F15" s="79">
        <v>389</v>
      </c>
      <c r="G15" s="79">
        <v>634</v>
      </c>
      <c r="H15" s="105">
        <v>357</v>
      </c>
      <c r="I15" s="80">
        <v>30</v>
      </c>
      <c r="J15" s="81">
        <v>8.4033613445378155</v>
      </c>
    </row>
    <row r="16" spans="1:15" s="180" customFormat="1" ht="24.95" customHeight="1" x14ac:dyDescent="0.2">
      <c r="A16" s="158" t="s">
        <v>212</v>
      </c>
      <c r="B16" s="164" t="s">
        <v>133</v>
      </c>
      <c r="C16" s="78">
        <v>2.7624911458617118</v>
      </c>
      <c r="D16" s="80">
        <v>507</v>
      </c>
      <c r="E16" s="79">
        <v>1176</v>
      </c>
      <c r="F16" s="79">
        <v>635</v>
      </c>
      <c r="G16" s="79">
        <v>825</v>
      </c>
      <c r="H16" s="105">
        <v>499</v>
      </c>
      <c r="I16" s="80">
        <v>8</v>
      </c>
      <c r="J16" s="81">
        <v>1.6032064128256514</v>
      </c>
      <c r="K16" s="53"/>
      <c r="L16" s="53"/>
      <c r="M16" s="53"/>
      <c r="N16" s="53"/>
      <c r="O16" s="53"/>
    </row>
    <row r="17" spans="1:15" ht="24.95" customHeight="1" x14ac:dyDescent="0.2">
      <c r="A17" s="158" t="s">
        <v>134</v>
      </c>
      <c r="B17" s="164" t="s">
        <v>214</v>
      </c>
      <c r="C17" s="78">
        <v>1.0733939955320655</v>
      </c>
      <c r="D17" s="80">
        <v>197</v>
      </c>
      <c r="E17" s="79">
        <v>522</v>
      </c>
      <c r="F17" s="79">
        <v>273</v>
      </c>
      <c r="G17" s="79">
        <v>314</v>
      </c>
      <c r="H17" s="105">
        <v>276</v>
      </c>
      <c r="I17" s="80">
        <v>-79</v>
      </c>
      <c r="J17" s="81">
        <v>-28.623188405797102</v>
      </c>
    </row>
    <row r="18" spans="1:15" s="180" customFormat="1" ht="24.95" customHeight="1" x14ac:dyDescent="0.2">
      <c r="A18" s="167" t="s">
        <v>136</v>
      </c>
      <c r="B18" s="168" t="s">
        <v>137</v>
      </c>
      <c r="C18" s="78">
        <v>3.8740260447883181</v>
      </c>
      <c r="D18" s="80">
        <v>711</v>
      </c>
      <c r="E18" s="79">
        <v>1320</v>
      </c>
      <c r="F18" s="79">
        <v>1032</v>
      </c>
      <c r="G18" s="79">
        <v>1125</v>
      </c>
      <c r="H18" s="105">
        <v>603</v>
      </c>
      <c r="I18" s="80">
        <v>108</v>
      </c>
      <c r="J18" s="81">
        <v>17.910447761194028</v>
      </c>
      <c r="K18" s="53"/>
      <c r="L18" s="53"/>
      <c r="M18" s="53"/>
      <c r="N18" s="53"/>
      <c r="O18" s="53"/>
    </row>
    <row r="19" spans="1:15" ht="24.95" customHeight="1" x14ac:dyDescent="0.2">
      <c r="A19" s="158" t="s">
        <v>138</v>
      </c>
      <c r="B19" s="164" t="s">
        <v>139</v>
      </c>
      <c r="C19" s="78">
        <v>17.147060426088377</v>
      </c>
      <c r="D19" s="80">
        <v>3147</v>
      </c>
      <c r="E19" s="79">
        <v>4198</v>
      </c>
      <c r="F19" s="79">
        <v>3523</v>
      </c>
      <c r="G19" s="79">
        <v>4192</v>
      </c>
      <c r="H19" s="105">
        <v>3363</v>
      </c>
      <c r="I19" s="80">
        <v>-216</v>
      </c>
      <c r="J19" s="81">
        <v>-6.4228367528991974</v>
      </c>
    </row>
    <row r="20" spans="1:15" s="180" customFormat="1" ht="24.95" customHeight="1" x14ac:dyDescent="0.2">
      <c r="A20" s="158" t="s">
        <v>140</v>
      </c>
      <c r="B20" s="164" t="s">
        <v>141</v>
      </c>
      <c r="C20" s="78">
        <v>3.9121669481828585</v>
      </c>
      <c r="D20" s="80">
        <v>718</v>
      </c>
      <c r="E20" s="79">
        <v>950</v>
      </c>
      <c r="F20" s="79">
        <v>627</v>
      </c>
      <c r="G20" s="79">
        <v>902</v>
      </c>
      <c r="H20" s="105">
        <v>906</v>
      </c>
      <c r="I20" s="80">
        <v>-188</v>
      </c>
      <c r="J20" s="81">
        <v>-20.750551876379692</v>
      </c>
      <c r="K20" s="53"/>
      <c r="L20" s="53"/>
      <c r="M20" s="53"/>
      <c r="N20" s="53"/>
      <c r="O20" s="53"/>
    </row>
    <row r="21" spans="1:15" ht="24.95" customHeight="1" x14ac:dyDescent="0.2">
      <c r="A21" s="167" t="s">
        <v>142</v>
      </c>
      <c r="B21" s="168" t="s">
        <v>143</v>
      </c>
      <c r="C21" s="78">
        <v>5.7211355091810603</v>
      </c>
      <c r="D21" s="80">
        <v>1050</v>
      </c>
      <c r="E21" s="79">
        <v>1043</v>
      </c>
      <c r="F21" s="79">
        <v>1089</v>
      </c>
      <c r="G21" s="79">
        <v>1065</v>
      </c>
      <c r="H21" s="105">
        <v>1029</v>
      </c>
      <c r="I21" s="80">
        <v>21</v>
      </c>
      <c r="J21" s="81">
        <v>2.0408163265306123</v>
      </c>
    </row>
    <row r="22" spans="1:15" ht="24.95" customHeight="1" x14ac:dyDescent="0.2">
      <c r="A22" s="167" t="s">
        <v>144</v>
      </c>
      <c r="B22" s="164" t="s">
        <v>145</v>
      </c>
      <c r="C22" s="78">
        <v>3.5035144118127826</v>
      </c>
      <c r="D22" s="80">
        <v>643</v>
      </c>
      <c r="E22" s="79">
        <v>1127</v>
      </c>
      <c r="F22" s="79">
        <v>679</v>
      </c>
      <c r="G22" s="79">
        <v>777</v>
      </c>
      <c r="H22" s="105">
        <v>647</v>
      </c>
      <c r="I22" s="80">
        <v>-4</v>
      </c>
      <c r="J22" s="81">
        <v>-0.61823802163833075</v>
      </c>
    </row>
    <row r="23" spans="1:15" ht="24.95" customHeight="1" x14ac:dyDescent="0.2">
      <c r="A23" s="158" t="s">
        <v>146</v>
      </c>
      <c r="B23" s="164" t="s">
        <v>147</v>
      </c>
      <c r="C23" s="78">
        <v>2.7679398463466462</v>
      </c>
      <c r="D23" s="80">
        <v>508</v>
      </c>
      <c r="E23" s="79">
        <v>808</v>
      </c>
      <c r="F23" s="79">
        <v>406</v>
      </c>
      <c r="G23" s="79">
        <v>549</v>
      </c>
      <c r="H23" s="105">
        <v>752</v>
      </c>
      <c r="I23" s="80">
        <v>-244</v>
      </c>
      <c r="J23" s="81">
        <v>-32.446808510638299</v>
      </c>
    </row>
    <row r="24" spans="1:15" ht="24.95" customHeight="1" x14ac:dyDescent="0.2">
      <c r="A24" s="158" t="s">
        <v>148</v>
      </c>
      <c r="B24" s="164" t="s">
        <v>215</v>
      </c>
      <c r="C24" s="78">
        <v>6.8653626110172725</v>
      </c>
      <c r="D24" s="80">
        <v>1260</v>
      </c>
      <c r="E24" s="79">
        <v>1821</v>
      </c>
      <c r="F24" s="79">
        <v>1655</v>
      </c>
      <c r="G24" s="79">
        <v>1733</v>
      </c>
      <c r="H24" s="105">
        <v>1337</v>
      </c>
      <c r="I24" s="80">
        <v>-77</v>
      </c>
      <c r="J24" s="81">
        <v>-5.7591623036649215</v>
      </c>
    </row>
    <row r="25" spans="1:15" ht="24.95" customHeight="1" x14ac:dyDescent="0.2">
      <c r="A25" s="158" t="s">
        <v>150</v>
      </c>
      <c r="B25" s="171" t="s">
        <v>151</v>
      </c>
      <c r="C25" s="78">
        <v>15.615975589821828</v>
      </c>
      <c r="D25" s="80">
        <v>2866</v>
      </c>
      <c r="E25" s="79">
        <v>3234</v>
      </c>
      <c r="F25" s="79">
        <v>3093</v>
      </c>
      <c r="G25" s="79">
        <v>3302</v>
      </c>
      <c r="H25" s="105">
        <v>2863</v>
      </c>
      <c r="I25" s="80">
        <v>3</v>
      </c>
      <c r="J25" s="81">
        <v>0.10478519035976248</v>
      </c>
    </row>
    <row r="26" spans="1:15" ht="24.95" customHeight="1" x14ac:dyDescent="0.2">
      <c r="A26" s="158" t="s">
        <v>217</v>
      </c>
      <c r="B26" s="171" t="s">
        <v>153</v>
      </c>
      <c r="C26" s="78">
        <v>8.0313845147932224</v>
      </c>
      <c r="D26" s="80">
        <v>1474</v>
      </c>
      <c r="E26" s="79">
        <v>1484</v>
      </c>
      <c r="F26" s="79">
        <v>1285</v>
      </c>
      <c r="G26" s="79">
        <v>1498</v>
      </c>
      <c r="H26" s="105">
        <v>1172</v>
      </c>
      <c r="I26" s="80">
        <v>302</v>
      </c>
      <c r="J26" s="81">
        <v>25.767918088737201</v>
      </c>
    </row>
    <row r="27" spans="1:15" ht="24.95" customHeight="1" x14ac:dyDescent="0.2">
      <c r="A27" s="167">
        <v>782.78300000000002</v>
      </c>
      <c r="B27" s="170" t="s">
        <v>154</v>
      </c>
      <c r="C27" s="78">
        <v>7.5845910750286061</v>
      </c>
      <c r="D27" s="80">
        <v>1392</v>
      </c>
      <c r="E27" s="79">
        <v>1750</v>
      </c>
      <c r="F27" s="79">
        <v>1808</v>
      </c>
      <c r="G27" s="79">
        <v>1804</v>
      </c>
      <c r="H27" s="105">
        <v>1691</v>
      </c>
      <c r="I27" s="80">
        <v>-299</v>
      </c>
      <c r="J27" s="81">
        <v>-17.681845062093437</v>
      </c>
    </row>
    <row r="28" spans="1:15" ht="24.95" customHeight="1" x14ac:dyDescent="0.2">
      <c r="A28" s="158" t="s">
        <v>155</v>
      </c>
      <c r="B28" s="164" t="s">
        <v>156</v>
      </c>
      <c r="C28" s="78">
        <v>3.8794747452732525</v>
      </c>
      <c r="D28" s="80">
        <v>712</v>
      </c>
      <c r="E28" s="79">
        <v>1262</v>
      </c>
      <c r="F28" s="79">
        <v>710</v>
      </c>
      <c r="G28" s="79">
        <v>814</v>
      </c>
      <c r="H28" s="105">
        <v>843</v>
      </c>
      <c r="I28" s="80">
        <v>-131</v>
      </c>
      <c r="J28" s="81">
        <v>-15.539739027283511</v>
      </c>
    </row>
    <row r="29" spans="1:15" ht="24.95" customHeight="1" x14ac:dyDescent="0.2">
      <c r="A29" s="158" t="s">
        <v>157</v>
      </c>
      <c r="B29" s="164" t="s">
        <v>158</v>
      </c>
      <c r="C29" s="78">
        <v>4.7131259194682071</v>
      </c>
      <c r="D29" s="80">
        <v>865</v>
      </c>
      <c r="E29" s="79">
        <v>1204</v>
      </c>
      <c r="F29" s="79">
        <v>865</v>
      </c>
      <c r="G29" s="79">
        <v>751</v>
      </c>
      <c r="H29" s="105">
        <v>925</v>
      </c>
      <c r="I29" s="80">
        <v>-60</v>
      </c>
      <c r="J29" s="81">
        <v>-6.4864864864864868</v>
      </c>
    </row>
    <row r="30" spans="1:15" ht="24.95" customHeight="1" x14ac:dyDescent="0.2">
      <c r="A30" s="158">
        <v>86</v>
      </c>
      <c r="B30" s="164" t="s">
        <v>159</v>
      </c>
      <c r="C30" s="78">
        <v>11.605732032910151</v>
      </c>
      <c r="D30" s="80">
        <v>2130</v>
      </c>
      <c r="E30" s="79">
        <v>2633</v>
      </c>
      <c r="F30" s="79">
        <v>1734</v>
      </c>
      <c r="G30" s="79">
        <v>3005</v>
      </c>
      <c r="H30" s="105">
        <v>2015</v>
      </c>
      <c r="I30" s="80">
        <v>115</v>
      </c>
      <c r="J30" s="81">
        <v>5.7071960297766751</v>
      </c>
    </row>
    <row r="31" spans="1:15" ht="24.95" customHeight="1" x14ac:dyDescent="0.2">
      <c r="A31" s="158">
        <v>87.88</v>
      </c>
      <c r="B31" s="171" t="s">
        <v>160</v>
      </c>
      <c r="C31" s="78">
        <v>7.2031820410832017</v>
      </c>
      <c r="D31" s="80">
        <v>1322</v>
      </c>
      <c r="E31" s="79">
        <v>2191</v>
      </c>
      <c r="F31" s="79">
        <v>1293</v>
      </c>
      <c r="G31" s="79">
        <v>1336</v>
      </c>
      <c r="H31" s="105">
        <v>1413</v>
      </c>
      <c r="I31" s="80">
        <v>-91</v>
      </c>
      <c r="J31" s="81">
        <v>-6.4401981599433826</v>
      </c>
    </row>
    <row r="32" spans="1:15" ht="24.95" customHeight="1" x14ac:dyDescent="0.2">
      <c r="A32" s="158" t="s">
        <v>161</v>
      </c>
      <c r="B32" s="164" t="s">
        <v>162</v>
      </c>
      <c r="C32" s="78">
        <v>4.1301149675802318</v>
      </c>
      <c r="D32" s="80">
        <v>758</v>
      </c>
      <c r="E32" s="79">
        <v>1136</v>
      </c>
      <c r="F32" s="79">
        <v>792</v>
      </c>
      <c r="G32" s="79">
        <v>965</v>
      </c>
      <c r="H32" s="105">
        <v>852</v>
      </c>
      <c r="I32" s="80">
        <v>-94</v>
      </c>
      <c r="J32" s="81">
        <v>-11.032863849765258</v>
      </c>
    </row>
    <row r="33" spans="1:10" ht="24.95" customHeight="1" x14ac:dyDescent="0.2">
      <c r="A33" s="158"/>
      <c r="B33" s="171" t="s">
        <v>163</v>
      </c>
      <c r="C33" s="78">
        <v>0</v>
      </c>
      <c r="D33" s="80">
        <v>0</v>
      </c>
      <c r="E33" s="79">
        <v>0</v>
      </c>
      <c r="F33" s="79">
        <v>10</v>
      </c>
      <c r="G33" s="79">
        <v>0</v>
      </c>
      <c r="H33" s="105">
        <v>0</v>
      </c>
      <c r="I33" s="80">
        <v>0</v>
      </c>
      <c r="J33" s="81">
        <v>0</v>
      </c>
    </row>
    <row r="34" spans="1:10" ht="24.95" customHeight="1" x14ac:dyDescent="0.2">
      <c r="A34" s="172" t="s">
        <v>164</v>
      </c>
      <c r="B34" s="173"/>
      <c r="C34" s="236"/>
      <c r="D34" s="80"/>
      <c r="E34" s="79"/>
      <c r="F34" s="79"/>
      <c r="G34" s="79"/>
      <c r="H34" s="105"/>
      <c r="I34" s="102"/>
      <c r="J34" s="103"/>
    </row>
    <row r="35" spans="1:10" ht="24.95" customHeight="1" x14ac:dyDescent="0.2">
      <c r="A35" s="237" t="s">
        <v>124</v>
      </c>
      <c r="B35" s="238" t="s">
        <v>125</v>
      </c>
      <c r="C35" s="78">
        <v>2.348389909006702</v>
      </c>
      <c r="D35" s="80">
        <v>431</v>
      </c>
      <c r="E35" s="79">
        <v>620</v>
      </c>
      <c r="F35" s="79">
        <v>476</v>
      </c>
      <c r="G35" s="79">
        <v>455</v>
      </c>
      <c r="H35" s="105">
        <v>376</v>
      </c>
      <c r="I35" s="80">
        <v>55</v>
      </c>
      <c r="J35" s="81">
        <v>14.627659574468085</v>
      </c>
    </row>
    <row r="36" spans="1:10" ht="24.95" customHeight="1" x14ac:dyDescent="0.2">
      <c r="A36" s="239" t="s">
        <v>165</v>
      </c>
      <c r="B36" s="240" t="s">
        <v>166</v>
      </c>
      <c r="C36" s="78">
        <v>10.586825042227428</v>
      </c>
      <c r="D36" s="80">
        <v>1943</v>
      </c>
      <c r="E36" s="79">
        <v>3843</v>
      </c>
      <c r="F36" s="79">
        <v>2437</v>
      </c>
      <c r="G36" s="79">
        <v>3081</v>
      </c>
      <c r="H36" s="105">
        <v>1902</v>
      </c>
      <c r="I36" s="80">
        <v>41</v>
      </c>
      <c r="J36" s="81">
        <v>2.1556256572029442</v>
      </c>
    </row>
    <row r="37" spans="1:10" ht="24.95" customHeight="1" x14ac:dyDescent="0.2">
      <c r="A37" s="241" t="s">
        <v>167</v>
      </c>
      <c r="B37" s="242" t="s">
        <v>168</v>
      </c>
      <c r="C37" s="90">
        <v>87.06478504876587</v>
      </c>
      <c r="D37" s="108">
        <v>15979</v>
      </c>
      <c r="E37" s="109">
        <v>21607</v>
      </c>
      <c r="F37" s="109">
        <v>16466</v>
      </c>
      <c r="G37" s="109">
        <v>19391</v>
      </c>
      <c r="H37" s="110">
        <v>16945</v>
      </c>
      <c r="I37" s="108">
        <v>-966</v>
      </c>
      <c r="J37" s="111">
        <v>-5.7007966951903217</v>
      </c>
    </row>
    <row r="38" spans="1:10" s="113" customFormat="1" ht="11.25" customHeight="1" x14ac:dyDescent="0.2">
      <c r="A38" s="287"/>
      <c r="J38" s="114" t="s">
        <v>35</v>
      </c>
    </row>
    <row r="39" spans="1:10" s="113" customFormat="1" ht="12.75" customHeight="1" x14ac:dyDescent="0.15">
      <c r="A39" s="113" t="s">
        <v>114</v>
      </c>
    </row>
    <row r="40" spans="1:10" s="86" customFormat="1" ht="21" customHeight="1" x14ac:dyDescent="0.2">
      <c r="A40" s="382" t="s">
        <v>360</v>
      </c>
      <c r="B40" s="279"/>
      <c r="C40" s="279"/>
      <c r="D40" s="279"/>
      <c r="E40" s="279"/>
      <c r="F40" s="279"/>
      <c r="G40" s="279"/>
      <c r="H40" s="279"/>
      <c r="I40" s="279"/>
      <c r="J40" s="279"/>
    </row>
    <row r="41" spans="1:10" s="86" customFormat="1" ht="30.6" customHeight="1" x14ac:dyDescent="0.2">
      <c r="A41" s="279" t="s">
        <v>361</v>
      </c>
      <c r="B41" s="279"/>
      <c r="C41" s="279"/>
      <c r="D41" s="279"/>
      <c r="E41" s="279"/>
      <c r="F41" s="279"/>
      <c r="G41" s="279"/>
      <c r="H41" s="279"/>
      <c r="I41" s="279"/>
      <c r="J41" s="279"/>
    </row>
    <row r="42" spans="1:10" s="86" customFormat="1" ht="12.75" customHeight="1" x14ac:dyDescent="0.2"/>
    <row r="43" spans="1:10" s="86" customFormat="1" ht="12.75" customHeight="1" x14ac:dyDescent="0.2"/>
    <row r="44" spans="1:10" ht="12.75" customHeight="1" x14ac:dyDescent="0.2">
      <c r="C44" s="53"/>
      <c r="D44" s="53"/>
      <c r="E44" s="53"/>
      <c r="F44" s="53"/>
      <c r="G44" s="53"/>
      <c r="H44" s="53"/>
      <c r="I44" s="53"/>
      <c r="J44" s="53"/>
    </row>
    <row r="45" spans="1:10" ht="15.95" customHeight="1" x14ac:dyDescent="0.2">
      <c r="C45" s="53"/>
      <c r="D45" s="53"/>
      <c r="E45" s="53"/>
      <c r="F45" s="53"/>
      <c r="G45" s="53"/>
      <c r="H45" s="53"/>
      <c r="I45" s="53"/>
      <c r="J45" s="53"/>
    </row>
    <row r="46" spans="1:10" ht="15.95" customHeight="1" x14ac:dyDescent="0.2">
      <c r="C46" s="53"/>
      <c r="D46" s="53"/>
      <c r="E46" s="53"/>
      <c r="F46" s="53"/>
      <c r="G46" s="53"/>
      <c r="H46" s="53"/>
      <c r="I46" s="53"/>
      <c r="J46" s="53"/>
    </row>
    <row r="47" spans="1:10" ht="15.95" customHeight="1" x14ac:dyDescent="0.2">
      <c r="C47" s="53"/>
      <c r="D47" s="53"/>
      <c r="E47" s="53"/>
      <c r="F47" s="53"/>
      <c r="G47" s="53"/>
      <c r="H47" s="53"/>
      <c r="I47" s="53"/>
      <c r="J47" s="53"/>
    </row>
    <row r="48" spans="1:10" ht="15.95" customHeight="1" x14ac:dyDescent="0.2">
      <c r="C48" s="53"/>
      <c r="D48" s="53"/>
      <c r="E48" s="53"/>
      <c r="F48" s="53"/>
      <c r="G48" s="53"/>
      <c r="H48" s="53"/>
      <c r="I48" s="53"/>
      <c r="J48" s="53"/>
    </row>
    <row r="49" s="53" customFormat="1" ht="15.95" customHeight="1" x14ac:dyDescent="0.2"/>
    <row r="50" s="53" customFormat="1" ht="15.95" customHeight="1" x14ac:dyDescent="0.2"/>
    <row r="51" s="53" customFormat="1" ht="15.95" customHeight="1" x14ac:dyDescent="0.2"/>
    <row r="52" s="53" customFormat="1" ht="15.95" customHeight="1" x14ac:dyDescent="0.2"/>
    <row r="53" s="53" customFormat="1" ht="15.95" customHeight="1" x14ac:dyDescent="0.2"/>
    <row r="54" s="53" customFormat="1" ht="15.95" customHeight="1" x14ac:dyDescent="0.2"/>
    <row r="55" s="53" customFormat="1" ht="15.95" customHeight="1" x14ac:dyDescent="0.2"/>
    <row r="56" s="53" customFormat="1" ht="15.95" customHeight="1" x14ac:dyDescent="0.2"/>
    <row r="57" s="53" customFormat="1" ht="15.95" customHeight="1" x14ac:dyDescent="0.2"/>
    <row r="58" s="53" customFormat="1" ht="15.95" customHeight="1" x14ac:dyDescent="0.2"/>
    <row r="59" s="53" customFormat="1" ht="15.95" customHeight="1" x14ac:dyDescent="0.2"/>
    <row r="60" s="53" customFormat="1" ht="15.95" customHeight="1" x14ac:dyDescent="0.2"/>
    <row r="61" s="53" customFormat="1" ht="15.95" customHeight="1" x14ac:dyDescent="0.2"/>
    <row r="62" s="53" customFormat="1" ht="15.95" customHeight="1" x14ac:dyDescent="0.2"/>
    <row r="63" s="53" customFormat="1" ht="15.95" customHeight="1" x14ac:dyDescent="0.2"/>
    <row r="64" s="53" customFormat="1" ht="15.95" customHeight="1" x14ac:dyDescent="0.2"/>
    <row r="65" s="53" customFormat="1" ht="15.95" customHeight="1" x14ac:dyDescent="0.2"/>
    <row r="66" s="53" customFormat="1" ht="15.95" customHeight="1" x14ac:dyDescent="0.2"/>
    <row r="67" s="53" customFormat="1" ht="15.95" customHeight="1" x14ac:dyDescent="0.2"/>
    <row r="68" s="53" customFormat="1" ht="15.95" customHeight="1" x14ac:dyDescent="0.2"/>
    <row r="69" s="53" customFormat="1" ht="15.95" customHeight="1" x14ac:dyDescent="0.2"/>
    <row r="70" s="53" customFormat="1" ht="15.95" customHeight="1" x14ac:dyDescent="0.2"/>
    <row r="71" s="53" customFormat="1" ht="15.95" customHeight="1" x14ac:dyDescent="0.2"/>
    <row r="72" s="53" customFormat="1" ht="15.95" customHeight="1" x14ac:dyDescent="0.2"/>
    <row r="73" s="53" customFormat="1" ht="15.95" customHeight="1" x14ac:dyDescent="0.2"/>
    <row r="74" s="53" customFormat="1" ht="15.95" customHeight="1" x14ac:dyDescent="0.2"/>
    <row r="75" s="53" customFormat="1" ht="15.95" customHeight="1" x14ac:dyDescent="0.2"/>
    <row r="76" s="53" customFormat="1" ht="15.95" customHeight="1" x14ac:dyDescent="0.2"/>
    <row r="77" s="53" customFormat="1" ht="15.95" customHeight="1" x14ac:dyDescent="0.2"/>
    <row r="78" s="53" customFormat="1" ht="15.95" customHeight="1" x14ac:dyDescent="0.2"/>
    <row r="79" s="53" customFormat="1" ht="15.95" customHeight="1" x14ac:dyDescent="0.2"/>
    <row r="80" s="53" customFormat="1" ht="15.95" customHeight="1" x14ac:dyDescent="0.2"/>
    <row r="81" s="53" customFormat="1" ht="15.95" customHeight="1" x14ac:dyDescent="0.2"/>
    <row r="82" s="53" customFormat="1" ht="15.95" customHeight="1" x14ac:dyDescent="0.2"/>
    <row r="83" s="53" customFormat="1" ht="15.9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5">
    <mergeCell ref="G8:G9"/>
    <mergeCell ref="H8:H9"/>
    <mergeCell ref="A11:B11"/>
    <mergeCell ref="A40:J40"/>
    <mergeCell ref="A41:J41"/>
    <mergeCell ref="A3:J3"/>
    <mergeCell ref="A4:J4"/>
    <mergeCell ref="A5:D5"/>
    <mergeCell ref="A7:B9"/>
    <mergeCell ref="C7:C10"/>
    <mergeCell ref="D7:H7"/>
    <mergeCell ref="I7:J8"/>
    <mergeCell ref="D8:D9"/>
    <mergeCell ref="E8:E9"/>
    <mergeCell ref="F8:F9"/>
  </mergeCells>
  <printOptions horizontalCentered="1"/>
  <pageMargins left="0.7" right="0.7" top="0.75" bottom="0.75" header="0.3" footer="0.3"/>
  <pageSetup paperSize="9" scale="67"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267FE-6986-4B25-95A6-15236F4745D7}">
  <sheetPr codeName="Tabelle29">
    <pageSetUpPr fitToPage="1"/>
  </sheetPr>
  <dimension ref="A1:O197"/>
  <sheetViews>
    <sheetView showGridLines="0" zoomScaleNormal="100" workbookViewId="0"/>
  </sheetViews>
  <sheetFormatPr baseColWidth="10" defaultColWidth="8.85546875" defaultRowHeight="15.95" customHeight="1" x14ac:dyDescent="0.2"/>
  <cols>
    <col min="1" max="1" width="6.7109375" style="53" customWidth="1"/>
    <col min="2" max="2" width="29.7109375" style="53" customWidth="1"/>
    <col min="3" max="3" width="6.7109375" style="53" customWidth="1"/>
    <col min="4" max="4" width="9.7109375" style="87" customWidth="1"/>
    <col min="5" max="10" width="9.7109375" style="120" customWidth="1"/>
    <col min="11" max="11" width="9.7109375" style="121" customWidth="1"/>
    <col min="12" max="12" width="2.140625" style="53" customWidth="1"/>
    <col min="13" max="16384" width="8.85546875" style="53"/>
  </cols>
  <sheetData>
    <row r="1" spans="1:15" customFormat="1" ht="36.75" customHeight="1" x14ac:dyDescent="0.2">
      <c r="A1" s="32"/>
      <c r="B1" s="33"/>
      <c r="C1" s="33"/>
      <c r="D1" s="33"/>
      <c r="E1" s="33"/>
      <c r="F1" s="33"/>
      <c r="G1" s="33"/>
      <c r="H1" s="33"/>
      <c r="I1" s="33"/>
      <c r="J1" s="33"/>
      <c r="K1" s="34" t="s">
        <v>38</v>
      </c>
    </row>
    <row r="2" spans="1:15" customFormat="1" ht="6.2" customHeight="1" x14ac:dyDescent="0.2">
      <c r="A2" s="35"/>
      <c r="B2" s="36"/>
      <c r="C2" s="36"/>
      <c r="D2" s="36"/>
      <c r="E2" s="36"/>
      <c r="F2" s="36"/>
      <c r="G2" s="36"/>
      <c r="H2" s="36"/>
      <c r="I2" s="36"/>
      <c r="J2" s="36"/>
      <c r="K2" s="36"/>
    </row>
    <row r="3" spans="1:15" s="39" customFormat="1" ht="24.95" customHeight="1" x14ac:dyDescent="0.2">
      <c r="A3" s="37" t="s">
        <v>362</v>
      </c>
      <c r="B3" s="38"/>
      <c r="C3" s="38"/>
      <c r="D3" s="38"/>
      <c r="E3" s="38"/>
      <c r="F3" s="38"/>
      <c r="G3" s="38"/>
      <c r="H3" s="38"/>
      <c r="I3" s="38"/>
      <c r="J3" s="38"/>
      <c r="K3" s="38"/>
    </row>
    <row r="4" spans="1:15" s="39" customFormat="1" ht="12" customHeight="1" x14ac:dyDescent="0.2">
      <c r="A4" s="40" t="s">
        <v>84</v>
      </c>
      <c r="B4" s="40"/>
      <c r="C4" s="40"/>
      <c r="D4" s="40"/>
      <c r="E4" s="40"/>
      <c r="F4" s="40"/>
      <c r="G4" s="40"/>
      <c r="H4" s="40"/>
      <c r="I4" s="40"/>
      <c r="J4" s="40"/>
      <c r="K4" s="40"/>
    </row>
    <row r="5" spans="1:15" s="39" customFormat="1" ht="12" customHeight="1" x14ac:dyDescent="0.2">
      <c r="A5" s="41" t="s">
        <v>335</v>
      </c>
      <c r="B5" s="41"/>
      <c r="C5" s="41"/>
      <c r="D5" s="41"/>
      <c r="E5" s="41"/>
      <c r="F5" s="206"/>
      <c r="G5" s="206"/>
      <c r="H5" s="206"/>
      <c r="I5" s="206"/>
      <c r="J5" s="206"/>
      <c r="K5" s="206"/>
    </row>
    <row r="6" spans="1:15" s="39" customFormat="1" ht="11.25" customHeight="1" x14ac:dyDescent="0.2">
      <c r="A6" s="186"/>
      <c r="B6" s="187"/>
      <c r="C6" s="187"/>
      <c r="D6" s="187"/>
      <c r="E6" s="187"/>
      <c r="F6" s="187"/>
      <c r="G6" s="187"/>
      <c r="H6" s="187"/>
      <c r="I6" s="187"/>
      <c r="J6" s="187"/>
    </row>
    <row r="7" spans="1:15" customFormat="1" ht="24.95" customHeight="1" x14ac:dyDescent="0.2">
      <c r="A7" s="51" t="s">
        <v>333</v>
      </c>
      <c r="B7" s="46"/>
      <c r="C7" s="46"/>
      <c r="D7" s="47" t="s">
        <v>86</v>
      </c>
      <c r="E7" s="383" t="s">
        <v>363</v>
      </c>
      <c r="F7" s="49"/>
      <c r="G7" s="49"/>
      <c r="H7" s="49"/>
      <c r="I7" s="50"/>
      <c r="J7" s="378" t="s">
        <v>359</v>
      </c>
      <c r="K7" s="379"/>
      <c r="L7" s="53"/>
      <c r="M7" s="53"/>
      <c r="N7" s="53"/>
      <c r="O7" s="53"/>
    </row>
    <row r="8" spans="1:15" ht="21.75" customHeight="1" x14ac:dyDescent="0.2">
      <c r="A8" s="54"/>
      <c r="B8" s="55"/>
      <c r="C8" s="55"/>
      <c r="D8" s="56"/>
      <c r="E8" s="57" t="s">
        <v>335</v>
      </c>
      <c r="F8" s="57" t="s">
        <v>337</v>
      </c>
      <c r="G8" s="57" t="s">
        <v>338</v>
      </c>
      <c r="H8" s="57" t="s">
        <v>339</v>
      </c>
      <c r="I8" s="57" t="s">
        <v>340</v>
      </c>
      <c r="J8" s="380"/>
      <c r="K8" s="381"/>
    </row>
    <row r="9" spans="1:15" ht="12" customHeight="1" x14ac:dyDescent="0.2">
      <c r="A9" s="54"/>
      <c r="B9" s="55"/>
      <c r="C9" s="55"/>
      <c r="D9" s="56"/>
      <c r="E9" s="60"/>
      <c r="F9" s="60"/>
      <c r="G9" s="60"/>
      <c r="H9" s="60"/>
      <c r="I9" s="60"/>
      <c r="J9" s="61" t="s">
        <v>94</v>
      </c>
      <c r="K9" s="62" t="s">
        <v>95</v>
      </c>
    </row>
    <row r="10" spans="1:15" ht="12" customHeight="1" x14ac:dyDescent="0.2">
      <c r="A10" s="63"/>
      <c r="B10" s="64"/>
      <c r="C10" s="64"/>
      <c r="D10" s="65"/>
      <c r="E10" s="66">
        <v>1</v>
      </c>
      <c r="F10" s="66">
        <v>2</v>
      </c>
      <c r="G10" s="66">
        <v>3</v>
      </c>
      <c r="H10" s="66">
        <v>4</v>
      </c>
      <c r="I10" s="66">
        <v>5</v>
      </c>
      <c r="J10" s="66">
        <v>6</v>
      </c>
      <c r="K10" s="66">
        <v>7</v>
      </c>
    </row>
    <row r="11" spans="1:15" ht="18" customHeight="1" x14ac:dyDescent="0.2">
      <c r="A11" s="243" t="s">
        <v>96</v>
      </c>
      <c r="B11" s="244"/>
      <c r="C11" s="245"/>
      <c r="D11" s="246">
        <v>100</v>
      </c>
      <c r="E11" s="250">
        <v>18353</v>
      </c>
      <c r="F11" s="295">
        <v>26070</v>
      </c>
      <c r="G11" s="295">
        <v>19389</v>
      </c>
      <c r="H11" s="295">
        <v>22927</v>
      </c>
      <c r="I11" s="249">
        <v>19223</v>
      </c>
      <c r="J11" s="250">
        <v>-870</v>
      </c>
      <c r="K11" s="251">
        <v>-4.5258284346876136</v>
      </c>
    </row>
    <row r="12" spans="1:15" ht="18" customHeight="1" x14ac:dyDescent="0.2">
      <c r="A12" s="252" t="s">
        <v>222</v>
      </c>
      <c r="B12" s="253"/>
      <c r="C12" s="253"/>
      <c r="D12" s="254"/>
      <c r="E12" s="267"/>
      <c r="F12" s="267"/>
      <c r="G12" s="267"/>
      <c r="H12" s="267"/>
      <c r="I12" s="267"/>
      <c r="J12" s="254"/>
      <c r="K12" s="255"/>
    </row>
    <row r="13" spans="1:15" ht="15.95" customHeight="1" x14ac:dyDescent="0.2">
      <c r="A13" s="256" t="s">
        <v>223</v>
      </c>
      <c r="B13" s="257"/>
      <c r="C13" s="258"/>
      <c r="D13" s="259">
        <v>32.921048329973303</v>
      </c>
      <c r="E13" s="260">
        <v>6042</v>
      </c>
      <c r="F13" s="261">
        <v>7525</v>
      </c>
      <c r="G13" s="261">
        <v>6790</v>
      </c>
      <c r="H13" s="261">
        <v>7585</v>
      </c>
      <c r="I13" s="262">
        <v>6433</v>
      </c>
      <c r="J13" s="260">
        <v>-391</v>
      </c>
      <c r="K13" s="263">
        <v>-6.078035131353956</v>
      </c>
    </row>
    <row r="14" spans="1:15" ht="15.95" customHeight="1" x14ac:dyDescent="0.2">
      <c r="A14" s="256" t="s">
        <v>224</v>
      </c>
      <c r="B14" s="257"/>
      <c r="C14" s="258"/>
      <c r="D14" s="259">
        <v>42.799542309159264</v>
      </c>
      <c r="E14" s="260">
        <v>7855</v>
      </c>
      <c r="F14" s="261">
        <v>13010</v>
      </c>
      <c r="G14" s="261">
        <v>8000</v>
      </c>
      <c r="H14" s="261">
        <v>10006</v>
      </c>
      <c r="I14" s="262">
        <v>8089</v>
      </c>
      <c r="J14" s="260">
        <v>-234</v>
      </c>
      <c r="K14" s="263">
        <v>-2.8928174063543084</v>
      </c>
    </row>
    <row r="15" spans="1:15" ht="15.95" customHeight="1" x14ac:dyDescent="0.2">
      <c r="A15" s="256" t="s">
        <v>225</v>
      </c>
      <c r="B15" s="257"/>
      <c r="C15" s="258"/>
      <c r="D15" s="259">
        <v>11.692911240669101</v>
      </c>
      <c r="E15" s="260">
        <v>2146</v>
      </c>
      <c r="F15" s="261">
        <v>2919</v>
      </c>
      <c r="G15" s="261">
        <v>2086</v>
      </c>
      <c r="H15" s="261">
        <v>2527</v>
      </c>
      <c r="I15" s="262">
        <v>2128</v>
      </c>
      <c r="J15" s="260">
        <v>18</v>
      </c>
      <c r="K15" s="263">
        <v>0.84586466165413532</v>
      </c>
    </row>
    <row r="16" spans="1:15" ht="15.95" customHeight="1" x14ac:dyDescent="0.2">
      <c r="A16" s="256" t="s">
        <v>226</v>
      </c>
      <c r="B16" s="257"/>
      <c r="C16" s="258"/>
      <c r="D16" s="259">
        <v>12.395793603225631</v>
      </c>
      <c r="E16" s="260">
        <v>2275</v>
      </c>
      <c r="F16" s="261">
        <v>2530</v>
      </c>
      <c r="G16" s="261">
        <v>2486</v>
      </c>
      <c r="H16" s="261">
        <v>2772</v>
      </c>
      <c r="I16" s="262">
        <v>2542</v>
      </c>
      <c r="J16" s="260">
        <v>-267</v>
      </c>
      <c r="K16" s="263">
        <v>-10.503540519276161</v>
      </c>
    </row>
    <row r="17" spans="1:11" ht="18" customHeight="1" x14ac:dyDescent="0.2">
      <c r="A17" s="252" t="s">
        <v>233</v>
      </c>
      <c r="B17" s="253"/>
      <c r="C17" s="253"/>
      <c r="D17" s="254"/>
      <c r="E17" s="267"/>
      <c r="F17" s="267"/>
      <c r="G17" s="267"/>
      <c r="H17" s="267"/>
      <c r="I17" s="267"/>
      <c r="J17" s="254"/>
      <c r="K17" s="255"/>
    </row>
    <row r="18" spans="1:11" ht="13.5" customHeight="1" x14ac:dyDescent="0.2">
      <c r="A18" s="256">
        <v>11</v>
      </c>
      <c r="B18" s="257" t="s">
        <v>234</v>
      </c>
      <c r="C18" s="258"/>
      <c r="D18" s="259">
        <v>0.70833106304146465</v>
      </c>
      <c r="E18" s="260">
        <v>130</v>
      </c>
      <c r="F18" s="261">
        <v>506</v>
      </c>
      <c r="G18" s="261">
        <v>292</v>
      </c>
      <c r="H18" s="261">
        <v>367</v>
      </c>
      <c r="I18" s="262">
        <v>120</v>
      </c>
      <c r="J18" s="260">
        <v>10</v>
      </c>
      <c r="K18" s="263">
        <v>8.3333333333333339</v>
      </c>
    </row>
    <row r="19" spans="1:11" ht="13.5" customHeight="1" x14ac:dyDescent="0.2">
      <c r="A19" s="256" t="s">
        <v>235</v>
      </c>
      <c r="B19" s="257" t="s">
        <v>236</v>
      </c>
      <c r="C19" s="258"/>
      <c r="D19" s="259">
        <v>0.31057592764125758</v>
      </c>
      <c r="E19" s="552">
        <v>57</v>
      </c>
      <c r="F19" s="261">
        <v>381</v>
      </c>
      <c r="G19" s="261">
        <v>175</v>
      </c>
      <c r="H19" s="261">
        <v>297</v>
      </c>
      <c r="I19" s="554">
        <v>57</v>
      </c>
      <c r="J19" s="260">
        <v>0</v>
      </c>
      <c r="K19" s="263">
        <v>0</v>
      </c>
    </row>
    <row r="20" spans="1:11" ht="13.5" customHeight="1" x14ac:dyDescent="0.2">
      <c r="A20" s="256">
        <v>12</v>
      </c>
      <c r="B20" s="257" t="s">
        <v>237</v>
      </c>
      <c r="C20" s="258"/>
      <c r="D20" s="259">
        <v>2.2721081022176213</v>
      </c>
      <c r="E20" s="260">
        <v>417</v>
      </c>
      <c r="F20" s="261">
        <v>461</v>
      </c>
      <c r="G20" s="261">
        <v>450</v>
      </c>
      <c r="H20" s="261">
        <v>392</v>
      </c>
      <c r="I20" s="262">
        <v>375</v>
      </c>
      <c r="J20" s="260">
        <v>42</v>
      </c>
      <c r="K20" s="263">
        <v>11.2</v>
      </c>
    </row>
    <row r="21" spans="1:11" ht="13.5" customHeight="1" x14ac:dyDescent="0.2">
      <c r="A21" s="256">
        <v>21</v>
      </c>
      <c r="B21" s="257" t="s">
        <v>238</v>
      </c>
      <c r="C21" s="258"/>
      <c r="D21" s="259">
        <v>0.31057592764125758</v>
      </c>
      <c r="E21" s="552">
        <v>57</v>
      </c>
      <c r="F21" s="553">
        <v>76</v>
      </c>
      <c r="G21" s="553">
        <v>57</v>
      </c>
      <c r="H21" s="553">
        <v>68</v>
      </c>
      <c r="I21" s="554">
        <v>67</v>
      </c>
      <c r="J21" s="260">
        <v>-10</v>
      </c>
      <c r="K21" s="263">
        <v>-14.925373134328359</v>
      </c>
    </row>
    <row r="22" spans="1:11" ht="13.5" customHeight="1" x14ac:dyDescent="0.2">
      <c r="A22" s="256">
        <v>22</v>
      </c>
      <c r="B22" s="257" t="s">
        <v>239</v>
      </c>
      <c r="C22" s="258"/>
      <c r="D22" s="259">
        <v>0.86089467661962626</v>
      </c>
      <c r="E22" s="260">
        <v>158</v>
      </c>
      <c r="F22" s="261">
        <v>370</v>
      </c>
      <c r="G22" s="261">
        <v>225</v>
      </c>
      <c r="H22" s="261">
        <v>358</v>
      </c>
      <c r="I22" s="262">
        <v>210</v>
      </c>
      <c r="J22" s="260">
        <v>-52</v>
      </c>
      <c r="K22" s="263">
        <v>-24.761904761904763</v>
      </c>
    </row>
    <row r="23" spans="1:11" ht="13.5" customHeight="1" x14ac:dyDescent="0.2">
      <c r="A23" s="256">
        <v>23</v>
      </c>
      <c r="B23" s="257" t="s">
        <v>240</v>
      </c>
      <c r="C23" s="258"/>
      <c r="D23" s="259">
        <v>0.42499863782487879</v>
      </c>
      <c r="E23" s="552">
        <v>78</v>
      </c>
      <c r="F23" s="261">
        <v>117</v>
      </c>
      <c r="G23" s="553">
        <v>70</v>
      </c>
      <c r="H23" s="553">
        <v>90</v>
      </c>
      <c r="I23" s="554">
        <v>95</v>
      </c>
      <c r="J23" s="260">
        <v>-17</v>
      </c>
      <c r="K23" s="263">
        <v>-17.894736842105264</v>
      </c>
    </row>
    <row r="24" spans="1:11" ht="13.5" customHeight="1" x14ac:dyDescent="0.2">
      <c r="A24" s="256">
        <v>24</v>
      </c>
      <c r="B24" s="257" t="s">
        <v>241</v>
      </c>
      <c r="C24" s="258"/>
      <c r="D24" s="259">
        <v>1.983326976516101</v>
      </c>
      <c r="E24" s="260">
        <v>364</v>
      </c>
      <c r="F24" s="261">
        <v>610</v>
      </c>
      <c r="G24" s="261">
        <v>385</v>
      </c>
      <c r="H24" s="261">
        <v>459</v>
      </c>
      <c r="I24" s="262">
        <v>284</v>
      </c>
      <c r="J24" s="260">
        <v>80</v>
      </c>
      <c r="K24" s="263">
        <v>28.169014084507044</v>
      </c>
    </row>
    <row r="25" spans="1:11" ht="13.5" customHeight="1" x14ac:dyDescent="0.2">
      <c r="A25" s="256">
        <v>25</v>
      </c>
      <c r="B25" s="257" t="s">
        <v>242</v>
      </c>
      <c r="C25" s="258"/>
      <c r="D25" s="259">
        <v>1.7163406527543181</v>
      </c>
      <c r="E25" s="260">
        <v>315</v>
      </c>
      <c r="F25" s="261">
        <v>680</v>
      </c>
      <c r="G25" s="261">
        <v>379</v>
      </c>
      <c r="H25" s="261">
        <v>575</v>
      </c>
      <c r="I25" s="262">
        <v>306</v>
      </c>
      <c r="J25" s="260">
        <v>9</v>
      </c>
      <c r="K25" s="263">
        <v>2.9411764705882355</v>
      </c>
    </row>
    <row r="26" spans="1:11" ht="13.5" customHeight="1" x14ac:dyDescent="0.2">
      <c r="A26" s="256">
        <v>26</v>
      </c>
      <c r="B26" s="257" t="s">
        <v>243</v>
      </c>
      <c r="C26" s="258"/>
      <c r="D26" s="259">
        <v>1.0515991935923283</v>
      </c>
      <c r="E26" s="260">
        <v>193</v>
      </c>
      <c r="F26" s="261">
        <v>573</v>
      </c>
      <c r="G26" s="261">
        <v>273</v>
      </c>
      <c r="H26" s="261">
        <v>428</v>
      </c>
      <c r="I26" s="262">
        <v>241</v>
      </c>
      <c r="J26" s="260">
        <v>-48</v>
      </c>
      <c r="K26" s="263">
        <v>-19.91701244813278</v>
      </c>
    </row>
    <row r="27" spans="1:11" ht="13.5" customHeight="1" x14ac:dyDescent="0.2">
      <c r="A27" s="256">
        <v>27</v>
      </c>
      <c r="B27" s="257" t="s">
        <v>244</v>
      </c>
      <c r="C27" s="258"/>
      <c r="D27" s="259">
        <v>0.86634337710456055</v>
      </c>
      <c r="E27" s="260">
        <v>159</v>
      </c>
      <c r="F27" s="261">
        <v>296</v>
      </c>
      <c r="G27" s="261">
        <v>203</v>
      </c>
      <c r="H27" s="261">
        <v>221</v>
      </c>
      <c r="I27" s="262">
        <v>224</v>
      </c>
      <c r="J27" s="260">
        <v>-65</v>
      </c>
      <c r="K27" s="263">
        <v>-29.017857142857142</v>
      </c>
    </row>
    <row r="28" spans="1:11" ht="13.5" customHeight="1" x14ac:dyDescent="0.2">
      <c r="A28" s="256">
        <v>28</v>
      </c>
      <c r="B28" s="257" t="s">
        <v>245</v>
      </c>
      <c r="C28" s="258"/>
      <c r="D28" s="259">
        <v>0.13076881163842424</v>
      </c>
      <c r="E28" s="552">
        <v>24</v>
      </c>
      <c r="F28" s="553">
        <v>26</v>
      </c>
      <c r="G28" s="553">
        <v>25</v>
      </c>
      <c r="H28" s="553">
        <v>59</v>
      </c>
      <c r="I28" s="554">
        <v>24</v>
      </c>
      <c r="J28" s="260">
        <v>0</v>
      </c>
      <c r="K28" s="263">
        <v>0</v>
      </c>
    </row>
    <row r="29" spans="1:11" ht="13.5" customHeight="1" x14ac:dyDescent="0.2">
      <c r="A29" s="256">
        <v>29</v>
      </c>
      <c r="B29" s="257" t="s">
        <v>246</v>
      </c>
      <c r="C29" s="258"/>
      <c r="D29" s="259">
        <v>4.4788317986160298</v>
      </c>
      <c r="E29" s="260">
        <v>822</v>
      </c>
      <c r="F29" s="261">
        <v>800</v>
      </c>
      <c r="G29" s="261">
        <v>968</v>
      </c>
      <c r="H29" s="261">
        <v>1186</v>
      </c>
      <c r="I29" s="262">
        <v>786</v>
      </c>
      <c r="J29" s="260">
        <v>36</v>
      </c>
      <c r="K29" s="263">
        <v>4.5801526717557248</v>
      </c>
    </row>
    <row r="30" spans="1:11" ht="13.5" customHeight="1" x14ac:dyDescent="0.2">
      <c r="A30" s="256" t="s">
        <v>247</v>
      </c>
      <c r="B30" s="257" t="s">
        <v>248</v>
      </c>
      <c r="C30" s="258"/>
      <c r="D30" s="259" t="s">
        <v>547</v>
      </c>
      <c r="E30" s="260" t="s">
        <v>547</v>
      </c>
      <c r="F30" s="261" t="s">
        <v>547</v>
      </c>
      <c r="G30" s="261">
        <v>563</v>
      </c>
      <c r="H30" s="261">
        <v>730</v>
      </c>
      <c r="I30" s="262">
        <v>423</v>
      </c>
      <c r="J30" s="260" t="s">
        <v>547</v>
      </c>
      <c r="K30" s="263" t="s">
        <v>547</v>
      </c>
    </row>
    <row r="31" spans="1:11" ht="13.5" customHeight="1" x14ac:dyDescent="0.2">
      <c r="A31" s="256" t="s">
        <v>249</v>
      </c>
      <c r="B31" s="257" t="s">
        <v>250</v>
      </c>
      <c r="C31" s="258"/>
      <c r="D31" s="259">
        <v>2.2993516046422928</v>
      </c>
      <c r="E31" s="260">
        <v>422</v>
      </c>
      <c r="F31" s="261">
        <v>443</v>
      </c>
      <c r="G31" s="261">
        <v>400</v>
      </c>
      <c r="H31" s="261">
        <v>451</v>
      </c>
      <c r="I31" s="262">
        <v>359</v>
      </c>
      <c r="J31" s="260">
        <v>63</v>
      </c>
      <c r="K31" s="263">
        <v>17.548746518105851</v>
      </c>
    </row>
    <row r="32" spans="1:11" ht="13.5" customHeight="1" x14ac:dyDescent="0.2">
      <c r="A32" s="256">
        <v>31</v>
      </c>
      <c r="B32" s="257" t="s">
        <v>251</v>
      </c>
      <c r="C32" s="258"/>
      <c r="D32" s="259">
        <v>0.61570315479758075</v>
      </c>
      <c r="E32" s="260">
        <v>113</v>
      </c>
      <c r="F32" s="261">
        <v>181</v>
      </c>
      <c r="G32" s="261">
        <v>176</v>
      </c>
      <c r="H32" s="261">
        <v>188</v>
      </c>
      <c r="I32" s="262">
        <v>132</v>
      </c>
      <c r="J32" s="260">
        <v>-19</v>
      </c>
      <c r="K32" s="263">
        <v>-14.393939393939394</v>
      </c>
    </row>
    <row r="33" spans="1:11" ht="13.5" customHeight="1" x14ac:dyDescent="0.2">
      <c r="A33" s="256">
        <v>32</v>
      </c>
      <c r="B33" s="257" t="s">
        <v>252</v>
      </c>
      <c r="C33" s="258"/>
      <c r="D33" s="259">
        <v>1.9506347736064948</v>
      </c>
      <c r="E33" s="260">
        <v>358</v>
      </c>
      <c r="F33" s="261">
        <v>634</v>
      </c>
      <c r="G33" s="261">
        <v>608</v>
      </c>
      <c r="H33" s="261">
        <v>623</v>
      </c>
      <c r="I33" s="262">
        <v>364</v>
      </c>
      <c r="J33" s="260">
        <v>-6</v>
      </c>
      <c r="K33" s="263">
        <v>-1.6483516483516483</v>
      </c>
    </row>
    <row r="34" spans="1:11" ht="13.5" customHeight="1" x14ac:dyDescent="0.2">
      <c r="A34" s="256">
        <v>33</v>
      </c>
      <c r="B34" s="257" t="s">
        <v>253</v>
      </c>
      <c r="C34" s="258"/>
      <c r="D34" s="259">
        <v>0.7519206669209394</v>
      </c>
      <c r="E34" s="260">
        <v>138</v>
      </c>
      <c r="F34" s="261">
        <v>272</v>
      </c>
      <c r="G34" s="261">
        <v>234</v>
      </c>
      <c r="H34" s="261">
        <v>207</v>
      </c>
      <c r="I34" s="554">
        <v>99</v>
      </c>
      <c r="J34" s="260">
        <v>39</v>
      </c>
      <c r="K34" s="263">
        <v>39.393939393939391</v>
      </c>
    </row>
    <row r="35" spans="1:11" ht="13.5" customHeight="1" x14ac:dyDescent="0.2">
      <c r="A35" s="256">
        <v>34</v>
      </c>
      <c r="B35" s="257" t="s">
        <v>254</v>
      </c>
      <c r="C35" s="258"/>
      <c r="D35" s="259">
        <v>1.1823680052307524</v>
      </c>
      <c r="E35" s="260">
        <v>217</v>
      </c>
      <c r="F35" s="261">
        <v>416</v>
      </c>
      <c r="G35" s="261">
        <v>265</v>
      </c>
      <c r="H35" s="261">
        <v>371</v>
      </c>
      <c r="I35" s="262">
        <v>244</v>
      </c>
      <c r="J35" s="260">
        <v>-27</v>
      </c>
      <c r="K35" s="263">
        <v>-11.065573770491802</v>
      </c>
    </row>
    <row r="36" spans="1:11" ht="13.5" customHeight="1" x14ac:dyDescent="0.2">
      <c r="A36" s="256">
        <v>41</v>
      </c>
      <c r="B36" s="257" t="s">
        <v>255</v>
      </c>
      <c r="C36" s="258"/>
      <c r="D36" s="259">
        <v>0.57756225140304041</v>
      </c>
      <c r="E36" s="260">
        <v>106</v>
      </c>
      <c r="F36" s="261">
        <v>169</v>
      </c>
      <c r="G36" s="261">
        <v>132</v>
      </c>
      <c r="H36" s="261">
        <v>128</v>
      </c>
      <c r="I36" s="262">
        <v>144</v>
      </c>
      <c r="J36" s="260">
        <v>-38</v>
      </c>
      <c r="K36" s="263">
        <v>-26.388888888888889</v>
      </c>
    </row>
    <row r="37" spans="1:11" ht="13.5" customHeight="1" x14ac:dyDescent="0.2">
      <c r="A37" s="256">
        <v>42</v>
      </c>
      <c r="B37" s="257" t="s">
        <v>256</v>
      </c>
      <c r="C37" s="258"/>
      <c r="D37" s="259">
        <v>0.13076881163842424</v>
      </c>
      <c r="E37" s="552">
        <v>24</v>
      </c>
      <c r="F37" s="553">
        <v>25</v>
      </c>
      <c r="G37" s="553">
        <v>16</v>
      </c>
      <c r="H37" s="553">
        <v>24</v>
      </c>
      <c r="I37" s="554">
        <v>21</v>
      </c>
      <c r="J37" s="260">
        <v>3</v>
      </c>
      <c r="K37" s="263">
        <v>14.285714285714286</v>
      </c>
    </row>
    <row r="38" spans="1:11" ht="13.5" customHeight="1" x14ac:dyDescent="0.2">
      <c r="A38" s="256">
        <v>43</v>
      </c>
      <c r="B38" s="257" t="s">
        <v>257</v>
      </c>
      <c r="C38" s="258"/>
      <c r="D38" s="259">
        <v>2.6480684356780908</v>
      </c>
      <c r="E38" s="260">
        <v>486</v>
      </c>
      <c r="F38" s="261">
        <v>949</v>
      </c>
      <c r="G38" s="261">
        <v>577</v>
      </c>
      <c r="H38" s="261">
        <v>624</v>
      </c>
      <c r="I38" s="262">
        <v>655</v>
      </c>
      <c r="J38" s="260">
        <v>-169</v>
      </c>
      <c r="K38" s="263">
        <v>-25.801526717557252</v>
      </c>
    </row>
    <row r="39" spans="1:11" ht="13.5" customHeight="1" x14ac:dyDescent="0.2">
      <c r="A39" s="256">
        <v>51</v>
      </c>
      <c r="B39" s="257" t="s">
        <v>258</v>
      </c>
      <c r="C39" s="258"/>
      <c r="D39" s="259">
        <v>11.796436549882852</v>
      </c>
      <c r="E39" s="260">
        <v>2165</v>
      </c>
      <c r="F39" s="261">
        <v>2689</v>
      </c>
      <c r="G39" s="261">
        <v>2440</v>
      </c>
      <c r="H39" s="261">
        <v>2743</v>
      </c>
      <c r="I39" s="262">
        <v>2472</v>
      </c>
      <c r="J39" s="260">
        <v>-307</v>
      </c>
      <c r="K39" s="263">
        <v>-12.419093851132686</v>
      </c>
    </row>
    <row r="40" spans="1:11" ht="13.5" customHeight="1" x14ac:dyDescent="0.2">
      <c r="A40" s="256" t="s">
        <v>259</v>
      </c>
      <c r="B40" s="257" t="s">
        <v>260</v>
      </c>
      <c r="C40" s="258"/>
      <c r="D40" s="259">
        <v>11.387784013512777</v>
      </c>
      <c r="E40" s="260">
        <v>2090</v>
      </c>
      <c r="F40" s="261">
        <v>2550</v>
      </c>
      <c r="G40" s="261">
        <v>2361</v>
      </c>
      <c r="H40" s="261">
        <v>2638</v>
      </c>
      <c r="I40" s="262">
        <v>2387</v>
      </c>
      <c r="J40" s="260">
        <v>-297</v>
      </c>
      <c r="K40" s="263">
        <v>-12.442396313364055</v>
      </c>
    </row>
    <row r="41" spans="1:11" ht="13.5" customHeight="1" x14ac:dyDescent="0.2">
      <c r="A41" s="256"/>
      <c r="B41" s="257" t="s">
        <v>261</v>
      </c>
      <c r="C41" s="258"/>
      <c r="D41" s="259">
        <v>10.652209448046641</v>
      </c>
      <c r="E41" s="260">
        <v>1955</v>
      </c>
      <c r="F41" s="261">
        <v>2360</v>
      </c>
      <c r="G41" s="261">
        <v>2301</v>
      </c>
      <c r="H41" s="261">
        <v>2530</v>
      </c>
      <c r="I41" s="262">
        <v>2226</v>
      </c>
      <c r="J41" s="260">
        <v>-271</v>
      </c>
      <c r="K41" s="263">
        <v>-12.174303683737646</v>
      </c>
    </row>
    <row r="42" spans="1:11" ht="13.5" customHeight="1" x14ac:dyDescent="0.2">
      <c r="A42" s="256">
        <v>52</v>
      </c>
      <c r="B42" s="257" t="s">
        <v>262</v>
      </c>
      <c r="C42" s="258"/>
      <c r="D42" s="259">
        <v>3.6724241268457471</v>
      </c>
      <c r="E42" s="260">
        <v>674</v>
      </c>
      <c r="F42" s="261">
        <v>840</v>
      </c>
      <c r="G42" s="261">
        <v>701</v>
      </c>
      <c r="H42" s="261">
        <v>768</v>
      </c>
      <c r="I42" s="262">
        <v>692</v>
      </c>
      <c r="J42" s="260">
        <v>-18</v>
      </c>
      <c r="K42" s="263">
        <v>-2.601156069364162</v>
      </c>
    </row>
    <row r="43" spans="1:11" ht="13.5" customHeight="1" x14ac:dyDescent="0.2">
      <c r="A43" s="256" t="s">
        <v>263</v>
      </c>
      <c r="B43" s="257" t="s">
        <v>264</v>
      </c>
      <c r="C43" s="258"/>
      <c r="D43" s="259">
        <v>3.4435787064785051</v>
      </c>
      <c r="E43" s="260">
        <v>632</v>
      </c>
      <c r="F43" s="261">
        <v>746</v>
      </c>
      <c r="G43" s="261">
        <v>612</v>
      </c>
      <c r="H43" s="261">
        <v>680</v>
      </c>
      <c r="I43" s="262">
        <v>630</v>
      </c>
      <c r="J43" s="260">
        <v>2</v>
      </c>
      <c r="K43" s="263">
        <v>0.31746031746031744</v>
      </c>
    </row>
    <row r="44" spans="1:11" ht="13.5" customHeight="1" x14ac:dyDescent="0.2">
      <c r="A44" s="256">
        <v>53</v>
      </c>
      <c r="B44" s="257" t="s">
        <v>265</v>
      </c>
      <c r="C44" s="258"/>
      <c r="D44" s="259">
        <v>0.9971121887429848</v>
      </c>
      <c r="E44" s="260">
        <v>183</v>
      </c>
      <c r="F44" s="261">
        <v>211</v>
      </c>
      <c r="G44" s="261">
        <v>145</v>
      </c>
      <c r="H44" s="261">
        <v>190</v>
      </c>
      <c r="I44" s="262">
        <v>210</v>
      </c>
      <c r="J44" s="260">
        <v>-27</v>
      </c>
      <c r="K44" s="263">
        <v>-12.857142857142858</v>
      </c>
    </row>
    <row r="45" spans="1:11" ht="13.5" customHeight="1" x14ac:dyDescent="0.2">
      <c r="A45" s="256" t="s">
        <v>266</v>
      </c>
      <c r="B45" s="257" t="s">
        <v>267</v>
      </c>
      <c r="C45" s="258"/>
      <c r="D45" s="259">
        <v>0.93172778292377267</v>
      </c>
      <c r="E45" s="260">
        <v>171</v>
      </c>
      <c r="F45" s="261">
        <v>202</v>
      </c>
      <c r="G45" s="261">
        <v>135</v>
      </c>
      <c r="H45" s="261">
        <v>176</v>
      </c>
      <c r="I45" s="262">
        <v>206</v>
      </c>
      <c r="J45" s="260">
        <v>-35</v>
      </c>
      <c r="K45" s="263">
        <v>-16.990291262135923</v>
      </c>
    </row>
    <row r="46" spans="1:11" ht="13.5" customHeight="1" x14ac:dyDescent="0.2">
      <c r="A46" s="256">
        <v>54</v>
      </c>
      <c r="B46" s="257" t="s">
        <v>268</v>
      </c>
      <c r="C46" s="258"/>
      <c r="D46" s="259">
        <v>3.6833215278156159</v>
      </c>
      <c r="E46" s="260">
        <v>676</v>
      </c>
      <c r="F46" s="261">
        <v>860</v>
      </c>
      <c r="G46" s="261">
        <v>767</v>
      </c>
      <c r="H46" s="261">
        <v>927</v>
      </c>
      <c r="I46" s="262">
        <v>741</v>
      </c>
      <c r="J46" s="260">
        <v>-65</v>
      </c>
      <c r="K46" s="263">
        <v>-8.7719298245614041</v>
      </c>
    </row>
    <row r="47" spans="1:11" ht="13.5" customHeight="1" x14ac:dyDescent="0.2">
      <c r="A47" s="256">
        <v>61</v>
      </c>
      <c r="B47" s="257" t="s">
        <v>269</v>
      </c>
      <c r="C47" s="258"/>
      <c r="D47" s="259">
        <v>2.6753119381027624</v>
      </c>
      <c r="E47" s="260">
        <v>491</v>
      </c>
      <c r="F47" s="261">
        <v>712</v>
      </c>
      <c r="G47" s="261">
        <v>545</v>
      </c>
      <c r="H47" s="261">
        <v>635</v>
      </c>
      <c r="I47" s="262">
        <v>460</v>
      </c>
      <c r="J47" s="260">
        <v>31</v>
      </c>
      <c r="K47" s="263">
        <v>6.7391304347826084</v>
      </c>
    </row>
    <row r="48" spans="1:11" ht="13.5" customHeight="1" x14ac:dyDescent="0.2">
      <c r="A48" s="256">
        <v>62</v>
      </c>
      <c r="B48" s="257" t="s">
        <v>270</v>
      </c>
      <c r="C48" s="258"/>
      <c r="D48" s="259">
        <v>7.1377976352639898</v>
      </c>
      <c r="E48" s="260">
        <v>1310</v>
      </c>
      <c r="F48" s="261">
        <v>1670</v>
      </c>
      <c r="G48" s="261">
        <v>1212</v>
      </c>
      <c r="H48" s="261">
        <v>1361</v>
      </c>
      <c r="I48" s="262">
        <v>1359</v>
      </c>
      <c r="J48" s="260">
        <v>-49</v>
      </c>
      <c r="K48" s="263">
        <v>-3.6055923473142015</v>
      </c>
    </row>
    <row r="49" spans="1:11" ht="13.5" customHeight="1" x14ac:dyDescent="0.2">
      <c r="A49" s="256">
        <v>63</v>
      </c>
      <c r="B49" s="257" t="s">
        <v>271</v>
      </c>
      <c r="C49" s="258"/>
      <c r="D49" s="259">
        <v>4.7022285184983383</v>
      </c>
      <c r="E49" s="260">
        <v>863</v>
      </c>
      <c r="F49" s="261">
        <v>940</v>
      </c>
      <c r="G49" s="261">
        <v>917</v>
      </c>
      <c r="H49" s="261">
        <v>799</v>
      </c>
      <c r="I49" s="262">
        <v>858</v>
      </c>
      <c r="J49" s="260">
        <v>5</v>
      </c>
      <c r="K49" s="263">
        <v>0.58275058275058278</v>
      </c>
    </row>
    <row r="50" spans="1:11" ht="13.5" customHeight="1" x14ac:dyDescent="0.2">
      <c r="A50" s="256" t="s">
        <v>272</v>
      </c>
      <c r="B50" s="257" t="s">
        <v>273</v>
      </c>
      <c r="C50" s="258"/>
      <c r="D50" s="259">
        <v>0.47403694218928788</v>
      </c>
      <c r="E50" s="552">
        <v>87</v>
      </c>
      <c r="F50" s="261">
        <v>104</v>
      </c>
      <c r="G50" s="553">
        <v>81</v>
      </c>
      <c r="H50" s="261">
        <v>123</v>
      </c>
      <c r="I50" s="554">
        <v>95</v>
      </c>
      <c r="J50" s="260">
        <v>-8</v>
      </c>
      <c r="K50" s="263">
        <v>-8.4210526315789469</v>
      </c>
    </row>
    <row r="51" spans="1:11" ht="13.5" customHeight="1" x14ac:dyDescent="0.2">
      <c r="A51" s="256" t="s">
        <v>274</v>
      </c>
      <c r="B51" s="257" t="s">
        <v>275</v>
      </c>
      <c r="C51" s="258"/>
      <c r="D51" s="259">
        <v>3.5035144118127826</v>
      </c>
      <c r="E51" s="260">
        <v>643</v>
      </c>
      <c r="F51" s="261">
        <v>630</v>
      </c>
      <c r="G51" s="261">
        <v>663</v>
      </c>
      <c r="H51" s="261">
        <v>587</v>
      </c>
      <c r="I51" s="262">
        <v>637</v>
      </c>
      <c r="J51" s="260">
        <v>6</v>
      </c>
      <c r="K51" s="263">
        <v>0.9419152276295133</v>
      </c>
    </row>
    <row r="52" spans="1:11" ht="13.5" customHeight="1" x14ac:dyDescent="0.2">
      <c r="A52" s="256">
        <v>71</v>
      </c>
      <c r="B52" s="257" t="s">
        <v>276</v>
      </c>
      <c r="C52" s="258"/>
      <c r="D52" s="259">
        <v>7.2794638478722824</v>
      </c>
      <c r="E52" s="260">
        <v>1336</v>
      </c>
      <c r="F52" s="261">
        <v>1978</v>
      </c>
      <c r="G52" s="261">
        <v>1617</v>
      </c>
      <c r="H52" s="261">
        <v>1831</v>
      </c>
      <c r="I52" s="262">
        <v>1536</v>
      </c>
      <c r="J52" s="260">
        <v>-200</v>
      </c>
      <c r="K52" s="263">
        <v>-13.020833333333334</v>
      </c>
    </row>
    <row r="53" spans="1:11" ht="13.5" customHeight="1" x14ac:dyDescent="0.2">
      <c r="A53" s="256" t="s">
        <v>277</v>
      </c>
      <c r="B53" s="257" t="s">
        <v>278</v>
      </c>
      <c r="C53" s="258"/>
      <c r="D53" s="259">
        <v>2.2012749959134745</v>
      </c>
      <c r="E53" s="260">
        <v>404</v>
      </c>
      <c r="F53" s="261">
        <v>645</v>
      </c>
      <c r="G53" s="261">
        <v>503</v>
      </c>
      <c r="H53" s="261">
        <v>570</v>
      </c>
      <c r="I53" s="262">
        <v>441</v>
      </c>
      <c r="J53" s="260">
        <v>-37</v>
      </c>
      <c r="K53" s="263">
        <v>-8.3900226757369616</v>
      </c>
    </row>
    <row r="54" spans="1:11" ht="13.5" customHeight="1" x14ac:dyDescent="0.2">
      <c r="A54" s="256" t="s">
        <v>279</v>
      </c>
      <c r="B54" s="257" t="s">
        <v>280</v>
      </c>
      <c r="C54" s="258"/>
      <c r="D54" s="259">
        <v>4.1573584700049038</v>
      </c>
      <c r="E54" s="260">
        <v>763</v>
      </c>
      <c r="F54" s="261">
        <v>1114</v>
      </c>
      <c r="G54" s="261">
        <v>933</v>
      </c>
      <c r="H54" s="261">
        <v>1031</v>
      </c>
      <c r="I54" s="262">
        <v>917</v>
      </c>
      <c r="J54" s="260">
        <v>-154</v>
      </c>
      <c r="K54" s="263">
        <v>-16.793893129770993</v>
      </c>
    </row>
    <row r="55" spans="1:11" ht="13.5" customHeight="1" x14ac:dyDescent="0.2">
      <c r="A55" s="256">
        <v>72</v>
      </c>
      <c r="B55" s="257" t="s">
        <v>281</v>
      </c>
      <c r="C55" s="258"/>
      <c r="D55" s="259">
        <v>3.6560780253909444</v>
      </c>
      <c r="E55" s="260">
        <v>671</v>
      </c>
      <c r="F55" s="261">
        <v>1047</v>
      </c>
      <c r="G55" s="261">
        <v>603</v>
      </c>
      <c r="H55" s="261">
        <v>787</v>
      </c>
      <c r="I55" s="262">
        <v>924</v>
      </c>
      <c r="J55" s="260">
        <v>-253</v>
      </c>
      <c r="K55" s="263">
        <v>-27.38095238095238</v>
      </c>
    </row>
    <row r="56" spans="1:11" ht="13.5" customHeight="1" x14ac:dyDescent="0.2">
      <c r="A56" s="256" t="s">
        <v>282</v>
      </c>
      <c r="B56" s="257" t="s">
        <v>283</v>
      </c>
      <c r="C56" s="258"/>
      <c r="D56" s="259">
        <v>2.3429412085217676</v>
      </c>
      <c r="E56" s="260">
        <v>430</v>
      </c>
      <c r="F56" s="261">
        <v>692</v>
      </c>
      <c r="G56" s="261">
        <v>326</v>
      </c>
      <c r="H56" s="261">
        <v>472</v>
      </c>
      <c r="I56" s="262">
        <v>639</v>
      </c>
      <c r="J56" s="260">
        <v>-209</v>
      </c>
      <c r="K56" s="263">
        <v>-32.707355242566507</v>
      </c>
    </row>
    <row r="57" spans="1:11" ht="13.5" customHeight="1" x14ac:dyDescent="0.2">
      <c r="A57" s="256" t="s">
        <v>284</v>
      </c>
      <c r="B57" s="257" t="s">
        <v>285</v>
      </c>
      <c r="C57" s="258"/>
      <c r="D57" s="259">
        <v>0.94807388437857576</v>
      </c>
      <c r="E57" s="260">
        <v>174</v>
      </c>
      <c r="F57" s="261">
        <v>186</v>
      </c>
      <c r="G57" s="261">
        <v>171</v>
      </c>
      <c r="H57" s="261">
        <v>203</v>
      </c>
      <c r="I57" s="262">
        <v>213</v>
      </c>
      <c r="J57" s="260">
        <v>-39</v>
      </c>
      <c r="K57" s="263">
        <v>-18.309859154929576</v>
      </c>
    </row>
    <row r="58" spans="1:11" ht="13.5" customHeight="1" x14ac:dyDescent="0.2">
      <c r="A58" s="256">
        <v>73</v>
      </c>
      <c r="B58" s="257" t="s">
        <v>286</v>
      </c>
      <c r="C58" s="258"/>
      <c r="D58" s="259">
        <v>2.6971067400425</v>
      </c>
      <c r="E58" s="260">
        <v>495</v>
      </c>
      <c r="F58" s="261">
        <v>767</v>
      </c>
      <c r="G58" s="261">
        <v>484</v>
      </c>
      <c r="H58" s="261">
        <v>634</v>
      </c>
      <c r="I58" s="262">
        <v>526</v>
      </c>
      <c r="J58" s="260">
        <v>-31</v>
      </c>
      <c r="K58" s="263">
        <v>-5.8935361216730042</v>
      </c>
    </row>
    <row r="59" spans="1:11" ht="13.5" customHeight="1" x14ac:dyDescent="0.2">
      <c r="A59" s="256" t="s">
        <v>287</v>
      </c>
      <c r="B59" s="257" t="s">
        <v>288</v>
      </c>
      <c r="C59" s="258"/>
      <c r="D59" s="259">
        <v>1.8689042663324797</v>
      </c>
      <c r="E59" s="260">
        <v>343</v>
      </c>
      <c r="F59" s="261">
        <v>544</v>
      </c>
      <c r="G59" s="261">
        <v>336</v>
      </c>
      <c r="H59" s="261">
        <v>437</v>
      </c>
      <c r="I59" s="262">
        <v>397</v>
      </c>
      <c r="J59" s="260">
        <v>-54</v>
      </c>
      <c r="K59" s="263">
        <v>-13.602015113350125</v>
      </c>
    </row>
    <row r="60" spans="1:11" ht="13.5" customHeight="1" x14ac:dyDescent="0.2">
      <c r="A60" s="256">
        <v>81</v>
      </c>
      <c r="B60" s="257" t="s">
        <v>289</v>
      </c>
      <c r="C60" s="258"/>
      <c r="D60" s="259">
        <v>11.404130114967581</v>
      </c>
      <c r="E60" s="260">
        <v>2093</v>
      </c>
      <c r="F60" s="261">
        <v>2747</v>
      </c>
      <c r="G60" s="261">
        <v>1799</v>
      </c>
      <c r="H60" s="261">
        <v>2842</v>
      </c>
      <c r="I60" s="262">
        <v>1995</v>
      </c>
      <c r="J60" s="260">
        <v>98</v>
      </c>
      <c r="K60" s="263">
        <v>4.9122807017543861</v>
      </c>
    </row>
    <row r="61" spans="1:11" ht="13.5" customHeight="1" x14ac:dyDescent="0.2">
      <c r="A61" s="256" t="s">
        <v>290</v>
      </c>
      <c r="B61" s="257" t="s">
        <v>291</v>
      </c>
      <c r="C61" s="258"/>
      <c r="D61" s="259">
        <v>2.146787991064131</v>
      </c>
      <c r="E61" s="260">
        <v>394</v>
      </c>
      <c r="F61" s="261">
        <v>744</v>
      </c>
      <c r="G61" s="261">
        <v>512</v>
      </c>
      <c r="H61" s="261">
        <v>600</v>
      </c>
      <c r="I61" s="262">
        <v>327</v>
      </c>
      <c r="J61" s="260">
        <v>67</v>
      </c>
      <c r="K61" s="263">
        <v>20.489296636085626</v>
      </c>
    </row>
    <row r="62" spans="1:11" ht="13.5" customHeight="1" x14ac:dyDescent="0.2">
      <c r="A62" s="256" t="s">
        <v>292</v>
      </c>
      <c r="B62" s="257" t="s">
        <v>364</v>
      </c>
      <c r="C62" s="258"/>
      <c r="D62" s="259">
        <v>5.3724186781452623</v>
      </c>
      <c r="E62" s="260">
        <v>986</v>
      </c>
      <c r="F62" s="261">
        <v>1322</v>
      </c>
      <c r="G62" s="261">
        <v>685</v>
      </c>
      <c r="H62" s="261">
        <v>1349</v>
      </c>
      <c r="I62" s="262">
        <v>1052</v>
      </c>
      <c r="J62" s="260">
        <v>-66</v>
      </c>
      <c r="K62" s="263">
        <v>-6.2737642585551328</v>
      </c>
    </row>
    <row r="63" spans="1:11" ht="13.5" customHeight="1" x14ac:dyDescent="0.2">
      <c r="A63" s="256" t="s">
        <v>294</v>
      </c>
      <c r="B63" s="257" t="s">
        <v>295</v>
      </c>
      <c r="C63" s="258"/>
      <c r="D63" s="259">
        <v>1.160573203291015</v>
      </c>
      <c r="E63" s="260">
        <v>213</v>
      </c>
      <c r="F63" s="261">
        <v>239</v>
      </c>
      <c r="G63" s="261">
        <v>241</v>
      </c>
      <c r="H63" s="261">
        <v>452</v>
      </c>
      <c r="I63" s="262">
        <v>177</v>
      </c>
      <c r="J63" s="260">
        <v>36</v>
      </c>
      <c r="K63" s="263">
        <v>20.338983050847457</v>
      </c>
    </row>
    <row r="64" spans="1:11" ht="13.5" customHeight="1" x14ac:dyDescent="0.2">
      <c r="A64" s="256" t="s">
        <v>296</v>
      </c>
      <c r="B64" s="257" t="s">
        <v>297</v>
      </c>
      <c r="C64" s="258"/>
      <c r="D64" s="259">
        <v>1.2858933144445051</v>
      </c>
      <c r="E64" s="260">
        <v>236</v>
      </c>
      <c r="F64" s="261">
        <v>160</v>
      </c>
      <c r="G64" s="261">
        <v>121</v>
      </c>
      <c r="H64" s="261">
        <v>214</v>
      </c>
      <c r="I64" s="262">
        <v>217</v>
      </c>
      <c r="J64" s="260">
        <v>19</v>
      </c>
      <c r="K64" s="263">
        <v>8.7557603686635943</v>
      </c>
    </row>
    <row r="65" spans="1:11" ht="13.5" customHeight="1" x14ac:dyDescent="0.2">
      <c r="A65" s="256">
        <v>82</v>
      </c>
      <c r="B65" s="257" t="s">
        <v>298</v>
      </c>
      <c r="C65" s="258"/>
      <c r="D65" s="259">
        <v>3.1057592764125754</v>
      </c>
      <c r="E65" s="260">
        <v>570</v>
      </c>
      <c r="F65" s="261">
        <v>805</v>
      </c>
      <c r="G65" s="261">
        <v>598</v>
      </c>
      <c r="H65" s="261">
        <v>638</v>
      </c>
      <c r="I65" s="262">
        <v>577</v>
      </c>
      <c r="J65" s="260">
        <v>-7</v>
      </c>
      <c r="K65" s="263">
        <v>-1.2131715771230502</v>
      </c>
    </row>
    <row r="66" spans="1:11" ht="13.5" customHeight="1" x14ac:dyDescent="0.2">
      <c r="A66" s="256" t="s">
        <v>299</v>
      </c>
      <c r="B66" s="257" t="s">
        <v>548</v>
      </c>
      <c r="C66" s="258"/>
      <c r="D66" s="259">
        <v>2.0923009862147879</v>
      </c>
      <c r="E66" s="260">
        <v>384</v>
      </c>
      <c r="F66" s="261">
        <v>479</v>
      </c>
      <c r="G66" s="261">
        <v>425</v>
      </c>
      <c r="H66" s="261">
        <v>369</v>
      </c>
      <c r="I66" s="262">
        <v>381</v>
      </c>
      <c r="J66" s="260">
        <v>3</v>
      </c>
      <c r="K66" s="263">
        <v>0.78740157480314965</v>
      </c>
    </row>
    <row r="67" spans="1:11" ht="13.5" customHeight="1" x14ac:dyDescent="0.2">
      <c r="A67" s="256" t="s">
        <v>300</v>
      </c>
      <c r="B67" s="257" t="s">
        <v>301</v>
      </c>
      <c r="C67" s="258"/>
      <c r="D67" s="259">
        <v>0.60480575382771207</v>
      </c>
      <c r="E67" s="260">
        <v>111</v>
      </c>
      <c r="F67" s="261">
        <v>185</v>
      </c>
      <c r="G67" s="261">
        <v>100</v>
      </c>
      <c r="H67" s="261">
        <v>184</v>
      </c>
      <c r="I67" s="262">
        <v>137</v>
      </c>
      <c r="J67" s="260">
        <v>-26</v>
      </c>
      <c r="K67" s="263">
        <v>-18.978102189781023</v>
      </c>
    </row>
    <row r="68" spans="1:11" ht="13.5" customHeight="1" x14ac:dyDescent="0.2">
      <c r="A68" s="256">
        <v>83</v>
      </c>
      <c r="B68" s="257" t="s">
        <v>302</v>
      </c>
      <c r="C68" s="258"/>
      <c r="D68" s="259">
        <v>5.7756225140304034</v>
      </c>
      <c r="E68" s="260">
        <v>1060</v>
      </c>
      <c r="F68" s="261">
        <v>2244</v>
      </c>
      <c r="G68" s="261">
        <v>961</v>
      </c>
      <c r="H68" s="261">
        <v>1204</v>
      </c>
      <c r="I68" s="262">
        <v>1214</v>
      </c>
      <c r="J68" s="260">
        <v>-154</v>
      </c>
      <c r="K68" s="263">
        <v>-12.685337726523889</v>
      </c>
    </row>
    <row r="69" spans="1:11" ht="13.5" customHeight="1" x14ac:dyDescent="0.2">
      <c r="A69" s="256" t="s">
        <v>303</v>
      </c>
      <c r="B69" s="257" t="s">
        <v>304</v>
      </c>
      <c r="C69" s="258"/>
      <c r="D69" s="259">
        <v>4.9910096441998579</v>
      </c>
      <c r="E69" s="260">
        <v>916</v>
      </c>
      <c r="F69" s="261">
        <v>2043</v>
      </c>
      <c r="G69" s="261">
        <v>784</v>
      </c>
      <c r="H69" s="261">
        <v>973</v>
      </c>
      <c r="I69" s="262">
        <v>1042</v>
      </c>
      <c r="J69" s="260">
        <v>-126</v>
      </c>
      <c r="K69" s="263">
        <v>-12.092130518234166</v>
      </c>
    </row>
    <row r="70" spans="1:11" ht="13.5" customHeight="1" x14ac:dyDescent="0.2">
      <c r="A70" s="256"/>
      <c r="B70" s="257" t="s">
        <v>305</v>
      </c>
      <c r="C70" s="258"/>
      <c r="D70" s="259">
        <v>2.0814035852449191</v>
      </c>
      <c r="E70" s="260">
        <v>382</v>
      </c>
      <c r="F70" s="261">
        <v>1268</v>
      </c>
      <c r="G70" s="261">
        <v>330</v>
      </c>
      <c r="H70" s="261">
        <v>429</v>
      </c>
      <c r="I70" s="262">
        <v>401</v>
      </c>
      <c r="J70" s="260">
        <v>-19</v>
      </c>
      <c r="K70" s="263">
        <v>-4.7381546134663344</v>
      </c>
    </row>
    <row r="71" spans="1:11" ht="13.5" customHeight="1" x14ac:dyDescent="0.2">
      <c r="A71" s="256">
        <v>84</v>
      </c>
      <c r="B71" s="257" t="s">
        <v>306</v>
      </c>
      <c r="C71" s="258"/>
      <c r="D71" s="259">
        <v>3.8195390399389746</v>
      </c>
      <c r="E71" s="260">
        <v>701</v>
      </c>
      <c r="F71" s="261">
        <v>646</v>
      </c>
      <c r="G71" s="261">
        <v>749</v>
      </c>
      <c r="H71" s="261">
        <v>582</v>
      </c>
      <c r="I71" s="262">
        <v>755</v>
      </c>
      <c r="J71" s="260">
        <v>-54</v>
      </c>
      <c r="K71" s="263">
        <v>-7.1523178807947021</v>
      </c>
    </row>
    <row r="72" spans="1:11" ht="13.5" customHeight="1" x14ac:dyDescent="0.2">
      <c r="A72" s="256" t="s">
        <v>307</v>
      </c>
      <c r="B72" s="257" t="s">
        <v>308</v>
      </c>
      <c r="C72" s="258"/>
      <c r="D72" s="259">
        <v>0.61025445431264647</v>
      </c>
      <c r="E72" s="260">
        <v>112</v>
      </c>
      <c r="F72" s="261">
        <v>158</v>
      </c>
      <c r="G72" s="261">
        <v>166</v>
      </c>
      <c r="H72" s="261">
        <v>118</v>
      </c>
      <c r="I72" s="262">
        <v>113</v>
      </c>
      <c r="J72" s="260">
        <v>-1</v>
      </c>
      <c r="K72" s="263">
        <v>-0.88495575221238942</v>
      </c>
    </row>
    <row r="73" spans="1:11" ht="13.5" customHeight="1" x14ac:dyDescent="0.2">
      <c r="A73" s="256" t="s">
        <v>309</v>
      </c>
      <c r="B73" s="257" t="s">
        <v>310</v>
      </c>
      <c r="C73" s="258"/>
      <c r="D73" s="259">
        <v>0.19070451697270202</v>
      </c>
      <c r="E73" s="552">
        <v>35</v>
      </c>
      <c r="F73" s="553">
        <v>53</v>
      </c>
      <c r="G73" s="553">
        <v>52</v>
      </c>
      <c r="H73" s="553">
        <v>40</v>
      </c>
      <c r="I73" s="554">
        <v>37</v>
      </c>
      <c r="J73" s="260">
        <v>-2</v>
      </c>
      <c r="K73" s="263">
        <v>-5.4054054054054053</v>
      </c>
    </row>
    <row r="74" spans="1:11" s="86" customFormat="1" ht="13.5" customHeight="1" x14ac:dyDescent="0.2">
      <c r="A74" s="256" t="s">
        <v>311</v>
      </c>
      <c r="B74" s="257" t="s">
        <v>312</v>
      </c>
      <c r="C74" s="258"/>
      <c r="D74" s="259">
        <v>1.7108919522693837</v>
      </c>
      <c r="E74" s="260">
        <v>314</v>
      </c>
      <c r="F74" s="261">
        <v>210</v>
      </c>
      <c r="G74" s="261">
        <v>288</v>
      </c>
      <c r="H74" s="261">
        <v>249</v>
      </c>
      <c r="I74" s="262">
        <v>381</v>
      </c>
      <c r="J74" s="260">
        <v>-67</v>
      </c>
      <c r="K74" s="263">
        <v>-17.58530183727034</v>
      </c>
    </row>
    <row r="75" spans="1:11" s="113" customFormat="1" ht="13.5" customHeight="1" x14ac:dyDescent="0.15">
      <c r="A75" s="256">
        <v>91</v>
      </c>
      <c r="B75" s="257" t="s">
        <v>313</v>
      </c>
      <c r="C75" s="258"/>
      <c r="D75" s="259">
        <v>0.46858824170435354</v>
      </c>
      <c r="E75" s="552">
        <v>86</v>
      </c>
      <c r="F75" s="261">
        <v>120</v>
      </c>
      <c r="G75" s="553">
        <v>87</v>
      </c>
      <c r="H75" s="553">
        <v>85</v>
      </c>
      <c r="I75" s="554">
        <v>77</v>
      </c>
      <c r="J75" s="260">
        <v>9</v>
      </c>
      <c r="K75" s="263">
        <v>11.688311688311689</v>
      </c>
    </row>
    <row r="76" spans="1:11" s="113" customFormat="1" ht="13.5" customHeight="1" x14ac:dyDescent="0.15">
      <c r="A76" s="256">
        <v>92</v>
      </c>
      <c r="B76" s="257" t="s">
        <v>314</v>
      </c>
      <c r="C76" s="258"/>
      <c r="D76" s="259">
        <v>3.623385822481338</v>
      </c>
      <c r="E76" s="260">
        <v>665</v>
      </c>
      <c r="F76" s="261">
        <v>348</v>
      </c>
      <c r="G76" s="261">
        <v>266</v>
      </c>
      <c r="H76" s="261">
        <v>364</v>
      </c>
      <c r="I76" s="262">
        <v>287</v>
      </c>
      <c r="J76" s="260">
        <v>378</v>
      </c>
      <c r="K76" s="263">
        <v>131.70731707317074</v>
      </c>
    </row>
    <row r="77" spans="1:11" s="86" customFormat="1" ht="13.5" customHeight="1" x14ac:dyDescent="0.2">
      <c r="A77" s="256">
        <v>93</v>
      </c>
      <c r="B77" s="257" t="s">
        <v>315</v>
      </c>
      <c r="C77" s="258"/>
      <c r="D77" s="259">
        <v>7.0833106304146465E-2</v>
      </c>
      <c r="E77" s="552">
        <v>13</v>
      </c>
      <c r="F77" s="553">
        <v>25</v>
      </c>
      <c r="G77" s="553">
        <v>22</v>
      </c>
      <c r="H77" s="553">
        <v>25</v>
      </c>
      <c r="I77" s="554">
        <v>11</v>
      </c>
      <c r="J77" s="260">
        <v>2</v>
      </c>
      <c r="K77" s="263">
        <v>18.181818181818183</v>
      </c>
    </row>
    <row r="78" spans="1:11" s="346" customFormat="1" ht="13.5" customHeight="1" x14ac:dyDescent="0.2">
      <c r="A78" s="256">
        <v>94</v>
      </c>
      <c r="B78" s="257" t="s">
        <v>316</v>
      </c>
      <c r="C78" s="258"/>
      <c r="D78" s="259">
        <v>0.56666485043317172</v>
      </c>
      <c r="E78" s="260">
        <v>104</v>
      </c>
      <c r="F78" s="261">
        <v>171</v>
      </c>
      <c r="G78" s="261">
        <v>113</v>
      </c>
      <c r="H78" s="261">
        <v>106</v>
      </c>
      <c r="I78" s="262">
        <v>106</v>
      </c>
      <c r="J78" s="260">
        <v>-2</v>
      </c>
      <c r="K78" s="263">
        <v>-1.8867924528301887</v>
      </c>
    </row>
    <row r="79" spans="1:11" s="86" customFormat="1" ht="13.5" customHeight="1" x14ac:dyDescent="0.2">
      <c r="A79" s="270" t="s">
        <v>317</v>
      </c>
      <c r="B79" s="271" t="s">
        <v>318</v>
      </c>
      <c r="C79" s="272"/>
      <c r="D79" s="273">
        <v>0.20705061842750505</v>
      </c>
      <c r="E79" s="555">
        <v>38</v>
      </c>
      <c r="F79" s="556">
        <v>89</v>
      </c>
      <c r="G79" s="556">
        <v>28</v>
      </c>
      <c r="H79" s="556">
        <v>38</v>
      </c>
      <c r="I79" s="557">
        <v>32</v>
      </c>
      <c r="J79" s="274">
        <v>6</v>
      </c>
      <c r="K79" s="551">
        <v>18.75</v>
      </c>
    </row>
    <row r="80" spans="1:11" s="86" customFormat="1" ht="12.75" customHeight="1" x14ac:dyDescent="0.2">
      <c r="K80" s="114" t="s">
        <v>35</v>
      </c>
    </row>
    <row r="81" spans="1:11" s="86" customFormat="1" ht="15.75" customHeight="1" x14ac:dyDescent="0.2">
      <c r="A81" s="113" t="s">
        <v>114</v>
      </c>
      <c r="B81" s="113"/>
      <c r="C81" s="113"/>
      <c r="D81" s="113"/>
      <c r="E81" s="113"/>
      <c r="F81" s="113"/>
      <c r="G81" s="113"/>
      <c r="H81" s="113"/>
      <c r="I81" s="113"/>
      <c r="J81" s="113"/>
      <c r="K81" s="113"/>
    </row>
    <row r="82" spans="1:11" ht="21.95" customHeight="1" x14ac:dyDescent="0.2">
      <c r="A82" s="116" t="s">
        <v>365</v>
      </c>
      <c r="B82" s="116"/>
      <c r="C82" s="116"/>
      <c r="D82" s="116"/>
      <c r="E82" s="116"/>
      <c r="F82" s="116"/>
      <c r="G82" s="116"/>
      <c r="H82" s="116"/>
      <c r="I82" s="116"/>
      <c r="J82" s="116"/>
      <c r="K82" s="116"/>
    </row>
    <row r="83" spans="1:11" ht="21" customHeight="1" x14ac:dyDescent="0.2">
      <c r="A83" s="382" t="s">
        <v>366</v>
      </c>
      <c r="B83" s="382"/>
      <c r="C83" s="382"/>
      <c r="D83" s="382"/>
      <c r="E83" s="382"/>
      <c r="F83" s="382"/>
      <c r="G83" s="382"/>
      <c r="H83" s="382"/>
      <c r="I83" s="382"/>
      <c r="J83" s="382"/>
      <c r="K83" s="382"/>
    </row>
    <row r="84" spans="1:11" ht="21" customHeight="1" x14ac:dyDescent="0.2">
      <c r="A84" s="116" t="s">
        <v>321</v>
      </c>
      <c r="B84" s="116"/>
      <c r="C84" s="116"/>
      <c r="D84" s="116"/>
      <c r="E84" s="116"/>
      <c r="F84" s="116"/>
      <c r="G84" s="116"/>
      <c r="H84" s="116"/>
      <c r="I84" s="116"/>
      <c r="J84" s="116"/>
      <c r="K84" s="116"/>
    </row>
    <row r="85" spans="1:11" ht="15.75" customHeight="1" x14ac:dyDescent="0.2">
      <c r="A85" s="113" t="s">
        <v>367</v>
      </c>
      <c r="B85" s="86"/>
      <c r="C85" s="86"/>
      <c r="D85" s="86"/>
      <c r="E85" s="86"/>
      <c r="F85" s="86"/>
      <c r="G85" s="86"/>
      <c r="H85" s="86"/>
      <c r="I85" s="86"/>
      <c r="J85" s="86"/>
      <c r="K85" s="86"/>
    </row>
    <row r="86" spans="1:11" ht="15.75" customHeight="1" x14ac:dyDescent="0.2">
      <c r="A86" s="116" t="s">
        <v>322</v>
      </c>
      <c r="B86" s="116"/>
      <c r="C86" s="116"/>
      <c r="D86" s="116"/>
      <c r="E86" s="116"/>
      <c r="F86" s="116"/>
      <c r="G86" s="116"/>
      <c r="H86" s="116"/>
      <c r="I86" s="116"/>
      <c r="J86" s="116"/>
      <c r="K86" s="116"/>
    </row>
    <row r="87" spans="1:11" ht="15.75" customHeight="1" x14ac:dyDescent="0.2">
      <c r="A87" s="86"/>
      <c r="B87" s="86"/>
      <c r="C87" s="86"/>
      <c r="D87" s="86"/>
      <c r="E87" s="86"/>
      <c r="F87" s="86"/>
      <c r="G87" s="86"/>
      <c r="H87" s="86"/>
      <c r="I87" s="86"/>
      <c r="J87" s="86"/>
      <c r="K87" s="86"/>
    </row>
    <row r="88" spans="1:11" ht="15.75" customHeight="1" x14ac:dyDescent="0.2">
      <c r="D88" s="53"/>
      <c r="E88" s="53"/>
      <c r="F88" s="53"/>
      <c r="G88" s="53"/>
      <c r="H88" s="53"/>
      <c r="I88" s="53"/>
      <c r="J88" s="53"/>
      <c r="K88" s="53"/>
    </row>
    <row r="89" spans="1:11" ht="15.75" customHeight="1" x14ac:dyDescent="0.2">
      <c r="D89" s="53"/>
      <c r="E89" s="53"/>
      <c r="F89" s="53"/>
      <c r="G89" s="53"/>
      <c r="H89" s="53"/>
      <c r="I89" s="53"/>
      <c r="J89" s="53"/>
      <c r="K89" s="53"/>
    </row>
    <row r="90" spans="1:11" ht="15.75" customHeight="1" x14ac:dyDescent="0.2">
      <c r="D90" s="53"/>
      <c r="E90" s="53"/>
      <c r="F90" s="53"/>
      <c r="G90" s="53"/>
      <c r="H90" s="53"/>
      <c r="I90" s="53"/>
      <c r="J90" s="53"/>
      <c r="K90" s="53"/>
    </row>
    <row r="91" spans="1:11" ht="15.75" customHeight="1" x14ac:dyDescent="0.2">
      <c r="D91" s="53"/>
      <c r="E91" s="53"/>
      <c r="F91" s="53"/>
      <c r="G91" s="53"/>
      <c r="H91" s="53"/>
      <c r="I91" s="53"/>
      <c r="J91" s="53"/>
      <c r="K91" s="53"/>
    </row>
    <row r="92" spans="1:11" ht="15.75" customHeight="1" x14ac:dyDescent="0.2">
      <c r="D92" s="53"/>
      <c r="E92" s="53"/>
      <c r="F92" s="53"/>
      <c r="G92" s="53"/>
      <c r="H92" s="53"/>
      <c r="I92" s="53"/>
      <c r="J92" s="53"/>
      <c r="K92" s="53"/>
    </row>
    <row r="93" spans="1:11" ht="15.75" customHeight="1" x14ac:dyDescent="0.2">
      <c r="D93" s="53"/>
      <c r="E93" s="53"/>
      <c r="F93" s="53"/>
      <c r="G93" s="53"/>
      <c r="H93" s="53"/>
      <c r="I93" s="53"/>
      <c r="J93" s="53"/>
      <c r="K93" s="53"/>
    </row>
    <row r="94" spans="1:11" ht="15.95" customHeight="1" x14ac:dyDescent="0.2">
      <c r="D94" s="53"/>
      <c r="E94" s="53"/>
      <c r="F94" s="53"/>
      <c r="G94" s="53"/>
      <c r="H94" s="53"/>
      <c r="I94" s="53"/>
      <c r="J94" s="53"/>
      <c r="K94" s="53"/>
    </row>
    <row r="95" spans="1:11" ht="15.95" customHeight="1" x14ac:dyDescent="0.2">
      <c r="D95" s="53"/>
      <c r="E95" s="53"/>
      <c r="F95" s="53"/>
      <c r="G95" s="53"/>
      <c r="H95" s="53"/>
      <c r="I95" s="53"/>
      <c r="J95" s="53"/>
      <c r="K95" s="53"/>
    </row>
    <row r="96" spans="1:11" ht="15.95" customHeight="1" x14ac:dyDescent="0.2">
      <c r="D96" s="53"/>
      <c r="E96" s="53"/>
      <c r="F96" s="53"/>
      <c r="G96" s="53"/>
      <c r="H96" s="53"/>
      <c r="I96" s="53"/>
      <c r="J96" s="53"/>
      <c r="K96" s="53"/>
    </row>
    <row r="97" spans="4:11" ht="15.95" customHeight="1" x14ac:dyDescent="0.2">
      <c r="D97" s="53"/>
      <c r="E97" s="53"/>
      <c r="F97" s="53"/>
      <c r="G97" s="53"/>
      <c r="H97" s="53"/>
      <c r="I97" s="53"/>
      <c r="J97" s="53"/>
      <c r="K97" s="53"/>
    </row>
    <row r="98" spans="4:11" ht="15.95" customHeight="1" x14ac:dyDescent="0.2">
      <c r="D98" s="53"/>
      <c r="E98" s="53"/>
      <c r="F98" s="53"/>
      <c r="G98" s="53"/>
      <c r="H98" s="53"/>
      <c r="I98" s="53"/>
      <c r="J98" s="53"/>
      <c r="K98" s="53"/>
    </row>
    <row r="99" spans="4:11" ht="15.95" customHeight="1" x14ac:dyDescent="0.2">
      <c r="D99" s="53"/>
      <c r="E99" s="53"/>
      <c r="F99" s="53"/>
      <c r="G99" s="53"/>
      <c r="H99" s="53"/>
      <c r="I99" s="53"/>
      <c r="J99" s="53"/>
      <c r="K99" s="53"/>
    </row>
    <row r="100" spans="4:11" ht="15.95" customHeight="1" x14ac:dyDescent="0.2">
      <c r="D100" s="53"/>
      <c r="E100" s="53"/>
      <c r="F100" s="53"/>
      <c r="G100" s="53"/>
      <c r="H100" s="53"/>
      <c r="I100" s="53"/>
      <c r="J100" s="53"/>
      <c r="K100" s="53"/>
    </row>
    <row r="101" spans="4:11" ht="15.95" customHeight="1" x14ac:dyDescent="0.2">
      <c r="D101" s="53"/>
      <c r="E101" s="53"/>
      <c r="F101" s="53"/>
      <c r="G101" s="53"/>
      <c r="H101" s="53"/>
      <c r="I101" s="53"/>
      <c r="J101" s="53"/>
      <c r="K101" s="53"/>
    </row>
    <row r="102" spans="4:11" ht="15.95" customHeight="1" x14ac:dyDescent="0.2">
      <c r="D102" s="53"/>
      <c r="E102" s="53"/>
      <c r="F102" s="53"/>
      <c r="G102" s="53"/>
      <c r="H102" s="53"/>
      <c r="I102" s="53"/>
      <c r="J102" s="53"/>
      <c r="K102" s="53"/>
    </row>
    <row r="103" spans="4:11" ht="15.95" customHeight="1" x14ac:dyDescent="0.2">
      <c r="D103" s="53"/>
      <c r="E103" s="53"/>
      <c r="F103" s="53"/>
      <c r="G103" s="53"/>
      <c r="H103" s="53"/>
      <c r="I103" s="53"/>
      <c r="J103" s="53"/>
      <c r="K103" s="53"/>
    </row>
    <row r="104" spans="4:11" ht="15.95" customHeight="1" x14ac:dyDescent="0.2">
      <c r="D104" s="53"/>
      <c r="E104" s="53"/>
      <c r="F104" s="53"/>
      <c r="G104" s="53"/>
      <c r="H104" s="53"/>
      <c r="I104" s="53"/>
      <c r="J104" s="53"/>
      <c r="K104" s="53"/>
    </row>
    <row r="105" spans="4:11" ht="15.95" customHeight="1" x14ac:dyDescent="0.2">
      <c r="D105" s="53"/>
      <c r="E105" s="53"/>
      <c r="F105" s="53"/>
      <c r="G105" s="53"/>
      <c r="H105" s="53"/>
      <c r="I105" s="53"/>
      <c r="J105" s="53"/>
      <c r="K105" s="53"/>
    </row>
    <row r="106" spans="4:11" ht="15.95" customHeight="1" x14ac:dyDescent="0.2">
      <c r="D106" s="53"/>
      <c r="E106" s="53"/>
      <c r="F106" s="53"/>
      <c r="G106" s="53"/>
      <c r="H106" s="53"/>
      <c r="I106" s="53"/>
      <c r="J106" s="53"/>
      <c r="K106" s="53"/>
    </row>
    <row r="107" spans="4:11" ht="15.95" customHeight="1" x14ac:dyDescent="0.2">
      <c r="D107" s="53"/>
      <c r="E107" s="53"/>
      <c r="F107" s="53"/>
      <c r="G107" s="53"/>
      <c r="H107" s="53"/>
      <c r="I107" s="53"/>
      <c r="J107" s="53"/>
      <c r="K107" s="53"/>
    </row>
    <row r="108" spans="4:11" ht="15.95" customHeight="1" x14ac:dyDescent="0.2">
      <c r="D108" s="53"/>
      <c r="E108" s="53"/>
      <c r="F108" s="53"/>
      <c r="G108" s="53"/>
      <c r="H108" s="53"/>
      <c r="I108" s="53"/>
      <c r="J108" s="53"/>
      <c r="K108" s="53"/>
    </row>
    <row r="109" spans="4:11" ht="15.95" customHeight="1" x14ac:dyDescent="0.2">
      <c r="D109" s="53"/>
      <c r="E109" s="53"/>
      <c r="F109" s="53"/>
      <c r="G109" s="53"/>
      <c r="H109" s="53"/>
      <c r="I109" s="53"/>
      <c r="J109" s="53"/>
      <c r="K109" s="53"/>
    </row>
    <row r="110" spans="4:11" ht="15.95" customHeight="1" x14ac:dyDescent="0.2">
      <c r="D110" s="53"/>
      <c r="E110" s="53"/>
      <c r="F110" s="53"/>
      <c r="G110" s="53"/>
      <c r="H110" s="53"/>
      <c r="I110" s="53"/>
      <c r="J110" s="53"/>
      <c r="K110" s="53"/>
    </row>
    <row r="111" spans="4:11" ht="15.95" customHeight="1" x14ac:dyDescent="0.2">
      <c r="D111" s="53"/>
      <c r="E111" s="53"/>
      <c r="F111" s="53"/>
      <c r="G111" s="53"/>
      <c r="H111" s="53"/>
      <c r="I111" s="53"/>
      <c r="J111" s="53"/>
      <c r="K111" s="53"/>
    </row>
    <row r="112" spans="4:11" ht="15.95" customHeight="1" x14ac:dyDescent="0.2">
      <c r="D112" s="53"/>
      <c r="E112" s="53"/>
      <c r="F112" s="53"/>
      <c r="G112" s="53"/>
      <c r="H112" s="53"/>
      <c r="I112" s="53"/>
      <c r="J112" s="53"/>
      <c r="K112" s="53"/>
    </row>
    <row r="113" spans="4:11" ht="15.95" customHeight="1" x14ac:dyDescent="0.2">
      <c r="D113" s="53"/>
      <c r="E113" s="53"/>
      <c r="F113" s="53"/>
      <c r="G113" s="53"/>
      <c r="H113" s="53"/>
      <c r="I113" s="53"/>
      <c r="J113" s="53"/>
      <c r="K113" s="53"/>
    </row>
    <row r="114" spans="4:11" ht="15.95" customHeight="1" x14ac:dyDescent="0.2">
      <c r="D114" s="53"/>
      <c r="E114" s="53"/>
      <c r="F114" s="53"/>
      <c r="G114" s="53"/>
      <c r="H114" s="53"/>
      <c r="I114" s="53"/>
      <c r="J114" s="53"/>
      <c r="K114" s="53"/>
    </row>
    <row r="115" spans="4:11" ht="15.95" customHeight="1" x14ac:dyDescent="0.2">
      <c r="D115" s="53"/>
      <c r="E115" s="53"/>
      <c r="F115" s="53"/>
      <c r="G115" s="53"/>
      <c r="H115" s="53"/>
      <c r="I115" s="53"/>
      <c r="J115" s="53"/>
      <c r="K115" s="53"/>
    </row>
    <row r="116" spans="4:11" ht="15.95" customHeight="1" x14ac:dyDescent="0.2">
      <c r="D116" s="53"/>
      <c r="E116" s="53"/>
      <c r="F116" s="53"/>
      <c r="G116" s="53"/>
      <c r="H116" s="53"/>
      <c r="I116" s="53"/>
      <c r="J116" s="53"/>
      <c r="K116" s="53"/>
    </row>
    <row r="117" spans="4:11" ht="15.95" customHeight="1" x14ac:dyDescent="0.2">
      <c r="D117" s="53"/>
      <c r="E117" s="53"/>
      <c r="F117" s="53"/>
      <c r="G117" s="53"/>
      <c r="H117" s="53"/>
      <c r="I117" s="53"/>
      <c r="J117" s="53"/>
      <c r="K117" s="53"/>
    </row>
    <row r="118" spans="4:11" ht="15.95" customHeight="1" x14ac:dyDescent="0.2">
      <c r="D118" s="53"/>
      <c r="E118" s="53"/>
      <c r="F118" s="53"/>
      <c r="G118" s="53"/>
      <c r="H118" s="53"/>
      <c r="I118" s="53"/>
      <c r="J118" s="53"/>
      <c r="K118" s="53"/>
    </row>
    <row r="119" spans="4:11" ht="15.95" customHeight="1" x14ac:dyDescent="0.2">
      <c r="D119" s="53"/>
      <c r="E119" s="53"/>
      <c r="F119" s="53"/>
      <c r="G119" s="53"/>
      <c r="H119" s="53"/>
      <c r="I119" s="53"/>
      <c r="J119" s="53"/>
      <c r="K119" s="53"/>
    </row>
    <row r="120" spans="4:11" ht="15.95" customHeight="1" x14ac:dyDescent="0.2">
      <c r="D120" s="53"/>
      <c r="E120" s="53"/>
      <c r="F120" s="53"/>
      <c r="G120" s="53"/>
      <c r="H120" s="53"/>
      <c r="I120" s="53"/>
      <c r="J120" s="53"/>
      <c r="K120" s="53"/>
    </row>
    <row r="121" spans="4:11" ht="15.95" customHeight="1" x14ac:dyDescent="0.2">
      <c r="D121" s="53"/>
      <c r="E121" s="53"/>
      <c r="F121" s="53"/>
      <c r="G121" s="53"/>
      <c r="H121" s="53"/>
      <c r="I121" s="53"/>
      <c r="J121" s="53"/>
      <c r="K121" s="53"/>
    </row>
    <row r="122" spans="4:11" ht="15.95" customHeight="1" x14ac:dyDescent="0.2">
      <c r="D122" s="53"/>
      <c r="E122" s="53"/>
      <c r="F122" s="53"/>
      <c r="G122" s="53"/>
      <c r="H122" s="53"/>
      <c r="I122" s="53"/>
      <c r="J122" s="53"/>
      <c r="K122" s="53"/>
    </row>
    <row r="123" spans="4:11" ht="15.95" customHeight="1" x14ac:dyDescent="0.2">
      <c r="D123" s="53"/>
      <c r="E123" s="53"/>
      <c r="F123" s="53"/>
      <c r="G123" s="53"/>
      <c r="H123" s="53"/>
      <c r="I123" s="53"/>
      <c r="J123" s="53"/>
      <c r="K123" s="53"/>
    </row>
    <row r="124" spans="4:11" ht="15.95" customHeight="1" x14ac:dyDescent="0.2">
      <c r="D124" s="53"/>
      <c r="E124" s="53"/>
      <c r="F124" s="53"/>
      <c r="G124" s="53"/>
      <c r="H124" s="53"/>
      <c r="I124" s="53"/>
      <c r="J124" s="53"/>
      <c r="K124" s="53"/>
    </row>
    <row r="125" spans="4:11" ht="15.95" customHeight="1" x14ac:dyDescent="0.2">
      <c r="D125" s="53"/>
      <c r="E125" s="53"/>
      <c r="F125" s="53"/>
      <c r="G125" s="53"/>
      <c r="H125" s="53"/>
      <c r="I125" s="53"/>
      <c r="J125" s="53"/>
      <c r="K125" s="53"/>
    </row>
    <row r="126" spans="4:11" ht="15.95" customHeight="1" x14ac:dyDescent="0.2">
      <c r="D126" s="53"/>
      <c r="E126" s="53"/>
      <c r="F126" s="53"/>
      <c r="G126" s="53"/>
      <c r="H126" s="53"/>
      <c r="I126" s="53"/>
      <c r="J126" s="53"/>
      <c r="K126" s="53"/>
    </row>
    <row r="127" spans="4:11" ht="15.95" customHeight="1" x14ac:dyDescent="0.2">
      <c r="D127" s="53"/>
      <c r="E127" s="53"/>
      <c r="F127" s="53"/>
      <c r="G127" s="53"/>
      <c r="H127" s="53"/>
      <c r="I127" s="53"/>
      <c r="J127" s="53"/>
      <c r="K127" s="53"/>
    </row>
    <row r="128" spans="4:11" ht="15.95" customHeight="1" x14ac:dyDescent="0.2">
      <c r="D128" s="53"/>
      <c r="E128" s="53"/>
      <c r="F128" s="53"/>
      <c r="G128" s="53"/>
      <c r="H128" s="53"/>
      <c r="I128" s="53"/>
      <c r="J128" s="53"/>
      <c r="K128" s="53"/>
    </row>
    <row r="129" spans="4:11" ht="15.95" customHeight="1" x14ac:dyDescent="0.2">
      <c r="D129" s="53"/>
      <c r="E129" s="53"/>
      <c r="F129" s="53"/>
      <c r="G129" s="53"/>
      <c r="H129" s="53"/>
      <c r="I129" s="53"/>
      <c r="J129" s="53"/>
      <c r="K129" s="53"/>
    </row>
    <row r="130" spans="4:11" ht="15.95" customHeight="1" x14ac:dyDescent="0.2">
      <c r="D130" s="53"/>
      <c r="E130" s="53"/>
      <c r="F130" s="53"/>
      <c r="G130" s="53"/>
      <c r="H130" s="53"/>
      <c r="I130" s="53"/>
      <c r="J130" s="53"/>
      <c r="K130" s="53"/>
    </row>
    <row r="131" spans="4:11" ht="15.95" customHeight="1" x14ac:dyDescent="0.2">
      <c r="D131" s="53"/>
      <c r="E131" s="53"/>
      <c r="F131" s="53"/>
      <c r="G131" s="53"/>
      <c r="H131" s="53"/>
      <c r="I131" s="53"/>
      <c r="J131" s="53"/>
      <c r="K131" s="53"/>
    </row>
    <row r="132" spans="4:11" ht="15.95" customHeight="1" x14ac:dyDescent="0.2">
      <c r="D132" s="53"/>
      <c r="E132" s="53"/>
      <c r="F132" s="53"/>
      <c r="G132" s="53"/>
      <c r="H132" s="53"/>
      <c r="I132" s="53"/>
      <c r="J132" s="53"/>
      <c r="K132" s="53"/>
    </row>
    <row r="133" spans="4:11" ht="15.95" customHeight="1" x14ac:dyDescent="0.2">
      <c r="D133" s="53"/>
      <c r="E133" s="53"/>
      <c r="F133" s="53"/>
      <c r="G133" s="53"/>
      <c r="H133" s="53"/>
      <c r="I133" s="53"/>
      <c r="J133" s="53"/>
      <c r="K133" s="53"/>
    </row>
    <row r="134" spans="4:11" ht="15.95" customHeight="1" x14ac:dyDescent="0.2">
      <c r="D134" s="53"/>
      <c r="E134" s="53"/>
      <c r="F134" s="53"/>
      <c r="G134" s="53"/>
      <c r="H134" s="53"/>
      <c r="I134" s="53"/>
      <c r="J134" s="53"/>
      <c r="K134" s="53"/>
    </row>
    <row r="135" spans="4:11" ht="15.95" customHeight="1" x14ac:dyDescent="0.2">
      <c r="D135" s="53"/>
      <c r="E135" s="53"/>
      <c r="F135" s="53"/>
      <c r="G135" s="53"/>
      <c r="H135" s="53"/>
      <c r="I135" s="53"/>
      <c r="J135" s="53"/>
      <c r="K135" s="53"/>
    </row>
    <row r="136" spans="4:11" ht="15.95" customHeight="1" x14ac:dyDescent="0.2">
      <c r="D136" s="53"/>
      <c r="E136" s="53"/>
      <c r="F136" s="53"/>
      <c r="G136" s="53"/>
      <c r="H136" s="53"/>
      <c r="I136" s="53"/>
      <c r="J136" s="53"/>
      <c r="K136" s="53"/>
    </row>
    <row r="137" spans="4:11" ht="15.95" customHeight="1" x14ac:dyDescent="0.2">
      <c r="D137" s="53"/>
      <c r="E137" s="53"/>
      <c r="F137" s="53"/>
      <c r="G137" s="53"/>
      <c r="H137" s="53"/>
      <c r="I137" s="53"/>
      <c r="J137" s="53"/>
      <c r="K137" s="53"/>
    </row>
    <row r="138" spans="4:11" ht="15.95" customHeight="1" x14ac:dyDescent="0.2">
      <c r="D138" s="53"/>
      <c r="E138" s="53"/>
      <c r="F138" s="53"/>
      <c r="G138" s="53"/>
      <c r="H138" s="53"/>
      <c r="I138" s="53"/>
      <c r="J138" s="53"/>
      <c r="K138" s="53"/>
    </row>
    <row r="139" spans="4:11" ht="15.95" customHeight="1" x14ac:dyDescent="0.2">
      <c r="D139" s="53"/>
      <c r="E139" s="53"/>
      <c r="F139" s="53"/>
      <c r="G139" s="53"/>
      <c r="H139" s="53"/>
      <c r="I139" s="53"/>
      <c r="J139" s="53"/>
      <c r="K139" s="53"/>
    </row>
    <row r="140" spans="4:11" ht="15.95" customHeight="1" x14ac:dyDescent="0.2">
      <c r="D140" s="53"/>
      <c r="E140" s="53"/>
      <c r="F140" s="53"/>
      <c r="G140" s="53"/>
      <c r="H140" s="53"/>
      <c r="I140" s="53"/>
      <c r="J140" s="53"/>
      <c r="K140" s="53"/>
    </row>
    <row r="141" spans="4:11" ht="15.95" customHeight="1" x14ac:dyDescent="0.2">
      <c r="D141" s="53"/>
      <c r="E141" s="53"/>
      <c r="F141" s="53"/>
      <c r="G141" s="53"/>
      <c r="H141" s="53"/>
      <c r="I141" s="53"/>
      <c r="J141" s="53"/>
      <c r="K141" s="53"/>
    </row>
    <row r="142" spans="4:11" ht="15.95" customHeight="1" x14ac:dyDescent="0.2">
      <c r="D142" s="53"/>
      <c r="E142" s="53"/>
      <c r="F142" s="53"/>
      <c r="G142" s="53"/>
      <c r="H142" s="53"/>
      <c r="I142" s="53"/>
      <c r="J142" s="53"/>
      <c r="K142" s="53"/>
    </row>
    <row r="143" spans="4:11" ht="15.95" customHeight="1" x14ac:dyDescent="0.2">
      <c r="D143" s="53"/>
      <c r="E143" s="53"/>
      <c r="F143" s="53"/>
      <c r="G143" s="53"/>
      <c r="H143" s="53"/>
      <c r="I143" s="53"/>
      <c r="J143" s="53"/>
      <c r="K143" s="53"/>
    </row>
    <row r="144" spans="4:11" ht="15.95" customHeight="1" x14ac:dyDescent="0.2">
      <c r="D144" s="53"/>
      <c r="E144" s="53"/>
      <c r="F144" s="53"/>
      <c r="G144" s="53"/>
      <c r="H144" s="53"/>
      <c r="I144" s="53"/>
      <c r="J144" s="53"/>
      <c r="K144" s="53"/>
    </row>
    <row r="145" spans="4:11" ht="15.95" customHeight="1" x14ac:dyDescent="0.2">
      <c r="D145" s="53"/>
      <c r="E145" s="53"/>
      <c r="F145" s="53"/>
      <c r="G145" s="53"/>
      <c r="H145" s="53"/>
      <c r="I145" s="53"/>
      <c r="J145" s="53"/>
      <c r="K145" s="53"/>
    </row>
    <row r="146" spans="4:11" ht="15.95" customHeight="1" x14ac:dyDescent="0.2">
      <c r="D146" s="53"/>
      <c r="E146" s="53"/>
      <c r="F146" s="53"/>
      <c r="G146" s="53"/>
      <c r="H146" s="53"/>
      <c r="I146" s="53"/>
      <c r="J146" s="53"/>
      <c r="K146" s="53"/>
    </row>
    <row r="147" spans="4:11" ht="15.95" customHeight="1" x14ac:dyDescent="0.2">
      <c r="D147" s="53"/>
      <c r="E147" s="53"/>
      <c r="F147" s="53"/>
      <c r="G147" s="53"/>
      <c r="H147" s="53"/>
      <c r="I147" s="53"/>
      <c r="J147" s="53"/>
      <c r="K147" s="53"/>
    </row>
    <row r="148" spans="4:11" ht="15.95" customHeight="1" x14ac:dyDescent="0.2">
      <c r="D148" s="53"/>
      <c r="E148" s="53"/>
      <c r="F148" s="53"/>
      <c r="G148" s="53"/>
      <c r="H148" s="53"/>
      <c r="I148" s="53"/>
      <c r="J148" s="53"/>
      <c r="K148" s="53"/>
    </row>
    <row r="149" spans="4:11" ht="15.95" customHeight="1" x14ac:dyDescent="0.2">
      <c r="D149" s="53"/>
      <c r="E149" s="53"/>
      <c r="F149" s="53"/>
      <c r="G149" s="53"/>
      <c r="H149" s="53"/>
      <c r="I149" s="53"/>
      <c r="J149" s="53"/>
      <c r="K149" s="53"/>
    </row>
    <row r="150" spans="4:11" ht="15.95" customHeight="1" x14ac:dyDescent="0.2">
      <c r="D150" s="53"/>
      <c r="E150" s="53"/>
      <c r="F150" s="53"/>
      <c r="G150" s="53"/>
      <c r="H150" s="53"/>
      <c r="I150" s="53"/>
      <c r="J150" s="53"/>
      <c r="K150" s="53"/>
    </row>
    <row r="151" spans="4:11" ht="15.95" customHeight="1" x14ac:dyDescent="0.2">
      <c r="D151" s="53"/>
      <c r="E151" s="53"/>
      <c r="F151" s="53"/>
      <c r="G151" s="53"/>
      <c r="H151" s="53"/>
      <c r="I151" s="53"/>
      <c r="J151" s="53"/>
      <c r="K151" s="53"/>
    </row>
    <row r="152" spans="4:11" ht="15.95" customHeight="1" x14ac:dyDescent="0.2">
      <c r="D152" s="53"/>
      <c r="E152" s="53"/>
      <c r="F152" s="53"/>
      <c r="G152" s="53"/>
      <c r="H152" s="53"/>
      <c r="I152" s="53"/>
      <c r="J152" s="53"/>
      <c r="K152" s="53"/>
    </row>
    <row r="153" spans="4:11" ht="15.95" customHeight="1" x14ac:dyDescent="0.2">
      <c r="D153" s="53"/>
      <c r="E153" s="53"/>
      <c r="F153" s="53"/>
      <c r="G153" s="53"/>
      <c r="H153" s="53"/>
      <c r="I153" s="53"/>
      <c r="J153" s="53"/>
      <c r="K153" s="53"/>
    </row>
    <row r="154" spans="4:11" ht="15.95" customHeight="1" x14ac:dyDescent="0.2">
      <c r="D154" s="53"/>
      <c r="E154" s="53"/>
      <c r="F154" s="53"/>
      <c r="G154" s="53"/>
      <c r="H154" s="53"/>
      <c r="I154" s="53"/>
      <c r="J154" s="53"/>
      <c r="K154" s="53"/>
    </row>
    <row r="155" spans="4:11" ht="15.95" customHeight="1" x14ac:dyDescent="0.2">
      <c r="D155" s="53"/>
      <c r="E155" s="53"/>
      <c r="F155" s="53"/>
      <c r="G155" s="53"/>
      <c r="H155" s="53"/>
      <c r="I155" s="53"/>
      <c r="J155" s="53"/>
      <c r="K155" s="53"/>
    </row>
    <row r="156" spans="4:11" ht="15.95" customHeight="1" x14ac:dyDescent="0.2">
      <c r="D156" s="53"/>
      <c r="E156" s="53"/>
      <c r="F156" s="53"/>
      <c r="G156" s="53"/>
      <c r="H156" s="53"/>
      <c r="I156" s="53"/>
      <c r="J156" s="53"/>
      <c r="K156" s="53"/>
    </row>
    <row r="157" spans="4:11" ht="15.95" customHeight="1" x14ac:dyDescent="0.2">
      <c r="D157" s="53"/>
      <c r="E157" s="53"/>
      <c r="F157" s="53"/>
      <c r="G157" s="53"/>
      <c r="H157" s="53"/>
      <c r="I157" s="53"/>
      <c r="J157" s="53"/>
      <c r="K157" s="53"/>
    </row>
    <row r="158" spans="4:11" ht="15.95" customHeight="1" x14ac:dyDescent="0.2">
      <c r="D158" s="53"/>
      <c r="E158" s="53"/>
      <c r="F158" s="53"/>
      <c r="G158" s="53"/>
      <c r="H158" s="53"/>
      <c r="I158" s="53"/>
      <c r="J158" s="53"/>
      <c r="K158" s="53"/>
    </row>
    <row r="159" spans="4:11" ht="15.95" customHeight="1" x14ac:dyDescent="0.2">
      <c r="D159" s="53"/>
      <c r="E159" s="53"/>
      <c r="F159" s="53"/>
      <c r="G159" s="53"/>
      <c r="H159" s="53"/>
      <c r="I159" s="53"/>
      <c r="J159" s="53"/>
      <c r="K159" s="53"/>
    </row>
    <row r="160" spans="4:11" ht="15.95" customHeight="1" x14ac:dyDescent="0.2">
      <c r="D160" s="53"/>
      <c r="E160" s="53"/>
      <c r="F160" s="53"/>
      <c r="G160" s="53"/>
      <c r="H160" s="53"/>
      <c r="I160" s="53"/>
      <c r="J160" s="53"/>
      <c r="K160" s="53"/>
    </row>
    <row r="161" spans="4:11" ht="15.95" customHeight="1" x14ac:dyDescent="0.2">
      <c r="D161" s="53"/>
      <c r="E161" s="53"/>
      <c r="F161" s="53"/>
      <c r="G161" s="53"/>
      <c r="H161" s="53"/>
      <c r="I161" s="53"/>
      <c r="J161" s="53"/>
      <c r="K161" s="53"/>
    </row>
    <row r="162" spans="4:11" ht="15.95" customHeight="1" x14ac:dyDescent="0.2">
      <c r="D162" s="53"/>
      <c r="E162" s="53"/>
      <c r="F162" s="53"/>
      <c r="G162" s="53"/>
      <c r="H162" s="53"/>
      <c r="I162" s="53"/>
      <c r="J162" s="53"/>
      <c r="K162" s="53"/>
    </row>
    <row r="163" spans="4:11" ht="15.95" customHeight="1" x14ac:dyDescent="0.2">
      <c r="D163" s="53"/>
      <c r="E163" s="53"/>
      <c r="F163" s="53"/>
      <c r="G163" s="53"/>
      <c r="H163" s="53"/>
      <c r="I163" s="53"/>
      <c r="J163" s="53"/>
      <c r="K163" s="53"/>
    </row>
    <row r="164" spans="4:11" ht="15.95" customHeight="1" x14ac:dyDescent="0.2">
      <c r="D164" s="53"/>
      <c r="E164" s="53"/>
      <c r="F164" s="53"/>
      <c r="G164" s="53"/>
      <c r="H164" s="53"/>
      <c r="I164" s="53"/>
      <c r="J164" s="53"/>
      <c r="K164" s="53"/>
    </row>
    <row r="165" spans="4:11" ht="15.95" customHeight="1" x14ac:dyDescent="0.2">
      <c r="D165" s="53"/>
      <c r="E165" s="53"/>
      <c r="F165" s="53"/>
      <c r="G165" s="53"/>
      <c r="H165" s="53"/>
      <c r="I165" s="53"/>
      <c r="J165" s="53"/>
      <c r="K165" s="53"/>
    </row>
    <row r="166" spans="4:11" ht="15.95" customHeight="1" x14ac:dyDescent="0.2">
      <c r="D166" s="53"/>
      <c r="E166" s="53"/>
      <c r="F166" s="53"/>
      <c r="G166" s="53"/>
      <c r="H166" s="53"/>
      <c r="I166" s="53"/>
      <c r="J166" s="53"/>
      <c r="K166" s="53"/>
    </row>
    <row r="167" spans="4:11" ht="15.95" customHeight="1" x14ac:dyDescent="0.2">
      <c r="D167" s="53"/>
      <c r="E167" s="53"/>
      <c r="F167" s="53"/>
      <c r="G167" s="53"/>
      <c r="H167" s="53"/>
      <c r="I167" s="53"/>
      <c r="J167" s="53"/>
      <c r="K167" s="53"/>
    </row>
    <row r="168" spans="4:11" ht="15.95" customHeight="1" x14ac:dyDescent="0.2">
      <c r="D168" s="53"/>
      <c r="E168" s="53"/>
      <c r="F168" s="53"/>
      <c r="G168" s="53"/>
      <c r="H168" s="53"/>
      <c r="I168" s="53"/>
      <c r="J168" s="53"/>
      <c r="K168" s="53"/>
    </row>
    <row r="169" spans="4:11" ht="15.95" customHeight="1" x14ac:dyDescent="0.2">
      <c r="D169" s="53"/>
      <c r="E169" s="53"/>
      <c r="F169" s="53"/>
      <c r="G169" s="53"/>
      <c r="H169" s="53"/>
      <c r="I169" s="53"/>
      <c r="J169" s="53"/>
      <c r="K169" s="53"/>
    </row>
    <row r="170" spans="4:11" ht="15.95" customHeight="1" x14ac:dyDescent="0.2">
      <c r="D170" s="53"/>
      <c r="E170" s="53"/>
      <c r="F170" s="53"/>
      <c r="G170" s="53"/>
      <c r="H170" s="53"/>
      <c r="I170" s="53"/>
      <c r="J170" s="53"/>
      <c r="K170" s="53"/>
    </row>
    <row r="171" spans="4:11" ht="15.95" customHeight="1" x14ac:dyDescent="0.2">
      <c r="D171" s="53"/>
      <c r="E171" s="53"/>
      <c r="F171" s="53"/>
      <c r="G171" s="53"/>
      <c r="H171" s="53"/>
      <c r="I171" s="53"/>
      <c r="J171" s="53"/>
      <c r="K171" s="53"/>
    </row>
    <row r="172" spans="4:11" ht="15.95" customHeight="1" x14ac:dyDescent="0.2">
      <c r="D172" s="53"/>
      <c r="E172" s="53"/>
      <c r="F172" s="53"/>
      <c r="G172" s="53"/>
      <c r="H172" s="53"/>
      <c r="I172" s="53"/>
      <c r="J172" s="53"/>
      <c r="K172" s="53"/>
    </row>
    <row r="173" spans="4:11" ht="15.95" customHeight="1" x14ac:dyDescent="0.2">
      <c r="D173" s="53"/>
      <c r="E173" s="53"/>
      <c r="F173" s="53"/>
      <c r="G173" s="53"/>
      <c r="H173" s="53"/>
      <c r="I173" s="53"/>
      <c r="J173" s="53"/>
      <c r="K173" s="53"/>
    </row>
    <row r="174" spans="4:11" ht="15.95" customHeight="1" x14ac:dyDescent="0.2">
      <c r="D174" s="53"/>
      <c r="E174" s="53"/>
      <c r="F174" s="53"/>
      <c r="G174" s="53"/>
      <c r="H174" s="53"/>
      <c r="I174" s="53"/>
      <c r="J174" s="53"/>
      <c r="K174" s="53"/>
    </row>
    <row r="175" spans="4:11" ht="15.95" customHeight="1" x14ac:dyDescent="0.2">
      <c r="D175" s="53"/>
      <c r="E175" s="53"/>
      <c r="F175" s="53"/>
      <c r="G175" s="53"/>
      <c r="H175" s="53"/>
      <c r="I175" s="53"/>
      <c r="J175" s="53"/>
      <c r="K175" s="53"/>
    </row>
    <row r="176" spans="4:11" ht="15.95" customHeight="1" x14ac:dyDescent="0.2">
      <c r="D176" s="53"/>
      <c r="E176" s="53"/>
      <c r="F176" s="53"/>
      <c r="G176" s="53"/>
      <c r="H176" s="53"/>
      <c r="I176" s="53"/>
      <c r="J176" s="53"/>
      <c r="K176" s="53"/>
    </row>
    <row r="177" spans="4:11" ht="15.95" customHeight="1" x14ac:dyDescent="0.2">
      <c r="D177" s="53"/>
      <c r="E177" s="53"/>
      <c r="F177" s="53"/>
      <c r="G177" s="53"/>
      <c r="H177" s="53"/>
      <c r="I177" s="53"/>
      <c r="J177" s="53"/>
      <c r="K177" s="53"/>
    </row>
    <row r="178" spans="4:11" ht="15.95" customHeight="1" x14ac:dyDescent="0.2">
      <c r="D178" s="53"/>
      <c r="E178" s="53"/>
      <c r="F178" s="53"/>
      <c r="G178" s="53"/>
      <c r="H178" s="53"/>
      <c r="I178" s="53"/>
      <c r="J178" s="53"/>
      <c r="K178" s="53"/>
    </row>
    <row r="179" spans="4:11" ht="15.95" customHeight="1" x14ac:dyDescent="0.2">
      <c r="D179" s="53"/>
      <c r="E179" s="53"/>
      <c r="F179" s="53"/>
      <c r="G179" s="53"/>
      <c r="H179" s="53"/>
      <c r="I179" s="53"/>
      <c r="J179" s="53"/>
      <c r="K179" s="53"/>
    </row>
    <row r="180" spans="4:11" ht="15.95" customHeight="1" x14ac:dyDescent="0.2">
      <c r="D180" s="53"/>
      <c r="E180" s="53"/>
      <c r="F180" s="53"/>
      <c r="G180" s="53"/>
      <c r="H180" s="53"/>
      <c r="I180" s="53"/>
      <c r="J180" s="53"/>
      <c r="K180" s="53"/>
    </row>
    <row r="181" spans="4:11" ht="15.95" customHeight="1" x14ac:dyDescent="0.2">
      <c r="D181" s="53"/>
      <c r="E181" s="53"/>
      <c r="F181" s="53"/>
      <c r="G181" s="53"/>
      <c r="H181" s="53"/>
      <c r="I181" s="53"/>
      <c r="J181" s="53"/>
      <c r="K181" s="53"/>
    </row>
    <row r="182" spans="4:11" ht="15.95" customHeight="1" x14ac:dyDescent="0.2">
      <c r="D182" s="53"/>
      <c r="E182" s="53"/>
      <c r="F182" s="53"/>
      <c r="G182" s="53"/>
      <c r="H182" s="53"/>
      <c r="I182" s="53"/>
      <c r="J182" s="53"/>
      <c r="K182" s="53"/>
    </row>
    <row r="183" spans="4:11" ht="15.95" customHeight="1" x14ac:dyDescent="0.2">
      <c r="D183" s="53"/>
      <c r="E183" s="53"/>
      <c r="F183" s="53"/>
      <c r="G183" s="53"/>
      <c r="H183" s="53"/>
      <c r="I183" s="53"/>
      <c r="J183" s="53"/>
      <c r="K183" s="53"/>
    </row>
    <row r="184" spans="4:11" ht="15.95" customHeight="1" x14ac:dyDescent="0.2">
      <c r="D184" s="53"/>
      <c r="E184" s="53"/>
      <c r="F184" s="53"/>
      <c r="G184" s="53"/>
      <c r="H184" s="53"/>
      <c r="I184" s="53"/>
      <c r="J184" s="53"/>
      <c r="K184" s="53"/>
    </row>
    <row r="185" spans="4:11" ht="15.95" customHeight="1" x14ac:dyDescent="0.2">
      <c r="D185" s="53"/>
      <c r="E185" s="53"/>
      <c r="F185" s="53"/>
      <c r="G185" s="53"/>
      <c r="H185" s="53"/>
      <c r="I185" s="53"/>
      <c r="J185" s="53"/>
      <c r="K185" s="53"/>
    </row>
    <row r="186" spans="4:11" ht="15.95" customHeight="1" x14ac:dyDescent="0.2">
      <c r="D186" s="53"/>
      <c r="E186" s="53"/>
      <c r="F186" s="53"/>
      <c r="G186" s="53"/>
      <c r="H186" s="53"/>
      <c r="I186" s="53"/>
      <c r="J186" s="53"/>
      <c r="K186" s="53"/>
    </row>
    <row r="187" spans="4:11" ht="15.95" customHeight="1" x14ac:dyDescent="0.2">
      <c r="D187" s="53"/>
      <c r="E187" s="53"/>
      <c r="F187" s="53"/>
      <c r="G187" s="53"/>
      <c r="H187" s="53"/>
      <c r="I187" s="53"/>
      <c r="J187" s="53"/>
      <c r="K187" s="53"/>
    </row>
    <row r="188" spans="4:11" ht="15.95" customHeight="1" x14ac:dyDescent="0.2">
      <c r="D188" s="53"/>
      <c r="E188" s="53"/>
      <c r="F188" s="53"/>
      <c r="G188" s="53"/>
      <c r="H188" s="53"/>
      <c r="I188" s="53"/>
      <c r="J188" s="53"/>
      <c r="K188" s="53"/>
    </row>
    <row r="189" spans="4:11" ht="15.95" customHeight="1" x14ac:dyDescent="0.2">
      <c r="D189" s="53"/>
      <c r="E189" s="53"/>
      <c r="F189" s="53"/>
      <c r="G189" s="53"/>
      <c r="H189" s="53"/>
      <c r="I189" s="53"/>
      <c r="J189" s="53"/>
      <c r="K189" s="53"/>
    </row>
    <row r="190" spans="4:11" ht="15.95" customHeight="1" x14ac:dyDescent="0.2">
      <c r="D190" s="53"/>
      <c r="E190" s="53"/>
      <c r="F190" s="53"/>
      <c r="G190" s="53"/>
      <c r="H190" s="53"/>
      <c r="I190" s="53"/>
      <c r="J190" s="53"/>
      <c r="K190" s="53"/>
    </row>
    <row r="191" spans="4:11" ht="15.95" customHeight="1" x14ac:dyDescent="0.2">
      <c r="D191" s="53"/>
      <c r="E191" s="53"/>
      <c r="F191" s="53"/>
      <c r="G191" s="53"/>
      <c r="H191" s="53"/>
      <c r="I191" s="53"/>
      <c r="J191" s="53"/>
      <c r="K191" s="53"/>
    </row>
    <row r="192" spans="4:11" ht="15.95" customHeight="1" x14ac:dyDescent="0.2">
      <c r="D192" s="53"/>
      <c r="E192" s="53"/>
      <c r="F192" s="53"/>
      <c r="G192" s="53"/>
      <c r="H192" s="53"/>
      <c r="I192" s="53"/>
      <c r="J192" s="53"/>
      <c r="K192" s="53"/>
    </row>
    <row r="193" spans="4:11" ht="15.95" customHeight="1" x14ac:dyDescent="0.2">
      <c r="D193" s="53"/>
      <c r="E193" s="53"/>
      <c r="F193" s="53"/>
      <c r="G193" s="53"/>
      <c r="H193" s="53"/>
      <c r="I193" s="53"/>
      <c r="J193" s="53"/>
      <c r="K193" s="53"/>
    </row>
    <row r="194" spans="4:11" ht="15.95" customHeight="1" x14ac:dyDescent="0.2">
      <c r="D194" s="53"/>
      <c r="E194" s="53"/>
      <c r="F194" s="53"/>
      <c r="G194" s="53"/>
      <c r="H194" s="53"/>
      <c r="I194" s="53"/>
      <c r="J194" s="53"/>
      <c r="K194" s="53"/>
    </row>
    <row r="195" spans="4:11" ht="15.95" customHeight="1" x14ac:dyDescent="0.2">
      <c r="D195" s="53"/>
      <c r="E195" s="53"/>
      <c r="F195" s="53"/>
      <c r="G195" s="53"/>
      <c r="H195" s="53"/>
      <c r="I195" s="53"/>
      <c r="J195" s="53"/>
      <c r="K195" s="53"/>
    </row>
    <row r="196" spans="4:11" ht="15.95" customHeight="1" x14ac:dyDescent="0.2">
      <c r="D196" s="53"/>
      <c r="E196" s="53"/>
      <c r="F196" s="53"/>
      <c r="G196" s="53"/>
      <c r="H196" s="53"/>
      <c r="I196" s="53"/>
      <c r="J196" s="53"/>
      <c r="K196" s="53"/>
    </row>
    <row r="197" spans="4:11" ht="15.95" customHeight="1" x14ac:dyDescent="0.2">
      <c r="D197" s="53"/>
      <c r="E197" s="53"/>
      <c r="F197" s="53"/>
      <c r="G197" s="53"/>
      <c r="H197" s="53"/>
      <c r="I197" s="53"/>
      <c r="J197" s="53"/>
      <c r="K197" s="53"/>
    </row>
  </sheetData>
  <mergeCells count="16">
    <mergeCell ref="H8:H9"/>
    <mergeCell ref="I8:I9"/>
    <mergeCell ref="A82:K82"/>
    <mergeCell ref="A83:K83"/>
    <mergeCell ref="A84:K84"/>
    <mergeCell ref="A86:K86"/>
    <mergeCell ref="A3:K3"/>
    <mergeCell ref="A4:K4"/>
    <mergeCell ref="A5:E5"/>
    <mergeCell ref="A7:C10"/>
    <mergeCell ref="D7:D10"/>
    <mergeCell ref="E7:I7"/>
    <mergeCell ref="J7:K8"/>
    <mergeCell ref="E8:E9"/>
    <mergeCell ref="F8:F9"/>
    <mergeCell ref="G8:G9"/>
  </mergeCells>
  <printOptions horizontalCentered="1"/>
  <pageMargins left="0.70866141732283472" right="0.31496062992125984" top="0.74803149606299213" bottom="0.74803149606299213" header="0.31496062992125984" footer="0.31496062992125984"/>
  <pageSetup paperSize="9" scale="78" fitToHeight="0" orientation="portrait" r:id="rId1"/>
  <headerFooter alignWithMargins="0"/>
  <rowBreaks count="1" manualBreakCount="1">
    <brk id="59" max="10"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F2B51C-DC8A-4EC3-8783-C12C92EA7453}">
  <sheetPr codeName="Tabelle22">
    <pageSetUpPr fitToPage="1"/>
  </sheetPr>
  <dimension ref="A1:O200"/>
  <sheetViews>
    <sheetView showGridLines="0" zoomScaleNormal="100" workbookViewId="0"/>
  </sheetViews>
  <sheetFormatPr baseColWidth="10" defaultColWidth="8.85546875" defaultRowHeight="15.95" customHeight="1" x14ac:dyDescent="0.2"/>
  <cols>
    <col min="1" max="1" width="9.7109375" style="53" customWidth="1"/>
    <col min="2" max="2" width="48.7109375" style="53"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5" customFormat="1" ht="36.75" customHeight="1" x14ac:dyDescent="0.2">
      <c r="A1" s="32"/>
      <c r="B1" s="33"/>
      <c r="C1" s="202"/>
      <c r="D1" s="33"/>
      <c r="E1" s="33"/>
      <c r="F1" s="33"/>
      <c r="G1" s="33"/>
      <c r="H1" s="33"/>
      <c r="I1" s="33"/>
      <c r="J1" s="34" t="s">
        <v>38</v>
      </c>
    </row>
    <row r="2" spans="1:15" customFormat="1" ht="6.2" customHeight="1" x14ac:dyDescent="0.2">
      <c r="A2" s="35"/>
      <c r="B2" s="36"/>
      <c r="C2" s="204"/>
      <c r="D2" s="36"/>
      <c r="E2" s="36"/>
      <c r="F2" s="36"/>
      <c r="G2" s="36"/>
      <c r="H2" s="36"/>
      <c r="I2" s="36"/>
      <c r="J2" s="36"/>
    </row>
    <row r="3" spans="1:15" s="39" customFormat="1" ht="24.95" customHeight="1" x14ac:dyDescent="0.2">
      <c r="A3" s="37" t="s">
        <v>368</v>
      </c>
      <c r="B3" s="38"/>
      <c r="C3" s="38"/>
      <c r="D3" s="38"/>
      <c r="E3" s="38"/>
      <c r="F3" s="38"/>
      <c r="G3" s="38"/>
      <c r="H3" s="38"/>
      <c r="I3" s="38"/>
      <c r="J3" s="38"/>
    </row>
    <row r="4" spans="1:15" s="39" customFormat="1" ht="12" customHeight="1" x14ac:dyDescent="0.2">
      <c r="A4" s="40" t="s">
        <v>84</v>
      </c>
      <c r="B4" s="40"/>
      <c r="C4" s="40"/>
      <c r="D4" s="40"/>
      <c r="E4" s="40"/>
      <c r="F4" s="40"/>
      <c r="G4" s="40"/>
      <c r="H4" s="40"/>
      <c r="I4" s="40"/>
      <c r="J4" s="40"/>
    </row>
    <row r="5" spans="1:15" s="39" customFormat="1" ht="12" customHeight="1" x14ac:dyDescent="0.2">
      <c r="A5" s="41" t="s">
        <v>335</v>
      </c>
      <c r="B5" s="41"/>
      <c r="C5" s="41"/>
      <c r="D5" s="41"/>
      <c r="E5" s="206"/>
      <c r="F5" s="206"/>
      <c r="G5" s="206"/>
      <c r="H5" s="206"/>
      <c r="I5" s="206"/>
      <c r="J5" s="206"/>
    </row>
    <row r="6" spans="1:15" s="39" customFormat="1" ht="11.25" customHeight="1" x14ac:dyDescent="0.2">
      <c r="A6" s="186"/>
      <c r="B6" s="187"/>
      <c r="C6" s="187"/>
      <c r="D6" s="187"/>
      <c r="E6" s="187"/>
      <c r="F6" s="187"/>
      <c r="G6" s="187"/>
      <c r="H6" s="187"/>
      <c r="I6" s="187"/>
      <c r="J6" s="187"/>
    </row>
    <row r="7" spans="1:15" customFormat="1" ht="24.95" customHeight="1" x14ac:dyDescent="0.2">
      <c r="A7" s="51" t="s">
        <v>207</v>
      </c>
      <c r="B7" s="52"/>
      <c r="C7" s="47" t="s">
        <v>86</v>
      </c>
      <c r="D7" s="383" t="s">
        <v>369</v>
      </c>
      <c r="E7" s="384"/>
      <c r="F7" s="384"/>
      <c r="G7" s="384"/>
      <c r="H7" s="385"/>
      <c r="I7" s="51" t="s">
        <v>359</v>
      </c>
      <c r="J7" s="52"/>
      <c r="K7" s="53"/>
      <c r="L7" s="53"/>
      <c r="M7" s="53"/>
      <c r="N7" s="53"/>
      <c r="O7" s="53"/>
    </row>
    <row r="8" spans="1:15" ht="21.75" customHeight="1" x14ac:dyDescent="0.2">
      <c r="A8" s="229"/>
      <c r="B8" s="230"/>
      <c r="C8" s="56"/>
      <c r="D8" s="57" t="s">
        <v>335</v>
      </c>
      <c r="E8" s="57" t="s">
        <v>337</v>
      </c>
      <c r="F8" s="57" t="s">
        <v>338</v>
      </c>
      <c r="G8" s="57" t="s">
        <v>339</v>
      </c>
      <c r="H8" s="57" t="s">
        <v>340</v>
      </c>
      <c r="I8" s="58"/>
      <c r="J8" s="59"/>
    </row>
    <row r="9" spans="1:15" ht="12" customHeight="1" x14ac:dyDescent="0.2">
      <c r="A9" s="229"/>
      <c r="B9" s="230"/>
      <c r="C9" s="56"/>
      <c r="D9" s="60"/>
      <c r="E9" s="60"/>
      <c r="F9" s="60"/>
      <c r="G9" s="60"/>
      <c r="H9" s="60"/>
      <c r="I9" s="61" t="s">
        <v>94</v>
      </c>
      <c r="J9" s="62" t="s">
        <v>95</v>
      </c>
    </row>
    <row r="10" spans="1:15" ht="12" customHeight="1" x14ac:dyDescent="0.2">
      <c r="A10" s="231"/>
      <c r="B10" s="232"/>
      <c r="C10" s="65"/>
      <c r="D10" s="66">
        <v>1</v>
      </c>
      <c r="E10" s="66">
        <v>2</v>
      </c>
      <c r="F10" s="66">
        <v>3</v>
      </c>
      <c r="G10" s="66">
        <v>4</v>
      </c>
      <c r="H10" s="66">
        <v>5</v>
      </c>
      <c r="I10" s="66">
        <v>6</v>
      </c>
      <c r="J10" s="66">
        <v>7</v>
      </c>
      <c r="K10" s="67"/>
    </row>
    <row r="11" spans="1:15" s="157" customFormat="1" ht="24.95" customHeight="1" x14ac:dyDescent="0.2">
      <c r="A11" s="233" t="s">
        <v>96</v>
      </c>
      <c r="B11" s="234"/>
      <c r="C11" s="78">
        <v>100</v>
      </c>
      <c r="D11" s="80">
        <v>18756</v>
      </c>
      <c r="E11" s="79">
        <v>24358</v>
      </c>
      <c r="F11" s="79">
        <v>20322</v>
      </c>
      <c r="G11" s="79">
        <v>23425</v>
      </c>
      <c r="H11" s="105">
        <v>19589</v>
      </c>
      <c r="I11" s="80">
        <v>-833</v>
      </c>
      <c r="J11" s="81">
        <v>-4.2523865434682726</v>
      </c>
    </row>
    <row r="12" spans="1:15" ht="24.95" customHeight="1" x14ac:dyDescent="0.2">
      <c r="A12" s="158" t="s">
        <v>124</v>
      </c>
      <c r="B12" s="159" t="s">
        <v>125</v>
      </c>
      <c r="C12" s="78">
        <v>2.2606099381531242</v>
      </c>
      <c r="D12" s="80">
        <v>424</v>
      </c>
      <c r="E12" s="79">
        <v>661</v>
      </c>
      <c r="F12" s="79">
        <v>339</v>
      </c>
      <c r="G12" s="79">
        <v>451</v>
      </c>
      <c r="H12" s="105">
        <v>430</v>
      </c>
      <c r="I12" s="80">
        <v>-6</v>
      </c>
      <c r="J12" s="81">
        <v>-1.3953488372093024</v>
      </c>
    </row>
    <row r="13" spans="1:15" ht="24.95" customHeight="1" x14ac:dyDescent="0.2">
      <c r="A13" s="158" t="s">
        <v>126</v>
      </c>
      <c r="B13" s="164" t="s">
        <v>208</v>
      </c>
      <c r="C13" s="78">
        <v>0.55448923011303053</v>
      </c>
      <c r="D13" s="80">
        <v>104</v>
      </c>
      <c r="E13" s="79">
        <v>163</v>
      </c>
      <c r="F13" s="79">
        <v>132</v>
      </c>
      <c r="G13" s="79">
        <v>153</v>
      </c>
      <c r="H13" s="105">
        <v>115</v>
      </c>
      <c r="I13" s="80">
        <v>-11</v>
      </c>
      <c r="J13" s="81">
        <v>-9.5652173913043477</v>
      </c>
    </row>
    <row r="14" spans="1:15" s="180" customFormat="1" ht="24.95" customHeight="1" x14ac:dyDescent="0.2">
      <c r="A14" s="158" t="s">
        <v>209</v>
      </c>
      <c r="B14" s="164" t="s">
        <v>129</v>
      </c>
      <c r="C14" s="78">
        <v>7.6348901684794201</v>
      </c>
      <c r="D14" s="80">
        <v>1432</v>
      </c>
      <c r="E14" s="79">
        <v>2030</v>
      </c>
      <c r="F14" s="79">
        <v>1922</v>
      </c>
      <c r="G14" s="79">
        <v>2341</v>
      </c>
      <c r="H14" s="105">
        <v>1611</v>
      </c>
      <c r="I14" s="80">
        <v>-179</v>
      </c>
      <c r="J14" s="81">
        <v>-11.111111111111111</v>
      </c>
      <c r="K14" s="53"/>
      <c r="L14" s="53"/>
      <c r="M14" s="53"/>
      <c r="N14" s="53"/>
      <c r="O14" s="53"/>
    </row>
    <row r="15" spans="1:15" ht="24.95" customHeight="1" x14ac:dyDescent="0.2">
      <c r="A15" s="158" t="s">
        <v>210</v>
      </c>
      <c r="B15" s="164" t="s">
        <v>211</v>
      </c>
      <c r="C15" s="78">
        <v>2.2126252932394967</v>
      </c>
      <c r="D15" s="80">
        <v>415</v>
      </c>
      <c r="E15" s="79">
        <v>532</v>
      </c>
      <c r="F15" s="79">
        <v>637</v>
      </c>
      <c r="G15" s="79">
        <v>798</v>
      </c>
      <c r="H15" s="105">
        <v>429</v>
      </c>
      <c r="I15" s="80">
        <v>-14</v>
      </c>
      <c r="J15" s="81">
        <v>-3.2634032634032635</v>
      </c>
    </row>
    <row r="16" spans="1:15" s="180" customFormat="1" ht="24.95" customHeight="1" x14ac:dyDescent="0.2">
      <c r="A16" s="158" t="s">
        <v>212</v>
      </c>
      <c r="B16" s="164" t="s">
        <v>133</v>
      </c>
      <c r="C16" s="78">
        <v>3.8707613563659629</v>
      </c>
      <c r="D16" s="80">
        <v>726</v>
      </c>
      <c r="E16" s="79">
        <v>1028</v>
      </c>
      <c r="F16" s="79">
        <v>915</v>
      </c>
      <c r="G16" s="79">
        <v>1042</v>
      </c>
      <c r="H16" s="105">
        <v>784</v>
      </c>
      <c r="I16" s="80">
        <v>-58</v>
      </c>
      <c r="J16" s="81">
        <v>-7.3979591836734695</v>
      </c>
      <c r="K16" s="53"/>
      <c r="L16" s="53"/>
      <c r="M16" s="53"/>
      <c r="N16" s="53"/>
      <c r="O16" s="53"/>
    </row>
    <row r="17" spans="1:15" ht="24.95" customHeight="1" x14ac:dyDescent="0.2">
      <c r="A17" s="158" t="s">
        <v>134</v>
      </c>
      <c r="B17" s="164" t="s">
        <v>214</v>
      </c>
      <c r="C17" s="78">
        <v>1.5515035188739603</v>
      </c>
      <c r="D17" s="80">
        <v>291</v>
      </c>
      <c r="E17" s="79">
        <v>470</v>
      </c>
      <c r="F17" s="79">
        <v>370</v>
      </c>
      <c r="G17" s="79">
        <v>501</v>
      </c>
      <c r="H17" s="105">
        <v>398</v>
      </c>
      <c r="I17" s="80">
        <v>-107</v>
      </c>
      <c r="J17" s="81">
        <v>-26.884422110552762</v>
      </c>
    </row>
    <row r="18" spans="1:15" s="180" customFormat="1" ht="24.95" customHeight="1" x14ac:dyDescent="0.2">
      <c r="A18" s="167" t="s">
        <v>136</v>
      </c>
      <c r="B18" s="168" t="s">
        <v>137</v>
      </c>
      <c r="C18" s="78">
        <v>4.9157602900405202</v>
      </c>
      <c r="D18" s="80">
        <v>922</v>
      </c>
      <c r="E18" s="79">
        <v>1172</v>
      </c>
      <c r="F18" s="79">
        <v>1187</v>
      </c>
      <c r="G18" s="79">
        <v>1005</v>
      </c>
      <c r="H18" s="105">
        <v>901</v>
      </c>
      <c r="I18" s="80">
        <v>21</v>
      </c>
      <c r="J18" s="81">
        <v>2.3307436182019976</v>
      </c>
      <c r="K18" s="53"/>
      <c r="L18" s="53"/>
      <c r="M18" s="53"/>
      <c r="N18" s="53"/>
      <c r="O18" s="53"/>
    </row>
    <row r="19" spans="1:15" ht="24.95" customHeight="1" x14ac:dyDescent="0.2">
      <c r="A19" s="158" t="s">
        <v>138</v>
      </c>
      <c r="B19" s="164" t="s">
        <v>139</v>
      </c>
      <c r="C19" s="78">
        <v>17.802303262955853</v>
      </c>
      <c r="D19" s="80">
        <v>3339</v>
      </c>
      <c r="E19" s="79">
        <v>4248</v>
      </c>
      <c r="F19" s="79">
        <v>3733</v>
      </c>
      <c r="G19" s="79">
        <v>4046</v>
      </c>
      <c r="H19" s="105">
        <v>3665</v>
      </c>
      <c r="I19" s="80">
        <v>-326</v>
      </c>
      <c r="J19" s="81">
        <v>-8.8949522510231915</v>
      </c>
    </row>
    <row r="20" spans="1:15" s="180" customFormat="1" ht="24.95" customHeight="1" x14ac:dyDescent="0.2">
      <c r="A20" s="158" t="s">
        <v>140</v>
      </c>
      <c r="B20" s="164" t="s">
        <v>141</v>
      </c>
      <c r="C20" s="78">
        <v>3.8494348475154618</v>
      </c>
      <c r="D20" s="80">
        <v>722</v>
      </c>
      <c r="E20" s="79">
        <v>813</v>
      </c>
      <c r="F20" s="79">
        <v>735</v>
      </c>
      <c r="G20" s="79">
        <v>980</v>
      </c>
      <c r="H20" s="105">
        <v>687</v>
      </c>
      <c r="I20" s="80">
        <v>35</v>
      </c>
      <c r="J20" s="81">
        <v>5.094614264919942</v>
      </c>
      <c r="K20" s="53"/>
      <c r="L20" s="53"/>
      <c r="M20" s="53"/>
      <c r="N20" s="53"/>
      <c r="O20" s="53"/>
    </row>
    <row r="21" spans="1:15" ht="24.95" customHeight="1" x14ac:dyDescent="0.2">
      <c r="A21" s="167" t="s">
        <v>142</v>
      </c>
      <c r="B21" s="168" t="s">
        <v>143</v>
      </c>
      <c r="C21" s="78">
        <v>5.7208359991469395</v>
      </c>
      <c r="D21" s="80">
        <v>1073</v>
      </c>
      <c r="E21" s="79">
        <v>1151</v>
      </c>
      <c r="F21" s="79">
        <v>875</v>
      </c>
      <c r="G21" s="79">
        <v>1182</v>
      </c>
      <c r="H21" s="105">
        <v>1135</v>
      </c>
      <c r="I21" s="80">
        <v>-62</v>
      </c>
      <c r="J21" s="81">
        <v>-5.462555066079295</v>
      </c>
    </row>
    <row r="22" spans="1:15" ht="24.95" customHeight="1" x14ac:dyDescent="0.2">
      <c r="A22" s="167" t="s">
        <v>144</v>
      </c>
      <c r="B22" s="164" t="s">
        <v>145</v>
      </c>
      <c r="C22" s="78">
        <v>3.3855832800170611</v>
      </c>
      <c r="D22" s="80">
        <v>635</v>
      </c>
      <c r="E22" s="79">
        <v>1084</v>
      </c>
      <c r="F22" s="79">
        <v>728</v>
      </c>
      <c r="G22" s="79">
        <v>768</v>
      </c>
      <c r="H22" s="105">
        <v>609</v>
      </c>
      <c r="I22" s="80">
        <v>26</v>
      </c>
      <c r="J22" s="81">
        <v>4.2692939244663384</v>
      </c>
    </row>
    <row r="23" spans="1:15" ht="24.95" customHeight="1" x14ac:dyDescent="0.2">
      <c r="A23" s="158" t="s">
        <v>146</v>
      </c>
      <c r="B23" s="164" t="s">
        <v>147</v>
      </c>
      <c r="C23" s="78">
        <v>2.3619108551930048</v>
      </c>
      <c r="D23" s="80">
        <v>443</v>
      </c>
      <c r="E23" s="79">
        <v>492</v>
      </c>
      <c r="F23" s="79">
        <v>405</v>
      </c>
      <c r="G23" s="79">
        <v>516</v>
      </c>
      <c r="H23" s="105">
        <v>734</v>
      </c>
      <c r="I23" s="80">
        <v>-291</v>
      </c>
      <c r="J23" s="81">
        <v>-39.64577656675749</v>
      </c>
    </row>
    <row r="24" spans="1:15" ht="24.95" customHeight="1" x14ac:dyDescent="0.2">
      <c r="A24" s="158" t="s">
        <v>148</v>
      </c>
      <c r="B24" s="164" t="s">
        <v>215</v>
      </c>
      <c r="C24" s="78">
        <v>6.7071870334826187</v>
      </c>
      <c r="D24" s="80">
        <v>1258</v>
      </c>
      <c r="E24" s="79">
        <v>1624</v>
      </c>
      <c r="F24" s="79">
        <v>1666</v>
      </c>
      <c r="G24" s="79">
        <v>1583</v>
      </c>
      <c r="H24" s="105">
        <v>1310</v>
      </c>
      <c r="I24" s="80">
        <v>-52</v>
      </c>
      <c r="J24" s="81">
        <v>-3.9694656488549618</v>
      </c>
    </row>
    <row r="25" spans="1:15" ht="24.95" customHeight="1" x14ac:dyDescent="0.2">
      <c r="A25" s="158" t="s">
        <v>150</v>
      </c>
      <c r="B25" s="171" t="s">
        <v>151</v>
      </c>
      <c r="C25" s="78">
        <v>17.279803796118575</v>
      </c>
      <c r="D25" s="80">
        <v>3241</v>
      </c>
      <c r="E25" s="79">
        <v>3251</v>
      </c>
      <c r="F25" s="79">
        <v>3065</v>
      </c>
      <c r="G25" s="79">
        <v>3079</v>
      </c>
      <c r="H25" s="105">
        <v>3264</v>
      </c>
      <c r="I25" s="80">
        <v>-23</v>
      </c>
      <c r="J25" s="81">
        <v>-0.70465686274509809</v>
      </c>
    </row>
    <row r="26" spans="1:15" ht="24.95" customHeight="1" x14ac:dyDescent="0.2">
      <c r="A26" s="158" t="s">
        <v>217</v>
      </c>
      <c r="B26" s="171" t="s">
        <v>153</v>
      </c>
      <c r="C26" s="78">
        <v>8.157389635316699</v>
      </c>
      <c r="D26" s="80">
        <v>1530</v>
      </c>
      <c r="E26" s="79">
        <v>1437</v>
      </c>
      <c r="F26" s="79">
        <v>1331</v>
      </c>
      <c r="G26" s="79">
        <v>1314</v>
      </c>
      <c r="H26" s="105">
        <v>1286</v>
      </c>
      <c r="I26" s="80">
        <v>244</v>
      </c>
      <c r="J26" s="81">
        <v>18.973561430793158</v>
      </c>
    </row>
    <row r="27" spans="1:15" ht="24.95" customHeight="1" x14ac:dyDescent="0.2">
      <c r="A27" s="167">
        <v>782.78300000000002</v>
      </c>
      <c r="B27" s="170" t="s">
        <v>154</v>
      </c>
      <c r="C27" s="78">
        <v>9.1224141608018776</v>
      </c>
      <c r="D27" s="80">
        <v>1711</v>
      </c>
      <c r="E27" s="79">
        <v>1814</v>
      </c>
      <c r="F27" s="79">
        <v>1734</v>
      </c>
      <c r="G27" s="79">
        <v>1765</v>
      </c>
      <c r="H27" s="105">
        <v>1978</v>
      </c>
      <c r="I27" s="80">
        <v>-267</v>
      </c>
      <c r="J27" s="81">
        <v>-13.498483316481295</v>
      </c>
    </row>
    <row r="28" spans="1:15" ht="24.95" customHeight="1" x14ac:dyDescent="0.2">
      <c r="A28" s="158" t="s">
        <v>155</v>
      </c>
      <c r="B28" s="164" t="s">
        <v>156</v>
      </c>
      <c r="C28" s="78">
        <v>4.0360417999573466</v>
      </c>
      <c r="D28" s="80">
        <v>757</v>
      </c>
      <c r="E28" s="79">
        <v>1112</v>
      </c>
      <c r="F28" s="79">
        <v>805</v>
      </c>
      <c r="G28" s="79">
        <v>837</v>
      </c>
      <c r="H28" s="105">
        <v>729</v>
      </c>
      <c r="I28" s="80">
        <v>28</v>
      </c>
      <c r="J28" s="81">
        <v>3.8408779149519892</v>
      </c>
    </row>
    <row r="29" spans="1:15" ht="24.95" customHeight="1" x14ac:dyDescent="0.2">
      <c r="A29" s="158" t="s">
        <v>157</v>
      </c>
      <c r="B29" s="164" t="s">
        <v>158</v>
      </c>
      <c r="C29" s="78">
        <v>4.1693324802729794</v>
      </c>
      <c r="D29" s="80">
        <v>782</v>
      </c>
      <c r="E29" s="79">
        <v>1307</v>
      </c>
      <c r="F29" s="79">
        <v>852</v>
      </c>
      <c r="G29" s="79">
        <v>949</v>
      </c>
      <c r="H29" s="105">
        <v>809</v>
      </c>
      <c r="I29" s="80">
        <v>-27</v>
      </c>
      <c r="J29" s="81">
        <v>-3.3374536464771323</v>
      </c>
    </row>
    <row r="30" spans="1:15" ht="24.95" customHeight="1" x14ac:dyDescent="0.2">
      <c r="A30" s="158">
        <v>86</v>
      </c>
      <c r="B30" s="164" t="s">
        <v>159</v>
      </c>
      <c r="C30" s="78">
        <v>9.1277457880145025</v>
      </c>
      <c r="D30" s="80">
        <v>1712</v>
      </c>
      <c r="E30" s="79">
        <v>2259</v>
      </c>
      <c r="F30" s="79">
        <v>1835</v>
      </c>
      <c r="G30" s="79">
        <v>3104</v>
      </c>
      <c r="H30" s="105">
        <v>1647</v>
      </c>
      <c r="I30" s="80">
        <v>65</v>
      </c>
      <c r="J30" s="81">
        <v>3.9465695203400122</v>
      </c>
    </row>
    <row r="31" spans="1:15" ht="24.95" customHeight="1" x14ac:dyDescent="0.2">
      <c r="A31" s="158">
        <v>87.88</v>
      </c>
      <c r="B31" s="171" t="s">
        <v>160</v>
      </c>
      <c r="C31" s="78">
        <v>6.2380038387715935</v>
      </c>
      <c r="D31" s="80">
        <v>1170</v>
      </c>
      <c r="E31" s="79">
        <v>1926</v>
      </c>
      <c r="F31" s="79">
        <v>1249</v>
      </c>
      <c r="G31" s="79">
        <v>1442</v>
      </c>
      <c r="H31" s="105">
        <v>1151</v>
      </c>
      <c r="I31" s="80">
        <v>19</v>
      </c>
      <c r="J31" s="81">
        <v>1.6507384882710687</v>
      </c>
    </row>
    <row r="32" spans="1:15" ht="24.95" customHeight="1" x14ac:dyDescent="0.2">
      <c r="A32" s="158" t="s">
        <v>161</v>
      </c>
      <c r="B32" s="164" t="s">
        <v>162</v>
      </c>
      <c r="C32" s="78">
        <v>3.9560673917679674</v>
      </c>
      <c r="D32" s="80">
        <v>742</v>
      </c>
      <c r="E32" s="79">
        <v>1065</v>
      </c>
      <c r="F32" s="79">
        <v>794</v>
      </c>
      <c r="G32" s="79">
        <v>989</v>
      </c>
      <c r="H32" s="105">
        <v>792</v>
      </c>
      <c r="I32" s="80">
        <v>-50</v>
      </c>
      <c r="J32" s="81">
        <v>-6.3131313131313131</v>
      </c>
    </row>
    <row r="33" spans="1:10" ht="24.95" customHeight="1" x14ac:dyDescent="0.2">
      <c r="A33" s="158"/>
      <c r="B33" s="171" t="s">
        <v>163</v>
      </c>
      <c r="C33" s="78">
        <v>0</v>
      </c>
      <c r="D33" s="80">
        <v>0</v>
      </c>
      <c r="E33" s="79">
        <v>0</v>
      </c>
      <c r="F33" s="79">
        <v>0</v>
      </c>
      <c r="G33" s="79">
        <v>0</v>
      </c>
      <c r="H33" s="105">
        <v>0</v>
      </c>
      <c r="I33" s="80">
        <v>0</v>
      </c>
      <c r="J33" s="81">
        <v>0</v>
      </c>
    </row>
    <row r="34" spans="1:10" ht="24.95" customHeight="1" x14ac:dyDescent="0.2">
      <c r="A34" s="172" t="s">
        <v>164</v>
      </c>
      <c r="B34" s="173"/>
      <c r="C34" s="236"/>
      <c r="D34" s="80"/>
      <c r="E34" s="79"/>
      <c r="F34" s="79"/>
      <c r="G34" s="79"/>
      <c r="H34" s="105"/>
      <c r="I34" s="102"/>
      <c r="J34" s="103"/>
    </row>
    <row r="35" spans="1:10" ht="24.95" customHeight="1" x14ac:dyDescent="0.2">
      <c r="A35" s="237" t="s">
        <v>124</v>
      </c>
      <c r="B35" s="238" t="s">
        <v>125</v>
      </c>
      <c r="C35" s="78">
        <v>2.2606099381531242</v>
      </c>
      <c r="D35" s="80">
        <v>424</v>
      </c>
      <c r="E35" s="79">
        <v>661</v>
      </c>
      <c r="F35" s="79">
        <v>339</v>
      </c>
      <c r="G35" s="79">
        <v>451</v>
      </c>
      <c r="H35" s="105">
        <v>430</v>
      </c>
      <c r="I35" s="80">
        <v>-6</v>
      </c>
      <c r="J35" s="81">
        <v>-1.3953488372093024</v>
      </c>
    </row>
    <row r="36" spans="1:10" ht="24.95" customHeight="1" x14ac:dyDescent="0.2">
      <c r="A36" s="239" t="s">
        <v>165</v>
      </c>
      <c r="B36" s="240" t="s">
        <v>166</v>
      </c>
      <c r="C36" s="78">
        <v>13.105139688632971</v>
      </c>
      <c r="D36" s="80">
        <v>2458</v>
      </c>
      <c r="E36" s="79">
        <v>3365</v>
      </c>
      <c r="F36" s="79">
        <v>3241</v>
      </c>
      <c r="G36" s="79">
        <v>3499</v>
      </c>
      <c r="H36" s="105">
        <v>2627</v>
      </c>
      <c r="I36" s="80">
        <v>-169</v>
      </c>
      <c r="J36" s="81">
        <v>-6.4331937571374187</v>
      </c>
    </row>
    <row r="37" spans="1:10" ht="24.95" customHeight="1" x14ac:dyDescent="0.2">
      <c r="A37" s="241" t="s">
        <v>167</v>
      </c>
      <c r="B37" s="242" t="s">
        <v>168</v>
      </c>
      <c r="C37" s="90">
        <v>84.634250373213902</v>
      </c>
      <c r="D37" s="108">
        <v>15874</v>
      </c>
      <c r="E37" s="109">
        <v>20332</v>
      </c>
      <c r="F37" s="109">
        <v>16742</v>
      </c>
      <c r="G37" s="109">
        <v>19475</v>
      </c>
      <c r="H37" s="110">
        <v>16532</v>
      </c>
      <c r="I37" s="108">
        <v>-658</v>
      </c>
      <c r="J37" s="111">
        <v>-3.9801596902976049</v>
      </c>
    </row>
    <row r="38" spans="1:10" s="113" customFormat="1" ht="11.25" customHeight="1" x14ac:dyDescent="0.2">
      <c r="A38" s="287"/>
      <c r="J38" s="114" t="s">
        <v>35</v>
      </c>
    </row>
    <row r="39" spans="1:10" s="113" customFormat="1" ht="12.75" customHeight="1" x14ac:dyDescent="0.15">
      <c r="A39" s="113" t="s">
        <v>114</v>
      </c>
    </row>
    <row r="40" spans="1:10" s="86" customFormat="1" ht="21" customHeight="1" x14ac:dyDescent="0.2">
      <c r="A40" s="382" t="s">
        <v>370</v>
      </c>
      <c r="B40" s="279"/>
      <c r="C40" s="279"/>
      <c r="D40" s="279"/>
      <c r="E40" s="279"/>
      <c r="F40" s="279"/>
      <c r="G40" s="279"/>
      <c r="H40" s="279"/>
      <c r="I40" s="279"/>
      <c r="J40" s="279"/>
    </row>
    <row r="41" spans="1:10" s="86" customFormat="1" ht="30.6" customHeight="1" x14ac:dyDescent="0.2">
      <c r="A41" s="116" t="s">
        <v>219</v>
      </c>
      <c r="B41" s="116"/>
      <c r="C41" s="116"/>
      <c r="D41" s="116"/>
      <c r="E41" s="116"/>
      <c r="F41" s="116"/>
      <c r="G41" s="116"/>
      <c r="H41" s="116"/>
      <c r="I41" s="116"/>
      <c r="J41" s="116"/>
    </row>
    <row r="42" spans="1:10" s="86" customFormat="1" ht="12.75" customHeight="1" x14ac:dyDescent="0.2"/>
    <row r="43" spans="1:10" s="86" customFormat="1" ht="12.75" customHeight="1" x14ac:dyDescent="0.2"/>
    <row r="44" spans="1:10" ht="12.75" customHeight="1" x14ac:dyDescent="0.2">
      <c r="C44" s="53"/>
      <c r="D44" s="53"/>
      <c r="E44" s="53"/>
      <c r="F44" s="53"/>
      <c r="G44" s="53"/>
      <c r="H44" s="53"/>
      <c r="I44" s="53"/>
      <c r="J44" s="53"/>
    </row>
    <row r="45" spans="1:10" ht="15.95" customHeight="1" x14ac:dyDescent="0.2">
      <c r="C45" s="53"/>
      <c r="D45" s="53"/>
      <c r="E45" s="53"/>
      <c r="F45" s="53"/>
      <c r="G45" s="53"/>
      <c r="H45" s="53"/>
      <c r="I45" s="53"/>
      <c r="J45" s="53"/>
    </row>
    <row r="46" spans="1:10" ht="15.95" customHeight="1" x14ac:dyDescent="0.2">
      <c r="C46" s="53"/>
      <c r="D46" s="53"/>
      <c r="E46" s="53"/>
      <c r="F46" s="53"/>
      <c r="G46" s="53"/>
      <c r="H46" s="53"/>
      <c r="I46" s="53"/>
      <c r="J46" s="53"/>
    </row>
    <row r="47" spans="1:10" ht="15.95" customHeight="1" x14ac:dyDescent="0.2">
      <c r="C47" s="53"/>
      <c r="D47" s="53"/>
      <c r="E47" s="53"/>
      <c r="F47" s="53"/>
      <c r="G47" s="53"/>
      <c r="H47" s="53"/>
      <c r="I47" s="53"/>
      <c r="J47" s="53"/>
    </row>
    <row r="48" spans="1:10" ht="15.95" customHeight="1" x14ac:dyDescent="0.2">
      <c r="C48" s="53"/>
      <c r="D48" s="53"/>
      <c r="E48" s="53"/>
      <c r="F48" s="53"/>
      <c r="G48" s="53"/>
      <c r="H48" s="53"/>
      <c r="I48" s="53"/>
      <c r="J48" s="53"/>
    </row>
    <row r="49" s="53" customFormat="1" ht="15.95" customHeight="1" x14ac:dyDescent="0.2"/>
    <row r="50" s="53" customFormat="1" ht="15.95" customHeight="1" x14ac:dyDescent="0.2"/>
    <row r="51" s="53" customFormat="1" ht="15.95" customHeight="1" x14ac:dyDescent="0.2"/>
    <row r="52" s="53" customFormat="1" ht="15.95" customHeight="1" x14ac:dyDescent="0.2"/>
    <row r="53" s="53" customFormat="1" ht="15.95" customHeight="1" x14ac:dyDescent="0.2"/>
    <row r="54" s="53" customFormat="1" ht="15.95" customHeight="1" x14ac:dyDescent="0.2"/>
    <row r="55" s="53" customFormat="1" ht="15.95" customHeight="1" x14ac:dyDescent="0.2"/>
    <row r="56" s="53" customFormat="1" ht="15.95" customHeight="1" x14ac:dyDescent="0.2"/>
    <row r="57" s="53" customFormat="1" ht="15.95" customHeight="1" x14ac:dyDescent="0.2"/>
    <row r="58" s="53" customFormat="1" ht="15.95" customHeight="1" x14ac:dyDescent="0.2"/>
    <row r="59" s="53" customFormat="1" ht="15.95" customHeight="1" x14ac:dyDescent="0.2"/>
    <row r="60" s="53" customFormat="1" ht="15.95" customHeight="1" x14ac:dyDescent="0.2"/>
    <row r="61" s="53" customFormat="1" ht="15.95" customHeight="1" x14ac:dyDescent="0.2"/>
    <row r="62" s="53" customFormat="1" ht="15.95" customHeight="1" x14ac:dyDescent="0.2"/>
    <row r="63" s="53" customFormat="1" ht="15.95" customHeight="1" x14ac:dyDescent="0.2"/>
    <row r="64" s="53" customFormat="1" ht="15.95" customHeight="1" x14ac:dyDescent="0.2"/>
    <row r="65" s="53" customFormat="1" ht="15.95" customHeight="1" x14ac:dyDescent="0.2"/>
    <row r="66" s="53" customFormat="1" ht="15.95" customHeight="1" x14ac:dyDescent="0.2"/>
    <row r="67" s="53" customFormat="1" ht="15.95" customHeight="1" x14ac:dyDescent="0.2"/>
    <row r="68" s="53" customFormat="1" ht="15.95" customHeight="1" x14ac:dyDescent="0.2"/>
    <row r="69" s="53" customFormat="1" ht="15.95" customHeight="1" x14ac:dyDescent="0.2"/>
    <row r="70" s="53" customFormat="1" ht="15.95" customHeight="1" x14ac:dyDescent="0.2"/>
    <row r="71" s="53" customFormat="1" ht="15.95" customHeight="1" x14ac:dyDescent="0.2"/>
    <row r="72" s="53" customFormat="1" ht="15.95" customHeight="1" x14ac:dyDescent="0.2"/>
    <row r="73" s="53" customFormat="1" ht="15.95" customHeight="1" x14ac:dyDescent="0.2"/>
    <row r="74" s="53" customFormat="1" ht="15.95" customHeight="1" x14ac:dyDescent="0.2"/>
    <row r="75" s="53" customFormat="1" ht="15.95" customHeight="1" x14ac:dyDescent="0.2"/>
    <row r="76" s="53" customFormat="1" ht="15.95" customHeight="1" x14ac:dyDescent="0.2"/>
    <row r="77" s="53" customFormat="1" ht="15.95" customHeight="1" x14ac:dyDescent="0.2"/>
    <row r="78" s="53" customFormat="1" ht="15.95" customHeight="1" x14ac:dyDescent="0.2"/>
    <row r="79" s="53" customFormat="1" ht="15.95" customHeight="1" x14ac:dyDescent="0.2"/>
    <row r="80" s="53" customFormat="1" ht="15.95" customHeight="1" x14ac:dyDescent="0.2"/>
    <row r="81" spans="1:1" s="53" customFormat="1" ht="15.95" customHeight="1" x14ac:dyDescent="0.2"/>
    <row r="82" spans="1:1" s="53" customFormat="1" ht="15.95" customHeight="1" x14ac:dyDescent="0.2"/>
    <row r="83" spans="1:1" s="53" customFormat="1" ht="15.95" customHeight="1" x14ac:dyDescent="0.2"/>
    <row r="84" spans="1:1" s="53" customFormat="1" ht="15.95" customHeight="1" x14ac:dyDescent="0.2"/>
    <row r="85" spans="1:1" s="53" customFormat="1" ht="15.95" customHeight="1" x14ac:dyDescent="0.2"/>
    <row r="86" spans="1:1" s="53" customFormat="1" ht="15.95" customHeight="1" x14ac:dyDescent="0.2"/>
    <row r="87" spans="1:1" s="53" customFormat="1" ht="15.95" customHeight="1" x14ac:dyDescent="0.2"/>
    <row r="88" spans="1:1" s="53" customFormat="1" ht="15.95" customHeight="1" x14ac:dyDescent="0.2">
      <c r="A88" s="386"/>
    </row>
    <row r="89" spans="1:1" s="53" customFormat="1" ht="15.95" customHeight="1" x14ac:dyDescent="0.2"/>
    <row r="90" spans="1:1" s="53" customFormat="1" ht="15.95" customHeight="1" x14ac:dyDescent="0.2"/>
    <row r="91" spans="1:1" s="53" customFormat="1" ht="15.95" customHeight="1" x14ac:dyDescent="0.2"/>
    <row r="92" spans="1:1" s="53" customFormat="1" ht="15.95" customHeight="1" x14ac:dyDescent="0.2"/>
    <row r="93" spans="1:1" s="53" customFormat="1" ht="15.95" customHeight="1" x14ac:dyDescent="0.2"/>
    <row r="94" spans="1:1" s="53" customFormat="1" ht="15.95" customHeight="1" x14ac:dyDescent="0.2"/>
    <row r="95" spans="1:1" s="53" customFormat="1" ht="15.95" customHeight="1" x14ac:dyDescent="0.2"/>
    <row r="96" spans="1:1"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5">
    <mergeCell ref="G8:G9"/>
    <mergeCell ref="H8:H9"/>
    <mergeCell ref="A11:B11"/>
    <mergeCell ref="A40:J40"/>
    <mergeCell ref="A41:J41"/>
    <mergeCell ref="A3:J3"/>
    <mergeCell ref="A4:J4"/>
    <mergeCell ref="A5:D5"/>
    <mergeCell ref="A7:B9"/>
    <mergeCell ref="C7:C10"/>
    <mergeCell ref="D7:H7"/>
    <mergeCell ref="I7:J8"/>
    <mergeCell ref="D8:D9"/>
    <mergeCell ref="E8:E9"/>
    <mergeCell ref="F8:F9"/>
  </mergeCells>
  <printOptions horizontalCentered="1"/>
  <pageMargins left="0.7" right="0.7" top="0.75" bottom="0.75" header="0.3" footer="0.3"/>
  <pageSetup paperSize="9" scale="67"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7C622-4AE1-4FC3-AF1D-407409600A52}">
  <sheetPr codeName="Tabelle18">
    <pageSetUpPr fitToPage="1"/>
  </sheetPr>
  <dimension ref="A1:Q197"/>
  <sheetViews>
    <sheetView showGridLines="0" zoomScaleNormal="100" workbookViewId="0"/>
  </sheetViews>
  <sheetFormatPr baseColWidth="10" defaultColWidth="8.85546875" defaultRowHeight="15.95" customHeight="1" x14ac:dyDescent="0.2"/>
  <cols>
    <col min="1" max="1" width="6.7109375" style="53" customWidth="1"/>
    <col min="2" max="2" width="29.7109375" style="53" customWidth="1"/>
    <col min="3" max="3" width="6.7109375" style="53" customWidth="1"/>
    <col min="4" max="4" width="9.7109375" style="87" customWidth="1"/>
    <col min="5" max="10" width="9.7109375" style="120" customWidth="1"/>
    <col min="11" max="11" width="9.7109375" style="121" customWidth="1"/>
    <col min="12" max="12" width="2.140625" style="53" customWidth="1"/>
    <col min="13" max="16384" width="8.85546875" style="53"/>
  </cols>
  <sheetData>
    <row r="1" spans="1:17" customFormat="1" ht="36.75" customHeight="1" x14ac:dyDescent="0.2">
      <c r="A1" s="32"/>
      <c r="B1" s="33"/>
      <c r="C1" s="33"/>
      <c r="D1" s="33"/>
      <c r="E1" s="33"/>
      <c r="F1" s="33"/>
      <c r="G1" s="33"/>
      <c r="H1" s="33"/>
      <c r="I1" s="33"/>
      <c r="J1" s="33"/>
      <c r="K1" s="34" t="s">
        <v>38</v>
      </c>
    </row>
    <row r="2" spans="1:17" customFormat="1" ht="6.2" customHeight="1" x14ac:dyDescent="0.2">
      <c r="A2" s="35"/>
      <c r="B2" s="36"/>
      <c r="C2" s="36"/>
      <c r="D2" s="36"/>
      <c r="E2" s="36"/>
      <c r="F2" s="36"/>
      <c r="G2" s="36"/>
      <c r="H2" s="36"/>
      <c r="I2" s="36"/>
      <c r="J2" s="36"/>
      <c r="K2" s="36"/>
    </row>
    <row r="3" spans="1:17" s="39" customFormat="1" ht="24.95" customHeight="1" x14ac:dyDescent="0.2">
      <c r="A3" s="37" t="s">
        <v>371</v>
      </c>
      <c r="B3" s="38"/>
      <c r="C3" s="38"/>
      <c r="D3" s="38"/>
      <c r="E3" s="38"/>
      <c r="F3" s="38"/>
      <c r="G3" s="38"/>
      <c r="H3" s="38"/>
      <c r="I3" s="38"/>
      <c r="J3" s="38"/>
      <c r="K3" s="38"/>
    </row>
    <row r="4" spans="1:17" s="39" customFormat="1" ht="12" customHeight="1" x14ac:dyDescent="0.2">
      <c r="A4" s="40" t="s">
        <v>84</v>
      </c>
      <c r="B4" s="40"/>
      <c r="C4" s="40"/>
      <c r="D4" s="40"/>
      <c r="E4" s="40"/>
      <c r="F4" s="40"/>
      <c r="G4" s="40"/>
      <c r="H4" s="40"/>
      <c r="I4" s="40"/>
      <c r="J4" s="40"/>
      <c r="K4" s="40"/>
    </row>
    <row r="5" spans="1:17" s="39" customFormat="1" ht="12" customHeight="1" x14ac:dyDescent="0.2">
      <c r="A5" s="41" t="s">
        <v>335</v>
      </c>
      <c r="B5" s="41"/>
      <c r="C5" s="41"/>
      <c r="D5" s="41"/>
      <c r="E5" s="41"/>
      <c r="F5" s="206"/>
      <c r="G5" s="206"/>
      <c r="H5" s="206"/>
      <c r="I5" s="206"/>
      <c r="J5" s="206"/>
      <c r="K5" s="206"/>
    </row>
    <row r="6" spans="1:17" s="39" customFormat="1" ht="11.25" customHeight="1" x14ac:dyDescent="0.2">
      <c r="A6" s="186"/>
      <c r="B6" s="187"/>
      <c r="C6" s="187"/>
      <c r="D6" s="187"/>
      <c r="E6" s="187"/>
      <c r="F6" s="187"/>
      <c r="G6" s="187"/>
      <c r="H6" s="187"/>
      <c r="I6" s="187"/>
      <c r="J6" s="187"/>
    </row>
    <row r="7" spans="1:17" customFormat="1" ht="24.95" customHeight="1" x14ac:dyDescent="0.2">
      <c r="A7" s="51" t="s">
        <v>333</v>
      </c>
      <c r="B7" s="46"/>
      <c r="C7" s="46"/>
      <c r="D7" s="47" t="s">
        <v>86</v>
      </c>
      <c r="E7" s="375" t="s">
        <v>372</v>
      </c>
      <c r="F7" s="376"/>
      <c r="G7" s="376"/>
      <c r="H7" s="376"/>
      <c r="I7" s="377"/>
      <c r="J7" s="51" t="s">
        <v>359</v>
      </c>
      <c r="K7" s="52"/>
      <c r="L7" s="53"/>
      <c r="M7" s="53"/>
      <c r="N7" s="53"/>
      <c r="O7" s="53"/>
      <c r="Q7" s="387"/>
    </row>
    <row r="8" spans="1:17" ht="21.75" customHeight="1" x14ac:dyDescent="0.2">
      <c r="A8" s="54"/>
      <c r="B8" s="55"/>
      <c r="C8" s="55"/>
      <c r="D8" s="56"/>
      <c r="E8" s="57" t="s">
        <v>335</v>
      </c>
      <c r="F8" s="57" t="s">
        <v>337</v>
      </c>
      <c r="G8" s="57" t="s">
        <v>338</v>
      </c>
      <c r="H8" s="57" t="s">
        <v>339</v>
      </c>
      <c r="I8" s="57" t="s">
        <v>340</v>
      </c>
      <c r="J8" s="58"/>
      <c r="K8" s="59"/>
    </row>
    <row r="9" spans="1:17" ht="12" customHeight="1" x14ac:dyDescent="0.2">
      <c r="A9" s="54"/>
      <c r="B9" s="55"/>
      <c r="C9" s="55"/>
      <c r="D9" s="56"/>
      <c r="E9" s="60"/>
      <c r="F9" s="60"/>
      <c r="G9" s="60"/>
      <c r="H9" s="60"/>
      <c r="I9" s="60"/>
      <c r="J9" s="61" t="s">
        <v>94</v>
      </c>
      <c r="K9" s="62" t="s">
        <v>95</v>
      </c>
    </row>
    <row r="10" spans="1:17" ht="12" customHeight="1" x14ac:dyDescent="0.2">
      <c r="A10" s="63"/>
      <c r="B10" s="64"/>
      <c r="C10" s="64"/>
      <c r="D10" s="65"/>
      <c r="E10" s="66">
        <v>1</v>
      </c>
      <c r="F10" s="66">
        <v>2</v>
      </c>
      <c r="G10" s="66">
        <v>3</v>
      </c>
      <c r="H10" s="66">
        <v>4</v>
      </c>
      <c r="I10" s="66">
        <v>5</v>
      </c>
      <c r="J10" s="66">
        <v>6</v>
      </c>
      <c r="K10" s="66">
        <v>7</v>
      </c>
    </row>
    <row r="11" spans="1:17" ht="18" customHeight="1" x14ac:dyDescent="0.2">
      <c r="A11" s="243" t="s">
        <v>96</v>
      </c>
      <c r="B11" s="244"/>
      <c r="C11" s="245"/>
      <c r="D11" s="246">
        <v>100</v>
      </c>
      <c r="E11" s="250">
        <v>18756</v>
      </c>
      <c r="F11" s="295">
        <v>24358</v>
      </c>
      <c r="G11" s="295">
        <v>20322</v>
      </c>
      <c r="H11" s="295">
        <v>23425</v>
      </c>
      <c r="I11" s="249">
        <v>19589</v>
      </c>
      <c r="J11" s="250">
        <v>-833</v>
      </c>
      <c r="K11" s="251">
        <v>-4.2523865434682726</v>
      </c>
    </row>
    <row r="12" spans="1:17" ht="18" customHeight="1" x14ac:dyDescent="0.2">
      <c r="A12" s="252" t="s">
        <v>222</v>
      </c>
      <c r="B12" s="253"/>
      <c r="C12" s="253"/>
      <c r="D12" s="254"/>
      <c r="E12" s="267"/>
      <c r="F12" s="267"/>
      <c r="G12" s="267"/>
      <c r="H12" s="267"/>
      <c r="I12" s="267"/>
      <c r="J12" s="254"/>
      <c r="K12" s="255"/>
    </row>
    <row r="13" spans="1:17" ht="15.95" customHeight="1" x14ac:dyDescent="0.2">
      <c r="A13" s="256" t="s">
        <v>223</v>
      </c>
      <c r="B13" s="257"/>
      <c r="C13" s="258"/>
      <c r="D13" s="259">
        <v>32.842823629771807</v>
      </c>
      <c r="E13" s="260">
        <v>6160</v>
      </c>
      <c r="F13" s="261">
        <v>7902</v>
      </c>
      <c r="G13" s="261">
        <v>6565</v>
      </c>
      <c r="H13" s="261">
        <v>6742</v>
      </c>
      <c r="I13" s="262">
        <v>6771</v>
      </c>
      <c r="J13" s="260">
        <v>-611</v>
      </c>
      <c r="K13" s="263">
        <v>-9.0237778762368919</v>
      </c>
    </row>
    <row r="14" spans="1:17" ht="15.95" customHeight="1" x14ac:dyDescent="0.2">
      <c r="A14" s="256" t="s">
        <v>224</v>
      </c>
      <c r="B14" s="257"/>
      <c r="C14" s="258"/>
      <c r="D14" s="259">
        <v>45.356152697803367</v>
      </c>
      <c r="E14" s="260">
        <v>8507</v>
      </c>
      <c r="F14" s="261">
        <v>10957</v>
      </c>
      <c r="G14" s="261">
        <v>9067</v>
      </c>
      <c r="H14" s="261">
        <v>11396</v>
      </c>
      <c r="I14" s="262">
        <v>8633</v>
      </c>
      <c r="J14" s="260">
        <v>-126</v>
      </c>
      <c r="K14" s="263">
        <v>-1.4595158114212905</v>
      </c>
    </row>
    <row r="15" spans="1:17" ht="15.95" customHeight="1" x14ac:dyDescent="0.2">
      <c r="A15" s="256" t="s">
        <v>225</v>
      </c>
      <c r="B15" s="257"/>
      <c r="C15" s="258"/>
      <c r="D15" s="259">
        <v>10.156749840051184</v>
      </c>
      <c r="E15" s="260">
        <v>1905</v>
      </c>
      <c r="F15" s="261">
        <v>2705</v>
      </c>
      <c r="G15" s="261">
        <v>2153</v>
      </c>
      <c r="H15" s="261">
        <v>2420</v>
      </c>
      <c r="I15" s="262">
        <v>1881</v>
      </c>
      <c r="J15" s="260">
        <v>24</v>
      </c>
      <c r="K15" s="263">
        <v>1.2759170653907497</v>
      </c>
    </row>
    <row r="16" spans="1:17" ht="15.95" customHeight="1" x14ac:dyDescent="0.2">
      <c r="A16" s="256" t="s">
        <v>226</v>
      </c>
      <c r="B16" s="257"/>
      <c r="C16" s="258"/>
      <c r="D16" s="259">
        <v>11.468330134357005</v>
      </c>
      <c r="E16" s="260">
        <v>2151</v>
      </c>
      <c r="F16" s="261">
        <v>2737</v>
      </c>
      <c r="G16" s="261">
        <v>2506</v>
      </c>
      <c r="H16" s="261">
        <v>2839</v>
      </c>
      <c r="I16" s="262">
        <v>2257</v>
      </c>
      <c r="J16" s="260">
        <v>-106</v>
      </c>
      <c r="K16" s="263">
        <v>-4.6964997784669915</v>
      </c>
    </row>
    <row r="17" spans="1:11" ht="18" customHeight="1" x14ac:dyDescent="0.2">
      <c r="A17" s="252" t="s">
        <v>233</v>
      </c>
      <c r="B17" s="253"/>
      <c r="C17" s="253"/>
      <c r="D17" s="254"/>
      <c r="E17" s="267"/>
      <c r="F17" s="267"/>
      <c r="G17" s="267"/>
      <c r="H17" s="267"/>
      <c r="I17" s="267"/>
      <c r="J17" s="254"/>
      <c r="K17" s="255"/>
    </row>
    <row r="18" spans="1:11" ht="13.5" customHeight="1" x14ac:dyDescent="0.2">
      <c r="A18" s="256">
        <v>11</v>
      </c>
      <c r="B18" s="257" t="s">
        <v>234</v>
      </c>
      <c r="C18" s="258"/>
      <c r="D18" s="259">
        <v>1.3915547024952015</v>
      </c>
      <c r="E18" s="260">
        <v>261</v>
      </c>
      <c r="F18" s="261">
        <v>439</v>
      </c>
      <c r="G18" s="261">
        <v>377</v>
      </c>
      <c r="H18" s="261">
        <v>181</v>
      </c>
      <c r="I18" s="262">
        <v>223</v>
      </c>
      <c r="J18" s="260">
        <v>38</v>
      </c>
      <c r="K18" s="263">
        <v>17.04035874439462</v>
      </c>
    </row>
    <row r="19" spans="1:11" ht="13.5" customHeight="1" x14ac:dyDescent="0.2">
      <c r="A19" s="256" t="s">
        <v>235</v>
      </c>
      <c r="B19" s="257" t="s">
        <v>236</v>
      </c>
      <c r="C19" s="258"/>
      <c r="D19" s="259">
        <v>1.0556621880998081</v>
      </c>
      <c r="E19" s="260">
        <v>198</v>
      </c>
      <c r="F19" s="261">
        <v>336</v>
      </c>
      <c r="G19" s="261">
        <v>256</v>
      </c>
      <c r="H19" s="261">
        <v>108</v>
      </c>
      <c r="I19" s="262">
        <v>158</v>
      </c>
      <c r="J19" s="260">
        <v>40</v>
      </c>
      <c r="K19" s="263">
        <v>25.316455696202532</v>
      </c>
    </row>
    <row r="20" spans="1:11" ht="13.5" customHeight="1" x14ac:dyDescent="0.2">
      <c r="A20" s="256">
        <v>12</v>
      </c>
      <c r="B20" s="257" t="s">
        <v>237</v>
      </c>
      <c r="C20" s="258"/>
      <c r="D20" s="259">
        <v>2.0473448496481126</v>
      </c>
      <c r="E20" s="260">
        <v>384</v>
      </c>
      <c r="F20" s="261">
        <v>542</v>
      </c>
      <c r="G20" s="261">
        <v>283</v>
      </c>
      <c r="H20" s="261">
        <v>484</v>
      </c>
      <c r="I20" s="262">
        <v>435</v>
      </c>
      <c r="J20" s="260">
        <v>-51</v>
      </c>
      <c r="K20" s="263">
        <v>-11.724137931034482</v>
      </c>
    </row>
    <row r="21" spans="1:11" ht="13.5" customHeight="1" x14ac:dyDescent="0.2">
      <c r="A21" s="256">
        <v>21</v>
      </c>
      <c r="B21" s="257" t="s">
        <v>238</v>
      </c>
      <c r="C21" s="258"/>
      <c r="D21" s="259">
        <v>0.45318831307314994</v>
      </c>
      <c r="E21" s="552">
        <v>85</v>
      </c>
      <c r="F21" s="553">
        <v>62</v>
      </c>
      <c r="G21" s="553">
        <v>61</v>
      </c>
      <c r="H21" s="553">
        <v>84</v>
      </c>
      <c r="I21" s="554">
        <v>71</v>
      </c>
      <c r="J21" s="260">
        <v>14</v>
      </c>
      <c r="K21" s="263">
        <v>19.718309859154928</v>
      </c>
    </row>
    <row r="22" spans="1:11" ht="13.5" customHeight="1" x14ac:dyDescent="0.2">
      <c r="A22" s="256">
        <v>22</v>
      </c>
      <c r="B22" s="257" t="s">
        <v>239</v>
      </c>
      <c r="C22" s="258"/>
      <c r="D22" s="259">
        <v>1.0983152058008103</v>
      </c>
      <c r="E22" s="260">
        <v>206</v>
      </c>
      <c r="F22" s="261">
        <v>356</v>
      </c>
      <c r="G22" s="261">
        <v>259</v>
      </c>
      <c r="H22" s="261">
        <v>500</v>
      </c>
      <c r="I22" s="262">
        <v>267</v>
      </c>
      <c r="J22" s="260">
        <v>-61</v>
      </c>
      <c r="K22" s="263">
        <v>-22.846441947565545</v>
      </c>
    </row>
    <row r="23" spans="1:11" ht="13.5" customHeight="1" x14ac:dyDescent="0.2">
      <c r="A23" s="256">
        <v>23</v>
      </c>
      <c r="B23" s="257" t="s">
        <v>240</v>
      </c>
      <c r="C23" s="258"/>
      <c r="D23" s="259">
        <v>0.53316272126252928</v>
      </c>
      <c r="E23" s="260">
        <v>100</v>
      </c>
      <c r="F23" s="261">
        <v>122</v>
      </c>
      <c r="G23" s="261">
        <v>105</v>
      </c>
      <c r="H23" s="261">
        <v>103</v>
      </c>
      <c r="I23" s="554">
        <v>88</v>
      </c>
      <c r="J23" s="260">
        <v>12</v>
      </c>
      <c r="K23" s="263">
        <v>13.636363636363637</v>
      </c>
    </row>
    <row r="24" spans="1:11" ht="13.5" customHeight="1" x14ac:dyDescent="0.2">
      <c r="A24" s="256">
        <v>24</v>
      </c>
      <c r="B24" s="257" t="s">
        <v>241</v>
      </c>
      <c r="C24" s="258"/>
      <c r="D24" s="259">
        <v>2.6284922158242696</v>
      </c>
      <c r="E24" s="260">
        <v>493</v>
      </c>
      <c r="F24" s="261">
        <v>538</v>
      </c>
      <c r="G24" s="261">
        <v>472</v>
      </c>
      <c r="H24" s="261">
        <v>541</v>
      </c>
      <c r="I24" s="262">
        <v>459</v>
      </c>
      <c r="J24" s="260">
        <v>34</v>
      </c>
      <c r="K24" s="263">
        <v>7.4074074074074074</v>
      </c>
    </row>
    <row r="25" spans="1:11" ht="13.5" customHeight="1" x14ac:dyDescent="0.2">
      <c r="A25" s="256">
        <v>25</v>
      </c>
      <c r="B25" s="257" t="s">
        <v>242</v>
      </c>
      <c r="C25" s="258"/>
      <c r="D25" s="259">
        <v>2.287268074216251</v>
      </c>
      <c r="E25" s="260">
        <v>429</v>
      </c>
      <c r="F25" s="261">
        <v>570</v>
      </c>
      <c r="G25" s="261">
        <v>491</v>
      </c>
      <c r="H25" s="261">
        <v>644</v>
      </c>
      <c r="I25" s="262">
        <v>424</v>
      </c>
      <c r="J25" s="260">
        <v>5</v>
      </c>
      <c r="K25" s="263">
        <v>1.179245283018868</v>
      </c>
    </row>
    <row r="26" spans="1:11" ht="13.5" customHeight="1" x14ac:dyDescent="0.2">
      <c r="A26" s="256">
        <v>26</v>
      </c>
      <c r="B26" s="257" t="s">
        <v>243</v>
      </c>
      <c r="C26" s="258"/>
      <c r="D26" s="259">
        <v>1.3968863297078269</v>
      </c>
      <c r="E26" s="260">
        <v>262</v>
      </c>
      <c r="F26" s="261">
        <v>439</v>
      </c>
      <c r="G26" s="261">
        <v>329</v>
      </c>
      <c r="H26" s="261">
        <v>494</v>
      </c>
      <c r="I26" s="262">
        <v>287</v>
      </c>
      <c r="J26" s="260">
        <v>-25</v>
      </c>
      <c r="K26" s="263">
        <v>-8.7108013937282234</v>
      </c>
    </row>
    <row r="27" spans="1:11" ht="13.5" customHeight="1" x14ac:dyDescent="0.2">
      <c r="A27" s="256">
        <v>27</v>
      </c>
      <c r="B27" s="257" t="s">
        <v>244</v>
      </c>
      <c r="C27" s="258"/>
      <c r="D27" s="259">
        <v>0.96502452548517803</v>
      </c>
      <c r="E27" s="260">
        <v>181</v>
      </c>
      <c r="F27" s="261">
        <v>299</v>
      </c>
      <c r="G27" s="261">
        <v>258</v>
      </c>
      <c r="H27" s="261">
        <v>255</v>
      </c>
      <c r="I27" s="262">
        <v>171</v>
      </c>
      <c r="J27" s="260">
        <v>10</v>
      </c>
      <c r="K27" s="263">
        <v>5.8479532163742691</v>
      </c>
    </row>
    <row r="28" spans="1:11" ht="13.5" customHeight="1" x14ac:dyDescent="0.2">
      <c r="A28" s="256">
        <v>28</v>
      </c>
      <c r="B28" s="257" t="s">
        <v>245</v>
      </c>
      <c r="C28" s="258"/>
      <c r="D28" s="259">
        <v>0.10663254425250586</v>
      </c>
      <c r="E28" s="552">
        <v>20</v>
      </c>
      <c r="F28" s="553">
        <v>29</v>
      </c>
      <c r="G28" s="553">
        <v>36</v>
      </c>
      <c r="H28" s="553">
        <v>66</v>
      </c>
      <c r="I28" s="554">
        <v>34</v>
      </c>
      <c r="J28" s="260">
        <v>-14</v>
      </c>
      <c r="K28" s="263">
        <v>-41.176470588235297</v>
      </c>
    </row>
    <row r="29" spans="1:11" ht="13.5" customHeight="1" x14ac:dyDescent="0.2">
      <c r="A29" s="256">
        <v>29</v>
      </c>
      <c r="B29" s="257" t="s">
        <v>246</v>
      </c>
      <c r="C29" s="258"/>
      <c r="D29" s="259">
        <v>4.707826828748134</v>
      </c>
      <c r="E29" s="260">
        <v>883</v>
      </c>
      <c r="F29" s="261">
        <v>1076</v>
      </c>
      <c r="G29" s="261">
        <v>1242</v>
      </c>
      <c r="H29" s="261">
        <v>1014</v>
      </c>
      <c r="I29" s="262">
        <v>870</v>
      </c>
      <c r="J29" s="260">
        <v>13</v>
      </c>
      <c r="K29" s="263">
        <v>1.4942528735632183</v>
      </c>
    </row>
    <row r="30" spans="1:11" ht="13.5" customHeight="1" x14ac:dyDescent="0.2">
      <c r="A30" s="256" t="s">
        <v>247</v>
      </c>
      <c r="B30" s="257" t="s">
        <v>248</v>
      </c>
      <c r="C30" s="258"/>
      <c r="D30" s="259">
        <v>2.54851780763489</v>
      </c>
      <c r="E30" s="260">
        <v>478</v>
      </c>
      <c r="F30" s="261">
        <v>602</v>
      </c>
      <c r="G30" s="261">
        <v>885</v>
      </c>
      <c r="H30" s="261">
        <v>533</v>
      </c>
      <c r="I30" s="262">
        <v>514</v>
      </c>
      <c r="J30" s="260">
        <v>-36</v>
      </c>
      <c r="K30" s="263">
        <v>-7.0038910505836576</v>
      </c>
    </row>
    <row r="31" spans="1:11" ht="13.5" customHeight="1" x14ac:dyDescent="0.2">
      <c r="A31" s="256" t="s">
        <v>249</v>
      </c>
      <c r="B31" s="257" t="s">
        <v>250</v>
      </c>
      <c r="C31" s="258"/>
      <c r="D31" s="259">
        <v>2.1326508850501171</v>
      </c>
      <c r="E31" s="260">
        <v>400</v>
      </c>
      <c r="F31" s="261" t="s">
        <v>547</v>
      </c>
      <c r="G31" s="261">
        <v>351</v>
      </c>
      <c r="H31" s="261">
        <v>476</v>
      </c>
      <c r="I31" s="262" t="s">
        <v>547</v>
      </c>
      <c r="J31" s="260" t="s">
        <v>547</v>
      </c>
      <c r="K31" s="263" t="s">
        <v>547</v>
      </c>
    </row>
    <row r="32" spans="1:11" ht="13.5" customHeight="1" x14ac:dyDescent="0.2">
      <c r="A32" s="256">
        <v>31</v>
      </c>
      <c r="B32" s="257" t="s">
        <v>251</v>
      </c>
      <c r="C32" s="258"/>
      <c r="D32" s="259">
        <v>0.64512689272766044</v>
      </c>
      <c r="E32" s="260">
        <v>121</v>
      </c>
      <c r="F32" s="261">
        <v>174</v>
      </c>
      <c r="G32" s="261">
        <v>166</v>
      </c>
      <c r="H32" s="261">
        <v>173</v>
      </c>
      <c r="I32" s="262">
        <v>130</v>
      </c>
      <c r="J32" s="260">
        <v>-9</v>
      </c>
      <c r="K32" s="263">
        <v>-6.9230769230769234</v>
      </c>
    </row>
    <row r="33" spans="1:11" ht="13.5" customHeight="1" x14ac:dyDescent="0.2">
      <c r="A33" s="256">
        <v>32</v>
      </c>
      <c r="B33" s="257" t="s">
        <v>252</v>
      </c>
      <c r="C33" s="258"/>
      <c r="D33" s="259">
        <v>2.7351247600767756</v>
      </c>
      <c r="E33" s="260">
        <v>513</v>
      </c>
      <c r="F33" s="261">
        <v>634</v>
      </c>
      <c r="G33" s="261">
        <v>706</v>
      </c>
      <c r="H33" s="261">
        <v>418</v>
      </c>
      <c r="I33" s="262">
        <v>569</v>
      </c>
      <c r="J33" s="260">
        <v>-56</v>
      </c>
      <c r="K33" s="263">
        <v>-9.8418277680140598</v>
      </c>
    </row>
    <row r="34" spans="1:11" ht="13.5" customHeight="1" x14ac:dyDescent="0.2">
      <c r="A34" s="256">
        <v>33</v>
      </c>
      <c r="B34" s="257" t="s">
        <v>253</v>
      </c>
      <c r="C34" s="258"/>
      <c r="D34" s="259">
        <v>1.1089784602260611</v>
      </c>
      <c r="E34" s="260">
        <v>208</v>
      </c>
      <c r="F34" s="261">
        <v>239</v>
      </c>
      <c r="G34" s="261">
        <v>203</v>
      </c>
      <c r="H34" s="261">
        <v>201</v>
      </c>
      <c r="I34" s="262">
        <v>173</v>
      </c>
      <c r="J34" s="260">
        <v>35</v>
      </c>
      <c r="K34" s="263">
        <v>20.23121387283237</v>
      </c>
    </row>
    <row r="35" spans="1:11" ht="13.5" customHeight="1" x14ac:dyDescent="0.2">
      <c r="A35" s="256">
        <v>34</v>
      </c>
      <c r="B35" s="257" t="s">
        <v>254</v>
      </c>
      <c r="C35" s="258"/>
      <c r="D35" s="259">
        <v>1.3062486670931968</v>
      </c>
      <c r="E35" s="260">
        <v>245</v>
      </c>
      <c r="F35" s="261">
        <v>299</v>
      </c>
      <c r="G35" s="261">
        <v>270</v>
      </c>
      <c r="H35" s="261">
        <v>379</v>
      </c>
      <c r="I35" s="262">
        <v>280</v>
      </c>
      <c r="J35" s="260">
        <v>-35</v>
      </c>
      <c r="K35" s="263">
        <v>-12.5</v>
      </c>
    </row>
    <row r="36" spans="1:11" ht="13.5" customHeight="1" x14ac:dyDescent="0.2">
      <c r="A36" s="256">
        <v>41</v>
      </c>
      <c r="B36" s="257" t="s">
        <v>255</v>
      </c>
      <c r="C36" s="258"/>
      <c r="D36" s="259">
        <v>0.5171678396246534</v>
      </c>
      <c r="E36" s="552">
        <v>97</v>
      </c>
      <c r="F36" s="261">
        <v>162</v>
      </c>
      <c r="G36" s="261">
        <v>182</v>
      </c>
      <c r="H36" s="261">
        <v>162</v>
      </c>
      <c r="I36" s="262">
        <v>138</v>
      </c>
      <c r="J36" s="260">
        <v>-41</v>
      </c>
      <c r="K36" s="263">
        <v>-29.710144927536231</v>
      </c>
    </row>
    <row r="37" spans="1:11" ht="13.5" customHeight="1" x14ac:dyDescent="0.2">
      <c r="A37" s="256">
        <v>42</v>
      </c>
      <c r="B37" s="257" t="s">
        <v>256</v>
      </c>
      <c r="C37" s="258"/>
      <c r="D37" s="259">
        <v>8.5306035402004696E-2</v>
      </c>
      <c r="E37" s="552">
        <v>16</v>
      </c>
      <c r="F37" s="553">
        <v>24</v>
      </c>
      <c r="G37" s="553">
        <v>15</v>
      </c>
      <c r="H37" s="553">
        <v>27</v>
      </c>
      <c r="I37" s="554">
        <v>5</v>
      </c>
      <c r="J37" s="260">
        <v>11</v>
      </c>
      <c r="K37" s="263">
        <v>220</v>
      </c>
    </row>
    <row r="38" spans="1:11" ht="13.5" customHeight="1" x14ac:dyDescent="0.2">
      <c r="A38" s="256">
        <v>43</v>
      </c>
      <c r="B38" s="257" t="s">
        <v>257</v>
      </c>
      <c r="C38" s="258"/>
      <c r="D38" s="259">
        <v>2.052676476860738</v>
      </c>
      <c r="E38" s="260">
        <v>385</v>
      </c>
      <c r="F38" s="261">
        <v>712</v>
      </c>
      <c r="G38" s="261">
        <v>519</v>
      </c>
      <c r="H38" s="261">
        <v>538</v>
      </c>
      <c r="I38" s="262">
        <v>546</v>
      </c>
      <c r="J38" s="260">
        <v>-161</v>
      </c>
      <c r="K38" s="263">
        <v>-29.487179487179485</v>
      </c>
    </row>
    <row r="39" spans="1:11" ht="13.5" customHeight="1" x14ac:dyDescent="0.2">
      <c r="A39" s="256">
        <v>51</v>
      </c>
      <c r="B39" s="257" t="s">
        <v>258</v>
      </c>
      <c r="C39" s="258"/>
      <c r="D39" s="259">
        <v>12.385370014928556</v>
      </c>
      <c r="E39" s="260">
        <v>2323</v>
      </c>
      <c r="F39" s="261">
        <v>2655</v>
      </c>
      <c r="G39" s="261">
        <v>2435</v>
      </c>
      <c r="H39" s="261">
        <v>2702</v>
      </c>
      <c r="I39" s="262">
        <v>2755</v>
      </c>
      <c r="J39" s="260">
        <v>-432</v>
      </c>
      <c r="K39" s="263">
        <v>-15.680580762250454</v>
      </c>
    </row>
    <row r="40" spans="1:11" ht="13.5" customHeight="1" x14ac:dyDescent="0.2">
      <c r="A40" s="256" t="s">
        <v>259</v>
      </c>
      <c r="B40" s="257" t="s">
        <v>260</v>
      </c>
      <c r="C40" s="258"/>
      <c r="D40" s="259">
        <v>11.905523565792279</v>
      </c>
      <c r="E40" s="260">
        <v>2233</v>
      </c>
      <c r="F40" s="261">
        <v>2557</v>
      </c>
      <c r="G40" s="261">
        <v>2363</v>
      </c>
      <c r="H40" s="261">
        <v>2596</v>
      </c>
      <c r="I40" s="262">
        <v>2665</v>
      </c>
      <c r="J40" s="260">
        <v>-432</v>
      </c>
      <c r="K40" s="263">
        <v>-16.21013133208255</v>
      </c>
    </row>
    <row r="41" spans="1:11" ht="13.5" customHeight="1" x14ac:dyDescent="0.2">
      <c r="A41" s="256"/>
      <c r="B41" s="257" t="s">
        <v>261</v>
      </c>
      <c r="C41" s="258"/>
      <c r="D41" s="259">
        <v>11.18042226487524</v>
      </c>
      <c r="E41" s="260">
        <v>2097</v>
      </c>
      <c r="F41" s="261">
        <v>2413</v>
      </c>
      <c r="G41" s="261">
        <v>2227</v>
      </c>
      <c r="H41" s="261">
        <v>2412</v>
      </c>
      <c r="I41" s="262">
        <v>2542</v>
      </c>
      <c r="J41" s="260">
        <v>-445</v>
      </c>
      <c r="K41" s="263">
        <v>-17.505900865460269</v>
      </c>
    </row>
    <row r="42" spans="1:11" ht="13.5" customHeight="1" x14ac:dyDescent="0.2">
      <c r="A42" s="256">
        <v>52</v>
      </c>
      <c r="B42" s="257" t="s">
        <v>262</v>
      </c>
      <c r="C42" s="258"/>
      <c r="D42" s="259">
        <v>3.6788227767114523</v>
      </c>
      <c r="E42" s="260">
        <v>690</v>
      </c>
      <c r="F42" s="261">
        <v>744</v>
      </c>
      <c r="G42" s="261">
        <v>730</v>
      </c>
      <c r="H42" s="261">
        <v>784</v>
      </c>
      <c r="I42" s="262">
        <v>575</v>
      </c>
      <c r="J42" s="260">
        <v>115</v>
      </c>
      <c r="K42" s="263">
        <v>20</v>
      </c>
    </row>
    <row r="43" spans="1:11" ht="13.5" customHeight="1" x14ac:dyDescent="0.2">
      <c r="A43" s="256" t="s">
        <v>263</v>
      </c>
      <c r="B43" s="257" t="s">
        <v>264</v>
      </c>
      <c r="C43" s="258"/>
      <c r="D43" s="259">
        <v>3.3535935167413093</v>
      </c>
      <c r="E43" s="260">
        <v>629</v>
      </c>
      <c r="F43" s="261">
        <v>652</v>
      </c>
      <c r="G43" s="261">
        <v>626</v>
      </c>
      <c r="H43" s="261">
        <v>682</v>
      </c>
      <c r="I43" s="262">
        <v>512</v>
      </c>
      <c r="J43" s="260">
        <v>117</v>
      </c>
      <c r="K43" s="263">
        <v>22.8515625</v>
      </c>
    </row>
    <row r="44" spans="1:11" ht="13.5" customHeight="1" x14ac:dyDescent="0.2">
      <c r="A44" s="256">
        <v>53</v>
      </c>
      <c r="B44" s="257" t="s">
        <v>265</v>
      </c>
      <c r="C44" s="258"/>
      <c r="D44" s="259">
        <v>0.85306035402004687</v>
      </c>
      <c r="E44" s="260">
        <v>160</v>
      </c>
      <c r="F44" s="261">
        <v>243</v>
      </c>
      <c r="G44" s="261">
        <v>142</v>
      </c>
      <c r="H44" s="261">
        <v>191</v>
      </c>
      <c r="I44" s="262">
        <v>206</v>
      </c>
      <c r="J44" s="260">
        <v>-46</v>
      </c>
      <c r="K44" s="263">
        <v>-22.33009708737864</v>
      </c>
    </row>
    <row r="45" spans="1:11" ht="13.5" customHeight="1" x14ac:dyDescent="0.2">
      <c r="A45" s="256" t="s">
        <v>266</v>
      </c>
      <c r="B45" s="257" t="s">
        <v>267</v>
      </c>
      <c r="C45" s="258"/>
      <c r="D45" s="259">
        <v>0.79441245468116872</v>
      </c>
      <c r="E45" s="260">
        <v>149</v>
      </c>
      <c r="F45" s="261">
        <v>225</v>
      </c>
      <c r="G45" s="261">
        <v>134</v>
      </c>
      <c r="H45" s="261">
        <v>185</v>
      </c>
      <c r="I45" s="262">
        <v>201</v>
      </c>
      <c r="J45" s="260">
        <v>-52</v>
      </c>
      <c r="K45" s="263">
        <v>-25.870646766169155</v>
      </c>
    </row>
    <row r="46" spans="1:11" ht="13.5" customHeight="1" x14ac:dyDescent="0.2">
      <c r="A46" s="256">
        <v>54</v>
      </c>
      <c r="B46" s="257" t="s">
        <v>268</v>
      </c>
      <c r="C46" s="258"/>
      <c r="D46" s="259">
        <v>3.6095116229473234</v>
      </c>
      <c r="E46" s="260">
        <v>677</v>
      </c>
      <c r="F46" s="261">
        <v>804</v>
      </c>
      <c r="G46" s="261">
        <v>732</v>
      </c>
      <c r="H46" s="261">
        <v>864</v>
      </c>
      <c r="I46" s="262">
        <v>712</v>
      </c>
      <c r="J46" s="260">
        <v>-35</v>
      </c>
      <c r="K46" s="263">
        <v>-4.915730337078652</v>
      </c>
    </row>
    <row r="47" spans="1:11" ht="13.5" customHeight="1" x14ac:dyDescent="0.2">
      <c r="A47" s="256">
        <v>61</v>
      </c>
      <c r="B47" s="257" t="s">
        <v>269</v>
      </c>
      <c r="C47" s="258"/>
      <c r="D47" s="259">
        <v>2.6498187246747706</v>
      </c>
      <c r="E47" s="260">
        <v>497</v>
      </c>
      <c r="F47" s="261">
        <v>641</v>
      </c>
      <c r="G47" s="261">
        <v>603</v>
      </c>
      <c r="H47" s="261">
        <v>659</v>
      </c>
      <c r="I47" s="262">
        <v>531</v>
      </c>
      <c r="J47" s="260">
        <v>-34</v>
      </c>
      <c r="K47" s="263">
        <v>-6.4030131826741998</v>
      </c>
    </row>
    <row r="48" spans="1:11" ht="13.5" customHeight="1" x14ac:dyDescent="0.2">
      <c r="A48" s="256">
        <v>62</v>
      </c>
      <c r="B48" s="257" t="s">
        <v>270</v>
      </c>
      <c r="C48" s="258"/>
      <c r="D48" s="259">
        <v>7.123053956067392</v>
      </c>
      <c r="E48" s="260">
        <v>1336</v>
      </c>
      <c r="F48" s="261">
        <v>1662</v>
      </c>
      <c r="G48" s="261">
        <v>1250</v>
      </c>
      <c r="H48" s="261">
        <v>1519</v>
      </c>
      <c r="I48" s="262">
        <v>1363</v>
      </c>
      <c r="J48" s="260">
        <v>-27</v>
      </c>
      <c r="K48" s="263">
        <v>-1.9809244314013206</v>
      </c>
    </row>
    <row r="49" spans="1:11" ht="13.5" customHeight="1" x14ac:dyDescent="0.2">
      <c r="A49" s="256">
        <v>63</v>
      </c>
      <c r="B49" s="257" t="s">
        <v>271</v>
      </c>
      <c r="C49" s="258"/>
      <c r="D49" s="259">
        <v>4.5585412667946255</v>
      </c>
      <c r="E49" s="260">
        <v>855</v>
      </c>
      <c r="F49" s="261">
        <v>885</v>
      </c>
      <c r="G49" s="261">
        <v>753</v>
      </c>
      <c r="H49" s="261">
        <v>862</v>
      </c>
      <c r="I49" s="262">
        <v>915</v>
      </c>
      <c r="J49" s="260">
        <v>-60</v>
      </c>
      <c r="K49" s="263">
        <v>-6.557377049180328</v>
      </c>
    </row>
    <row r="50" spans="1:11" ht="13.5" customHeight="1" x14ac:dyDescent="0.2">
      <c r="A50" s="256" t="s">
        <v>272</v>
      </c>
      <c r="B50" s="257" t="s">
        <v>273</v>
      </c>
      <c r="C50" s="258"/>
      <c r="D50" s="259">
        <v>0.47451482192365108</v>
      </c>
      <c r="E50" s="552">
        <v>89</v>
      </c>
      <c r="F50" s="553">
        <v>95</v>
      </c>
      <c r="G50" s="553">
        <v>88</v>
      </c>
      <c r="H50" s="261">
        <v>125</v>
      </c>
      <c r="I50" s="554">
        <v>85</v>
      </c>
      <c r="J50" s="260">
        <v>4</v>
      </c>
      <c r="K50" s="263">
        <v>4.7058823529411766</v>
      </c>
    </row>
    <row r="51" spans="1:11" ht="13.5" customHeight="1" x14ac:dyDescent="0.2">
      <c r="A51" s="256" t="s">
        <v>274</v>
      </c>
      <c r="B51" s="257" t="s">
        <v>275</v>
      </c>
      <c r="C51" s="258"/>
      <c r="D51" s="259">
        <v>3.2789507357645555</v>
      </c>
      <c r="E51" s="260">
        <v>615</v>
      </c>
      <c r="F51" s="261">
        <v>646</v>
      </c>
      <c r="G51" s="261">
        <v>518</v>
      </c>
      <c r="H51" s="261">
        <v>615</v>
      </c>
      <c r="I51" s="262">
        <v>674</v>
      </c>
      <c r="J51" s="260">
        <v>-59</v>
      </c>
      <c r="K51" s="263">
        <v>-8.7537091988130555</v>
      </c>
    </row>
    <row r="52" spans="1:11" ht="13.5" customHeight="1" x14ac:dyDescent="0.2">
      <c r="A52" s="256">
        <v>71</v>
      </c>
      <c r="B52" s="257" t="s">
        <v>276</v>
      </c>
      <c r="C52" s="258"/>
      <c r="D52" s="259">
        <v>8.0720835999146932</v>
      </c>
      <c r="E52" s="260">
        <v>1514</v>
      </c>
      <c r="F52" s="261">
        <v>2001</v>
      </c>
      <c r="G52" s="261">
        <v>1782</v>
      </c>
      <c r="H52" s="261">
        <v>2074</v>
      </c>
      <c r="I52" s="262">
        <v>1718</v>
      </c>
      <c r="J52" s="260">
        <v>-204</v>
      </c>
      <c r="K52" s="263">
        <v>-11.874272409778813</v>
      </c>
    </row>
    <row r="53" spans="1:11" ht="13.5" customHeight="1" x14ac:dyDescent="0.2">
      <c r="A53" s="256" t="s">
        <v>277</v>
      </c>
      <c r="B53" s="257" t="s">
        <v>278</v>
      </c>
      <c r="C53" s="258"/>
      <c r="D53" s="259">
        <v>2.3672424824056302</v>
      </c>
      <c r="E53" s="260">
        <v>444</v>
      </c>
      <c r="F53" s="261">
        <v>557</v>
      </c>
      <c r="G53" s="261">
        <v>560</v>
      </c>
      <c r="H53" s="261">
        <v>653</v>
      </c>
      <c r="I53" s="262">
        <v>511</v>
      </c>
      <c r="J53" s="260">
        <v>-67</v>
      </c>
      <c r="K53" s="263">
        <v>-13.111545988258317</v>
      </c>
    </row>
    <row r="54" spans="1:11" ht="13.5" customHeight="1" x14ac:dyDescent="0.2">
      <c r="A54" s="256" t="s">
        <v>279</v>
      </c>
      <c r="B54" s="257" t="s">
        <v>280</v>
      </c>
      <c r="C54" s="258"/>
      <c r="D54" s="259">
        <v>4.6331840477713797</v>
      </c>
      <c r="E54" s="260">
        <v>869</v>
      </c>
      <c r="F54" s="261">
        <v>1209</v>
      </c>
      <c r="G54" s="261">
        <v>1032</v>
      </c>
      <c r="H54" s="261">
        <v>1193</v>
      </c>
      <c r="I54" s="262">
        <v>1023</v>
      </c>
      <c r="J54" s="260">
        <v>-154</v>
      </c>
      <c r="K54" s="263">
        <v>-15.053763440860216</v>
      </c>
    </row>
    <row r="55" spans="1:11" ht="13.5" customHeight="1" x14ac:dyDescent="0.2">
      <c r="A55" s="256">
        <v>72</v>
      </c>
      <c r="B55" s="257" t="s">
        <v>281</v>
      </c>
      <c r="C55" s="258"/>
      <c r="D55" s="259">
        <v>3.0603540200469181</v>
      </c>
      <c r="E55" s="260">
        <v>574</v>
      </c>
      <c r="F55" s="261">
        <v>747</v>
      </c>
      <c r="G55" s="261">
        <v>621</v>
      </c>
      <c r="H55" s="261">
        <v>701</v>
      </c>
      <c r="I55" s="262">
        <v>857</v>
      </c>
      <c r="J55" s="260">
        <v>-283</v>
      </c>
      <c r="K55" s="263">
        <v>-33.022170361726957</v>
      </c>
    </row>
    <row r="56" spans="1:11" ht="13.5" customHeight="1" x14ac:dyDescent="0.2">
      <c r="A56" s="256" t="s">
        <v>282</v>
      </c>
      <c r="B56" s="257" t="s">
        <v>283</v>
      </c>
      <c r="C56" s="258"/>
      <c r="D56" s="259">
        <v>1.908722542119855</v>
      </c>
      <c r="E56" s="260">
        <v>358</v>
      </c>
      <c r="F56" s="261">
        <v>408</v>
      </c>
      <c r="G56" s="261">
        <v>312</v>
      </c>
      <c r="H56" s="261">
        <v>409</v>
      </c>
      <c r="I56" s="262">
        <v>624</v>
      </c>
      <c r="J56" s="260">
        <v>-266</v>
      </c>
      <c r="K56" s="263">
        <v>-42.628205128205131</v>
      </c>
    </row>
    <row r="57" spans="1:11" ht="13.5" customHeight="1" x14ac:dyDescent="0.2">
      <c r="A57" s="256" t="s">
        <v>284</v>
      </c>
      <c r="B57" s="257" t="s">
        <v>285</v>
      </c>
      <c r="C57" s="258"/>
      <c r="D57" s="259">
        <v>0.76242269140541696</v>
      </c>
      <c r="E57" s="260">
        <v>143</v>
      </c>
      <c r="F57" s="261">
        <v>214</v>
      </c>
      <c r="G57" s="261">
        <v>188</v>
      </c>
      <c r="H57" s="261">
        <v>169</v>
      </c>
      <c r="I57" s="262">
        <v>156</v>
      </c>
      <c r="J57" s="260">
        <v>-13</v>
      </c>
      <c r="K57" s="263">
        <v>-8.3333333333333339</v>
      </c>
    </row>
    <row r="58" spans="1:11" ht="13.5" customHeight="1" x14ac:dyDescent="0.2">
      <c r="A58" s="256">
        <v>73</v>
      </c>
      <c r="B58" s="257" t="s">
        <v>286</v>
      </c>
      <c r="C58" s="258"/>
      <c r="D58" s="259">
        <v>2.6871401151631478</v>
      </c>
      <c r="E58" s="260">
        <v>504</v>
      </c>
      <c r="F58" s="261">
        <v>656</v>
      </c>
      <c r="G58" s="261">
        <v>549</v>
      </c>
      <c r="H58" s="261">
        <v>603</v>
      </c>
      <c r="I58" s="262">
        <v>476</v>
      </c>
      <c r="J58" s="260">
        <v>28</v>
      </c>
      <c r="K58" s="263">
        <v>5.882352941176471</v>
      </c>
    </row>
    <row r="59" spans="1:11" ht="13.5" customHeight="1" x14ac:dyDescent="0.2">
      <c r="A59" s="256" t="s">
        <v>287</v>
      </c>
      <c r="B59" s="257" t="s">
        <v>288</v>
      </c>
      <c r="C59" s="258"/>
      <c r="D59" s="259">
        <v>1.727447216890595</v>
      </c>
      <c r="E59" s="260">
        <v>324</v>
      </c>
      <c r="F59" s="261">
        <v>461</v>
      </c>
      <c r="G59" s="261">
        <v>338</v>
      </c>
      <c r="H59" s="261">
        <v>397</v>
      </c>
      <c r="I59" s="262">
        <v>328</v>
      </c>
      <c r="J59" s="260">
        <v>-4</v>
      </c>
      <c r="K59" s="263">
        <v>-1.2195121951219512</v>
      </c>
    </row>
    <row r="60" spans="1:11" ht="13.5" customHeight="1" x14ac:dyDescent="0.2">
      <c r="A60" s="256">
        <v>81</v>
      </c>
      <c r="B60" s="257" t="s">
        <v>289</v>
      </c>
      <c r="C60" s="258"/>
      <c r="D60" s="259">
        <v>9.2930262316058858</v>
      </c>
      <c r="E60" s="260">
        <v>1743</v>
      </c>
      <c r="F60" s="261">
        <v>2301</v>
      </c>
      <c r="G60" s="261">
        <v>1908</v>
      </c>
      <c r="H60" s="261">
        <v>2862</v>
      </c>
      <c r="I60" s="262">
        <v>1662</v>
      </c>
      <c r="J60" s="260">
        <v>81</v>
      </c>
      <c r="K60" s="263">
        <v>4.8736462093862816</v>
      </c>
    </row>
    <row r="61" spans="1:11" ht="13.5" customHeight="1" x14ac:dyDescent="0.2">
      <c r="A61" s="256" t="s">
        <v>290</v>
      </c>
      <c r="B61" s="257" t="s">
        <v>291</v>
      </c>
      <c r="C61" s="258"/>
      <c r="D61" s="259">
        <v>2.4578801450202601</v>
      </c>
      <c r="E61" s="260">
        <v>461</v>
      </c>
      <c r="F61" s="261">
        <v>538</v>
      </c>
      <c r="G61" s="261">
        <v>581</v>
      </c>
      <c r="H61" s="261">
        <v>606</v>
      </c>
      <c r="I61" s="262">
        <v>375</v>
      </c>
      <c r="J61" s="260">
        <v>86</v>
      </c>
      <c r="K61" s="263">
        <v>22.933333333333334</v>
      </c>
    </row>
    <row r="62" spans="1:11" ht="13.5" customHeight="1" x14ac:dyDescent="0.2">
      <c r="A62" s="256" t="s">
        <v>292</v>
      </c>
      <c r="B62" s="257" t="s">
        <v>364</v>
      </c>
      <c r="C62" s="258"/>
      <c r="D62" s="259">
        <v>4.1640008530603536</v>
      </c>
      <c r="E62" s="260">
        <v>781</v>
      </c>
      <c r="F62" s="261">
        <v>1095</v>
      </c>
      <c r="G62" s="261">
        <v>685</v>
      </c>
      <c r="H62" s="261">
        <v>1407</v>
      </c>
      <c r="I62" s="262">
        <v>778</v>
      </c>
      <c r="J62" s="260">
        <v>3</v>
      </c>
      <c r="K62" s="263">
        <v>0.38560411311053983</v>
      </c>
    </row>
    <row r="63" spans="1:11" ht="13.5" customHeight="1" x14ac:dyDescent="0.2">
      <c r="A63" s="256" t="s">
        <v>294</v>
      </c>
      <c r="B63" s="257" t="s">
        <v>295</v>
      </c>
      <c r="C63" s="258"/>
      <c r="D63" s="259">
        <v>1.0983152058008103</v>
      </c>
      <c r="E63" s="260">
        <v>206</v>
      </c>
      <c r="F63" s="261">
        <v>227</v>
      </c>
      <c r="G63" s="261">
        <v>250</v>
      </c>
      <c r="H63" s="261">
        <v>419</v>
      </c>
      <c r="I63" s="262">
        <v>174</v>
      </c>
      <c r="J63" s="260">
        <v>32</v>
      </c>
      <c r="K63" s="263">
        <v>18.390804597701148</v>
      </c>
    </row>
    <row r="64" spans="1:11" ht="13.5" customHeight="1" x14ac:dyDescent="0.2">
      <c r="A64" s="256" t="s">
        <v>296</v>
      </c>
      <c r="B64" s="257" t="s">
        <v>297</v>
      </c>
      <c r="C64" s="258"/>
      <c r="D64" s="259">
        <v>0.5971422478140328</v>
      </c>
      <c r="E64" s="260">
        <v>112</v>
      </c>
      <c r="F64" s="261">
        <v>174</v>
      </c>
      <c r="G64" s="261">
        <v>126</v>
      </c>
      <c r="H64" s="261">
        <v>175</v>
      </c>
      <c r="I64" s="262">
        <v>102</v>
      </c>
      <c r="J64" s="260">
        <v>10</v>
      </c>
      <c r="K64" s="263">
        <v>9.8039215686274517</v>
      </c>
    </row>
    <row r="65" spans="1:11" ht="13.5" customHeight="1" x14ac:dyDescent="0.2">
      <c r="A65" s="256">
        <v>82</v>
      </c>
      <c r="B65" s="257" t="s">
        <v>298</v>
      </c>
      <c r="C65" s="258"/>
      <c r="D65" s="259">
        <v>2.7351247600767756</v>
      </c>
      <c r="E65" s="260">
        <v>513</v>
      </c>
      <c r="F65" s="261">
        <v>699</v>
      </c>
      <c r="G65" s="261">
        <v>548</v>
      </c>
      <c r="H65" s="261">
        <v>695</v>
      </c>
      <c r="I65" s="262">
        <v>544</v>
      </c>
      <c r="J65" s="260">
        <v>-31</v>
      </c>
      <c r="K65" s="263">
        <v>-5.6985294117647056</v>
      </c>
    </row>
    <row r="66" spans="1:11" ht="13.5" customHeight="1" x14ac:dyDescent="0.2">
      <c r="A66" s="256" t="s">
        <v>299</v>
      </c>
      <c r="B66" s="257" t="s">
        <v>550</v>
      </c>
      <c r="C66" s="258"/>
      <c r="D66" s="259">
        <v>1.6901258264022179</v>
      </c>
      <c r="E66" s="260">
        <v>317</v>
      </c>
      <c r="F66" s="261">
        <v>467</v>
      </c>
      <c r="G66" s="261">
        <v>350</v>
      </c>
      <c r="H66" s="261">
        <v>371</v>
      </c>
      <c r="I66" s="262">
        <v>348</v>
      </c>
      <c r="J66" s="260">
        <v>-31</v>
      </c>
      <c r="K66" s="263">
        <v>-8.9080459770114935</v>
      </c>
    </row>
    <row r="67" spans="1:11" ht="13.5" customHeight="1" x14ac:dyDescent="0.2">
      <c r="A67" s="256" t="s">
        <v>300</v>
      </c>
      <c r="B67" s="257" t="s">
        <v>301</v>
      </c>
      <c r="C67" s="258"/>
      <c r="D67" s="259">
        <v>0.65045851994028581</v>
      </c>
      <c r="E67" s="260">
        <v>122</v>
      </c>
      <c r="F67" s="261">
        <v>136</v>
      </c>
      <c r="G67" s="261">
        <v>113</v>
      </c>
      <c r="H67" s="261">
        <v>218</v>
      </c>
      <c r="I67" s="262">
        <v>117</v>
      </c>
      <c r="J67" s="260">
        <v>5</v>
      </c>
      <c r="K67" s="263">
        <v>4.2735042735042734</v>
      </c>
    </row>
    <row r="68" spans="1:11" ht="13.5" customHeight="1" x14ac:dyDescent="0.2">
      <c r="A68" s="256">
        <v>83</v>
      </c>
      <c r="B68" s="257" t="s">
        <v>302</v>
      </c>
      <c r="C68" s="258"/>
      <c r="D68" s="259">
        <v>5.1556835146086586</v>
      </c>
      <c r="E68" s="260">
        <v>967</v>
      </c>
      <c r="F68" s="261">
        <v>2032</v>
      </c>
      <c r="G68" s="261">
        <v>1038</v>
      </c>
      <c r="H68" s="261">
        <v>1353</v>
      </c>
      <c r="I68" s="262">
        <v>920</v>
      </c>
      <c r="J68" s="260">
        <v>47</v>
      </c>
      <c r="K68" s="263">
        <v>5.1086956521739131</v>
      </c>
    </row>
    <row r="69" spans="1:11" ht="13.5" customHeight="1" x14ac:dyDescent="0.2">
      <c r="A69" s="256" t="s">
        <v>303</v>
      </c>
      <c r="B69" s="257" t="s">
        <v>304</v>
      </c>
      <c r="C69" s="258"/>
      <c r="D69" s="259">
        <v>4.1853273619108551</v>
      </c>
      <c r="E69" s="260">
        <v>785</v>
      </c>
      <c r="F69" s="261">
        <v>1818</v>
      </c>
      <c r="G69" s="261">
        <v>855</v>
      </c>
      <c r="H69" s="261">
        <v>1085</v>
      </c>
      <c r="I69" s="262">
        <v>729</v>
      </c>
      <c r="J69" s="260">
        <v>56</v>
      </c>
      <c r="K69" s="263">
        <v>7.6817558299039783</v>
      </c>
    </row>
    <row r="70" spans="1:11" ht="13.5" customHeight="1" x14ac:dyDescent="0.2">
      <c r="A70" s="256"/>
      <c r="B70" s="257" t="s">
        <v>305</v>
      </c>
      <c r="C70" s="258"/>
      <c r="D70" s="259">
        <v>1.9940285775218596</v>
      </c>
      <c r="E70" s="260">
        <v>374</v>
      </c>
      <c r="F70" s="261">
        <v>1089</v>
      </c>
      <c r="G70" s="261">
        <v>406</v>
      </c>
      <c r="H70" s="261">
        <v>466</v>
      </c>
      <c r="I70" s="262">
        <v>339</v>
      </c>
      <c r="J70" s="260">
        <v>35</v>
      </c>
      <c r="K70" s="263">
        <v>10.32448377581121</v>
      </c>
    </row>
    <row r="71" spans="1:11" ht="13.5" customHeight="1" x14ac:dyDescent="0.2">
      <c r="A71" s="256">
        <v>84</v>
      </c>
      <c r="B71" s="257" t="s">
        <v>306</v>
      </c>
      <c r="C71" s="258"/>
      <c r="D71" s="259">
        <v>3.2736191085519302</v>
      </c>
      <c r="E71" s="260">
        <v>614</v>
      </c>
      <c r="F71" s="261">
        <v>847</v>
      </c>
      <c r="G71" s="261">
        <v>642</v>
      </c>
      <c r="H71" s="261">
        <v>682</v>
      </c>
      <c r="I71" s="262">
        <v>620</v>
      </c>
      <c r="J71" s="260">
        <v>-6</v>
      </c>
      <c r="K71" s="263">
        <v>-0.967741935483871</v>
      </c>
    </row>
    <row r="72" spans="1:11" ht="13.5" customHeight="1" x14ac:dyDescent="0.2">
      <c r="A72" s="256" t="s">
        <v>307</v>
      </c>
      <c r="B72" s="257" t="s">
        <v>308</v>
      </c>
      <c r="C72" s="258"/>
      <c r="D72" s="259">
        <v>0.52249946683727877</v>
      </c>
      <c r="E72" s="552">
        <v>98</v>
      </c>
      <c r="F72" s="261">
        <v>268</v>
      </c>
      <c r="G72" s="261">
        <v>121</v>
      </c>
      <c r="H72" s="261">
        <v>109</v>
      </c>
      <c r="I72" s="554">
        <v>79</v>
      </c>
      <c r="J72" s="260">
        <v>19</v>
      </c>
      <c r="K72" s="263">
        <v>24.050632911392405</v>
      </c>
    </row>
    <row r="73" spans="1:11" ht="13.5" customHeight="1" x14ac:dyDescent="0.2">
      <c r="A73" s="256" t="s">
        <v>309</v>
      </c>
      <c r="B73" s="257" t="s">
        <v>310</v>
      </c>
      <c r="C73" s="258"/>
      <c r="D73" s="259">
        <v>0.16528044359138408</v>
      </c>
      <c r="E73" s="552">
        <v>31</v>
      </c>
      <c r="F73" s="553">
        <v>66</v>
      </c>
      <c r="G73" s="553">
        <v>47</v>
      </c>
      <c r="H73" s="553">
        <v>39</v>
      </c>
      <c r="I73" s="554">
        <v>26</v>
      </c>
      <c r="J73" s="260">
        <v>5</v>
      </c>
      <c r="K73" s="263">
        <v>19.23076923076923</v>
      </c>
    </row>
    <row r="74" spans="1:11" s="86" customFormat="1" ht="13.5" customHeight="1" x14ac:dyDescent="0.2">
      <c r="A74" s="256" t="s">
        <v>311</v>
      </c>
      <c r="B74" s="257" t="s">
        <v>312</v>
      </c>
      <c r="C74" s="258"/>
      <c r="D74" s="259">
        <v>1.3542333120068244</v>
      </c>
      <c r="E74" s="260">
        <v>254</v>
      </c>
      <c r="F74" s="261">
        <v>283</v>
      </c>
      <c r="G74" s="261">
        <v>260</v>
      </c>
      <c r="H74" s="261">
        <v>302</v>
      </c>
      <c r="I74" s="262">
        <v>291</v>
      </c>
      <c r="J74" s="260">
        <v>-37</v>
      </c>
      <c r="K74" s="263">
        <v>-12.714776632302405</v>
      </c>
    </row>
    <row r="75" spans="1:11" s="113" customFormat="1" ht="13.5" customHeight="1" x14ac:dyDescent="0.15">
      <c r="A75" s="256">
        <v>91</v>
      </c>
      <c r="B75" s="257" t="s">
        <v>313</v>
      </c>
      <c r="C75" s="258"/>
      <c r="D75" s="259">
        <v>0.41053529537214756</v>
      </c>
      <c r="E75" s="552">
        <v>77</v>
      </c>
      <c r="F75" s="261">
        <v>102</v>
      </c>
      <c r="G75" s="553">
        <v>98</v>
      </c>
      <c r="H75" s="553">
        <v>82</v>
      </c>
      <c r="I75" s="554">
        <v>74</v>
      </c>
      <c r="J75" s="260">
        <v>3</v>
      </c>
      <c r="K75" s="263">
        <v>4.0540540540540544</v>
      </c>
    </row>
    <row r="76" spans="1:11" s="113" customFormat="1" ht="13.5" customHeight="1" x14ac:dyDescent="0.15">
      <c r="A76" s="256">
        <v>92</v>
      </c>
      <c r="B76" s="257" t="s">
        <v>314</v>
      </c>
      <c r="C76" s="258"/>
      <c r="D76" s="259">
        <v>3.5082107059074428</v>
      </c>
      <c r="E76" s="260">
        <v>658</v>
      </c>
      <c r="F76" s="261">
        <v>368</v>
      </c>
      <c r="G76" s="261">
        <v>331</v>
      </c>
      <c r="H76" s="261">
        <v>342</v>
      </c>
      <c r="I76" s="262">
        <v>309</v>
      </c>
      <c r="J76" s="260">
        <v>349</v>
      </c>
      <c r="K76" s="263">
        <v>112.94498381877023</v>
      </c>
    </row>
    <row r="77" spans="1:11" s="86" customFormat="1" ht="13.5" customHeight="1" x14ac:dyDescent="0.2">
      <c r="A77" s="256">
        <v>93</v>
      </c>
      <c r="B77" s="257" t="s">
        <v>315</v>
      </c>
      <c r="C77" s="258"/>
      <c r="D77" s="259">
        <v>9.063766261462998E-2</v>
      </c>
      <c r="E77" s="552">
        <v>17</v>
      </c>
      <c r="F77" s="553">
        <v>28</v>
      </c>
      <c r="G77" s="553">
        <v>29</v>
      </c>
      <c r="H77" s="553">
        <v>40</v>
      </c>
      <c r="I77" s="554">
        <v>20</v>
      </c>
      <c r="J77" s="260">
        <v>-3</v>
      </c>
      <c r="K77" s="263">
        <v>-15</v>
      </c>
    </row>
    <row r="78" spans="1:11" s="346" customFormat="1" ht="13.5" customHeight="1" x14ac:dyDescent="0.2">
      <c r="A78" s="256">
        <v>94</v>
      </c>
      <c r="B78" s="257" t="s">
        <v>316</v>
      </c>
      <c r="C78" s="258"/>
      <c r="D78" s="259">
        <v>0.60780550223928342</v>
      </c>
      <c r="E78" s="260">
        <v>114</v>
      </c>
      <c r="F78" s="261">
        <v>169</v>
      </c>
      <c r="G78" s="261">
        <v>124</v>
      </c>
      <c r="H78" s="261">
        <v>116</v>
      </c>
      <c r="I78" s="262">
        <v>113</v>
      </c>
      <c r="J78" s="260">
        <v>1</v>
      </c>
      <c r="K78" s="263">
        <v>0.88495575221238942</v>
      </c>
    </row>
    <row r="79" spans="1:11" s="86" customFormat="1" ht="13.5" customHeight="1" x14ac:dyDescent="0.2">
      <c r="A79" s="270" t="s">
        <v>317</v>
      </c>
      <c r="B79" s="271" t="s">
        <v>318</v>
      </c>
      <c r="C79" s="272"/>
      <c r="D79" s="273">
        <v>0.18127532522925996</v>
      </c>
      <c r="E79" s="555">
        <v>34</v>
      </c>
      <c r="F79" s="556">
        <v>58</v>
      </c>
      <c r="G79" s="556">
        <v>33</v>
      </c>
      <c r="H79" s="556">
        <v>30</v>
      </c>
      <c r="I79" s="557">
        <v>49</v>
      </c>
      <c r="J79" s="274">
        <v>-15</v>
      </c>
      <c r="K79" s="551">
        <v>-30.612244897959183</v>
      </c>
    </row>
    <row r="80" spans="1:11" s="86" customFormat="1" ht="12.75" customHeight="1" x14ac:dyDescent="0.2">
      <c r="K80" s="114" t="s">
        <v>35</v>
      </c>
    </row>
    <row r="81" spans="1:11" s="86" customFormat="1" ht="15.75" customHeight="1" x14ac:dyDescent="0.2">
      <c r="A81" s="113" t="s">
        <v>114</v>
      </c>
      <c r="B81" s="113"/>
      <c r="C81" s="113"/>
      <c r="D81" s="113"/>
      <c r="E81" s="113"/>
      <c r="F81" s="113"/>
      <c r="G81" s="113"/>
      <c r="H81" s="113"/>
      <c r="I81" s="113"/>
      <c r="J81" s="113"/>
      <c r="K81" s="113"/>
    </row>
    <row r="82" spans="1:11" ht="21" customHeight="1" x14ac:dyDescent="0.2">
      <c r="A82" s="116" t="s">
        <v>365</v>
      </c>
      <c r="B82" s="116"/>
      <c r="C82" s="116"/>
      <c r="D82" s="116"/>
      <c r="E82" s="116"/>
      <c r="F82" s="116"/>
      <c r="G82" s="116"/>
      <c r="H82" s="116"/>
      <c r="I82" s="116"/>
      <c r="J82" s="116"/>
      <c r="K82" s="116"/>
    </row>
    <row r="83" spans="1:11" ht="21" customHeight="1" x14ac:dyDescent="0.2">
      <c r="A83" s="382" t="s">
        <v>373</v>
      </c>
      <c r="B83" s="382"/>
      <c r="C83" s="382"/>
      <c r="D83" s="382"/>
      <c r="E83" s="382"/>
      <c r="F83" s="382"/>
      <c r="G83" s="382"/>
      <c r="H83" s="382"/>
      <c r="I83" s="382"/>
      <c r="J83" s="382"/>
      <c r="K83" s="382"/>
    </row>
    <row r="84" spans="1:11" ht="21" customHeight="1" x14ac:dyDescent="0.2">
      <c r="A84" s="116" t="s">
        <v>321</v>
      </c>
      <c r="B84" s="116"/>
      <c r="C84" s="116"/>
      <c r="D84" s="116"/>
      <c r="E84" s="116"/>
      <c r="F84" s="116"/>
      <c r="G84" s="116"/>
      <c r="H84" s="116"/>
      <c r="I84" s="116"/>
      <c r="J84" s="116"/>
      <c r="K84" s="116"/>
    </row>
    <row r="85" spans="1:11" ht="15.75" customHeight="1" x14ac:dyDescent="0.2">
      <c r="A85" s="116" t="s">
        <v>367</v>
      </c>
      <c r="B85" s="116"/>
      <c r="C85" s="116"/>
      <c r="D85" s="116"/>
      <c r="E85" s="116"/>
      <c r="F85" s="116"/>
      <c r="G85" s="116"/>
      <c r="H85" s="116"/>
      <c r="I85" s="116"/>
      <c r="J85" s="116"/>
      <c r="K85" s="116"/>
    </row>
    <row r="86" spans="1:11" ht="15.75" customHeight="1" x14ac:dyDescent="0.2">
      <c r="A86" s="116" t="s">
        <v>322</v>
      </c>
      <c r="B86" s="116"/>
      <c r="C86" s="116"/>
      <c r="D86" s="116"/>
      <c r="E86" s="116"/>
      <c r="F86" s="116"/>
      <c r="G86" s="116"/>
      <c r="H86" s="116"/>
      <c r="I86" s="116"/>
      <c r="J86" s="116"/>
      <c r="K86" s="116"/>
    </row>
    <row r="87" spans="1:11" ht="15.75" customHeight="1" x14ac:dyDescent="0.2">
      <c r="A87" s="86"/>
      <c r="B87" s="86"/>
      <c r="C87" s="86"/>
      <c r="D87" s="86"/>
      <c r="E87" s="86"/>
      <c r="F87" s="86"/>
      <c r="G87" s="86"/>
      <c r="H87" s="86"/>
      <c r="I87" s="86"/>
      <c r="J87" s="86"/>
      <c r="K87" s="86"/>
    </row>
    <row r="88" spans="1:11" ht="15.75" customHeight="1" x14ac:dyDescent="0.2">
      <c r="D88" s="53"/>
      <c r="E88" s="53"/>
      <c r="F88" s="53"/>
      <c r="G88" s="53"/>
      <c r="H88" s="53"/>
      <c r="I88" s="53"/>
      <c r="J88" s="53"/>
      <c r="K88" s="53"/>
    </row>
    <row r="89" spans="1:11" ht="15.75" customHeight="1" x14ac:dyDescent="0.2">
      <c r="D89" s="53"/>
      <c r="E89" s="53"/>
      <c r="F89" s="53"/>
      <c r="G89" s="53"/>
      <c r="H89" s="53"/>
      <c r="I89" s="53"/>
      <c r="J89" s="53"/>
      <c r="K89" s="53"/>
    </row>
    <row r="90" spans="1:11" ht="15.75" customHeight="1" x14ac:dyDescent="0.2">
      <c r="D90" s="53"/>
      <c r="E90" s="53"/>
      <c r="F90" s="53"/>
      <c r="G90" s="53"/>
      <c r="H90" s="53"/>
      <c r="I90" s="53"/>
      <c r="J90" s="53"/>
      <c r="K90" s="53"/>
    </row>
    <row r="91" spans="1:11" ht="15.75" customHeight="1" x14ac:dyDescent="0.2">
      <c r="D91" s="53"/>
      <c r="E91" s="53"/>
      <c r="F91" s="53"/>
      <c r="G91" s="53"/>
      <c r="H91" s="53"/>
      <c r="I91" s="53"/>
      <c r="J91" s="53"/>
      <c r="K91" s="53"/>
    </row>
    <row r="92" spans="1:11" ht="15.75" customHeight="1" x14ac:dyDescent="0.2">
      <c r="D92" s="53"/>
      <c r="E92" s="53"/>
      <c r="F92" s="53"/>
      <c r="G92" s="53"/>
      <c r="H92" s="53"/>
      <c r="I92" s="53"/>
      <c r="J92" s="53"/>
      <c r="K92" s="53"/>
    </row>
    <row r="93" spans="1:11" ht="15.95" customHeight="1" x14ac:dyDescent="0.2">
      <c r="D93" s="53"/>
      <c r="E93" s="53"/>
      <c r="F93" s="53"/>
      <c r="G93" s="53"/>
      <c r="H93" s="53"/>
      <c r="I93" s="53"/>
      <c r="J93" s="53"/>
      <c r="K93" s="53"/>
    </row>
    <row r="94" spans="1:11" ht="15.95" customHeight="1" x14ac:dyDescent="0.2">
      <c r="D94" s="53"/>
      <c r="E94" s="53"/>
      <c r="F94" s="53"/>
      <c r="G94" s="53"/>
      <c r="H94" s="53"/>
      <c r="I94" s="53"/>
      <c r="J94" s="53"/>
      <c r="K94" s="53"/>
    </row>
    <row r="95" spans="1:11" ht="15.95" customHeight="1" x14ac:dyDescent="0.2">
      <c r="D95" s="53"/>
      <c r="E95" s="53"/>
      <c r="F95" s="53"/>
      <c r="G95" s="53"/>
      <c r="H95" s="53"/>
      <c r="I95" s="53"/>
      <c r="J95" s="53"/>
      <c r="K95" s="53"/>
    </row>
    <row r="96" spans="1:11" ht="15.95" customHeight="1" x14ac:dyDescent="0.2">
      <c r="D96" s="53"/>
      <c r="E96" s="53"/>
      <c r="F96" s="53"/>
      <c r="G96" s="53"/>
      <c r="H96" s="53"/>
      <c r="I96" s="53"/>
      <c r="J96" s="53"/>
      <c r="K96" s="53"/>
    </row>
    <row r="97" spans="4:11" ht="15.95" customHeight="1" x14ac:dyDescent="0.2">
      <c r="D97" s="53"/>
      <c r="E97" s="53"/>
      <c r="F97" s="53"/>
      <c r="G97" s="53"/>
      <c r="H97" s="53"/>
      <c r="I97" s="53"/>
      <c r="J97" s="53"/>
      <c r="K97" s="53"/>
    </row>
    <row r="98" spans="4:11" ht="15.95" customHeight="1" x14ac:dyDescent="0.2">
      <c r="D98" s="53"/>
      <c r="E98" s="53"/>
      <c r="F98" s="53"/>
      <c r="G98" s="53"/>
      <c r="H98" s="53"/>
      <c r="I98" s="53"/>
      <c r="J98" s="53"/>
      <c r="K98" s="53"/>
    </row>
    <row r="99" spans="4:11" ht="15.95" customHeight="1" x14ac:dyDescent="0.2">
      <c r="D99" s="53"/>
      <c r="E99" s="53"/>
      <c r="F99" s="53"/>
      <c r="G99" s="53"/>
      <c r="H99" s="53"/>
      <c r="I99" s="53"/>
      <c r="J99" s="53"/>
      <c r="K99" s="53"/>
    </row>
    <row r="100" spans="4:11" ht="15.95" customHeight="1" x14ac:dyDescent="0.2">
      <c r="D100" s="53"/>
      <c r="E100" s="53"/>
      <c r="F100" s="53"/>
      <c r="G100" s="53"/>
      <c r="H100" s="53"/>
      <c r="I100" s="53"/>
      <c r="J100" s="53"/>
      <c r="K100" s="53"/>
    </row>
    <row r="101" spans="4:11" ht="15.95" customHeight="1" x14ac:dyDescent="0.2">
      <c r="D101" s="53"/>
      <c r="E101" s="53"/>
      <c r="F101" s="53"/>
      <c r="G101" s="53"/>
      <c r="H101" s="53"/>
      <c r="I101" s="53"/>
      <c r="J101" s="53"/>
      <c r="K101" s="53"/>
    </row>
    <row r="102" spans="4:11" ht="15.95" customHeight="1" x14ac:dyDescent="0.2">
      <c r="D102" s="53"/>
      <c r="E102" s="53"/>
      <c r="F102" s="53"/>
      <c r="G102" s="53"/>
      <c r="H102" s="53"/>
      <c r="I102" s="53"/>
      <c r="J102" s="53"/>
      <c r="K102" s="53"/>
    </row>
    <row r="103" spans="4:11" ht="15.95" customHeight="1" x14ac:dyDescent="0.2">
      <c r="D103" s="53"/>
      <c r="E103" s="53"/>
      <c r="F103" s="53"/>
      <c r="G103" s="53"/>
      <c r="H103" s="53"/>
      <c r="I103" s="53"/>
      <c r="J103" s="53"/>
      <c r="K103" s="53"/>
    </row>
    <row r="104" spans="4:11" ht="15.95" customHeight="1" x14ac:dyDescent="0.2">
      <c r="D104" s="53"/>
      <c r="E104" s="53"/>
      <c r="F104" s="53"/>
      <c r="G104" s="53"/>
      <c r="H104" s="53"/>
      <c r="I104" s="53"/>
      <c r="J104" s="53"/>
      <c r="K104" s="53"/>
    </row>
    <row r="105" spans="4:11" ht="15.95" customHeight="1" x14ac:dyDescent="0.2">
      <c r="D105" s="53"/>
      <c r="E105" s="53"/>
      <c r="F105" s="53"/>
      <c r="G105" s="53"/>
      <c r="H105" s="53"/>
      <c r="I105" s="53"/>
      <c r="J105" s="53"/>
      <c r="K105" s="53"/>
    </row>
    <row r="106" spans="4:11" ht="15.95" customHeight="1" x14ac:dyDescent="0.2">
      <c r="D106" s="53"/>
      <c r="E106" s="53"/>
      <c r="F106" s="53"/>
      <c r="G106" s="53"/>
      <c r="H106" s="53"/>
      <c r="I106" s="53"/>
      <c r="J106" s="53"/>
      <c r="K106" s="53"/>
    </row>
    <row r="107" spans="4:11" ht="15.95" customHeight="1" x14ac:dyDescent="0.2">
      <c r="D107" s="53"/>
      <c r="E107" s="53"/>
      <c r="F107" s="53"/>
      <c r="G107" s="53"/>
      <c r="H107" s="53"/>
      <c r="I107" s="53"/>
      <c r="J107" s="53"/>
      <c r="K107" s="53"/>
    </row>
    <row r="108" spans="4:11" ht="15.95" customHeight="1" x14ac:dyDescent="0.2">
      <c r="D108" s="53"/>
      <c r="E108" s="53"/>
      <c r="F108" s="53"/>
      <c r="G108" s="53"/>
      <c r="H108" s="53"/>
      <c r="I108" s="53"/>
      <c r="J108" s="53"/>
      <c r="K108" s="53"/>
    </row>
    <row r="109" spans="4:11" ht="15.95" customHeight="1" x14ac:dyDescent="0.2">
      <c r="D109" s="53"/>
      <c r="E109" s="53"/>
      <c r="F109" s="53"/>
      <c r="G109" s="53"/>
      <c r="H109" s="53"/>
      <c r="I109" s="53"/>
      <c r="J109" s="53"/>
      <c r="K109" s="53"/>
    </row>
    <row r="110" spans="4:11" ht="15.95" customHeight="1" x14ac:dyDescent="0.2">
      <c r="D110" s="53"/>
      <c r="E110" s="53"/>
      <c r="F110" s="53"/>
      <c r="G110" s="53"/>
      <c r="H110" s="53"/>
      <c r="I110" s="53"/>
      <c r="J110" s="53"/>
      <c r="K110" s="53"/>
    </row>
    <row r="111" spans="4:11" ht="15.95" customHeight="1" x14ac:dyDescent="0.2">
      <c r="D111" s="53"/>
      <c r="E111" s="53"/>
      <c r="F111" s="53"/>
      <c r="G111" s="53"/>
      <c r="H111" s="53"/>
      <c r="I111" s="53"/>
      <c r="J111" s="53"/>
      <c r="K111" s="53"/>
    </row>
    <row r="112" spans="4:11" ht="15.95" customHeight="1" x14ac:dyDescent="0.2">
      <c r="D112" s="53"/>
      <c r="E112" s="53"/>
      <c r="F112" s="53"/>
      <c r="G112" s="53"/>
      <c r="H112" s="53"/>
      <c r="I112" s="53"/>
      <c r="J112" s="53"/>
      <c r="K112" s="53"/>
    </row>
    <row r="113" spans="4:11" ht="15.95" customHeight="1" x14ac:dyDescent="0.2">
      <c r="D113" s="53"/>
      <c r="E113" s="53"/>
      <c r="F113" s="53"/>
      <c r="G113" s="53"/>
      <c r="H113" s="53"/>
      <c r="I113" s="53"/>
      <c r="J113" s="53"/>
      <c r="K113" s="53"/>
    </row>
    <row r="114" spans="4:11" ht="15.95" customHeight="1" x14ac:dyDescent="0.2">
      <c r="D114" s="53"/>
      <c r="E114" s="53"/>
      <c r="F114" s="53"/>
      <c r="G114" s="53"/>
      <c r="H114" s="53"/>
      <c r="I114" s="53"/>
      <c r="J114" s="53"/>
      <c r="K114" s="53"/>
    </row>
    <row r="115" spans="4:11" ht="15.95" customHeight="1" x14ac:dyDescent="0.2">
      <c r="D115" s="53"/>
      <c r="E115" s="53"/>
      <c r="F115" s="53"/>
      <c r="G115" s="53"/>
      <c r="H115" s="53"/>
      <c r="I115" s="53"/>
      <c r="J115" s="53"/>
      <c r="K115" s="53"/>
    </row>
    <row r="116" spans="4:11" ht="15.95" customHeight="1" x14ac:dyDescent="0.2">
      <c r="D116" s="53"/>
      <c r="E116" s="53"/>
      <c r="F116" s="53"/>
      <c r="G116" s="53"/>
      <c r="H116" s="53"/>
      <c r="I116" s="53"/>
      <c r="J116" s="53"/>
      <c r="K116" s="53"/>
    </row>
    <row r="117" spans="4:11" ht="15.95" customHeight="1" x14ac:dyDescent="0.2">
      <c r="D117" s="53"/>
      <c r="E117" s="53"/>
      <c r="F117" s="53"/>
      <c r="G117" s="53"/>
      <c r="H117" s="53"/>
      <c r="I117" s="53"/>
      <c r="J117" s="53"/>
      <c r="K117" s="53"/>
    </row>
    <row r="118" spans="4:11" ht="15.95" customHeight="1" x14ac:dyDescent="0.2">
      <c r="D118" s="53"/>
      <c r="E118" s="53"/>
      <c r="F118" s="53"/>
      <c r="G118" s="53"/>
      <c r="H118" s="53"/>
      <c r="I118" s="53"/>
      <c r="J118" s="53"/>
      <c r="K118" s="53"/>
    </row>
    <row r="119" spans="4:11" ht="15.95" customHeight="1" x14ac:dyDescent="0.2">
      <c r="D119" s="53"/>
      <c r="E119" s="53"/>
      <c r="F119" s="53"/>
      <c r="G119" s="53"/>
      <c r="H119" s="53"/>
      <c r="I119" s="53"/>
      <c r="J119" s="53"/>
      <c r="K119" s="53"/>
    </row>
    <row r="120" spans="4:11" ht="15.95" customHeight="1" x14ac:dyDescent="0.2">
      <c r="D120" s="53"/>
      <c r="E120" s="53"/>
      <c r="F120" s="53"/>
      <c r="G120" s="53"/>
      <c r="H120" s="53"/>
      <c r="I120" s="53"/>
      <c r="J120" s="53"/>
      <c r="K120" s="53"/>
    </row>
    <row r="121" spans="4:11" ht="15.95" customHeight="1" x14ac:dyDescent="0.2">
      <c r="D121" s="53"/>
      <c r="E121" s="53"/>
      <c r="F121" s="53"/>
      <c r="G121" s="53"/>
      <c r="H121" s="53"/>
      <c r="I121" s="53"/>
      <c r="J121" s="53"/>
      <c r="K121" s="53"/>
    </row>
    <row r="122" spans="4:11" ht="15.95" customHeight="1" x14ac:dyDescent="0.2">
      <c r="D122" s="53"/>
      <c r="E122" s="53"/>
      <c r="F122" s="53"/>
      <c r="G122" s="53"/>
      <c r="H122" s="53"/>
      <c r="I122" s="53"/>
      <c r="J122" s="53"/>
      <c r="K122" s="53"/>
    </row>
    <row r="123" spans="4:11" ht="15.95" customHeight="1" x14ac:dyDescent="0.2">
      <c r="D123" s="53"/>
      <c r="E123" s="53"/>
      <c r="F123" s="53"/>
      <c r="G123" s="53"/>
      <c r="H123" s="53"/>
      <c r="I123" s="53"/>
      <c r="J123" s="53"/>
      <c r="K123" s="53"/>
    </row>
    <row r="124" spans="4:11" ht="15.95" customHeight="1" x14ac:dyDescent="0.2">
      <c r="D124" s="53"/>
      <c r="E124" s="53"/>
      <c r="F124" s="53"/>
      <c r="G124" s="53"/>
      <c r="H124" s="53"/>
      <c r="I124" s="53"/>
      <c r="J124" s="53"/>
      <c r="K124" s="53"/>
    </row>
    <row r="125" spans="4:11" ht="15.95" customHeight="1" x14ac:dyDescent="0.2">
      <c r="D125" s="53"/>
      <c r="E125" s="53"/>
      <c r="F125" s="53"/>
      <c r="G125" s="53"/>
      <c r="H125" s="53"/>
      <c r="I125" s="53"/>
      <c r="J125" s="53"/>
      <c r="K125" s="53"/>
    </row>
    <row r="126" spans="4:11" ht="15.95" customHeight="1" x14ac:dyDescent="0.2">
      <c r="D126" s="53"/>
      <c r="E126" s="53"/>
      <c r="F126" s="53"/>
      <c r="G126" s="53"/>
      <c r="H126" s="53"/>
      <c r="I126" s="53"/>
      <c r="J126" s="53"/>
      <c r="K126" s="53"/>
    </row>
    <row r="127" spans="4:11" ht="15.95" customHeight="1" x14ac:dyDescent="0.2">
      <c r="D127" s="53"/>
      <c r="E127" s="53"/>
      <c r="F127" s="53"/>
      <c r="G127" s="53"/>
      <c r="H127" s="53"/>
      <c r="I127" s="53"/>
      <c r="J127" s="53"/>
      <c r="K127" s="53"/>
    </row>
    <row r="128" spans="4:11" ht="15.95" customHeight="1" x14ac:dyDescent="0.2">
      <c r="D128" s="53"/>
      <c r="E128" s="53"/>
      <c r="F128" s="53"/>
      <c r="G128" s="53"/>
      <c r="H128" s="53"/>
      <c r="I128" s="53"/>
      <c r="J128" s="53"/>
      <c r="K128" s="53"/>
    </row>
    <row r="129" spans="4:11" ht="15.95" customHeight="1" x14ac:dyDescent="0.2">
      <c r="D129" s="53"/>
      <c r="E129" s="53"/>
      <c r="F129" s="53"/>
      <c r="G129" s="53"/>
      <c r="H129" s="53"/>
      <c r="I129" s="53"/>
      <c r="J129" s="53"/>
      <c r="K129" s="53"/>
    </row>
    <row r="130" spans="4:11" ht="15.95" customHeight="1" x14ac:dyDescent="0.2">
      <c r="D130" s="53"/>
      <c r="E130" s="53"/>
      <c r="F130" s="53"/>
      <c r="G130" s="53"/>
      <c r="H130" s="53"/>
      <c r="I130" s="53"/>
      <c r="J130" s="53"/>
      <c r="K130" s="53"/>
    </row>
    <row r="131" spans="4:11" ht="15.95" customHeight="1" x14ac:dyDescent="0.2">
      <c r="D131" s="53"/>
      <c r="E131" s="53"/>
      <c r="F131" s="53"/>
      <c r="G131" s="53"/>
      <c r="H131" s="53"/>
      <c r="I131" s="53"/>
      <c r="J131" s="53"/>
      <c r="K131" s="53"/>
    </row>
    <row r="132" spans="4:11" ht="15.95" customHeight="1" x14ac:dyDescent="0.2">
      <c r="D132" s="53"/>
      <c r="E132" s="53"/>
      <c r="F132" s="53"/>
      <c r="G132" s="53"/>
      <c r="H132" s="53"/>
      <c r="I132" s="53"/>
      <c r="J132" s="53"/>
      <c r="K132" s="53"/>
    </row>
    <row r="133" spans="4:11" ht="15.95" customHeight="1" x14ac:dyDescent="0.2">
      <c r="D133" s="53"/>
      <c r="E133" s="53"/>
      <c r="F133" s="53"/>
      <c r="G133" s="53"/>
      <c r="H133" s="53"/>
      <c r="I133" s="53"/>
      <c r="J133" s="53"/>
      <c r="K133" s="53"/>
    </row>
    <row r="134" spans="4:11" ht="15.95" customHeight="1" x14ac:dyDescent="0.2">
      <c r="D134" s="53"/>
      <c r="E134" s="53"/>
      <c r="F134" s="53"/>
      <c r="G134" s="53"/>
      <c r="H134" s="53"/>
      <c r="I134" s="53"/>
      <c r="J134" s="53"/>
      <c r="K134" s="53"/>
    </row>
    <row r="135" spans="4:11" ht="15.95" customHeight="1" x14ac:dyDescent="0.2">
      <c r="D135" s="53"/>
      <c r="E135" s="53"/>
      <c r="F135" s="53"/>
      <c r="G135" s="53"/>
      <c r="H135" s="53"/>
      <c r="I135" s="53"/>
      <c r="J135" s="53"/>
      <c r="K135" s="53"/>
    </row>
    <row r="136" spans="4:11" ht="15.95" customHeight="1" x14ac:dyDescent="0.2">
      <c r="D136" s="53"/>
      <c r="E136" s="53"/>
      <c r="F136" s="53"/>
      <c r="G136" s="53"/>
      <c r="H136" s="53"/>
      <c r="I136" s="53"/>
      <c r="J136" s="53"/>
      <c r="K136" s="53"/>
    </row>
    <row r="137" spans="4:11" ht="15.95" customHeight="1" x14ac:dyDescent="0.2">
      <c r="D137" s="53"/>
      <c r="E137" s="53"/>
      <c r="F137" s="53"/>
      <c r="G137" s="53"/>
      <c r="H137" s="53"/>
      <c r="I137" s="53"/>
      <c r="J137" s="53"/>
      <c r="K137" s="53"/>
    </row>
    <row r="138" spans="4:11" ht="15.95" customHeight="1" x14ac:dyDescent="0.2">
      <c r="D138" s="53"/>
      <c r="E138" s="53"/>
      <c r="F138" s="53"/>
      <c r="G138" s="53"/>
      <c r="H138" s="53"/>
      <c r="I138" s="53"/>
      <c r="J138" s="53"/>
      <c r="K138" s="53"/>
    </row>
    <row r="139" spans="4:11" ht="15.95" customHeight="1" x14ac:dyDescent="0.2">
      <c r="D139" s="53"/>
      <c r="E139" s="53"/>
      <c r="F139" s="53"/>
      <c r="G139" s="53"/>
      <c r="H139" s="53"/>
      <c r="I139" s="53"/>
      <c r="J139" s="53"/>
      <c r="K139" s="53"/>
    </row>
    <row r="140" spans="4:11" ht="15.95" customHeight="1" x14ac:dyDescent="0.2">
      <c r="D140" s="53"/>
      <c r="E140" s="53"/>
      <c r="F140" s="53"/>
      <c r="G140" s="53"/>
      <c r="H140" s="53"/>
      <c r="I140" s="53"/>
      <c r="J140" s="53"/>
      <c r="K140" s="53"/>
    </row>
    <row r="141" spans="4:11" ht="15.95" customHeight="1" x14ac:dyDescent="0.2">
      <c r="D141" s="53"/>
      <c r="E141" s="53"/>
      <c r="F141" s="53"/>
      <c r="G141" s="53"/>
      <c r="H141" s="53"/>
      <c r="I141" s="53"/>
      <c r="J141" s="53"/>
      <c r="K141" s="53"/>
    </row>
    <row r="142" spans="4:11" ht="15.95" customHeight="1" x14ac:dyDescent="0.2">
      <c r="D142" s="53"/>
      <c r="E142" s="53"/>
      <c r="F142" s="53"/>
      <c r="G142" s="53"/>
      <c r="H142" s="53"/>
      <c r="I142" s="53"/>
      <c r="J142" s="53"/>
      <c r="K142" s="53"/>
    </row>
    <row r="143" spans="4:11" ht="15.95" customHeight="1" x14ac:dyDescent="0.2">
      <c r="D143" s="53"/>
      <c r="E143" s="53"/>
      <c r="F143" s="53"/>
      <c r="G143" s="53"/>
      <c r="H143" s="53"/>
      <c r="I143" s="53"/>
      <c r="J143" s="53"/>
      <c r="K143" s="53"/>
    </row>
    <row r="144" spans="4:11" ht="15.95" customHeight="1" x14ac:dyDescent="0.2">
      <c r="D144" s="53"/>
      <c r="E144" s="53"/>
      <c r="F144" s="53"/>
      <c r="G144" s="53"/>
      <c r="H144" s="53"/>
      <c r="I144" s="53"/>
      <c r="J144" s="53"/>
      <c r="K144" s="53"/>
    </row>
    <row r="145" spans="4:11" ht="15.95" customHeight="1" x14ac:dyDescent="0.2">
      <c r="D145" s="53"/>
      <c r="E145" s="53"/>
      <c r="F145" s="53"/>
      <c r="G145" s="53"/>
      <c r="H145" s="53"/>
      <c r="I145" s="53"/>
      <c r="J145" s="53"/>
      <c r="K145" s="53"/>
    </row>
    <row r="146" spans="4:11" ht="15.95" customHeight="1" x14ac:dyDescent="0.2">
      <c r="D146" s="53"/>
      <c r="E146" s="53"/>
      <c r="F146" s="53"/>
      <c r="G146" s="53"/>
      <c r="H146" s="53"/>
      <c r="I146" s="53"/>
      <c r="J146" s="53"/>
      <c r="K146" s="53"/>
    </row>
    <row r="147" spans="4:11" ht="15.95" customHeight="1" x14ac:dyDescent="0.2">
      <c r="D147" s="53"/>
      <c r="E147" s="53"/>
      <c r="F147" s="53"/>
      <c r="G147" s="53"/>
      <c r="H147" s="53"/>
      <c r="I147" s="53"/>
      <c r="J147" s="53"/>
      <c r="K147" s="53"/>
    </row>
    <row r="148" spans="4:11" ht="15.95" customHeight="1" x14ac:dyDescent="0.2">
      <c r="D148" s="53"/>
      <c r="E148" s="53"/>
      <c r="F148" s="53"/>
      <c r="G148" s="53"/>
      <c r="H148" s="53"/>
      <c r="I148" s="53"/>
      <c r="J148" s="53"/>
      <c r="K148" s="53"/>
    </row>
    <row r="149" spans="4:11" ht="15.95" customHeight="1" x14ac:dyDescent="0.2">
      <c r="D149" s="53"/>
      <c r="E149" s="53"/>
      <c r="F149" s="53"/>
      <c r="G149" s="53"/>
      <c r="H149" s="53"/>
      <c r="I149" s="53"/>
      <c r="J149" s="53"/>
      <c r="K149" s="53"/>
    </row>
    <row r="150" spans="4:11" ht="15.95" customHeight="1" x14ac:dyDescent="0.2">
      <c r="D150" s="53"/>
      <c r="E150" s="53"/>
      <c r="F150" s="53"/>
      <c r="G150" s="53"/>
      <c r="H150" s="53"/>
      <c r="I150" s="53"/>
      <c r="J150" s="53"/>
      <c r="K150" s="53"/>
    </row>
    <row r="151" spans="4:11" ht="15.95" customHeight="1" x14ac:dyDescent="0.2">
      <c r="D151" s="53"/>
      <c r="E151" s="53"/>
      <c r="F151" s="53"/>
      <c r="G151" s="53"/>
      <c r="H151" s="53"/>
      <c r="I151" s="53"/>
      <c r="J151" s="53"/>
      <c r="K151" s="53"/>
    </row>
    <row r="152" spans="4:11" ht="15.95" customHeight="1" x14ac:dyDescent="0.2">
      <c r="D152" s="53"/>
      <c r="E152" s="53"/>
      <c r="F152" s="53"/>
      <c r="G152" s="53"/>
      <c r="H152" s="53"/>
      <c r="I152" s="53"/>
      <c r="J152" s="53"/>
      <c r="K152" s="53"/>
    </row>
    <row r="153" spans="4:11" ht="15.95" customHeight="1" x14ac:dyDescent="0.2">
      <c r="D153" s="53"/>
      <c r="E153" s="53"/>
      <c r="F153" s="53"/>
      <c r="G153" s="53"/>
      <c r="H153" s="53"/>
      <c r="I153" s="53"/>
      <c r="J153" s="53"/>
      <c r="K153" s="53"/>
    </row>
    <row r="154" spans="4:11" ht="15.95" customHeight="1" x14ac:dyDescent="0.2">
      <c r="D154" s="53"/>
      <c r="E154" s="53"/>
      <c r="F154" s="53"/>
      <c r="G154" s="53"/>
      <c r="H154" s="53"/>
      <c r="I154" s="53"/>
      <c r="J154" s="53"/>
      <c r="K154" s="53"/>
    </row>
    <row r="155" spans="4:11" ht="15.95" customHeight="1" x14ac:dyDescent="0.2">
      <c r="D155" s="53"/>
      <c r="E155" s="53"/>
      <c r="F155" s="53"/>
      <c r="G155" s="53"/>
      <c r="H155" s="53"/>
      <c r="I155" s="53"/>
      <c r="J155" s="53"/>
      <c r="K155" s="53"/>
    </row>
    <row r="156" spans="4:11" ht="15.95" customHeight="1" x14ac:dyDescent="0.2">
      <c r="D156" s="53"/>
      <c r="E156" s="53"/>
      <c r="F156" s="53"/>
      <c r="G156" s="53"/>
      <c r="H156" s="53"/>
      <c r="I156" s="53"/>
      <c r="J156" s="53"/>
      <c r="K156" s="53"/>
    </row>
    <row r="157" spans="4:11" ht="15.95" customHeight="1" x14ac:dyDescent="0.2">
      <c r="D157" s="53"/>
      <c r="E157" s="53"/>
      <c r="F157" s="53"/>
      <c r="G157" s="53"/>
      <c r="H157" s="53"/>
      <c r="I157" s="53"/>
      <c r="J157" s="53"/>
      <c r="K157" s="53"/>
    </row>
    <row r="158" spans="4:11" ht="15.95" customHeight="1" x14ac:dyDescent="0.2">
      <c r="D158" s="53"/>
      <c r="E158" s="53"/>
      <c r="F158" s="53"/>
      <c r="G158" s="53"/>
      <c r="H158" s="53"/>
      <c r="I158" s="53"/>
      <c r="J158" s="53"/>
      <c r="K158" s="53"/>
    </row>
    <row r="159" spans="4:11" ht="15.95" customHeight="1" x14ac:dyDescent="0.2">
      <c r="D159" s="53"/>
      <c r="E159" s="53"/>
      <c r="F159" s="53"/>
      <c r="G159" s="53"/>
      <c r="H159" s="53"/>
      <c r="I159" s="53"/>
      <c r="J159" s="53"/>
      <c r="K159" s="53"/>
    </row>
    <row r="160" spans="4:11" ht="15.95" customHeight="1" x14ac:dyDescent="0.2">
      <c r="D160" s="53"/>
      <c r="E160" s="53"/>
      <c r="F160" s="53"/>
      <c r="G160" s="53"/>
      <c r="H160" s="53"/>
      <c r="I160" s="53"/>
      <c r="J160" s="53"/>
      <c r="K160" s="53"/>
    </row>
    <row r="161" spans="4:11" ht="15.95" customHeight="1" x14ac:dyDescent="0.2">
      <c r="D161" s="53"/>
      <c r="E161" s="53"/>
      <c r="F161" s="53"/>
      <c r="G161" s="53"/>
      <c r="H161" s="53"/>
      <c r="I161" s="53"/>
      <c r="J161" s="53"/>
      <c r="K161" s="53"/>
    </row>
    <row r="162" spans="4:11" ht="15.95" customHeight="1" x14ac:dyDescent="0.2">
      <c r="D162" s="53"/>
      <c r="E162" s="53"/>
      <c r="F162" s="53"/>
      <c r="G162" s="53"/>
      <c r="H162" s="53"/>
      <c r="I162" s="53"/>
      <c r="J162" s="53"/>
      <c r="K162" s="53"/>
    </row>
    <row r="163" spans="4:11" ht="15.95" customHeight="1" x14ac:dyDescent="0.2">
      <c r="D163" s="53"/>
      <c r="E163" s="53"/>
      <c r="F163" s="53"/>
      <c r="G163" s="53"/>
      <c r="H163" s="53"/>
      <c r="I163" s="53"/>
      <c r="J163" s="53"/>
      <c r="K163" s="53"/>
    </row>
    <row r="164" spans="4:11" ht="15.95" customHeight="1" x14ac:dyDescent="0.2">
      <c r="D164" s="53"/>
      <c r="E164" s="53"/>
      <c r="F164" s="53"/>
      <c r="G164" s="53"/>
      <c r="H164" s="53"/>
      <c r="I164" s="53"/>
      <c r="J164" s="53"/>
      <c r="K164" s="53"/>
    </row>
    <row r="165" spans="4:11" ht="15.95" customHeight="1" x14ac:dyDescent="0.2">
      <c r="D165" s="53"/>
      <c r="E165" s="53"/>
      <c r="F165" s="53"/>
      <c r="G165" s="53"/>
      <c r="H165" s="53"/>
      <c r="I165" s="53"/>
      <c r="J165" s="53"/>
      <c r="K165" s="53"/>
    </row>
    <row r="166" spans="4:11" ht="15.95" customHeight="1" x14ac:dyDescent="0.2">
      <c r="D166" s="53"/>
      <c r="E166" s="53"/>
      <c r="F166" s="53"/>
      <c r="G166" s="53"/>
      <c r="H166" s="53"/>
      <c r="I166" s="53"/>
      <c r="J166" s="53"/>
      <c r="K166" s="53"/>
    </row>
    <row r="167" spans="4:11" ht="15.95" customHeight="1" x14ac:dyDescent="0.2">
      <c r="D167" s="53"/>
      <c r="E167" s="53"/>
      <c r="F167" s="53"/>
      <c r="G167" s="53"/>
      <c r="H167" s="53"/>
      <c r="I167" s="53"/>
      <c r="J167" s="53"/>
      <c r="K167" s="53"/>
    </row>
    <row r="168" spans="4:11" ht="15.95" customHeight="1" x14ac:dyDescent="0.2">
      <c r="D168" s="53"/>
      <c r="E168" s="53"/>
      <c r="F168" s="53"/>
      <c r="G168" s="53"/>
      <c r="H168" s="53"/>
      <c r="I168" s="53"/>
      <c r="J168" s="53"/>
      <c r="K168" s="53"/>
    </row>
    <row r="169" spans="4:11" ht="15.95" customHeight="1" x14ac:dyDescent="0.2">
      <c r="D169" s="53"/>
      <c r="E169" s="53"/>
      <c r="F169" s="53"/>
      <c r="G169" s="53"/>
      <c r="H169" s="53"/>
      <c r="I169" s="53"/>
      <c r="J169" s="53"/>
      <c r="K169" s="53"/>
    </row>
    <row r="170" spans="4:11" ht="15.95" customHeight="1" x14ac:dyDescent="0.2">
      <c r="D170" s="53"/>
      <c r="E170" s="53"/>
      <c r="F170" s="53"/>
      <c r="G170" s="53"/>
      <c r="H170" s="53"/>
      <c r="I170" s="53"/>
      <c r="J170" s="53"/>
      <c r="K170" s="53"/>
    </row>
    <row r="171" spans="4:11" ht="15.95" customHeight="1" x14ac:dyDescent="0.2">
      <c r="D171" s="53"/>
      <c r="E171" s="53"/>
      <c r="F171" s="53"/>
      <c r="G171" s="53"/>
      <c r="H171" s="53"/>
      <c r="I171" s="53"/>
      <c r="J171" s="53"/>
      <c r="K171" s="53"/>
    </row>
    <row r="172" spans="4:11" ht="15.95" customHeight="1" x14ac:dyDescent="0.2">
      <c r="D172" s="53"/>
      <c r="E172" s="53"/>
      <c r="F172" s="53"/>
      <c r="G172" s="53"/>
      <c r="H172" s="53"/>
      <c r="I172" s="53"/>
      <c r="J172" s="53"/>
      <c r="K172" s="53"/>
    </row>
    <row r="173" spans="4:11" ht="15.95" customHeight="1" x14ac:dyDescent="0.2">
      <c r="D173" s="53"/>
      <c r="E173" s="53"/>
      <c r="F173" s="53"/>
      <c r="G173" s="53"/>
      <c r="H173" s="53"/>
      <c r="I173" s="53"/>
      <c r="J173" s="53"/>
      <c r="K173" s="53"/>
    </row>
    <row r="174" spans="4:11" ht="15.95" customHeight="1" x14ac:dyDescent="0.2">
      <c r="D174" s="53"/>
      <c r="E174" s="53"/>
      <c r="F174" s="53"/>
      <c r="G174" s="53"/>
      <c r="H174" s="53"/>
      <c r="I174" s="53"/>
      <c r="J174" s="53"/>
      <c r="K174" s="53"/>
    </row>
    <row r="175" spans="4:11" ht="15.95" customHeight="1" x14ac:dyDescent="0.2">
      <c r="D175" s="53"/>
      <c r="E175" s="53"/>
      <c r="F175" s="53"/>
      <c r="G175" s="53"/>
      <c r="H175" s="53"/>
      <c r="I175" s="53"/>
      <c r="J175" s="53"/>
      <c r="K175" s="53"/>
    </row>
    <row r="176" spans="4:11" ht="15.95" customHeight="1" x14ac:dyDescent="0.2">
      <c r="D176" s="53"/>
      <c r="E176" s="53"/>
      <c r="F176" s="53"/>
      <c r="G176" s="53"/>
      <c r="H176" s="53"/>
      <c r="I176" s="53"/>
      <c r="J176" s="53"/>
      <c r="K176" s="53"/>
    </row>
    <row r="177" spans="4:11" ht="15.95" customHeight="1" x14ac:dyDescent="0.2">
      <c r="D177" s="53"/>
      <c r="E177" s="53"/>
      <c r="F177" s="53"/>
      <c r="G177" s="53"/>
      <c r="H177" s="53"/>
      <c r="I177" s="53"/>
      <c r="J177" s="53"/>
      <c r="K177" s="53"/>
    </row>
    <row r="178" spans="4:11" ht="15.95" customHeight="1" x14ac:dyDescent="0.2">
      <c r="D178" s="53"/>
      <c r="E178" s="53"/>
      <c r="F178" s="53"/>
      <c r="G178" s="53"/>
      <c r="H178" s="53"/>
      <c r="I178" s="53"/>
      <c r="J178" s="53"/>
      <c r="K178" s="53"/>
    </row>
    <row r="179" spans="4:11" ht="15.95" customHeight="1" x14ac:dyDescent="0.2">
      <c r="D179" s="53"/>
      <c r="E179" s="53"/>
      <c r="F179" s="53"/>
      <c r="G179" s="53"/>
      <c r="H179" s="53"/>
      <c r="I179" s="53"/>
      <c r="J179" s="53"/>
      <c r="K179" s="53"/>
    </row>
    <row r="180" spans="4:11" ht="15.95" customHeight="1" x14ac:dyDescent="0.2">
      <c r="D180" s="53"/>
      <c r="E180" s="53"/>
      <c r="F180" s="53"/>
      <c r="G180" s="53"/>
      <c r="H180" s="53"/>
      <c r="I180" s="53"/>
      <c r="J180" s="53"/>
      <c r="K180" s="53"/>
    </row>
    <row r="181" spans="4:11" ht="15.95" customHeight="1" x14ac:dyDescent="0.2">
      <c r="D181" s="53"/>
      <c r="E181" s="53"/>
      <c r="F181" s="53"/>
      <c r="G181" s="53"/>
      <c r="H181" s="53"/>
      <c r="I181" s="53"/>
      <c r="J181" s="53"/>
      <c r="K181" s="53"/>
    </row>
    <row r="182" spans="4:11" ht="15.95" customHeight="1" x14ac:dyDescent="0.2">
      <c r="D182" s="53"/>
      <c r="E182" s="53"/>
      <c r="F182" s="53"/>
      <c r="G182" s="53"/>
      <c r="H182" s="53"/>
      <c r="I182" s="53"/>
      <c r="J182" s="53"/>
      <c r="K182" s="53"/>
    </row>
    <row r="183" spans="4:11" ht="15.95" customHeight="1" x14ac:dyDescent="0.2">
      <c r="D183" s="53"/>
      <c r="E183" s="53"/>
      <c r="F183" s="53"/>
      <c r="G183" s="53"/>
      <c r="H183" s="53"/>
      <c r="I183" s="53"/>
      <c r="J183" s="53"/>
      <c r="K183" s="53"/>
    </row>
    <row r="184" spans="4:11" ht="15.95" customHeight="1" x14ac:dyDescent="0.2">
      <c r="D184" s="53"/>
      <c r="E184" s="53"/>
      <c r="F184" s="53"/>
      <c r="G184" s="53"/>
      <c r="H184" s="53"/>
      <c r="I184" s="53"/>
      <c r="J184" s="53"/>
      <c r="K184" s="53"/>
    </row>
    <row r="185" spans="4:11" ht="15.95" customHeight="1" x14ac:dyDescent="0.2">
      <c r="D185" s="53"/>
      <c r="E185" s="53"/>
      <c r="F185" s="53"/>
      <c r="G185" s="53"/>
      <c r="H185" s="53"/>
      <c r="I185" s="53"/>
      <c r="J185" s="53"/>
      <c r="K185" s="53"/>
    </row>
    <row r="186" spans="4:11" ht="15.95" customHeight="1" x14ac:dyDescent="0.2">
      <c r="D186" s="53"/>
      <c r="E186" s="53"/>
      <c r="F186" s="53"/>
      <c r="G186" s="53"/>
      <c r="H186" s="53"/>
      <c r="I186" s="53"/>
      <c r="J186" s="53"/>
      <c r="K186" s="53"/>
    </row>
    <row r="187" spans="4:11" ht="15.95" customHeight="1" x14ac:dyDescent="0.2">
      <c r="D187" s="53"/>
      <c r="E187" s="53"/>
      <c r="F187" s="53"/>
      <c r="G187" s="53"/>
      <c r="H187" s="53"/>
      <c r="I187" s="53"/>
      <c r="J187" s="53"/>
      <c r="K187" s="53"/>
    </row>
    <row r="188" spans="4:11" ht="15.95" customHeight="1" x14ac:dyDescent="0.2">
      <c r="D188" s="53"/>
      <c r="E188" s="53"/>
      <c r="F188" s="53"/>
      <c r="G188" s="53"/>
      <c r="H188" s="53"/>
      <c r="I188" s="53"/>
      <c r="J188" s="53"/>
      <c r="K188" s="53"/>
    </row>
    <row r="189" spans="4:11" ht="15.95" customHeight="1" x14ac:dyDescent="0.2">
      <c r="D189" s="53"/>
      <c r="E189" s="53"/>
      <c r="F189" s="53"/>
      <c r="G189" s="53"/>
      <c r="H189" s="53"/>
      <c r="I189" s="53"/>
      <c r="J189" s="53"/>
      <c r="K189" s="53"/>
    </row>
    <row r="190" spans="4:11" ht="15.95" customHeight="1" x14ac:dyDescent="0.2">
      <c r="D190" s="53"/>
      <c r="E190" s="53"/>
      <c r="F190" s="53"/>
      <c r="G190" s="53"/>
      <c r="H190" s="53"/>
      <c r="I190" s="53"/>
      <c r="J190" s="53"/>
      <c r="K190" s="53"/>
    </row>
    <row r="191" spans="4:11" ht="15.95" customHeight="1" x14ac:dyDescent="0.2">
      <c r="D191" s="53"/>
      <c r="E191" s="53"/>
      <c r="F191" s="53"/>
      <c r="G191" s="53"/>
      <c r="H191" s="53"/>
      <c r="I191" s="53"/>
      <c r="J191" s="53"/>
      <c r="K191" s="53"/>
    </row>
    <row r="192" spans="4:11" ht="15.95" customHeight="1" x14ac:dyDescent="0.2">
      <c r="D192" s="53"/>
      <c r="E192" s="53"/>
      <c r="F192" s="53"/>
      <c r="G192" s="53"/>
      <c r="H192" s="53"/>
      <c r="I192" s="53"/>
      <c r="J192" s="53"/>
      <c r="K192" s="53"/>
    </row>
    <row r="193" spans="4:11" ht="15.95" customHeight="1" x14ac:dyDescent="0.2">
      <c r="D193" s="53"/>
      <c r="E193" s="53"/>
      <c r="F193" s="53"/>
      <c r="G193" s="53"/>
      <c r="H193" s="53"/>
      <c r="I193" s="53"/>
      <c r="J193" s="53"/>
      <c r="K193" s="53"/>
    </row>
    <row r="194" spans="4:11" ht="15.95" customHeight="1" x14ac:dyDescent="0.2">
      <c r="D194" s="53"/>
      <c r="E194" s="53"/>
      <c r="F194" s="53"/>
      <c r="G194" s="53"/>
      <c r="H194" s="53"/>
      <c r="I194" s="53"/>
      <c r="J194" s="53"/>
      <c r="K194" s="53"/>
    </row>
    <row r="195" spans="4:11" ht="15.95" customHeight="1" x14ac:dyDescent="0.2">
      <c r="D195" s="53"/>
      <c r="E195" s="53"/>
      <c r="F195" s="53"/>
      <c r="G195" s="53"/>
      <c r="H195" s="53"/>
      <c r="I195" s="53"/>
      <c r="J195" s="53"/>
      <c r="K195" s="53"/>
    </row>
    <row r="196" spans="4:11" ht="15.95" customHeight="1" x14ac:dyDescent="0.2">
      <c r="D196" s="53"/>
      <c r="E196" s="53"/>
      <c r="F196" s="53"/>
      <c r="G196" s="53"/>
      <c r="H196" s="53"/>
      <c r="I196" s="53"/>
      <c r="J196" s="53"/>
      <c r="K196" s="53"/>
    </row>
    <row r="197" spans="4:11" ht="15.95" customHeight="1" x14ac:dyDescent="0.2">
      <c r="D197" s="53"/>
      <c r="E197" s="53"/>
      <c r="F197" s="53"/>
      <c r="G197" s="53"/>
      <c r="H197" s="53"/>
      <c r="I197" s="53"/>
      <c r="J197" s="53"/>
      <c r="K197" s="53"/>
    </row>
  </sheetData>
  <mergeCells count="17">
    <mergeCell ref="A86:K86"/>
    <mergeCell ref="H8:H9"/>
    <mergeCell ref="I8:I9"/>
    <mergeCell ref="A82:K82"/>
    <mergeCell ref="A83:K83"/>
    <mergeCell ref="A84:K84"/>
    <mergeCell ref="A85:K85"/>
    <mergeCell ref="A3:K3"/>
    <mergeCell ref="A4:K4"/>
    <mergeCell ref="A5:E5"/>
    <mergeCell ref="A7:C10"/>
    <mergeCell ref="D7:D10"/>
    <mergeCell ref="E7:I7"/>
    <mergeCell ref="J7:K8"/>
    <mergeCell ref="E8:E9"/>
    <mergeCell ref="F8:F9"/>
    <mergeCell ref="G8:G9"/>
  </mergeCells>
  <printOptions horizontalCentered="1"/>
  <pageMargins left="0.70866141732283472" right="0.31496062992125984" top="0.74803149606299213" bottom="0.74803149606299213" header="0.31496062992125984" footer="0.31496062992125984"/>
  <pageSetup paperSize="9" scale="78" fitToHeight="0" orientation="portrait" r:id="rId1"/>
  <headerFooter alignWithMargins="0"/>
  <rowBreaks count="1" manualBreakCount="1">
    <brk id="59" max="10"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A6CEE-0F23-424E-9189-991C45BB7A57}">
  <sheetPr codeName="Tabelle38"/>
  <dimension ref="A1:N200"/>
  <sheetViews>
    <sheetView showGridLines="0" zoomScaleNormal="100" workbookViewId="0"/>
  </sheetViews>
  <sheetFormatPr baseColWidth="10" defaultColWidth="8.85546875" defaultRowHeight="15.95" customHeight="1" x14ac:dyDescent="0.2"/>
  <cols>
    <col min="1" max="1" width="16.85546875" style="53" customWidth="1"/>
    <col min="2" max="2" width="9.7109375" style="87" customWidth="1"/>
    <col min="3" max="9" width="9.7109375" style="120" customWidth="1"/>
    <col min="10" max="10" width="9.7109375" style="121" customWidth="1"/>
    <col min="11" max="11" width="9.7109375" style="53" customWidth="1"/>
    <col min="12" max="12" width="9.7109375" style="120" customWidth="1"/>
    <col min="13" max="13" width="9.7109375" style="53" customWidth="1"/>
    <col min="14" max="16384" width="8.85546875" style="53"/>
  </cols>
  <sheetData>
    <row r="1" spans="1:13" customFormat="1" ht="36.75" customHeight="1" x14ac:dyDescent="0.2">
      <c r="A1" s="33" t="s">
        <v>61</v>
      </c>
      <c r="B1" s="33"/>
      <c r="C1" s="33"/>
      <c r="D1" s="33"/>
      <c r="E1" s="33"/>
      <c r="F1" s="33"/>
      <c r="G1" s="33"/>
      <c r="H1" s="33"/>
      <c r="I1" s="33"/>
      <c r="J1" s="33"/>
      <c r="K1" s="12"/>
      <c r="L1" s="33"/>
      <c r="M1" s="34" t="s">
        <v>38</v>
      </c>
    </row>
    <row r="2" spans="1:13" customFormat="1" ht="11.25" customHeight="1" x14ac:dyDescent="0.2">
      <c r="A2" s="36"/>
      <c r="B2" s="36"/>
      <c r="C2" s="36"/>
      <c r="D2" s="36"/>
      <c r="E2" s="36"/>
      <c r="F2" s="36"/>
      <c r="G2" s="36"/>
      <c r="H2" s="36"/>
      <c r="I2" s="36"/>
      <c r="J2" s="36"/>
      <c r="K2" s="36"/>
      <c r="L2" s="36"/>
      <c r="M2" s="36"/>
    </row>
    <row r="3" spans="1:13" s="39" customFormat="1" ht="24.95" customHeight="1" x14ac:dyDescent="0.2">
      <c r="A3" s="37" t="s">
        <v>374</v>
      </c>
      <c r="B3" s="38"/>
      <c r="C3" s="38"/>
      <c r="D3" s="38"/>
      <c r="E3" s="38"/>
      <c r="F3" s="38"/>
      <c r="G3" s="38"/>
      <c r="H3" s="38"/>
      <c r="I3" s="38"/>
      <c r="J3" s="38"/>
      <c r="K3" s="38"/>
    </row>
    <row r="4" spans="1:13" s="39" customFormat="1" ht="12" customHeight="1" x14ac:dyDescent="0.2">
      <c r="A4" s="86" t="s">
        <v>375</v>
      </c>
      <c r="B4" s="257"/>
      <c r="C4" s="257"/>
      <c r="D4" s="257"/>
      <c r="E4" s="257"/>
      <c r="F4" s="257"/>
      <c r="G4" s="257"/>
      <c r="H4" s="257"/>
      <c r="I4" s="257"/>
      <c r="J4" s="257"/>
      <c r="K4" s="257"/>
      <c r="L4" s="257"/>
      <c r="M4" s="257"/>
    </row>
    <row r="5" spans="1:13" s="39" customFormat="1" ht="12" customHeight="1" x14ac:dyDescent="0.2">
      <c r="A5" s="388" t="s">
        <v>376</v>
      </c>
      <c r="B5" s="388"/>
      <c r="C5" s="389"/>
      <c r="D5" s="389"/>
      <c r="E5" s="389"/>
      <c r="F5" s="390"/>
      <c r="G5" s="390"/>
      <c r="H5" s="390"/>
      <c r="I5" s="390"/>
      <c r="J5" s="390"/>
      <c r="K5" s="390"/>
      <c r="L5" s="390"/>
      <c r="M5" s="390"/>
    </row>
    <row r="6" spans="1:13" s="39" customFormat="1" ht="16.5" customHeight="1" x14ac:dyDescent="0.2">
      <c r="A6" s="391" t="s">
        <v>377</v>
      </c>
      <c r="B6" s="391"/>
      <c r="C6" s="391"/>
      <c r="D6" s="391"/>
      <c r="E6" s="391"/>
      <c r="F6" s="391"/>
      <c r="G6" s="391"/>
      <c r="H6" s="391"/>
      <c r="I6" s="391"/>
      <c r="J6" s="391"/>
      <c r="K6" s="391"/>
      <c r="L6" s="391"/>
      <c r="M6" s="391"/>
    </row>
    <row r="7" spans="1:13" customFormat="1" ht="33.950000000000003" customHeight="1" x14ac:dyDescent="0.2">
      <c r="A7" s="47" t="s">
        <v>378</v>
      </c>
      <c r="B7" s="392" t="s">
        <v>379</v>
      </c>
      <c r="C7" s="392"/>
      <c r="D7" s="392"/>
      <c r="E7" s="392"/>
      <c r="F7" s="392"/>
      <c r="G7" s="392"/>
      <c r="H7" s="393"/>
      <c r="I7" s="392" t="s">
        <v>380</v>
      </c>
      <c r="J7" s="392"/>
      <c r="K7" s="393"/>
      <c r="L7" s="394" t="s">
        <v>381</v>
      </c>
      <c r="M7" s="395"/>
    </row>
    <row r="8" spans="1:13" ht="23.85" customHeight="1" x14ac:dyDescent="0.2">
      <c r="A8" s="56"/>
      <c r="B8" s="396" t="s">
        <v>96</v>
      </c>
      <c r="C8" s="397" t="s">
        <v>98</v>
      </c>
      <c r="D8" s="397" t="s">
        <v>99</v>
      </c>
      <c r="E8" s="397" t="s">
        <v>382</v>
      </c>
      <c r="F8" s="397" t="s">
        <v>383</v>
      </c>
      <c r="G8" s="397" t="s">
        <v>100</v>
      </c>
      <c r="H8" s="398" t="s">
        <v>384</v>
      </c>
      <c r="I8" s="396" t="s">
        <v>96</v>
      </c>
      <c r="J8" s="396" t="s">
        <v>385</v>
      </c>
      <c r="K8" s="399" t="s">
        <v>386</v>
      </c>
      <c r="L8" s="400" t="s">
        <v>387</v>
      </c>
      <c r="M8" s="401" t="s">
        <v>388</v>
      </c>
    </row>
    <row r="9" spans="1:13" ht="12" customHeight="1" x14ac:dyDescent="0.2">
      <c r="A9" s="65"/>
      <c r="B9" s="66">
        <v>1</v>
      </c>
      <c r="C9" s="66">
        <v>2</v>
      </c>
      <c r="D9" s="66">
        <v>3</v>
      </c>
      <c r="E9" s="66">
        <v>4</v>
      </c>
      <c r="F9" s="66">
        <v>5</v>
      </c>
      <c r="G9" s="66">
        <v>6</v>
      </c>
      <c r="H9" s="66">
        <v>7</v>
      </c>
      <c r="I9" s="66">
        <v>8</v>
      </c>
      <c r="J9" s="66">
        <v>9</v>
      </c>
      <c r="K9" s="402">
        <v>10</v>
      </c>
      <c r="L9" s="403">
        <v>11</v>
      </c>
      <c r="M9" s="403">
        <v>12</v>
      </c>
    </row>
    <row r="10" spans="1:13" ht="11.1" customHeight="1" x14ac:dyDescent="0.2">
      <c r="A10" s="404" t="s">
        <v>389</v>
      </c>
      <c r="B10" s="80">
        <v>247926</v>
      </c>
      <c r="C10" s="79">
        <v>131383</v>
      </c>
      <c r="D10" s="79">
        <v>116543</v>
      </c>
      <c r="E10" s="79">
        <v>178612</v>
      </c>
      <c r="F10" s="79">
        <v>69298</v>
      </c>
      <c r="G10" s="79">
        <v>27260</v>
      </c>
      <c r="H10" s="79">
        <v>76887</v>
      </c>
      <c r="I10" s="80">
        <v>66457</v>
      </c>
      <c r="J10" s="79">
        <v>45682</v>
      </c>
      <c r="K10" s="79">
        <v>20775</v>
      </c>
      <c r="L10" s="405">
        <v>14182</v>
      </c>
      <c r="M10" s="406">
        <v>14808</v>
      </c>
    </row>
    <row r="11" spans="1:13" ht="15" customHeight="1" x14ac:dyDescent="0.2">
      <c r="A11" s="404" t="s">
        <v>390</v>
      </c>
      <c r="B11" s="80">
        <v>247844</v>
      </c>
      <c r="C11" s="79">
        <v>131547</v>
      </c>
      <c r="D11" s="79">
        <v>116297</v>
      </c>
      <c r="E11" s="79">
        <v>178392</v>
      </c>
      <c r="F11" s="79">
        <v>69431</v>
      </c>
      <c r="G11" s="79">
        <v>26433</v>
      </c>
      <c r="H11" s="79">
        <v>77678</v>
      </c>
      <c r="I11" s="80">
        <v>65153</v>
      </c>
      <c r="J11" s="79">
        <v>44760</v>
      </c>
      <c r="K11" s="79">
        <v>20393</v>
      </c>
      <c r="L11" s="405">
        <v>17812</v>
      </c>
      <c r="M11" s="406">
        <v>17785</v>
      </c>
    </row>
    <row r="12" spans="1:13" ht="11.1" customHeight="1" x14ac:dyDescent="0.2">
      <c r="A12" s="404" t="s">
        <v>391</v>
      </c>
      <c r="B12" s="80">
        <v>248666</v>
      </c>
      <c r="C12" s="79">
        <v>132326</v>
      </c>
      <c r="D12" s="79">
        <v>116340</v>
      </c>
      <c r="E12" s="79">
        <v>178384</v>
      </c>
      <c r="F12" s="79">
        <v>70272</v>
      </c>
      <c r="G12" s="79">
        <v>25574</v>
      </c>
      <c r="H12" s="79">
        <v>78882</v>
      </c>
      <c r="I12" s="80">
        <v>66641</v>
      </c>
      <c r="J12" s="79">
        <v>45870</v>
      </c>
      <c r="K12" s="79">
        <v>20771</v>
      </c>
      <c r="L12" s="405">
        <v>15336</v>
      </c>
      <c r="M12" s="406">
        <v>14746</v>
      </c>
    </row>
    <row r="13" spans="1:13" ht="11.1" customHeight="1" x14ac:dyDescent="0.2">
      <c r="A13" s="404" t="s">
        <v>392</v>
      </c>
      <c r="B13" s="80">
        <v>253690</v>
      </c>
      <c r="C13" s="79">
        <v>134898</v>
      </c>
      <c r="D13" s="79">
        <v>118792</v>
      </c>
      <c r="E13" s="79">
        <v>182544</v>
      </c>
      <c r="F13" s="79">
        <v>71142</v>
      </c>
      <c r="G13" s="79">
        <v>28455</v>
      </c>
      <c r="H13" s="79">
        <v>80076</v>
      </c>
      <c r="I13" s="80">
        <v>66149</v>
      </c>
      <c r="J13" s="79">
        <v>44644</v>
      </c>
      <c r="K13" s="79">
        <v>21505</v>
      </c>
      <c r="L13" s="405">
        <v>22914</v>
      </c>
      <c r="M13" s="406">
        <v>19220</v>
      </c>
    </row>
    <row r="14" spans="1:13" ht="11.1" customHeight="1" x14ac:dyDescent="0.2">
      <c r="A14" s="404" t="s">
        <v>393</v>
      </c>
      <c r="B14" s="80">
        <v>253544</v>
      </c>
      <c r="C14" s="79">
        <v>134302</v>
      </c>
      <c r="D14" s="79">
        <v>119242</v>
      </c>
      <c r="E14" s="79">
        <v>181537</v>
      </c>
      <c r="F14" s="79">
        <v>72005</v>
      </c>
      <c r="G14" s="79">
        <v>27860</v>
      </c>
      <c r="H14" s="79">
        <v>80810</v>
      </c>
      <c r="I14" s="80">
        <v>66962</v>
      </c>
      <c r="J14" s="79">
        <v>45559</v>
      </c>
      <c r="K14" s="79">
        <v>21403</v>
      </c>
      <c r="L14" s="405">
        <v>14391</v>
      </c>
      <c r="M14" s="406">
        <v>14789</v>
      </c>
    </row>
    <row r="15" spans="1:13" ht="15" customHeight="1" x14ac:dyDescent="0.2">
      <c r="A15" s="404" t="s">
        <v>394</v>
      </c>
      <c r="B15" s="80">
        <v>253632</v>
      </c>
      <c r="C15" s="79">
        <v>134608</v>
      </c>
      <c r="D15" s="79">
        <v>119024</v>
      </c>
      <c r="E15" s="79">
        <v>181080</v>
      </c>
      <c r="F15" s="79">
        <v>72551</v>
      </c>
      <c r="G15" s="79">
        <v>26900</v>
      </c>
      <c r="H15" s="79">
        <v>81483</v>
      </c>
      <c r="I15" s="80">
        <v>65933</v>
      </c>
      <c r="J15" s="79">
        <v>44772</v>
      </c>
      <c r="K15" s="79">
        <v>21161</v>
      </c>
      <c r="L15" s="405">
        <v>17957</v>
      </c>
      <c r="M15" s="406">
        <v>17603</v>
      </c>
    </row>
    <row r="16" spans="1:13" ht="11.1" customHeight="1" x14ac:dyDescent="0.2">
      <c r="A16" s="404" t="s">
        <v>391</v>
      </c>
      <c r="B16" s="80">
        <v>254591</v>
      </c>
      <c r="C16" s="79">
        <v>135460</v>
      </c>
      <c r="D16" s="79">
        <v>119131</v>
      </c>
      <c r="E16" s="79">
        <v>181108</v>
      </c>
      <c r="F16" s="79">
        <v>73483</v>
      </c>
      <c r="G16" s="79">
        <v>26068</v>
      </c>
      <c r="H16" s="79">
        <v>82728</v>
      </c>
      <c r="I16" s="80">
        <v>67580</v>
      </c>
      <c r="J16" s="79">
        <v>45931</v>
      </c>
      <c r="K16" s="79">
        <v>21649</v>
      </c>
      <c r="L16" s="405">
        <v>16742</v>
      </c>
      <c r="M16" s="406">
        <v>15808</v>
      </c>
    </row>
    <row r="17" spans="1:13" ht="11.1" customHeight="1" x14ac:dyDescent="0.2">
      <c r="A17" s="404" t="s">
        <v>392</v>
      </c>
      <c r="B17" s="80">
        <v>258673</v>
      </c>
      <c r="C17" s="79">
        <v>137437</v>
      </c>
      <c r="D17" s="79">
        <v>121236</v>
      </c>
      <c r="E17" s="79">
        <v>184721</v>
      </c>
      <c r="F17" s="79">
        <v>73952</v>
      </c>
      <c r="G17" s="79">
        <v>28881</v>
      </c>
      <c r="H17" s="79">
        <v>83680</v>
      </c>
      <c r="I17" s="80">
        <v>66979</v>
      </c>
      <c r="J17" s="79">
        <v>44575</v>
      </c>
      <c r="K17" s="79">
        <v>22404</v>
      </c>
      <c r="L17" s="405">
        <v>25605</v>
      </c>
      <c r="M17" s="406">
        <v>21887</v>
      </c>
    </row>
    <row r="18" spans="1:13" ht="11.1" customHeight="1" x14ac:dyDescent="0.2">
      <c r="A18" s="404" t="s">
        <v>393</v>
      </c>
      <c r="B18" s="80">
        <v>259474</v>
      </c>
      <c r="C18" s="79">
        <v>137309</v>
      </c>
      <c r="D18" s="79">
        <v>122165</v>
      </c>
      <c r="E18" s="79">
        <v>184118</v>
      </c>
      <c r="F18" s="79">
        <v>75356</v>
      </c>
      <c r="G18" s="79">
        <v>28640</v>
      </c>
      <c r="H18" s="79">
        <v>84525</v>
      </c>
      <c r="I18" s="80">
        <v>67854</v>
      </c>
      <c r="J18" s="79">
        <v>45342</v>
      </c>
      <c r="K18" s="79">
        <v>22512</v>
      </c>
      <c r="L18" s="405">
        <v>16165</v>
      </c>
      <c r="M18" s="406">
        <v>16285</v>
      </c>
    </row>
    <row r="19" spans="1:13" ht="15" customHeight="1" x14ac:dyDescent="0.2">
      <c r="A19" s="404" t="s">
        <v>395</v>
      </c>
      <c r="B19" s="80">
        <v>259993</v>
      </c>
      <c r="C19" s="79">
        <v>137902</v>
      </c>
      <c r="D19" s="79">
        <v>122091</v>
      </c>
      <c r="E19" s="79">
        <v>184497</v>
      </c>
      <c r="F19" s="79">
        <v>75496</v>
      </c>
      <c r="G19" s="79">
        <v>27831</v>
      </c>
      <c r="H19" s="79">
        <v>85400</v>
      </c>
      <c r="I19" s="80">
        <v>66801</v>
      </c>
      <c r="J19" s="79">
        <v>44476</v>
      </c>
      <c r="K19" s="79">
        <v>22325</v>
      </c>
      <c r="L19" s="405">
        <v>19370</v>
      </c>
      <c r="M19" s="406">
        <v>18788</v>
      </c>
    </row>
    <row r="20" spans="1:13" ht="11.1" customHeight="1" x14ac:dyDescent="0.2">
      <c r="A20" s="404" t="s">
        <v>391</v>
      </c>
      <c r="B20" s="80">
        <v>260420</v>
      </c>
      <c r="C20" s="79">
        <v>138409</v>
      </c>
      <c r="D20" s="79">
        <v>122011</v>
      </c>
      <c r="E20" s="79">
        <v>184121</v>
      </c>
      <c r="F20" s="79">
        <v>76299</v>
      </c>
      <c r="G20" s="79">
        <v>26851</v>
      </c>
      <c r="H20" s="79">
        <v>86529</v>
      </c>
      <c r="I20" s="80">
        <v>68508</v>
      </c>
      <c r="J20" s="79">
        <v>45487</v>
      </c>
      <c r="K20" s="79">
        <v>23021</v>
      </c>
      <c r="L20" s="405">
        <v>17279</v>
      </c>
      <c r="M20" s="406">
        <v>16986</v>
      </c>
    </row>
    <row r="21" spans="1:13" ht="11.1" customHeight="1" x14ac:dyDescent="0.2">
      <c r="A21" s="404" t="s">
        <v>392</v>
      </c>
      <c r="B21" s="80">
        <v>264716</v>
      </c>
      <c r="C21" s="79">
        <v>140647</v>
      </c>
      <c r="D21" s="79">
        <v>124069</v>
      </c>
      <c r="E21" s="79">
        <v>187960</v>
      </c>
      <c r="F21" s="79">
        <v>76756</v>
      </c>
      <c r="G21" s="79">
        <v>29558</v>
      </c>
      <c r="H21" s="79">
        <v>87289</v>
      </c>
      <c r="I21" s="80">
        <v>67706</v>
      </c>
      <c r="J21" s="79">
        <v>44067</v>
      </c>
      <c r="K21" s="79">
        <v>23639</v>
      </c>
      <c r="L21" s="405">
        <v>25803</v>
      </c>
      <c r="M21" s="406">
        <v>21838</v>
      </c>
    </row>
    <row r="22" spans="1:13" ht="11.1" customHeight="1" x14ac:dyDescent="0.2">
      <c r="A22" s="404" t="s">
        <v>393</v>
      </c>
      <c r="B22" s="80">
        <v>264478</v>
      </c>
      <c r="C22" s="79">
        <v>140018</v>
      </c>
      <c r="D22" s="79">
        <v>124460</v>
      </c>
      <c r="E22" s="79">
        <v>186906</v>
      </c>
      <c r="F22" s="79">
        <v>77572</v>
      </c>
      <c r="G22" s="79">
        <v>29052</v>
      </c>
      <c r="H22" s="79">
        <v>87863</v>
      </c>
      <c r="I22" s="80">
        <v>68039</v>
      </c>
      <c r="J22" s="79">
        <v>44703</v>
      </c>
      <c r="K22" s="79">
        <v>23336</v>
      </c>
      <c r="L22" s="405">
        <v>17568</v>
      </c>
      <c r="M22" s="406">
        <v>17823</v>
      </c>
    </row>
    <row r="23" spans="1:13" ht="15" customHeight="1" x14ac:dyDescent="0.2">
      <c r="A23" s="404" t="s">
        <v>396</v>
      </c>
      <c r="B23" s="80">
        <v>264886</v>
      </c>
      <c r="C23" s="79">
        <v>140014</v>
      </c>
      <c r="D23" s="79">
        <v>124872</v>
      </c>
      <c r="E23" s="79">
        <v>187061</v>
      </c>
      <c r="F23" s="79">
        <v>77825</v>
      </c>
      <c r="G23" s="79">
        <v>28494</v>
      </c>
      <c r="H23" s="79">
        <v>88570</v>
      </c>
      <c r="I23" s="80">
        <v>67434</v>
      </c>
      <c r="J23" s="79">
        <v>44102</v>
      </c>
      <c r="K23" s="79">
        <v>23332</v>
      </c>
      <c r="L23" s="405">
        <v>20240</v>
      </c>
      <c r="M23" s="406">
        <v>20011</v>
      </c>
    </row>
    <row r="24" spans="1:13" ht="11.1" customHeight="1" x14ac:dyDescent="0.2">
      <c r="A24" s="404" t="s">
        <v>391</v>
      </c>
      <c r="B24" s="80">
        <v>265990</v>
      </c>
      <c r="C24" s="79">
        <v>140977</v>
      </c>
      <c r="D24" s="79">
        <v>125013</v>
      </c>
      <c r="E24" s="79">
        <v>186738</v>
      </c>
      <c r="F24" s="79">
        <v>79252</v>
      </c>
      <c r="G24" s="79">
        <v>27814</v>
      </c>
      <c r="H24" s="79">
        <v>89413</v>
      </c>
      <c r="I24" s="80">
        <v>69810</v>
      </c>
      <c r="J24" s="79">
        <v>45518</v>
      </c>
      <c r="K24" s="79">
        <v>24292</v>
      </c>
      <c r="L24" s="405">
        <v>17789</v>
      </c>
      <c r="M24" s="406">
        <v>17422</v>
      </c>
    </row>
    <row r="25" spans="1:13" ht="11.1" customHeight="1" x14ac:dyDescent="0.2">
      <c r="A25" s="404" t="s">
        <v>392</v>
      </c>
      <c r="B25" s="80">
        <v>270109</v>
      </c>
      <c r="C25" s="79">
        <v>142974</v>
      </c>
      <c r="D25" s="79">
        <v>127135</v>
      </c>
      <c r="E25" s="79">
        <v>189542</v>
      </c>
      <c r="F25" s="79">
        <v>80567</v>
      </c>
      <c r="G25" s="79">
        <v>30699</v>
      </c>
      <c r="H25" s="79">
        <v>90200</v>
      </c>
      <c r="I25" s="80">
        <v>69161</v>
      </c>
      <c r="J25" s="79">
        <v>44018</v>
      </c>
      <c r="K25" s="79">
        <v>25143</v>
      </c>
      <c r="L25" s="405">
        <v>26690</v>
      </c>
      <c r="M25" s="406">
        <v>23080</v>
      </c>
    </row>
    <row r="26" spans="1:13" ht="11.1" customHeight="1" x14ac:dyDescent="0.2">
      <c r="A26" s="404" t="s">
        <v>393</v>
      </c>
      <c r="B26" s="80">
        <v>270728</v>
      </c>
      <c r="C26" s="79">
        <v>142786</v>
      </c>
      <c r="D26" s="79">
        <v>127942</v>
      </c>
      <c r="E26" s="79">
        <v>188518</v>
      </c>
      <c r="F26" s="79">
        <v>82210</v>
      </c>
      <c r="G26" s="79">
        <v>30536</v>
      </c>
      <c r="H26" s="79">
        <v>90575</v>
      </c>
      <c r="I26" s="80">
        <v>69922</v>
      </c>
      <c r="J26" s="79">
        <v>44667</v>
      </c>
      <c r="K26" s="79">
        <v>25255</v>
      </c>
      <c r="L26" s="405">
        <v>18088</v>
      </c>
      <c r="M26" s="406">
        <v>17661</v>
      </c>
    </row>
    <row r="27" spans="1:13" ht="15" customHeight="1" x14ac:dyDescent="0.2">
      <c r="A27" s="404" t="s">
        <v>397</v>
      </c>
      <c r="B27" s="80">
        <v>270879</v>
      </c>
      <c r="C27" s="79">
        <v>143001</v>
      </c>
      <c r="D27" s="79">
        <v>127878</v>
      </c>
      <c r="E27" s="79">
        <v>188564</v>
      </c>
      <c r="F27" s="79">
        <v>82315</v>
      </c>
      <c r="G27" s="79">
        <v>29536</v>
      </c>
      <c r="H27" s="79">
        <v>91139</v>
      </c>
      <c r="I27" s="80">
        <v>67476</v>
      </c>
      <c r="J27" s="79">
        <v>42836</v>
      </c>
      <c r="K27" s="79">
        <v>24640</v>
      </c>
      <c r="L27" s="405">
        <v>20848</v>
      </c>
      <c r="M27" s="406">
        <v>20651</v>
      </c>
    </row>
    <row r="28" spans="1:13" ht="11.1" customHeight="1" x14ac:dyDescent="0.2">
      <c r="A28" s="404" t="s">
        <v>391</v>
      </c>
      <c r="B28" s="80">
        <v>268457</v>
      </c>
      <c r="C28" s="79">
        <v>141855</v>
      </c>
      <c r="D28" s="79">
        <v>126602</v>
      </c>
      <c r="E28" s="79">
        <v>186740</v>
      </c>
      <c r="F28" s="79">
        <v>81717</v>
      </c>
      <c r="G28" s="79">
        <v>28327</v>
      </c>
      <c r="H28" s="79">
        <v>91161</v>
      </c>
      <c r="I28" s="80">
        <v>66728</v>
      </c>
      <c r="J28" s="79">
        <v>42309</v>
      </c>
      <c r="K28" s="79">
        <v>24419</v>
      </c>
      <c r="L28" s="405">
        <v>14509</v>
      </c>
      <c r="M28" s="406">
        <v>16487</v>
      </c>
    </row>
    <row r="29" spans="1:13" ht="11.1" customHeight="1" x14ac:dyDescent="0.2">
      <c r="A29" s="404" t="s">
        <v>392</v>
      </c>
      <c r="B29" s="80">
        <v>274121</v>
      </c>
      <c r="C29" s="79">
        <v>144431</v>
      </c>
      <c r="D29" s="79">
        <v>129690</v>
      </c>
      <c r="E29" s="79">
        <v>190768</v>
      </c>
      <c r="F29" s="79">
        <v>83353</v>
      </c>
      <c r="G29" s="79">
        <v>31309</v>
      </c>
      <c r="H29" s="79">
        <v>91881</v>
      </c>
      <c r="I29" s="80">
        <v>67530</v>
      </c>
      <c r="J29" s="79">
        <v>41600</v>
      </c>
      <c r="K29" s="79">
        <v>25930</v>
      </c>
      <c r="L29" s="405">
        <v>26395</v>
      </c>
      <c r="M29" s="406">
        <v>21618</v>
      </c>
    </row>
    <row r="30" spans="1:13" ht="11.1" customHeight="1" x14ac:dyDescent="0.2">
      <c r="A30" s="404" t="s">
        <v>393</v>
      </c>
      <c r="B30" s="80">
        <v>274601</v>
      </c>
      <c r="C30" s="79">
        <v>144392</v>
      </c>
      <c r="D30" s="79">
        <v>130209</v>
      </c>
      <c r="E30" s="79">
        <v>190481</v>
      </c>
      <c r="F30" s="79">
        <v>84120</v>
      </c>
      <c r="G30" s="79">
        <v>30712</v>
      </c>
      <c r="H30" s="79">
        <v>92492</v>
      </c>
      <c r="I30" s="80">
        <v>67161</v>
      </c>
      <c r="J30" s="79">
        <v>41161</v>
      </c>
      <c r="K30" s="79">
        <v>26000</v>
      </c>
      <c r="L30" s="405">
        <v>18362</v>
      </c>
      <c r="M30" s="406">
        <v>18092</v>
      </c>
    </row>
    <row r="31" spans="1:13" ht="15" customHeight="1" x14ac:dyDescent="0.2">
      <c r="A31" s="404" t="s">
        <v>398</v>
      </c>
      <c r="B31" s="80">
        <v>274619</v>
      </c>
      <c r="C31" s="79">
        <v>144439</v>
      </c>
      <c r="D31" s="79">
        <v>130180</v>
      </c>
      <c r="E31" s="79">
        <v>190398</v>
      </c>
      <c r="F31" s="79">
        <v>84221</v>
      </c>
      <c r="G31" s="79">
        <v>29920</v>
      </c>
      <c r="H31" s="79">
        <v>92604</v>
      </c>
      <c r="I31" s="80">
        <v>66579</v>
      </c>
      <c r="J31" s="79">
        <v>40439</v>
      </c>
      <c r="K31" s="79">
        <v>26140</v>
      </c>
      <c r="L31" s="405">
        <v>20156</v>
      </c>
      <c r="M31" s="406">
        <v>20076</v>
      </c>
    </row>
    <row r="32" spans="1:13" ht="11.1" customHeight="1" x14ac:dyDescent="0.2">
      <c r="A32" s="404" t="s">
        <v>391</v>
      </c>
      <c r="B32" s="80">
        <v>275923</v>
      </c>
      <c r="C32" s="79">
        <v>145264</v>
      </c>
      <c r="D32" s="79">
        <v>130659</v>
      </c>
      <c r="E32" s="79">
        <v>190775</v>
      </c>
      <c r="F32" s="79">
        <v>85148</v>
      </c>
      <c r="G32" s="79">
        <v>29496</v>
      </c>
      <c r="H32" s="79">
        <v>93155</v>
      </c>
      <c r="I32" s="80">
        <v>69352</v>
      </c>
      <c r="J32" s="79">
        <v>41840</v>
      </c>
      <c r="K32" s="79">
        <v>27512</v>
      </c>
      <c r="L32" s="405">
        <v>19214</v>
      </c>
      <c r="M32" s="406">
        <v>17985</v>
      </c>
    </row>
    <row r="33" spans="1:13" ht="11.1" customHeight="1" x14ac:dyDescent="0.2">
      <c r="A33" s="404" t="s">
        <v>392</v>
      </c>
      <c r="B33" s="80">
        <v>280167</v>
      </c>
      <c r="C33" s="79">
        <v>147464</v>
      </c>
      <c r="D33" s="79">
        <v>132703</v>
      </c>
      <c r="E33" s="79">
        <v>194359</v>
      </c>
      <c r="F33" s="79">
        <v>85808</v>
      </c>
      <c r="G33" s="79">
        <v>32099</v>
      </c>
      <c r="H33" s="79">
        <v>93479</v>
      </c>
      <c r="I33" s="80">
        <v>70083</v>
      </c>
      <c r="J33" s="79">
        <v>41325</v>
      </c>
      <c r="K33" s="79">
        <v>28758</v>
      </c>
      <c r="L33" s="405">
        <v>26685</v>
      </c>
      <c r="M33" s="406">
        <v>22857</v>
      </c>
    </row>
    <row r="34" spans="1:13" ht="11.1" customHeight="1" x14ac:dyDescent="0.2">
      <c r="A34" s="404" t="s">
        <v>393</v>
      </c>
      <c r="B34" s="80">
        <v>281473</v>
      </c>
      <c r="C34" s="79">
        <v>147750</v>
      </c>
      <c r="D34" s="79">
        <v>133723</v>
      </c>
      <c r="E34" s="79">
        <v>194055</v>
      </c>
      <c r="F34" s="79">
        <v>87418</v>
      </c>
      <c r="G34" s="79">
        <v>31865</v>
      </c>
      <c r="H34" s="79">
        <v>93910</v>
      </c>
      <c r="I34" s="80">
        <v>71271</v>
      </c>
      <c r="J34" s="79">
        <v>42092</v>
      </c>
      <c r="K34" s="79">
        <v>29179</v>
      </c>
      <c r="L34" s="405">
        <v>19580</v>
      </c>
      <c r="M34" s="406">
        <v>18382</v>
      </c>
    </row>
    <row r="35" spans="1:13" ht="15" customHeight="1" x14ac:dyDescent="0.2">
      <c r="A35" s="404" t="s">
        <v>399</v>
      </c>
      <c r="B35" s="80">
        <v>282251</v>
      </c>
      <c r="C35" s="79">
        <v>148302</v>
      </c>
      <c r="D35" s="79">
        <v>133949</v>
      </c>
      <c r="E35" s="79">
        <v>194231</v>
      </c>
      <c r="F35" s="79">
        <v>88020</v>
      </c>
      <c r="G35" s="79">
        <v>31083</v>
      </c>
      <c r="H35" s="79">
        <v>94227</v>
      </c>
      <c r="I35" s="80">
        <v>71598</v>
      </c>
      <c r="J35" s="79">
        <v>41830</v>
      </c>
      <c r="K35" s="79">
        <v>29768</v>
      </c>
      <c r="L35" s="405">
        <v>22443</v>
      </c>
      <c r="M35" s="406">
        <v>21894</v>
      </c>
    </row>
    <row r="36" spans="1:13" ht="11.1" customHeight="1" x14ac:dyDescent="0.2">
      <c r="A36" s="404" t="s">
        <v>391</v>
      </c>
      <c r="B36" s="80">
        <v>283315</v>
      </c>
      <c r="C36" s="79">
        <v>149034</v>
      </c>
      <c r="D36" s="79">
        <v>134281</v>
      </c>
      <c r="E36" s="79">
        <v>194010</v>
      </c>
      <c r="F36" s="79">
        <v>89305</v>
      </c>
      <c r="G36" s="79">
        <v>30518</v>
      </c>
      <c r="H36" s="79">
        <v>94589</v>
      </c>
      <c r="I36" s="80">
        <v>73745</v>
      </c>
      <c r="J36" s="79">
        <v>43027</v>
      </c>
      <c r="K36" s="79">
        <v>30718</v>
      </c>
      <c r="L36" s="405">
        <v>21239</v>
      </c>
      <c r="M36" s="406">
        <v>20434</v>
      </c>
    </row>
    <row r="37" spans="1:13" ht="11.1" customHeight="1" x14ac:dyDescent="0.2">
      <c r="A37" s="404" t="s">
        <v>392</v>
      </c>
      <c r="B37" s="80">
        <v>287453</v>
      </c>
      <c r="C37" s="79">
        <v>151252</v>
      </c>
      <c r="D37" s="79">
        <v>136201</v>
      </c>
      <c r="E37" s="79">
        <v>197208</v>
      </c>
      <c r="F37" s="79">
        <v>90245</v>
      </c>
      <c r="G37" s="79">
        <v>33032</v>
      </c>
      <c r="H37" s="79">
        <v>94697</v>
      </c>
      <c r="I37" s="80">
        <v>74264</v>
      </c>
      <c r="J37" s="79">
        <v>42214</v>
      </c>
      <c r="K37" s="79">
        <v>32050</v>
      </c>
      <c r="L37" s="405">
        <v>26969</v>
      </c>
      <c r="M37" s="406">
        <v>23489</v>
      </c>
    </row>
    <row r="38" spans="1:13" ht="11.1" customHeight="1" x14ac:dyDescent="0.2">
      <c r="A38" s="407" t="s">
        <v>393</v>
      </c>
      <c r="B38" s="80">
        <v>287100</v>
      </c>
      <c r="C38" s="79">
        <v>150504</v>
      </c>
      <c r="D38" s="79">
        <v>136596</v>
      </c>
      <c r="E38" s="79">
        <v>196191</v>
      </c>
      <c r="F38" s="79">
        <v>90909</v>
      </c>
      <c r="G38" s="79">
        <v>32258</v>
      </c>
      <c r="H38" s="79">
        <v>94718</v>
      </c>
      <c r="I38" s="80">
        <v>75682</v>
      </c>
      <c r="J38" s="79">
        <v>43381</v>
      </c>
      <c r="K38" s="79">
        <v>32301</v>
      </c>
      <c r="L38" s="405">
        <v>18882</v>
      </c>
      <c r="M38" s="406">
        <v>19772</v>
      </c>
    </row>
    <row r="39" spans="1:13" ht="15" customHeight="1" x14ac:dyDescent="0.2">
      <c r="A39" s="404" t="s">
        <v>400</v>
      </c>
      <c r="B39" s="80">
        <v>286601</v>
      </c>
      <c r="C39" s="79">
        <v>150326</v>
      </c>
      <c r="D39" s="79">
        <v>136275</v>
      </c>
      <c r="E39" s="79">
        <v>195818</v>
      </c>
      <c r="F39" s="79">
        <v>90783</v>
      </c>
      <c r="G39" s="79">
        <v>31304</v>
      </c>
      <c r="H39" s="79">
        <v>94549</v>
      </c>
      <c r="I39" s="80">
        <v>75370</v>
      </c>
      <c r="J39" s="79">
        <v>43205</v>
      </c>
      <c r="K39" s="79">
        <v>32165</v>
      </c>
      <c r="L39" s="405">
        <v>22274</v>
      </c>
      <c r="M39" s="406">
        <v>22484</v>
      </c>
    </row>
    <row r="40" spans="1:13" ht="11.1" customHeight="1" x14ac:dyDescent="0.2">
      <c r="A40" s="407" t="s">
        <v>391</v>
      </c>
      <c r="B40" s="80">
        <v>286654</v>
      </c>
      <c r="C40" s="79">
        <v>150350</v>
      </c>
      <c r="D40" s="79">
        <v>136304</v>
      </c>
      <c r="E40" s="79">
        <v>195285</v>
      </c>
      <c r="F40" s="79">
        <v>91369</v>
      </c>
      <c r="G40" s="79">
        <v>30053</v>
      </c>
      <c r="H40" s="79">
        <v>94964</v>
      </c>
      <c r="I40" s="80">
        <v>76145</v>
      </c>
      <c r="J40" s="79">
        <v>43787</v>
      </c>
      <c r="K40" s="79">
        <v>32358</v>
      </c>
      <c r="L40" s="405">
        <v>21506</v>
      </c>
      <c r="M40" s="406">
        <v>22591</v>
      </c>
    </row>
    <row r="41" spans="1:13" ht="11.1" customHeight="1" x14ac:dyDescent="0.2">
      <c r="A41" s="404" t="s">
        <v>392</v>
      </c>
      <c r="B41" s="80">
        <v>290893</v>
      </c>
      <c r="C41" s="79">
        <v>152637</v>
      </c>
      <c r="D41" s="79">
        <v>138256</v>
      </c>
      <c r="E41" s="79">
        <v>198965</v>
      </c>
      <c r="F41" s="79">
        <v>91928</v>
      </c>
      <c r="G41" s="79">
        <v>32416</v>
      </c>
      <c r="H41" s="79">
        <v>94735</v>
      </c>
      <c r="I41" s="80">
        <v>74454</v>
      </c>
      <c r="J41" s="79">
        <v>42189</v>
      </c>
      <c r="K41" s="79">
        <v>32265</v>
      </c>
      <c r="L41" s="405">
        <v>26947</v>
      </c>
      <c r="M41" s="406">
        <v>24108</v>
      </c>
    </row>
    <row r="42" spans="1:13" ht="11.1" customHeight="1" x14ac:dyDescent="0.2">
      <c r="A42" s="404" t="s">
        <v>393</v>
      </c>
      <c r="B42" s="80">
        <v>291751</v>
      </c>
      <c r="C42" s="79">
        <v>152783</v>
      </c>
      <c r="D42" s="79">
        <v>138968</v>
      </c>
      <c r="E42" s="79">
        <v>198813</v>
      </c>
      <c r="F42" s="79">
        <v>92938</v>
      </c>
      <c r="G42" s="79">
        <v>31818</v>
      </c>
      <c r="H42" s="79">
        <v>95051</v>
      </c>
      <c r="I42" s="80">
        <v>74984</v>
      </c>
      <c r="J42" s="79">
        <v>42830</v>
      </c>
      <c r="K42" s="79">
        <v>32154</v>
      </c>
      <c r="L42" s="405">
        <v>18992</v>
      </c>
      <c r="M42" s="406">
        <v>18989</v>
      </c>
    </row>
    <row r="43" spans="1:13" ht="15" customHeight="1" x14ac:dyDescent="0.2">
      <c r="A43" s="404" t="s">
        <v>401</v>
      </c>
      <c r="B43" s="80">
        <v>292859</v>
      </c>
      <c r="C43" s="79">
        <v>153175</v>
      </c>
      <c r="D43" s="79">
        <v>139684</v>
      </c>
      <c r="E43" s="79">
        <v>198961</v>
      </c>
      <c r="F43" s="79">
        <v>93898</v>
      </c>
      <c r="G43" s="79">
        <v>31104</v>
      </c>
      <c r="H43" s="79">
        <v>95357</v>
      </c>
      <c r="I43" s="80">
        <v>74081</v>
      </c>
      <c r="J43" s="79">
        <v>42146</v>
      </c>
      <c r="K43" s="79">
        <v>31935</v>
      </c>
      <c r="L43" s="405">
        <v>23002</v>
      </c>
      <c r="M43" s="406">
        <v>22909</v>
      </c>
    </row>
    <row r="44" spans="1:13" ht="11.1" customHeight="1" x14ac:dyDescent="0.2">
      <c r="A44" s="404" t="s">
        <v>391</v>
      </c>
      <c r="B44" s="80">
        <v>293188</v>
      </c>
      <c r="C44" s="79">
        <v>153256</v>
      </c>
      <c r="D44" s="79">
        <v>139932</v>
      </c>
      <c r="E44" s="79">
        <v>198320</v>
      </c>
      <c r="F44" s="79">
        <v>94868</v>
      </c>
      <c r="G44" s="79">
        <v>29859</v>
      </c>
      <c r="H44" s="79">
        <v>95609</v>
      </c>
      <c r="I44" s="80">
        <v>75223</v>
      </c>
      <c r="J44" s="79">
        <v>43006</v>
      </c>
      <c r="K44" s="79">
        <v>32217</v>
      </c>
      <c r="L44" s="405">
        <v>19492</v>
      </c>
      <c r="M44" s="406">
        <v>19981</v>
      </c>
    </row>
    <row r="45" spans="1:13" ht="11.1" customHeight="1" x14ac:dyDescent="0.2">
      <c r="A45" s="404" t="s">
        <v>392</v>
      </c>
      <c r="B45" s="80">
        <v>297371</v>
      </c>
      <c r="C45" s="79">
        <v>155475</v>
      </c>
      <c r="D45" s="79">
        <v>141896</v>
      </c>
      <c r="E45" s="79">
        <v>201690</v>
      </c>
      <c r="F45" s="79">
        <v>95681</v>
      </c>
      <c r="G45" s="79">
        <v>32315</v>
      </c>
      <c r="H45" s="79">
        <v>95726</v>
      </c>
      <c r="I45" s="80">
        <v>74966</v>
      </c>
      <c r="J45" s="79">
        <v>41753</v>
      </c>
      <c r="K45" s="79">
        <v>33213</v>
      </c>
      <c r="L45" s="405">
        <v>27121</v>
      </c>
      <c r="M45" s="406">
        <v>24226</v>
      </c>
    </row>
    <row r="46" spans="1:13" ht="11.1" customHeight="1" x14ac:dyDescent="0.2">
      <c r="A46" s="404" t="s">
        <v>393</v>
      </c>
      <c r="B46" s="80">
        <v>298660</v>
      </c>
      <c r="C46" s="79">
        <v>155349</v>
      </c>
      <c r="D46" s="79">
        <v>143311</v>
      </c>
      <c r="E46" s="79">
        <v>201304</v>
      </c>
      <c r="F46" s="79">
        <v>97356</v>
      </c>
      <c r="G46" s="79">
        <v>31857</v>
      </c>
      <c r="H46" s="79">
        <v>96148</v>
      </c>
      <c r="I46" s="80">
        <v>76001</v>
      </c>
      <c r="J46" s="79">
        <v>42382</v>
      </c>
      <c r="K46" s="79">
        <v>33619</v>
      </c>
      <c r="L46" s="405">
        <v>19223</v>
      </c>
      <c r="M46" s="406">
        <v>19589</v>
      </c>
    </row>
    <row r="47" spans="1:13" ht="15" customHeight="1" x14ac:dyDescent="0.2">
      <c r="A47" s="404" t="s">
        <v>402</v>
      </c>
      <c r="B47" s="80">
        <v>298272</v>
      </c>
      <c r="C47" s="79">
        <v>155254</v>
      </c>
      <c r="D47" s="79">
        <v>143018</v>
      </c>
      <c r="E47" s="79">
        <v>200480</v>
      </c>
      <c r="F47" s="79">
        <v>97792</v>
      </c>
      <c r="G47" s="79">
        <v>30911</v>
      </c>
      <c r="H47" s="79">
        <v>95636</v>
      </c>
      <c r="I47" s="80">
        <v>75393</v>
      </c>
      <c r="J47" s="79">
        <v>42126</v>
      </c>
      <c r="K47" s="79">
        <v>33267</v>
      </c>
      <c r="L47" s="405">
        <v>22927</v>
      </c>
      <c r="M47" s="406">
        <v>23425</v>
      </c>
    </row>
    <row r="48" spans="1:13" ht="11.1" customHeight="1" x14ac:dyDescent="0.2">
      <c r="A48" s="404" t="s">
        <v>391</v>
      </c>
      <c r="B48" s="80">
        <v>297354</v>
      </c>
      <c r="C48" s="79">
        <v>154642</v>
      </c>
      <c r="D48" s="79">
        <v>142712</v>
      </c>
      <c r="E48" s="79">
        <v>199059</v>
      </c>
      <c r="F48" s="79">
        <v>98295</v>
      </c>
      <c r="G48" s="79">
        <v>29747</v>
      </c>
      <c r="H48" s="79">
        <v>95442</v>
      </c>
      <c r="I48" s="80">
        <v>74775</v>
      </c>
      <c r="J48" s="79">
        <v>42051</v>
      </c>
      <c r="K48" s="79">
        <v>32724</v>
      </c>
      <c r="L48" s="405">
        <v>19389</v>
      </c>
      <c r="M48" s="406">
        <v>20322</v>
      </c>
    </row>
    <row r="49" spans="1:14" ht="11.1" customHeight="1" x14ac:dyDescent="0.2">
      <c r="A49" s="404" t="s">
        <v>392</v>
      </c>
      <c r="B49" s="80">
        <v>299885</v>
      </c>
      <c r="C49" s="79">
        <v>155963</v>
      </c>
      <c r="D49" s="79">
        <v>143922</v>
      </c>
      <c r="E49" s="79">
        <v>201316</v>
      </c>
      <c r="F49" s="79">
        <v>98569</v>
      </c>
      <c r="G49" s="79">
        <v>31686</v>
      </c>
      <c r="H49" s="79">
        <v>95138</v>
      </c>
      <c r="I49" s="80">
        <v>73996</v>
      </c>
      <c r="J49" s="79">
        <v>40448</v>
      </c>
      <c r="K49" s="79">
        <v>33548</v>
      </c>
      <c r="L49" s="405">
        <v>26070</v>
      </c>
      <c r="M49" s="406">
        <v>24358</v>
      </c>
    </row>
    <row r="50" spans="1:14" ht="11.1" customHeight="1" x14ac:dyDescent="0.2">
      <c r="A50" s="404" t="s">
        <v>393</v>
      </c>
      <c r="B50" s="108">
        <v>299473</v>
      </c>
      <c r="C50" s="109">
        <v>155055</v>
      </c>
      <c r="D50" s="109">
        <v>144418</v>
      </c>
      <c r="E50" s="109">
        <v>200627</v>
      </c>
      <c r="F50" s="109">
        <v>98846</v>
      </c>
      <c r="G50" s="109">
        <v>31299</v>
      </c>
      <c r="H50" s="109">
        <v>94909</v>
      </c>
      <c r="I50" s="108">
        <v>72960</v>
      </c>
      <c r="J50" s="109">
        <v>40312</v>
      </c>
      <c r="K50" s="109">
        <v>32648</v>
      </c>
      <c r="L50" s="408">
        <v>18353</v>
      </c>
      <c r="M50" s="409">
        <v>18756</v>
      </c>
    </row>
    <row r="51" spans="1:14" s="86" customFormat="1" ht="11.25" customHeight="1" x14ac:dyDescent="0.2">
      <c r="A51" s="410"/>
      <c r="B51" s="410"/>
      <c r="C51" s="410"/>
      <c r="D51" s="410"/>
      <c r="E51" s="410"/>
      <c r="F51" s="410"/>
      <c r="G51" s="410"/>
      <c r="H51" s="410"/>
      <c r="I51" s="410"/>
      <c r="J51" s="410"/>
      <c r="K51" s="113"/>
      <c r="L51" s="410"/>
      <c r="M51" s="114" t="s">
        <v>35</v>
      </c>
    </row>
    <row r="52" spans="1:14" s="86" customFormat="1" ht="21" customHeight="1" x14ac:dyDescent="0.2">
      <c r="A52" s="116" t="s">
        <v>403</v>
      </c>
      <c r="B52" s="116"/>
      <c r="C52" s="116"/>
      <c r="D52" s="116"/>
      <c r="E52" s="116"/>
      <c r="F52" s="116"/>
      <c r="G52" s="116"/>
      <c r="H52" s="116"/>
      <c r="I52" s="116"/>
      <c r="J52" s="116"/>
      <c r="K52" s="116"/>
      <c r="L52" s="116"/>
      <c r="M52" s="116"/>
    </row>
    <row r="53" spans="1:14" s="86" customFormat="1" ht="12" customHeight="1" x14ac:dyDescent="0.2">
      <c r="A53" s="411" t="s">
        <v>404</v>
      </c>
      <c r="B53" s="411"/>
      <c r="C53" s="411"/>
      <c r="D53" s="411"/>
      <c r="E53" s="411"/>
      <c r="F53" s="411"/>
      <c r="G53" s="411"/>
      <c r="H53" s="411"/>
      <c r="I53" s="411"/>
      <c r="J53" s="411"/>
      <c r="K53" s="411"/>
      <c r="L53" s="411"/>
      <c r="M53" s="411"/>
    </row>
    <row r="54" spans="1:14" s="113" customFormat="1" ht="12.75" customHeight="1" x14ac:dyDescent="0.15">
      <c r="A54" s="116" t="s">
        <v>321</v>
      </c>
      <c r="B54" s="116"/>
      <c r="C54" s="116"/>
      <c r="D54" s="116"/>
      <c r="E54" s="116"/>
      <c r="F54" s="116"/>
      <c r="G54" s="116"/>
      <c r="H54" s="116"/>
      <c r="I54" s="116"/>
      <c r="J54" s="116"/>
      <c r="K54" s="116"/>
      <c r="L54" s="116"/>
      <c r="M54" s="116"/>
    </row>
    <row r="55" spans="1:14" s="180" customFormat="1" ht="12.75" customHeight="1" x14ac:dyDescent="0.15">
      <c r="A55" s="118"/>
      <c r="B55" s="119"/>
      <c r="C55" s="119"/>
      <c r="D55" s="119"/>
      <c r="E55" s="119"/>
      <c r="F55" s="119"/>
      <c r="G55" s="119"/>
      <c r="H55" s="119"/>
      <c r="I55" s="119"/>
      <c r="J55" s="119"/>
      <c r="K55" s="119"/>
    </row>
    <row r="56" spans="1:14" s="180" customFormat="1" ht="18" customHeight="1" x14ac:dyDescent="0.2">
      <c r="A56" s="412" t="s">
        <v>551</v>
      </c>
      <c r="B56" s="412"/>
      <c r="C56" s="412"/>
      <c r="D56" s="412"/>
      <c r="E56" s="412"/>
      <c r="F56" s="412"/>
      <c r="G56" s="412"/>
      <c r="H56" s="412"/>
      <c r="I56" s="412"/>
      <c r="J56" s="412"/>
      <c r="K56" s="412"/>
    </row>
    <row r="57" spans="1:14" s="180" customFormat="1" ht="11.25" customHeight="1" x14ac:dyDescent="0.2">
      <c r="A57" s="413"/>
      <c r="B57" s="413"/>
      <c r="C57" s="413"/>
      <c r="D57" s="413"/>
      <c r="E57" s="413"/>
      <c r="F57" s="413"/>
      <c r="G57" s="413"/>
      <c r="H57" s="413"/>
      <c r="I57" s="413"/>
      <c r="J57" s="413"/>
      <c r="L57" s="183"/>
      <c r="N57" s="183"/>
    </row>
    <row r="58" spans="1:14" ht="12.75" customHeight="1" x14ac:dyDescent="0.2">
      <c r="A58" s="414"/>
      <c r="B58" s="414"/>
      <c r="C58" s="414"/>
      <c r="D58" s="414"/>
      <c r="E58" s="414"/>
      <c r="F58" s="414"/>
      <c r="G58" s="414"/>
      <c r="H58" s="414"/>
      <c r="I58" s="414"/>
      <c r="J58" s="414"/>
      <c r="L58" s="414"/>
      <c r="N58" s="148"/>
    </row>
    <row r="59" spans="1:14" ht="12.75" customHeight="1" x14ac:dyDescent="0.2">
      <c r="A59" s="414"/>
      <c r="B59" s="414"/>
      <c r="C59" s="414"/>
      <c r="D59" s="414"/>
      <c r="E59" s="414"/>
      <c r="F59" s="414"/>
      <c r="G59" s="414"/>
      <c r="H59" s="414"/>
      <c r="I59" s="414"/>
      <c r="J59" s="414"/>
      <c r="L59" s="414"/>
    </row>
    <row r="60" spans="1:14" ht="12.75" customHeight="1" x14ac:dyDescent="0.2">
      <c r="B60" s="53"/>
      <c r="C60" s="53"/>
      <c r="D60" s="53"/>
      <c r="E60" s="53"/>
      <c r="F60" s="53"/>
      <c r="G60" s="53"/>
      <c r="H60" s="53"/>
      <c r="I60" s="53"/>
      <c r="J60" s="53"/>
      <c r="L60" s="53"/>
    </row>
    <row r="61" spans="1:14" ht="12.75" customHeight="1" x14ac:dyDescent="0.2">
      <c r="B61" s="53"/>
      <c r="C61" s="53"/>
      <c r="D61" s="53"/>
      <c r="E61" s="53"/>
      <c r="F61" s="53"/>
      <c r="G61" s="53"/>
      <c r="H61" s="53"/>
      <c r="I61" s="53"/>
      <c r="J61" s="53"/>
      <c r="L61" s="53"/>
    </row>
    <row r="62" spans="1:14" ht="12.75" customHeight="1" x14ac:dyDescent="0.2">
      <c r="B62" s="53"/>
      <c r="C62" s="53"/>
      <c r="D62" s="53"/>
      <c r="E62" s="53"/>
      <c r="F62" s="53"/>
      <c r="G62" s="53"/>
      <c r="H62" s="53"/>
      <c r="I62" s="53"/>
      <c r="J62" s="53"/>
      <c r="L62" s="53"/>
    </row>
    <row r="63" spans="1:14" ht="12.75" customHeight="1" x14ac:dyDescent="0.2">
      <c r="B63" s="53"/>
      <c r="C63" s="53"/>
      <c r="D63" s="53"/>
      <c r="E63" s="53"/>
      <c r="F63" s="53"/>
      <c r="G63" s="53"/>
      <c r="H63" s="53"/>
      <c r="I63" s="53"/>
      <c r="J63" s="53"/>
      <c r="L63" s="53"/>
    </row>
    <row r="64" spans="1:14" ht="15.95" customHeight="1" x14ac:dyDescent="0.2">
      <c r="B64" s="53"/>
      <c r="C64" s="53"/>
      <c r="D64" s="53"/>
      <c r="E64" s="53"/>
      <c r="F64" s="53"/>
      <c r="G64" s="53"/>
      <c r="H64" s="53"/>
      <c r="I64" s="53"/>
      <c r="J64" s="53"/>
      <c r="L64" s="53"/>
    </row>
    <row r="65" spans="2:13" ht="15.95" customHeight="1" x14ac:dyDescent="0.2">
      <c r="B65" s="53"/>
      <c r="C65" s="53"/>
      <c r="D65" s="53"/>
      <c r="E65" s="53"/>
      <c r="F65" s="53"/>
      <c r="G65" s="53"/>
      <c r="H65" s="53"/>
      <c r="I65" s="53"/>
      <c r="J65" s="53"/>
      <c r="L65" s="53"/>
    </row>
    <row r="66" spans="2:13" ht="15.95" customHeight="1" x14ac:dyDescent="0.2">
      <c r="B66" s="53"/>
      <c r="C66" s="53"/>
      <c r="D66" s="53"/>
      <c r="E66" s="53"/>
      <c r="F66" s="53"/>
      <c r="G66" s="53"/>
      <c r="H66" s="53"/>
      <c r="I66" s="53"/>
      <c r="J66" s="53"/>
      <c r="L66" s="53"/>
    </row>
    <row r="67" spans="2:13" ht="15.95" customHeight="1" x14ac:dyDescent="0.2">
      <c r="B67" s="53"/>
      <c r="C67" s="53"/>
      <c r="D67" s="53"/>
      <c r="E67" s="53"/>
      <c r="F67" s="53"/>
      <c r="G67" s="53"/>
      <c r="H67" s="53"/>
      <c r="I67" s="53"/>
      <c r="J67" s="53"/>
      <c r="L67" s="53"/>
    </row>
    <row r="68" spans="2:13" ht="15.95" customHeight="1" x14ac:dyDescent="0.2">
      <c r="B68" s="53"/>
      <c r="C68" s="53"/>
      <c r="D68" s="53"/>
      <c r="E68" s="53"/>
      <c r="F68" s="53"/>
      <c r="G68" s="53"/>
      <c r="H68" s="53"/>
      <c r="I68" s="53"/>
      <c r="J68" s="53"/>
      <c r="L68" s="53"/>
    </row>
    <row r="69" spans="2:13" ht="15.95" customHeight="1" x14ac:dyDescent="0.2">
      <c r="B69" s="53"/>
      <c r="C69" s="53"/>
      <c r="D69" s="53"/>
      <c r="E69" s="53"/>
      <c r="F69" s="53"/>
      <c r="G69" s="53"/>
      <c r="H69" s="53"/>
      <c r="I69" s="53"/>
      <c r="J69" s="53"/>
      <c r="L69" s="53"/>
    </row>
    <row r="70" spans="2:13" ht="15.95" customHeight="1" x14ac:dyDescent="0.2">
      <c r="B70" s="53"/>
      <c r="C70" s="53"/>
      <c r="D70" s="53"/>
      <c r="E70" s="53"/>
      <c r="F70" s="53"/>
      <c r="G70" s="53"/>
      <c r="H70" s="53"/>
      <c r="I70" s="53"/>
      <c r="J70" s="53"/>
      <c r="K70" s="227"/>
      <c r="L70" s="53"/>
      <c r="M70" s="227"/>
    </row>
    <row r="71" spans="2:13" ht="15.95" customHeight="1" x14ac:dyDescent="0.2">
      <c r="B71" s="53"/>
      <c r="C71" s="53"/>
      <c r="D71" s="53"/>
      <c r="E71" s="53"/>
      <c r="F71" s="53"/>
      <c r="G71" s="53"/>
      <c r="H71" s="53"/>
      <c r="I71" s="53"/>
      <c r="J71" s="53"/>
      <c r="K71" s="227"/>
      <c r="L71" s="53"/>
      <c r="M71" s="227"/>
    </row>
    <row r="72" spans="2:13" ht="15.95" customHeight="1" x14ac:dyDescent="0.2">
      <c r="B72" s="53"/>
      <c r="C72" s="53"/>
      <c r="D72" s="53"/>
      <c r="E72" s="53"/>
      <c r="F72" s="53"/>
      <c r="G72" s="53"/>
      <c r="H72" s="53"/>
      <c r="I72" s="53"/>
      <c r="J72" s="53"/>
      <c r="K72" s="227"/>
      <c r="L72" s="53"/>
      <c r="M72" s="227"/>
    </row>
    <row r="73" spans="2:13" ht="15.95" customHeight="1" x14ac:dyDescent="0.2">
      <c r="B73" s="53"/>
      <c r="C73" s="53"/>
      <c r="D73" s="53"/>
      <c r="E73" s="53"/>
      <c r="F73" s="53"/>
      <c r="G73" s="53"/>
      <c r="H73" s="53"/>
      <c r="I73" s="53"/>
      <c r="J73" s="53"/>
      <c r="L73" s="53"/>
    </row>
    <row r="74" spans="2:13" ht="15.95" customHeight="1" x14ac:dyDescent="0.2">
      <c r="B74" s="53"/>
      <c r="C74" s="53"/>
      <c r="D74" s="53"/>
      <c r="E74" s="53"/>
      <c r="F74" s="53"/>
      <c r="G74" s="53"/>
      <c r="H74" s="53"/>
      <c r="I74" s="53"/>
      <c r="J74" s="53"/>
      <c r="L74" s="53"/>
    </row>
    <row r="75" spans="2:13" ht="15.95" customHeight="1" x14ac:dyDescent="0.2">
      <c r="B75" s="53"/>
      <c r="C75" s="53"/>
      <c r="D75" s="53"/>
      <c r="E75" s="53"/>
      <c r="F75" s="53"/>
      <c r="G75" s="53"/>
      <c r="H75" s="53"/>
      <c r="I75" s="53"/>
      <c r="J75" s="53"/>
      <c r="L75" s="53"/>
    </row>
    <row r="76" spans="2:13" ht="15.95" customHeight="1" x14ac:dyDescent="0.2">
      <c r="B76" s="53"/>
      <c r="C76" s="53"/>
      <c r="D76" s="53"/>
      <c r="E76" s="53"/>
      <c r="F76" s="53"/>
      <c r="G76" s="53"/>
      <c r="H76" s="53"/>
      <c r="I76" s="53"/>
      <c r="J76" s="53"/>
      <c r="L76" s="53"/>
    </row>
    <row r="77" spans="2:13" ht="15.95" customHeight="1" x14ac:dyDescent="0.2">
      <c r="B77" s="53"/>
      <c r="C77" s="53"/>
      <c r="D77" s="53"/>
      <c r="E77" s="53"/>
      <c r="F77" s="53"/>
      <c r="G77" s="53"/>
      <c r="H77" s="53"/>
      <c r="I77" s="53"/>
      <c r="J77" s="53"/>
      <c r="L77" s="53"/>
    </row>
    <row r="78" spans="2:13" ht="15.95" customHeight="1" x14ac:dyDescent="0.2">
      <c r="B78" s="53"/>
      <c r="C78" s="53"/>
      <c r="D78" s="53"/>
      <c r="E78" s="53"/>
      <c r="F78" s="53"/>
      <c r="G78" s="53"/>
      <c r="H78" s="53"/>
      <c r="I78" s="53"/>
      <c r="J78" s="53"/>
      <c r="L78" s="53"/>
    </row>
    <row r="79" spans="2:13" ht="15.95" customHeight="1" x14ac:dyDescent="0.2">
      <c r="B79" s="53"/>
      <c r="C79" s="53"/>
      <c r="D79" s="53"/>
      <c r="E79" s="53"/>
      <c r="F79" s="53"/>
      <c r="G79" s="53"/>
      <c r="H79" s="53"/>
      <c r="I79" s="53"/>
      <c r="J79" s="53"/>
      <c r="L79" s="53"/>
    </row>
    <row r="80" spans="2:13" ht="15.95" customHeight="1" x14ac:dyDescent="0.2">
      <c r="B80" s="53"/>
      <c r="C80" s="53"/>
      <c r="D80" s="53"/>
      <c r="E80" s="53"/>
      <c r="F80" s="53"/>
      <c r="G80" s="53"/>
      <c r="H80" s="53"/>
      <c r="I80" s="53"/>
      <c r="J80" s="53"/>
      <c r="L80" s="53"/>
    </row>
    <row r="81" s="53" customFormat="1" ht="15.95" customHeight="1" x14ac:dyDescent="0.2"/>
    <row r="82" s="53" customFormat="1" ht="15.95" customHeight="1" x14ac:dyDescent="0.2"/>
    <row r="83" s="53" customFormat="1" ht="15.9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3">
    <mergeCell ref="A52:M52"/>
    <mergeCell ref="A53:M53"/>
    <mergeCell ref="A54:M54"/>
    <mergeCell ref="A55:K55"/>
    <mergeCell ref="A56:K56"/>
    <mergeCell ref="A57:J57"/>
    <mergeCell ref="A3:K3"/>
    <mergeCell ref="A5:B5"/>
    <mergeCell ref="A6:M6"/>
    <mergeCell ref="A7:A9"/>
    <mergeCell ref="B7:H7"/>
    <mergeCell ref="I7:K7"/>
    <mergeCell ref="L7:M7"/>
  </mergeCells>
  <printOptions horizontalCentered="1"/>
  <pageMargins left="0.7" right="0.7" top="0.75" bottom="0.75" header="0.3" footer="0.3"/>
  <pageSetup paperSize="9" scale="67" fitToWidth="0"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5D3F3-18C0-4A44-A501-B3E9F2D1712A}">
  <sheetPr codeName="Tabelle4">
    <pageSetUpPr fitToPage="1"/>
  </sheetPr>
  <dimension ref="A1:D41"/>
  <sheetViews>
    <sheetView zoomScaleNormal="100" zoomScaleSheetLayoutView="100" workbookViewId="0"/>
  </sheetViews>
  <sheetFormatPr baseColWidth="10" defaultColWidth="11.42578125" defaultRowHeight="15" customHeight="1" x14ac:dyDescent="0.2"/>
  <cols>
    <col min="1" max="1" width="31.7109375" style="3" customWidth="1"/>
    <col min="2" max="2" width="60.7109375" style="3" customWidth="1"/>
    <col min="3" max="16384" width="11.42578125" style="3"/>
  </cols>
  <sheetData>
    <row r="1" spans="1:4" ht="33" customHeight="1" x14ac:dyDescent="0.2">
      <c r="A1" s="1"/>
      <c r="B1" s="2"/>
    </row>
    <row r="4" spans="1:4" ht="15" customHeight="1" x14ac:dyDescent="0.2">
      <c r="A4" s="4" t="s">
        <v>0</v>
      </c>
    </row>
    <row r="6" spans="1:4" ht="15" customHeight="1" x14ac:dyDescent="0.2">
      <c r="A6" s="5" t="s">
        <v>1</v>
      </c>
      <c r="B6" s="6" t="s">
        <v>2</v>
      </c>
      <c r="C6" s="6"/>
      <c r="D6" s="6"/>
    </row>
    <row r="7" spans="1:4" ht="9" customHeight="1" x14ac:dyDescent="0.2"/>
    <row r="8" spans="1:4" ht="15" customHeight="1" x14ac:dyDescent="0.2">
      <c r="A8" s="5" t="s">
        <v>3</v>
      </c>
      <c r="B8" s="3">
        <v>709</v>
      </c>
    </row>
    <row r="9" spans="1:4" ht="9" customHeight="1" x14ac:dyDescent="0.2"/>
    <row r="10" spans="1:4" ht="15" customHeight="1" x14ac:dyDescent="0.2">
      <c r="A10" s="5" t="s">
        <v>4</v>
      </c>
      <c r="B10" s="3" t="s">
        <v>5</v>
      </c>
    </row>
    <row r="11" spans="1:4" ht="9" customHeight="1" x14ac:dyDescent="0.2"/>
    <row r="12" spans="1:4" ht="15" customHeight="1" x14ac:dyDescent="0.2">
      <c r="A12" s="5" t="s">
        <v>6</v>
      </c>
      <c r="B12" s="3" t="s">
        <v>7</v>
      </c>
    </row>
    <row r="13" spans="1:4" ht="9" customHeight="1" x14ac:dyDescent="0.2"/>
    <row r="14" spans="1:4" ht="15" customHeight="1" x14ac:dyDescent="0.2">
      <c r="A14" s="5" t="s">
        <v>8</v>
      </c>
      <c r="B14" s="3" t="s">
        <v>9</v>
      </c>
    </row>
    <row r="15" spans="1:4" ht="9" customHeight="1" x14ac:dyDescent="0.2"/>
    <row r="16" spans="1:4" ht="15" customHeight="1" x14ac:dyDescent="0.2">
      <c r="A16" s="5" t="s">
        <v>10</v>
      </c>
      <c r="B16" s="3" t="s">
        <v>11</v>
      </c>
    </row>
    <row r="17" spans="1:2" ht="9" customHeight="1" x14ac:dyDescent="0.2"/>
    <row r="18" spans="1:2" ht="15" customHeight="1" x14ac:dyDescent="0.2">
      <c r="A18" s="5" t="s">
        <v>12</v>
      </c>
      <c r="B18" s="3" t="s">
        <v>13</v>
      </c>
    </row>
    <row r="19" spans="1:2" ht="9" customHeight="1" x14ac:dyDescent="0.2"/>
    <row r="20" spans="1:2" ht="15" customHeight="1" x14ac:dyDescent="0.2">
      <c r="A20" s="5" t="s">
        <v>14</v>
      </c>
      <c r="B20" s="7" t="s">
        <v>15</v>
      </c>
    </row>
    <row r="21" spans="1:2" ht="9" customHeight="1" x14ac:dyDescent="0.2"/>
    <row r="22" spans="1:2" ht="110.25" customHeight="1" x14ac:dyDescent="0.2">
      <c r="A22" s="5" t="s">
        <v>16</v>
      </c>
      <c r="B22" s="3" t="s">
        <v>17</v>
      </c>
    </row>
    <row r="23" spans="1:2" ht="9" customHeight="1" x14ac:dyDescent="0.2">
      <c r="A23" s="5"/>
    </row>
    <row r="24" spans="1:2" ht="9" customHeight="1" x14ac:dyDescent="0.2"/>
    <row r="25" spans="1:2" ht="15" customHeight="1" x14ac:dyDescent="0.2">
      <c r="A25" s="5" t="s">
        <v>18</v>
      </c>
      <c r="B25" s="3" t="s">
        <v>19</v>
      </c>
    </row>
    <row r="26" spans="1:2" ht="15" customHeight="1" x14ac:dyDescent="0.2">
      <c r="B26" s="3" t="s">
        <v>20</v>
      </c>
    </row>
    <row r="27" spans="1:2" ht="15" customHeight="1" x14ac:dyDescent="0.2">
      <c r="A27" s="5" t="s">
        <v>21</v>
      </c>
      <c r="B27" s="3" t="s">
        <v>22</v>
      </c>
    </row>
    <row r="28" spans="1:2" ht="15" customHeight="1" x14ac:dyDescent="0.2">
      <c r="B28" s="3" t="s">
        <v>23</v>
      </c>
    </row>
    <row r="29" spans="1:2" ht="15" customHeight="1" x14ac:dyDescent="0.2">
      <c r="B29" s="3" t="s">
        <v>24</v>
      </c>
    </row>
    <row r="30" spans="1:2" ht="15" customHeight="1" x14ac:dyDescent="0.2">
      <c r="A30" s="3" t="s">
        <v>25</v>
      </c>
      <c r="B30" s="8" t="s">
        <v>26</v>
      </c>
    </row>
    <row r="31" spans="1:2" ht="15" customHeight="1" x14ac:dyDescent="0.2">
      <c r="A31" s="3" t="s">
        <v>27</v>
      </c>
      <c r="B31" s="3" t="s">
        <v>28</v>
      </c>
    </row>
    <row r="33" spans="1:2" ht="9" customHeight="1" x14ac:dyDescent="0.2"/>
    <row r="34" spans="1:2" ht="15" customHeight="1" x14ac:dyDescent="0.2">
      <c r="A34" s="5" t="s">
        <v>29</v>
      </c>
      <c r="B34" s="9" t="s">
        <v>30</v>
      </c>
    </row>
    <row r="35" spans="1:2" ht="9" customHeight="1" x14ac:dyDescent="0.2"/>
    <row r="36" spans="1:2" ht="15" customHeight="1" x14ac:dyDescent="0.2">
      <c r="A36" s="5" t="s">
        <v>31</v>
      </c>
      <c r="B36" s="3" t="s">
        <v>32</v>
      </c>
    </row>
    <row r="37" spans="1:2" ht="25.5" customHeight="1" x14ac:dyDescent="0.2">
      <c r="B37" s="3" t="s">
        <v>33</v>
      </c>
    </row>
    <row r="38" spans="1:2" ht="9" customHeight="1" x14ac:dyDescent="0.2"/>
    <row r="39" spans="1:2" ht="15" customHeight="1" x14ac:dyDescent="0.2">
      <c r="A39" s="5" t="s">
        <v>34</v>
      </c>
      <c r="B39" s="3" t="s">
        <v>35</v>
      </c>
    </row>
    <row r="40" spans="1:2" ht="15" customHeight="1" x14ac:dyDescent="0.2">
      <c r="B40" s="9" t="s">
        <v>36</v>
      </c>
    </row>
    <row r="41" spans="1:2" ht="105" customHeight="1" x14ac:dyDescent="0.2">
      <c r="B41" s="9" t="s">
        <v>37</v>
      </c>
    </row>
  </sheetData>
  <mergeCells count="1">
    <mergeCell ref="B6:D6"/>
  </mergeCells>
  <hyperlinks>
    <hyperlink ref="B34" r:id="rId1" xr:uid="{93CDAA0B-6B4B-488C-9611-6548F8966795}"/>
    <hyperlink ref="B40" r:id="rId2" xr:uid="{F86C6FC9-981A-4F09-83BB-7ABD26DC2959}"/>
    <hyperlink ref="B41" r:id="rId3" display="https://statistik.arbeitsagentur.de/" xr:uid="{9E9206CF-924F-4C2E-8E0B-1C48B1B21EF9}"/>
    <hyperlink ref="C30" r:id="rId4" display="Statistik-Service-Ost@arbeitsagentur.de" xr:uid="{63B4083D-7080-4C7F-B218-BEDCF5929F37}"/>
    <hyperlink ref="B30" r:id="rId5" xr:uid="{CB1A7AFD-3D17-44DC-9D96-FAFCA1D2B887}"/>
  </hyperlinks>
  <pageMargins left="0.70866141732283472" right="0.39370078740157483" top="0.39370078740157483" bottom="0.59055118110236227" header="0.51181102362204722" footer="0.51181102362204722"/>
  <pageSetup paperSize="9" scale="80" orientation="portrait" r:id="rId6"/>
  <drawing r:id="rId7"/>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C99D88-E9D0-475D-9322-1DC043A858ED}">
  <sheetPr codeName="Tabelle31">
    <pageSetUpPr fitToPage="1"/>
  </sheetPr>
  <dimension ref="A1:F289"/>
  <sheetViews>
    <sheetView showGridLines="0" zoomScaleNormal="100" workbookViewId="0"/>
  </sheetViews>
  <sheetFormatPr baseColWidth="10" defaultColWidth="11.42578125" defaultRowHeight="12.75" x14ac:dyDescent="0.2"/>
  <cols>
    <col min="1" max="1" width="2.140625" customWidth="1"/>
    <col min="2" max="2" width="104.140625" customWidth="1"/>
    <col min="7" max="7" width="4.7109375" customWidth="1"/>
  </cols>
  <sheetData>
    <row r="1" spans="1:6" ht="39.75" customHeight="1" x14ac:dyDescent="0.2">
      <c r="A1" s="415"/>
      <c r="B1" s="34" t="s">
        <v>38</v>
      </c>
    </row>
    <row r="2" spans="1:6" ht="25.5" customHeight="1" x14ac:dyDescent="0.2">
      <c r="B2" s="205" t="s">
        <v>405</v>
      </c>
    </row>
    <row r="3" spans="1:6" ht="24.95" customHeight="1" x14ac:dyDescent="0.2">
      <c r="A3" s="416"/>
      <c r="B3" s="417" t="s">
        <v>406</v>
      </c>
    </row>
    <row r="4" spans="1:6" s="420" customFormat="1" ht="132.75" x14ac:dyDescent="0.2">
      <c r="A4" s="418"/>
      <c r="B4" s="419" t="s">
        <v>407</v>
      </c>
      <c r="C4" s="418"/>
      <c r="D4" s="418"/>
      <c r="E4" s="418"/>
      <c r="F4" s="418"/>
    </row>
    <row r="5" spans="1:6" s="420" customFormat="1" x14ac:dyDescent="0.2">
      <c r="A5" s="418"/>
      <c r="B5" s="419"/>
      <c r="C5" s="418"/>
      <c r="D5" s="418"/>
      <c r="E5" s="418"/>
      <c r="F5" s="418"/>
    </row>
    <row r="6" spans="1:6" s="420" customFormat="1" x14ac:dyDescent="0.2">
      <c r="A6" s="418"/>
      <c r="B6" s="421" t="s">
        <v>408</v>
      </c>
      <c r="C6" s="418"/>
      <c r="D6" s="418"/>
      <c r="E6" s="418"/>
      <c r="F6" s="418"/>
    </row>
    <row r="7" spans="1:6" x14ac:dyDescent="0.2">
      <c r="A7" s="416"/>
      <c r="B7" s="422"/>
      <c r="C7" s="416"/>
      <c r="D7" s="416"/>
      <c r="E7" s="416"/>
      <c r="F7" s="416"/>
    </row>
    <row r="8" spans="1:6" ht="150" customHeight="1" x14ac:dyDescent="0.2">
      <c r="A8" s="416"/>
      <c r="B8" s="423" t="s">
        <v>409</v>
      </c>
      <c r="C8" s="416"/>
      <c r="D8" s="416"/>
      <c r="E8" s="416"/>
      <c r="F8" s="416"/>
    </row>
    <row r="9" spans="1:6" x14ac:dyDescent="0.2">
      <c r="A9" s="416"/>
      <c r="B9" s="424" t="s">
        <v>410</v>
      </c>
      <c r="C9" s="416"/>
      <c r="D9" s="416"/>
      <c r="E9" s="416"/>
      <c r="F9" s="416"/>
    </row>
    <row r="10" spans="1:6" x14ac:dyDescent="0.2">
      <c r="A10" s="416"/>
      <c r="B10" s="425"/>
      <c r="C10" s="416"/>
      <c r="D10" s="416"/>
      <c r="E10" s="416"/>
      <c r="F10" s="416"/>
    </row>
    <row r="11" spans="1:6" ht="120" x14ac:dyDescent="0.2">
      <c r="A11" s="416"/>
      <c r="B11" s="423" t="s">
        <v>411</v>
      </c>
      <c r="C11" s="416"/>
      <c r="D11" s="416"/>
      <c r="E11" s="416"/>
      <c r="F11" s="416"/>
    </row>
    <row r="12" spans="1:6" x14ac:dyDescent="0.2">
      <c r="A12" s="416"/>
      <c r="B12" s="424" t="s">
        <v>412</v>
      </c>
      <c r="C12" s="416"/>
      <c r="D12" s="416"/>
      <c r="E12" s="416"/>
      <c r="F12" s="416"/>
    </row>
    <row r="13" spans="1:6" x14ac:dyDescent="0.2">
      <c r="A13" s="416"/>
      <c r="B13" s="423"/>
      <c r="C13" s="416"/>
      <c r="D13" s="416"/>
      <c r="E13" s="416"/>
      <c r="F13" s="416"/>
    </row>
    <row r="14" spans="1:6" ht="144" x14ac:dyDescent="0.2">
      <c r="A14" s="416"/>
      <c r="B14" s="423" t="s">
        <v>413</v>
      </c>
      <c r="C14" s="416"/>
      <c r="D14" s="416"/>
      <c r="E14" s="416"/>
      <c r="F14" s="416"/>
    </row>
    <row r="15" spans="1:6" x14ac:dyDescent="0.2">
      <c r="A15" s="416"/>
      <c r="B15" s="424" t="s">
        <v>414</v>
      </c>
      <c r="C15" s="416"/>
      <c r="D15" s="416"/>
      <c r="E15" s="416"/>
      <c r="F15" s="416"/>
    </row>
    <row r="16" spans="1:6" x14ac:dyDescent="0.2">
      <c r="A16" s="416"/>
      <c r="B16" s="422"/>
      <c r="C16" s="416"/>
      <c r="D16" s="416"/>
      <c r="E16" s="416"/>
      <c r="F16" s="416"/>
    </row>
    <row r="17" spans="1:6" ht="180" x14ac:dyDescent="0.2">
      <c r="A17" s="416"/>
      <c r="B17" s="423" t="s">
        <v>415</v>
      </c>
      <c r="C17" s="416"/>
      <c r="D17" s="416"/>
      <c r="E17" s="416"/>
      <c r="F17" s="416"/>
    </row>
    <row r="18" spans="1:6" x14ac:dyDescent="0.2">
      <c r="A18" s="416"/>
      <c r="B18" s="424" t="s">
        <v>416</v>
      </c>
      <c r="C18" s="416"/>
      <c r="D18" s="416"/>
      <c r="E18" s="416"/>
      <c r="F18" s="416"/>
    </row>
    <row r="19" spans="1:6" x14ac:dyDescent="0.2">
      <c r="A19" s="416"/>
      <c r="B19" s="423"/>
      <c r="C19" s="416"/>
      <c r="D19" s="416"/>
      <c r="E19" s="416"/>
      <c r="F19" s="416"/>
    </row>
    <row r="20" spans="1:6" ht="168" x14ac:dyDescent="0.2">
      <c r="A20" s="416"/>
      <c r="B20" s="423" t="s">
        <v>417</v>
      </c>
      <c r="C20" s="416"/>
      <c r="D20" s="416"/>
      <c r="E20" s="416"/>
      <c r="F20" s="416"/>
    </row>
    <row r="21" spans="1:6" x14ac:dyDescent="0.2">
      <c r="A21" s="416"/>
      <c r="B21" s="423"/>
      <c r="C21" s="416"/>
      <c r="D21" s="416"/>
      <c r="E21" s="416"/>
      <c r="F21" s="416"/>
    </row>
    <row r="22" spans="1:6" x14ac:dyDescent="0.2">
      <c r="A22" s="416"/>
      <c r="B22" s="422"/>
      <c r="C22" s="416"/>
      <c r="D22" s="416"/>
      <c r="E22" s="416"/>
      <c r="F22" s="416"/>
    </row>
    <row r="23" spans="1:6" x14ac:dyDescent="0.2">
      <c r="A23" s="416"/>
      <c r="B23" s="426" t="s">
        <v>418</v>
      </c>
      <c r="C23" s="416"/>
      <c r="D23" s="416"/>
      <c r="E23" s="416"/>
      <c r="F23" s="416"/>
    </row>
    <row r="24" spans="1:6" s="13" customFormat="1" ht="25.5" x14ac:dyDescent="0.2">
      <c r="A24" s="427"/>
      <c r="B24" s="428" t="s">
        <v>419</v>
      </c>
      <c r="C24" s="426"/>
      <c r="D24" s="426"/>
      <c r="E24" s="426"/>
      <c r="F24" s="426"/>
    </row>
    <row r="25" spans="1:6" x14ac:dyDescent="0.2">
      <c r="A25" s="429"/>
      <c r="B25" s="416"/>
      <c r="C25" s="416"/>
      <c r="D25" s="416"/>
      <c r="E25" s="416"/>
      <c r="F25" s="416"/>
    </row>
    <row r="26" spans="1:6" x14ac:dyDescent="0.2">
      <c r="A26" s="416"/>
      <c r="B26" s="416"/>
      <c r="C26" s="416"/>
      <c r="D26" s="416"/>
      <c r="E26" s="416"/>
      <c r="F26" s="416"/>
    </row>
    <row r="27" spans="1:6" x14ac:dyDescent="0.2">
      <c r="A27" s="416"/>
      <c r="B27" s="416"/>
      <c r="C27" s="416"/>
      <c r="D27" s="416"/>
      <c r="E27" s="416"/>
      <c r="F27" s="416"/>
    </row>
    <row r="28" spans="1:6" x14ac:dyDescent="0.2">
      <c r="A28" s="416"/>
      <c r="B28" s="416"/>
      <c r="C28" s="416"/>
      <c r="D28" s="416"/>
      <c r="E28" s="416"/>
      <c r="F28" s="416"/>
    </row>
    <row r="29" spans="1:6" x14ac:dyDescent="0.2">
      <c r="A29" s="416"/>
      <c r="B29" s="416"/>
      <c r="C29" s="416"/>
      <c r="D29" s="416"/>
      <c r="E29" s="416"/>
      <c r="F29" s="416"/>
    </row>
    <row r="30" spans="1:6" x14ac:dyDescent="0.2">
      <c r="A30" s="416"/>
      <c r="B30" s="416"/>
      <c r="C30" s="416"/>
      <c r="D30" s="416"/>
      <c r="E30" s="416"/>
      <c r="F30" s="416"/>
    </row>
    <row r="31" spans="1:6" x14ac:dyDescent="0.2">
      <c r="A31" s="416"/>
      <c r="B31" s="416"/>
      <c r="C31" s="416"/>
      <c r="D31" s="416"/>
      <c r="E31" s="416"/>
      <c r="F31" s="416"/>
    </row>
    <row r="32" spans="1:6" x14ac:dyDescent="0.2">
      <c r="A32" s="416"/>
      <c r="B32" s="416"/>
      <c r="C32" s="416"/>
      <c r="D32" s="416"/>
      <c r="E32" s="416"/>
      <c r="F32" s="416"/>
    </row>
    <row r="33" spans="1:6" x14ac:dyDescent="0.2">
      <c r="A33" s="425"/>
      <c r="B33" s="425"/>
      <c r="C33" s="425"/>
      <c r="D33" s="425"/>
      <c r="E33" s="425"/>
      <c r="F33" s="425"/>
    </row>
    <row r="34" spans="1:6" x14ac:dyDescent="0.2">
      <c r="A34" s="416"/>
      <c r="B34" s="416"/>
      <c r="C34" s="416"/>
      <c r="D34" s="416"/>
      <c r="E34" s="416"/>
      <c r="F34" s="416"/>
    </row>
    <row r="35" spans="1:6" x14ac:dyDescent="0.2">
      <c r="A35" s="416"/>
      <c r="B35" s="416"/>
      <c r="C35" s="416"/>
      <c r="D35" s="416"/>
      <c r="E35" s="416"/>
      <c r="F35" s="416"/>
    </row>
    <row r="36" spans="1:6" ht="8.1" customHeight="1" x14ac:dyDescent="0.2">
      <c r="A36" s="416"/>
      <c r="B36" s="416"/>
      <c r="C36" s="416"/>
      <c r="D36" s="416"/>
      <c r="E36" s="416"/>
      <c r="F36" s="416"/>
    </row>
    <row r="37" spans="1:6" ht="13.5" customHeight="1" x14ac:dyDescent="0.2">
      <c r="A37" s="416"/>
      <c r="B37" s="416"/>
      <c r="C37" s="416"/>
      <c r="D37" s="416"/>
      <c r="E37" s="416"/>
      <c r="F37" s="416"/>
    </row>
    <row r="38" spans="1:6" x14ac:dyDescent="0.2">
      <c r="A38" s="416"/>
      <c r="B38" s="416"/>
      <c r="C38" s="416"/>
      <c r="D38" s="416"/>
      <c r="E38" s="416"/>
      <c r="F38" s="416"/>
    </row>
    <row r="39" spans="1:6" x14ac:dyDescent="0.2">
      <c r="A39" s="416"/>
      <c r="B39" s="416"/>
      <c r="C39" s="416"/>
      <c r="D39" s="416"/>
      <c r="E39" s="416"/>
      <c r="F39" s="416"/>
    </row>
    <row r="40" spans="1:6" x14ac:dyDescent="0.2">
      <c r="A40" s="416"/>
      <c r="B40" s="416"/>
      <c r="C40" s="416"/>
      <c r="D40" s="416"/>
      <c r="E40" s="416"/>
      <c r="F40" s="416"/>
    </row>
    <row r="41" spans="1:6" x14ac:dyDescent="0.2">
      <c r="A41" s="416"/>
      <c r="B41" s="416"/>
      <c r="C41" s="416"/>
      <c r="D41" s="416"/>
      <c r="E41" s="416"/>
      <c r="F41" s="416"/>
    </row>
    <row r="42" spans="1:6" x14ac:dyDescent="0.2">
      <c r="A42" s="416"/>
      <c r="B42" s="416"/>
      <c r="C42" s="416"/>
      <c r="D42" s="416"/>
      <c r="E42" s="416"/>
      <c r="F42" s="416"/>
    </row>
    <row r="43" spans="1:6" ht="33" customHeight="1" x14ac:dyDescent="0.2">
      <c r="A43" s="416"/>
      <c r="B43" s="416"/>
      <c r="C43" s="416"/>
      <c r="D43" s="416"/>
      <c r="E43" s="416"/>
      <c r="F43" s="416"/>
    </row>
    <row r="44" spans="1:6" ht="16.5" customHeight="1" x14ac:dyDescent="0.2">
      <c r="A44" s="416"/>
      <c r="B44" s="416"/>
      <c r="C44" s="416"/>
      <c r="D44" s="416"/>
      <c r="E44" s="416"/>
      <c r="F44" s="416"/>
    </row>
    <row r="45" spans="1:6" x14ac:dyDescent="0.2">
      <c r="A45" s="416"/>
      <c r="B45" s="416"/>
      <c r="C45" s="416"/>
      <c r="D45" s="416"/>
      <c r="E45" s="416"/>
      <c r="F45" s="416"/>
    </row>
    <row r="46" spans="1:6" x14ac:dyDescent="0.2">
      <c r="A46" s="416"/>
      <c r="B46" s="416"/>
      <c r="C46" s="416"/>
      <c r="D46" s="416"/>
      <c r="E46" s="416"/>
      <c r="F46" s="416"/>
    </row>
    <row r="47" spans="1:6" x14ac:dyDescent="0.2">
      <c r="A47" s="416"/>
      <c r="B47" s="416"/>
      <c r="C47" s="416"/>
      <c r="D47" s="416"/>
      <c r="E47" s="416"/>
      <c r="F47" s="416"/>
    </row>
    <row r="48" spans="1:6" x14ac:dyDescent="0.2">
      <c r="A48" s="416"/>
      <c r="B48" s="416"/>
      <c r="C48" s="416"/>
      <c r="D48" s="416"/>
      <c r="E48" s="416"/>
      <c r="F48" s="416"/>
    </row>
    <row r="49" spans="1:6" x14ac:dyDescent="0.2">
      <c r="A49" s="416"/>
      <c r="B49" s="416"/>
      <c r="C49" s="416"/>
      <c r="D49" s="416"/>
      <c r="E49" s="416"/>
      <c r="F49" s="416"/>
    </row>
    <row r="50" spans="1:6" x14ac:dyDescent="0.2">
      <c r="A50" s="416"/>
      <c r="B50" s="416"/>
      <c r="C50" s="416"/>
      <c r="D50" s="416"/>
      <c r="E50" s="416"/>
      <c r="F50" s="416"/>
    </row>
    <row r="51" spans="1:6" x14ac:dyDescent="0.2">
      <c r="A51" s="416"/>
      <c r="B51" s="416"/>
      <c r="C51" s="416"/>
      <c r="D51" s="416"/>
      <c r="E51" s="416"/>
      <c r="F51" s="416"/>
    </row>
    <row r="52" spans="1:6" x14ac:dyDescent="0.2">
      <c r="A52" s="416"/>
      <c r="B52" s="416"/>
      <c r="C52" s="416"/>
      <c r="D52" s="416"/>
      <c r="E52" s="416"/>
      <c r="F52" s="416"/>
    </row>
    <row r="53" spans="1:6" x14ac:dyDescent="0.2">
      <c r="A53" s="416"/>
      <c r="B53" s="416"/>
      <c r="C53" s="416"/>
      <c r="D53" s="416"/>
      <c r="E53" s="416"/>
      <c r="F53" s="416"/>
    </row>
    <row r="54" spans="1:6" x14ac:dyDescent="0.2">
      <c r="A54" s="416"/>
      <c r="B54" s="416"/>
      <c r="C54" s="416"/>
      <c r="D54" s="416"/>
      <c r="E54" s="416"/>
      <c r="F54" s="416"/>
    </row>
    <row r="55" spans="1:6" x14ac:dyDescent="0.2">
      <c r="A55" s="416"/>
      <c r="B55" s="416"/>
      <c r="C55" s="416"/>
      <c r="D55" s="416"/>
      <c r="E55" s="416"/>
      <c r="F55" s="416"/>
    </row>
    <row r="56" spans="1:6" x14ac:dyDescent="0.2">
      <c r="A56" s="416"/>
      <c r="B56" s="416"/>
      <c r="C56" s="416"/>
      <c r="D56" s="416"/>
      <c r="E56" s="416"/>
      <c r="F56" s="416"/>
    </row>
    <row r="57" spans="1:6" x14ac:dyDescent="0.2">
      <c r="A57" s="416"/>
      <c r="B57" s="416"/>
      <c r="C57" s="416"/>
      <c r="D57" s="416"/>
      <c r="E57" s="416"/>
      <c r="F57" s="416"/>
    </row>
    <row r="58" spans="1:6" x14ac:dyDescent="0.2">
      <c r="A58" s="416"/>
      <c r="B58" s="416"/>
      <c r="C58" s="416"/>
      <c r="D58" s="416"/>
      <c r="E58" s="416"/>
      <c r="F58" s="416"/>
    </row>
    <row r="59" spans="1:6" x14ac:dyDescent="0.2">
      <c r="A59" s="416"/>
      <c r="B59" s="416"/>
      <c r="C59" s="416"/>
      <c r="D59" s="416"/>
      <c r="E59" s="416"/>
      <c r="F59" s="416"/>
    </row>
    <row r="60" spans="1:6" x14ac:dyDescent="0.2">
      <c r="A60" s="416"/>
      <c r="B60" s="416"/>
      <c r="C60" s="416"/>
      <c r="D60" s="416"/>
      <c r="E60" s="416"/>
      <c r="F60" s="416"/>
    </row>
    <row r="61" spans="1:6" x14ac:dyDescent="0.2">
      <c r="A61" s="416"/>
      <c r="B61" s="416"/>
      <c r="C61" s="416"/>
      <c r="D61" s="416"/>
      <c r="E61" s="416"/>
      <c r="F61" s="416"/>
    </row>
    <row r="62" spans="1:6" x14ac:dyDescent="0.2">
      <c r="A62" s="416"/>
      <c r="B62" s="416"/>
      <c r="C62" s="416"/>
      <c r="D62" s="416"/>
      <c r="E62" s="416"/>
      <c r="F62" s="416"/>
    </row>
    <row r="63" spans="1:6" x14ac:dyDescent="0.2">
      <c r="A63" s="416"/>
      <c r="B63" s="416"/>
      <c r="C63" s="416"/>
      <c r="D63" s="416"/>
      <c r="E63" s="416"/>
      <c r="F63" s="416"/>
    </row>
    <row r="64" spans="1:6" x14ac:dyDescent="0.2">
      <c r="A64" s="416"/>
      <c r="B64" s="416"/>
      <c r="C64" s="416"/>
      <c r="D64" s="416"/>
      <c r="E64" s="416"/>
      <c r="F64" s="416"/>
    </row>
    <row r="65" spans="1:6" x14ac:dyDescent="0.2">
      <c r="A65" s="416"/>
      <c r="B65" s="416"/>
      <c r="C65" s="416"/>
      <c r="D65" s="416"/>
      <c r="E65" s="416"/>
      <c r="F65" s="416"/>
    </row>
    <row r="66" spans="1:6" x14ac:dyDescent="0.2">
      <c r="A66" s="416"/>
      <c r="B66" s="416"/>
      <c r="C66" s="416"/>
      <c r="D66" s="416"/>
      <c r="E66" s="416"/>
      <c r="F66" s="416"/>
    </row>
    <row r="67" spans="1:6" x14ac:dyDescent="0.2">
      <c r="A67" s="416"/>
      <c r="B67" s="416"/>
      <c r="C67" s="416"/>
      <c r="D67" s="416"/>
      <c r="E67" s="416"/>
      <c r="F67" s="416"/>
    </row>
    <row r="68" spans="1:6" x14ac:dyDescent="0.2">
      <c r="A68" s="416"/>
      <c r="B68" s="416"/>
      <c r="C68" s="416"/>
      <c r="D68" s="416"/>
      <c r="E68" s="416"/>
      <c r="F68" s="416"/>
    </row>
    <row r="69" spans="1:6" x14ac:dyDescent="0.2">
      <c r="A69" s="416"/>
      <c r="B69" s="416"/>
      <c r="C69" s="416"/>
      <c r="D69" s="416"/>
      <c r="E69" s="416"/>
      <c r="F69" s="416"/>
    </row>
    <row r="70" spans="1:6" x14ac:dyDescent="0.2">
      <c r="A70" s="416"/>
      <c r="B70" s="416"/>
      <c r="C70" s="416"/>
      <c r="D70" s="416"/>
      <c r="E70" s="416"/>
      <c r="F70" s="416"/>
    </row>
    <row r="71" spans="1:6" x14ac:dyDescent="0.2">
      <c r="A71" s="416"/>
      <c r="B71" s="416"/>
      <c r="C71" s="416"/>
      <c r="D71" s="416"/>
      <c r="E71" s="416"/>
      <c r="F71" s="416"/>
    </row>
    <row r="72" spans="1:6" x14ac:dyDescent="0.2">
      <c r="A72" s="416"/>
      <c r="B72" s="416"/>
      <c r="C72" s="416"/>
      <c r="D72" s="416"/>
      <c r="E72" s="416"/>
      <c r="F72" s="416"/>
    </row>
    <row r="73" spans="1:6" x14ac:dyDescent="0.2">
      <c r="A73" s="416"/>
      <c r="B73" s="416"/>
      <c r="C73" s="416"/>
      <c r="D73" s="416"/>
      <c r="E73" s="416"/>
      <c r="F73" s="416"/>
    </row>
    <row r="74" spans="1:6" x14ac:dyDescent="0.2">
      <c r="A74" s="416"/>
      <c r="B74" s="416"/>
      <c r="C74" s="416"/>
      <c r="D74" s="416"/>
      <c r="E74" s="416"/>
      <c r="F74" s="416"/>
    </row>
    <row r="75" spans="1:6" x14ac:dyDescent="0.2">
      <c r="A75" s="416"/>
      <c r="B75" s="416"/>
      <c r="C75" s="416"/>
      <c r="D75" s="416"/>
      <c r="E75" s="416"/>
      <c r="F75" s="416"/>
    </row>
    <row r="76" spans="1:6" x14ac:dyDescent="0.2">
      <c r="A76" s="416"/>
      <c r="B76" s="416"/>
      <c r="C76" s="416"/>
      <c r="D76" s="416"/>
      <c r="E76" s="416"/>
      <c r="F76" s="416"/>
    </row>
    <row r="77" spans="1:6" x14ac:dyDescent="0.2">
      <c r="A77" s="416"/>
      <c r="B77" s="416"/>
      <c r="C77" s="416"/>
      <c r="D77" s="416"/>
      <c r="E77" s="416"/>
      <c r="F77" s="416"/>
    </row>
    <row r="78" spans="1:6" x14ac:dyDescent="0.2">
      <c r="A78" s="416"/>
      <c r="B78" s="416"/>
      <c r="C78" s="416"/>
      <c r="D78" s="416"/>
      <c r="E78" s="416"/>
      <c r="F78" s="416"/>
    </row>
    <row r="79" spans="1:6" x14ac:dyDescent="0.2">
      <c r="A79" s="416"/>
      <c r="B79" s="416"/>
      <c r="C79" s="416"/>
      <c r="D79" s="416"/>
      <c r="E79" s="416"/>
      <c r="F79" s="416"/>
    </row>
    <row r="80" spans="1:6" x14ac:dyDescent="0.2">
      <c r="A80" s="416"/>
      <c r="B80" s="416"/>
      <c r="C80" s="416"/>
      <c r="D80" s="416"/>
      <c r="E80" s="416"/>
      <c r="F80" s="416"/>
    </row>
    <row r="81" spans="1:6" x14ac:dyDescent="0.2">
      <c r="A81" s="416"/>
      <c r="B81" s="416"/>
      <c r="C81" s="416"/>
      <c r="D81" s="416"/>
      <c r="E81" s="416"/>
      <c r="F81" s="416"/>
    </row>
    <row r="82" spans="1:6" x14ac:dyDescent="0.2">
      <c r="A82" s="416"/>
      <c r="B82" s="416"/>
      <c r="C82" s="416"/>
      <c r="D82" s="416"/>
      <c r="E82" s="416"/>
      <c r="F82" s="416"/>
    </row>
    <row r="83" spans="1:6" x14ac:dyDescent="0.2">
      <c r="A83" s="416"/>
      <c r="B83" s="416"/>
      <c r="C83" s="416"/>
      <c r="D83" s="416"/>
      <c r="E83" s="416"/>
      <c r="F83" s="416"/>
    </row>
    <row r="84" spans="1:6" x14ac:dyDescent="0.2">
      <c r="A84" s="416"/>
      <c r="B84" s="416"/>
      <c r="C84" s="416"/>
      <c r="D84" s="416"/>
      <c r="E84" s="416"/>
      <c r="F84" s="416"/>
    </row>
    <row r="85" spans="1:6" x14ac:dyDescent="0.2">
      <c r="A85" s="416"/>
      <c r="B85" s="416"/>
      <c r="C85" s="416"/>
      <c r="D85" s="416"/>
      <c r="E85" s="416"/>
      <c r="F85" s="416"/>
    </row>
    <row r="86" spans="1:6" x14ac:dyDescent="0.2">
      <c r="A86" s="416"/>
      <c r="B86" s="416"/>
      <c r="C86" s="416"/>
      <c r="D86" s="416"/>
      <c r="E86" s="416"/>
      <c r="F86" s="416"/>
    </row>
    <row r="87" spans="1:6" x14ac:dyDescent="0.2">
      <c r="A87" s="416"/>
      <c r="B87" s="416"/>
      <c r="C87" s="416"/>
      <c r="D87" s="416"/>
      <c r="E87" s="416"/>
      <c r="F87" s="416"/>
    </row>
    <row r="88" spans="1:6" x14ac:dyDescent="0.2">
      <c r="A88" s="416"/>
      <c r="B88" s="416"/>
      <c r="C88" s="416"/>
      <c r="D88" s="416"/>
      <c r="E88" s="416"/>
      <c r="F88" s="416"/>
    </row>
    <row r="89" spans="1:6" x14ac:dyDescent="0.2">
      <c r="A89" s="416"/>
      <c r="B89" s="416"/>
      <c r="C89" s="416"/>
      <c r="D89" s="416"/>
      <c r="E89" s="416"/>
      <c r="F89" s="416"/>
    </row>
    <row r="90" spans="1:6" x14ac:dyDescent="0.2">
      <c r="A90" s="416"/>
      <c r="B90" s="416"/>
      <c r="C90" s="416"/>
      <c r="D90" s="416"/>
      <c r="E90" s="416"/>
      <c r="F90" s="416"/>
    </row>
    <row r="91" spans="1:6" x14ac:dyDescent="0.2">
      <c r="A91" s="416"/>
      <c r="B91" s="416"/>
      <c r="C91" s="416"/>
      <c r="D91" s="416"/>
      <c r="E91" s="416"/>
      <c r="F91" s="416"/>
    </row>
    <row r="92" spans="1:6" x14ac:dyDescent="0.2">
      <c r="A92" s="416"/>
      <c r="B92" s="416"/>
      <c r="C92" s="416"/>
      <c r="D92" s="416"/>
      <c r="E92" s="416"/>
      <c r="F92" s="416"/>
    </row>
    <row r="93" spans="1:6" x14ac:dyDescent="0.2">
      <c r="A93" s="416"/>
      <c r="B93" s="416"/>
      <c r="C93" s="416"/>
      <c r="D93" s="416"/>
      <c r="E93" s="416"/>
      <c r="F93" s="416"/>
    </row>
    <row r="94" spans="1:6" x14ac:dyDescent="0.2">
      <c r="A94" s="416"/>
      <c r="B94" s="416"/>
      <c r="C94" s="416"/>
      <c r="D94" s="416"/>
      <c r="E94" s="416"/>
      <c r="F94" s="416"/>
    </row>
    <row r="95" spans="1:6" x14ac:dyDescent="0.2">
      <c r="A95" s="416"/>
      <c r="B95" s="416"/>
      <c r="C95" s="416"/>
      <c r="D95" s="416"/>
      <c r="E95" s="416"/>
      <c r="F95" s="416"/>
    </row>
    <row r="96" spans="1:6" x14ac:dyDescent="0.2">
      <c r="A96" s="416"/>
      <c r="B96" s="416"/>
      <c r="C96" s="416"/>
      <c r="D96" s="416"/>
      <c r="E96" s="416"/>
      <c r="F96" s="416"/>
    </row>
    <row r="97" spans="1:6" x14ac:dyDescent="0.2">
      <c r="A97" s="416"/>
      <c r="B97" s="416"/>
      <c r="C97" s="416"/>
      <c r="D97" s="416"/>
      <c r="E97" s="416"/>
      <c r="F97" s="416"/>
    </row>
    <row r="98" spans="1:6" x14ac:dyDescent="0.2">
      <c r="A98" s="416"/>
      <c r="B98" s="416"/>
      <c r="C98" s="416"/>
      <c r="D98" s="416"/>
      <c r="E98" s="416"/>
      <c r="F98" s="416"/>
    </row>
    <row r="99" spans="1:6" x14ac:dyDescent="0.2">
      <c r="A99" s="416"/>
      <c r="B99" s="416"/>
      <c r="C99" s="416"/>
      <c r="D99" s="416"/>
      <c r="E99" s="416"/>
      <c r="F99" s="416"/>
    </row>
    <row r="100" spans="1:6" x14ac:dyDescent="0.2">
      <c r="A100" s="416"/>
      <c r="B100" s="416"/>
      <c r="C100" s="416"/>
      <c r="D100" s="416"/>
      <c r="E100" s="416"/>
      <c r="F100" s="416"/>
    </row>
    <row r="101" spans="1:6" x14ac:dyDescent="0.2">
      <c r="A101" s="416"/>
      <c r="B101" s="416"/>
      <c r="C101" s="416"/>
      <c r="D101" s="416"/>
      <c r="E101" s="416"/>
      <c r="F101" s="416"/>
    </row>
    <row r="102" spans="1:6" x14ac:dyDescent="0.2">
      <c r="A102" s="416"/>
      <c r="B102" s="416"/>
      <c r="C102" s="416"/>
      <c r="D102" s="416"/>
      <c r="E102" s="416"/>
      <c r="F102" s="416"/>
    </row>
    <row r="103" spans="1:6" x14ac:dyDescent="0.2">
      <c r="A103" s="416"/>
      <c r="B103" s="416"/>
      <c r="C103" s="416"/>
      <c r="D103" s="416"/>
      <c r="E103" s="416"/>
      <c r="F103" s="416"/>
    </row>
    <row r="104" spans="1:6" x14ac:dyDescent="0.2">
      <c r="A104" s="416"/>
      <c r="B104" s="416"/>
      <c r="C104" s="416"/>
      <c r="D104" s="416"/>
      <c r="E104" s="416"/>
      <c r="F104" s="416"/>
    </row>
    <row r="105" spans="1:6" x14ac:dyDescent="0.2">
      <c r="A105" s="416"/>
      <c r="B105" s="416"/>
      <c r="C105" s="416"/>
      <c r="D105" s="416"/>
      <c r="E105" s="416"/>
      <c r="F105" s="416"/>
    </row>
    <row r="106" spans="1:6" x14ac:dyDescent="0.2">
      <c r="A106" s="416"/>
      <c r="B106" s="416"/>
      <c r="C106" s="416"/>
      <c r="D106" s="416"/>
      <c r="E106" s="416"/>
      <c r="F106" s="416"/>
    </row>
    <row r="107" spans="1:6" x14ac:dyDescent="0.2">
      <c r="A107" s="416"/>
      <c r="B107" s="416"/>
      <c r="C107" s="416"/>
      <c r="D107" s="416"/>
      <c r="E107" s="416"/>
      <c r="F107" s="416"/>
    </row>
    <row r="108" spans="1:6" x14ac:dyDescent="0.2">
      <c r="A108" s="416"/>
      <c r="B108" s="416"/>
      <c r="C108" s="416"/>
      <c r="D108" s="416"/>
      <c r="E108" s="416"/>
      <c r="F108" s="416"/>
    </row>
    <row r="109" spans="1:6" x14ac:dyDescent="0.2">
      <c r="A109" s="416"/>
      <c r="B109" s="416"/>
      <c r="C109" s="416"/>
      <c r="D109" s="416"/>
      <c r="E109" s="416"/>
      <c r="F109" s="416"/>
    </row>
    <row r="110" spans="1:6" x14ac:dyDescent="0.2">
      <c r="A110" s="416"/>
      <c r="B110" s="416"/>
      <c r="C110" s="416"/>
      <c r="D110" s="416"/>
      <c r="E110" s="416"/>
      <c r="F110" s="416"/>
    </row>
    <row r="111" spans="1:6" x14ac:dyDescent="0.2">
      <c r="A111" s="416"/>
      <c r="B111" s="416"/>
      <c r="C111" s="416"/>
      <c r="D111" s="416"/>
      <c r="E111" s="416"/>
      <c r="F111" s="416"/>
    </row>
    <row r="112" spans="1:6" x14ac:dyDescent="0.2">
      <c r="A112" s="416"/>
      <c r="B112" s="416"/>
      <c r="C112" s="416"/>
      <c r="D112" s="416"/>
      <c r="E112" s="416"/>
      <c r="F112" s="416"/>
    </row>
    <row r="113" spans="1:6" x14ac:dyDescent="0.2">
      <c r="A113" s="416"/>
      <c r="B113" s="416"/>
      <c r="C113" s="416"/>
      <c r="D113" s="416"/>
      <c r="E113" s="416"/>
      <c r="F113" s="416"/>
    </row>
    <row r="114" spans="1:6" x14ac:dyDescent="0.2">
      <c r="A114" s="416"/>
      <c r="B114" s="416"/>
      <c r="C114" s="416"/>
      <c r="D114" s="416"/>
      <c r="E114" s="416"/>
      <c r="F114" s="416"/>
    </row>
    <row r="115" spans="1:6" x14ac:dyDescent="0.2">
      <c r="A115" s="416"/>
      <c r="B115" s="416"/>
      <c r="C115" s="416"/>
      <c r="D115" s="416"/>
      <c r="E115" s="416"/>
      <c r="F115" s="416"/>
    </row>
    <row r="116" spans="1:6" x14ac:dyDescent="0.2">
      <c r="A116" s="416"/>
      <c r="B116" s="416"/>
      <c r="C116" s="416"/>
      <c r="D116" s="416"/>
      <c r="E116" s="416"/>
      <c r="F116" s="416"/>
    </row>
    <row r="117" spans="1:6" x14ac:dyDescent="0.2">
      <c r="A117" s="416"/>
      <c r="B117" s="416"/>
      <c r="C117" s="416"/>
      <c r="D117" s="416"/>
      <c r="E117" s="416"/>
      <c r="F117" s="416"/>
    </row>
    <row r="118" spans="1:6" x14ac:dyDescent="0.2">
      <c r="A118" s="416"/>
      <c r="B118" s="416"/>
      <c r="C118" s="416"/>
      <c r="D118" s="416"/>
      <c r="E118" s="416"/>
      <c r="F118" s="416"/>
    </row>
    <row r="119" spans="1:6" x14ac:dyDescent="0.2">
      <c r="A119" s="416"/>
      <c r="B119" s="416"/>
      <c r="C119" s="416"/>
      <c r="D119" s="416"/>
      <c r="E119" s="416"/>
      <c r="F119" s="416"/>
    </row>
    <row r="120" spans="1:6" x14ac:dyDescent="0.2">
      <c r="A120" s="416"/>
      <c r="B120" s="416"/>
      <c r="C120" s="416"/>
      <c r="D120" s="416"/>
      <c r="E120" s="416"/>
      <c r="F120" s="416"/>
    </row>
    <row r="121" spans="1:6" x14ac:dyDescent="0.2">
      <c r="A121" s="416"/>
      <c r="B121" s="416"/>
      <c r="C121" s="416"/>
      <c r="D121" s="416"/>
      <c r="E121" s="416"/>
      <c r="F121" s="416"/>
    </row>
    <row r="122" spans="1:6" x14ac:dyDescent="0.2">
      <c r="A122" s="416"/>
      <c r="B122" s="416"/>
      <c r="C122" s="416"/>
      <c r="D122" s="416"/>
      <c r="E122" s="416"/>
      <c r="F122" s="416"/>
    </row>
    <row r="123" spans="1:6" x14ac:dyDescent="0.2">
      <c r="A123" s="416"/>
      <c r="B123" s="416"/>
      <c r="C123" s="416"/>
      <c r="D123" s="416"/>
      <c r="E123" s="416"/>
      <c r="F123" s="416"/>
    </row>
    <row r="124" spans="1:6" x14ac:dyDescent="0.2">
      <c r="A124" s="416"/>
      <c r="B124" s="416"/>
      <c r="C124" s="416"/>
      <c r="D124" s="416"/>
      <c r="E124" s="416"/>
      <c r="F124" s="416"/>
    </row>
    <row r="125" spans="1:6" x14ac:dyDescent="0.2">
      <c r="A125" s="416"/>
      <c r="B125" s="416"/>
      <c r="C125" s="416"/>
      <c r="D125" s="416"/>
      <c r="E125" s="416"/>
      <c r="F125" s="416"/>
    </row>
    <row r="126" spans="1:6" x14ac:dyDescent="0.2">
      <c r="A126" s="416"/>
      <c r="B126" s="416"/>
      <c r="C126" s="416"/>
      <c r="D126" s="416"/>
      <c r="E126" s="416"/>
      <c r="F126" s="416"/>
    </row>
    <row r="127" spans="1:6" x14ac:dyDescent="0.2">
      <c r="A127" s="416"/>
      <c r="B127" s="416"/>
      <c r="C127" s="416"/>
      <c r="D127" s="416"/>
      <c r="E127" s="416"/>
      <c r="F127" s="416"/>
    </row>
    <row r="128" spans="1:6" x14ac:dyDescent="0.2">
      <c r="A128" s="416"/>
      <c r="B128" s="416"/>
      <c r="C128" s="416"/>
      <c r="D128" s="416"/>
      <c r="E128" s="416"/>
      <c r="F128" s="416"/>
    </row>
    <row r="129" spans="1:6" x14ac:dyDescent="0.2">
      <c r="A129" s="416"/>
      <c r="B129" s="416"/>
      <c r="C129" s="416"/>
      <c r="D129" s="416"/>
      <c r="E129" s="416"/>
      <c r="F129" s="416"/>
    </row>
    <row r="130" spans="1:6" x14ac:dyDescent="0.2">
      <c r="A130" s="416"/>
      <c r="B130" s="416"/>
      <c r="C130" s="416"/>
      <c r="D130" s="416"/>
      <c r="E130" s="416"/>
      <c r="F130" s="416"/>
    </row>
    <row r="131" spans="1:6" x14ac:dyDescent="0.2">
      <c r="A131" s="416"/>
      <c r="B131" s="416"/>
      <c r="C131" s="416"/>
      <c r="D131" s="416"/>
      <c r="E131" s="416"/>
      <c r="F131" s="416"/>
    </row>
    <row r="132" spans="1:6" x14ac:dyDescent="0.2">
      <c r="A132" s="416"/>
      <c r="B132" s="416"/>
      <c r="C132" s="416"/>
      <c r="D132" s="416"/>
      <c r="E132" s="416"/>
      <c r="F132" s="416"/>
    </row>
    <row r="133" spans="1:6" x14ac:dyDescent="0.2">
      <c r="A133" s="416"/>
      <c r="B133" s="416"/>
      <c r="C133" s="416"/>
      <c r="D133" s="416"/>
      <c r="E133" s="416"/>
      <c r="F133" s="416"/>
    </row>
    <row r="134" spans="1:6" x14ac:dyDescent="0.2">
      <c r="A134" s="416"/>
      <c r="B134" s="416"/>
      <c r="C134" s="416"/>
      <c r="D134" s="416"/>
      <c r="E134" s="416"/>
      <c r="F134" s="416"/>
    </row>
    <row r="135" spans="1:6" x14ac:dyDescent="0.2">
      <c r="A135" s="416"/>
      <c r="B135" s="416"/>
      <c r="C135" s="416"/>
      <c r="D135" s="416"/>
      <c r="E135" s="416"/>
      <c r="F135" s="416"/>
    </row>
    <row r="136" spans="1:6" x14ac:dyDescent="0.2">
      <c r="A136" s="416"/>
      <c r="B136" s="416"/>
      <c r="C136" s="416"/>
      <c r="D136" s="416"/>
      <c r="E136" s="416"/>
      <c r="F136" s="416"/>
    </row>
    <row r="137" spans="1:6" x14ac:dyDescent="0.2">
      <c r="A137" s="416"/>
      <c r="B137" s="416"/>
      <c r="C137" s="416"/>
      <c r="D137" s="416"/>
      <c r="E137" s="416"/>
      <c r="F137" s="416"/>
    </row>
    <row r="138" spans="1:6" x14ac:dyDescent="0.2">
      <c r="A138" s="416"/>
      <c r="B138" s="416"/>
      <c r="C138" s="416"/>
      <c r="D138" s="416"/>
      <c r="E138" s="416"/>
      <c r="F138" s="416"/>
    </row>
    <row r="139" spans="1:6" x14ac:dyDescent="0.2">
      <c r="A139" s="416"/>
      <c r="B139" s="416"/>
      <c r="C139" s="416"/>
      <c r="D139" s="416"/>
      <c r="E139" s="416"/>
      <c r="F139" s="416"/>
    </row>
    <row r="140" spans="1:6" x14ac:dyDescent="0.2">
      <c r="A140" s="416"/>
      <c r="B140" s="416"/>
      <c r="C140" s="416"/>
      <c r="D140" s="416"/>
      <c r="E140" s="416"/>
      <c r="F140" s="416"/>
    </row>
    <row r="141" spans="1:6" x14ac:dyDescent="0.2">
      <c r="A141" s="416"/>
      <c r="B141" s="416"/>
      <c r="C141" s="416"/>
      <c r="D141" s="416"/>
      <c r="E141" s="416"/>
      <c r="F141" s="416"/>
    </row>
    <row r="142" spans="1:6" x14ac:dyDescent="0.2">
      <c r="A142" s="416"/>
      <c r="B142" s="416"/>
      <c r="C142" s="416"/>
      <c r="D142" s="416"/>
      <c r="E142" s="416"/>
      <c r="F142" s="416"/>
    </row>
    <row r="143" spans="1:6" x14ac:dyDescent="0.2">
      <c r="A143" s="416"/>
      <c r="B143" s="416"/>
      <c r="C143" s="416"/>
      <c r="D143" s="416"/>
      <c r="E143" s="416"/>
      <c r="F143" s="416"/>
    </row>
    <row r="144" spans="1:6" x14ac:dyDescent="0.2">
      <c r="A144" s="416"/>
      <c r="B144" s="416"/>
      <c r="C144" s="416"/>
      <c r="D144" s="416"/>
      <c r="E144" s="416"/>
      <c r="F144" s="416"/>
    </row>
    <row r="145" spans="1:6" x14ac:dyDescent="0.2">
      <c r="A145" s="416"/>
      <c r="B145" s="416"/>
      <c r="C145" s="416"/>
      <c r="D145" s="416"/>
      <c r="E145" s="416"/>
      <c r="F145" s="416"/>
    </row>
    <row r="146" spans="1:6" x14ac:dyDescent="0.2">
      <c r="A146" s="416"/>
      <c r="B146" s="416"/>
      <c r="C146" s="416"/>
      <c r="D146" s="416"/>
      <c r="E146" s="416"/>
      <c r="F146" s="416"/>
    </row>
    <row r="147" spans="1:6" x14ac:dyDescent="0.2">
      <c r="A147" s="416"/>
      <c r="B147" s="416"/>
      <c r="C147" s="416"/>
      <c r="D147" s="416"/>
      <c r="E147" s="416"/>
      <c r="F147" s="416"/>
    </row>
    <row r="148" spans="1:6" x14ac:dyDescent="0.2">
      <c r="A148" s="416"/>
      <c r="B148" s="416"/>
      <c r="C148" s="416"/>
      <c r="D148" s="416"/>
      <c r="E148" s="416"/>
      <c r="F148" s="416"/>
    </row>
    <row r="149" spans="1:6" x14ac:dyDescent="0.2">
      <c r="A149" s="416"/>
      <c r="B149" s="416"/>
      <c r="C149" s="416"/>
      <c r="D149" s="416"/>
      <c r="E149" s="416"/>
      <c r="F149" s="416"/>
    </row>
    <row r="150" spans="1:6" x14ac:dyDescent="0.2">
      <c r="A150" s="416"/>
      <c r="B150" s="416"/>
      <c r="C150" s="416"/>
      <c r="D150" s="416"/>
      <c r="E150" s="416"/>
      <c r="F150" s="416"/>
    </row>
    <row r="151" spans="1:6" x14ac:dyDescent="0.2">
      <c r="A151" s="416"/>
      <c r="B151" s="416"/>
      <c r="C151" s="416"/>
      <c r="D151" s="416"/>
      <c r="E151" s="416"/>
      <c r="F151" s="416"/>
    </row>
    <row r="152" spans="1:6" x14ac:dyDescent="0.2">
      <c r="A152" s="416"/>
      <c r="B152" s="416"/>
      <c r="C152" s="416"/>
      <c r="D152" s="416"/>
      <c r="E152" s="416"/>
      <c r="F152" s="416"/>
    </row>
    <row r="153" spans="1:6" x14ac:dyDescent="0.2">
      <c r="A153" s="416"/>
      <c r="B153" s="416"/>
      <c r="C153" s="416"/>
      <c r="D153" s="416"/>
      <c r="E153" s="416"/>
      <c r="F153" s="416"/>
    </row>
    <row r="154" spans="1:6" x14ac:dyDescent="0.2">
      <c r="A154" s="416"/>
      <c r="B154" s="416"/>
      <c r="C154" s="416"/>
      <c r="D154" s="416"/>
      <c r="E154" s="416"/>
      <c r="F154" s="416"/>
    </row>
    <row r="155" spans="1:6" x14ac:dyDescent="0.2">
      <c r="A155" s="416"/>
      <c r="B155" s="416"/>
      <c r="C155" s="416"/>
      <c r="D155" s="416"/>
      <c r="E155" s="416"/>
      <c r="F155" s="416"/>
    </row>
    <row r="156" spans="1:6" x14ac:dyDescent="0.2">
      <c r="A156" s="416"/>
      <c r="B156" s="416"/>
      <c r="C156" s="416"/>
      <c r="D156" s="416"/>
      <c r="E156" s="416"/>
      <c r="F156" s="416"/>
    </row>
    <row r="157" spans="1:6" x14ac:dyDescent="0.2">
      <c r="A157" s="416"/>
      <c r="B157" s="416"/>
      <c r="C157" s="416"/>
      <c r="D157" s="416"/>
      <c r="E157" s="416"/>
      <c r="F157" s="416"/>
    </row>
    <row r="158" spans="1:6" x14ac:dyDescent="0.2">
      <c r="A158" s="416"/>
      <c r="B158" s="416"/>
      <c r="C158" s="416"/>
      <c r="D158" s="416"/>
      <c r="E158" s="416"/>
      <c r="F158" s="416"/>
    </row>
    <row r="159" spans="1:6" x14ac:dyDescent="0.2">
      <c r="A159" s="416"/>
      <c r="B159" s="416"/>
      <c r="C159" s="416"/>
      <c r="D159" s="416"/>
      <c r="E159" s="416"/>
      <c r="F159" s="416"/>
    </row>
    <row r="160" spans="1:6" x14ac:dyDescent="0.2">
      <c r="A160" s="416"/>
      <c r="B160" s="416"/>
      <c r="C160" s="416"/>
      <c r="D160" s="416"/>
      <c r="E160" s="416"/>
      <c r="F160" s="416"/>
    </row>
    <row r="161" spans="1:6" x14ac:dyDescent="0.2">
      <c r="A161" s="416"/>
      <c r="B161" s="416"/>
      <c r="C161" s="416"/>
      <c r="D161" s="416"/>
      <c r="E161" s="416"/>
      <c r="F161" s="416"/>
    </row>
    <row r="162" spans="1:6" x14ac:dyDescent="0.2">
      <c r="A162" s="416"/>
      <c r="B162" s="416"/>
      <c r="C162" s="416"/>
      <c r="D162" s="416"/>
      <c r="E162" s="416"/>
      <c r="F162" s="416"/>
    </row>
    <row r="163" spans="1:6" x14ac:dyDescent="0.2">
      <c r="A163" s="416"/>
      <c r="B163" s="416"/>
      <c r="C163" s="416"/>
      <c r="D163" s="416"/>
      <c r="E163" s="416"/>
      <c r="F163" s="416"/>
    </row>
    <row r="164" spans="1:6" x14ac:dyDescent="0.2">
      <c r="A164" s="416"/>
      <c r="B164" s="416"/>
      <c r="C164" s="416"/>
      <c r="D164" s="416"/>
      <c r="E164" s="416"/>
      <c r="F164" s="416"/>
    </row>
    <row r="165" spans="1:6" x14ac:dyDescent="0.2">
      <c r="A165" s="416"/>
      <c r="B165" s="416"/>
      <c r="C165" s="416"/>
      <c r="D165" s="416"/>
      <c r="E165" s="416"/>
      <c r="F165" s="416"/>
    </row>
    <row r="166" spans="1:6" x14ac:dyDescent="0.2">
      <c r="A166" s="416"/>
      <c r="B166" s="416"/>
      <c r="C166" s="416"/>
      <c r="D166" s="416"/>
      <c r="E166" s="416"/>
      <c r="F166" s="416"/>
    </row>
    <row r="167" spans="1:6" x14ac:dyDescent="0.2">
      <c r="A167" s="416"/>
      <c r="B167" s="416"/>
      <c r="C167" s="416"/>
      <c r="D167" s="416"/>
      <c r="E167" s="416"/>
      <c r="F167" s="416"/>
    </row>
    <row r="168" spans="1:6" x14ac:dyDescent="0.2">
      <c r="A168" s="416"/>
      <c r="B168" s="416"/>
      <c r="C168" s="416"/>
      <c r="D168" s="416"/>
      <c r="E168" s="416"/>
      <c r="F168" s="416"/>
    </row>
    <row r="169" spans="1:6" x14ac:dyDescent="0.2">
      <c r="A169" s="416"/>
      <c r="B169" s="416"/>
      <c r="C169" s="416"/>
      <c r="D169" s="416"/>
      <c r="E169" s="416"/>
      <c r="F169" s="416"/>
    </row>
    <row r="170" spans="1:6" x14ac:dyDescent="0.2">
      <c r="A170" s="416"/>
      <c r="B170" s="416"/>
      <c r="C170" s="416"/>
      <c r="D170" s="416"/>
      <c r="E170" s="416"/>
      <c r="F170" s="416"/>
    </row>
    <row r="171" spans="1:6" x14ac:dyDescent="0.2">
      <c r="A171" s="416"/>
      <c r="B171" s="416"/>
      <c r="C171" s="416"/>
      <c r="D171" s="416"/>
      <c r="E171" s="416"/>
      <c r="F171" s="416"/>
    </row>
    <row r="172" spans="1:6" x14ac:dyDescent="0.2">
      <c r="A172" s="416"/>
      <c r="B172" s="416"/>
      <c r="C172" s="416"/>
      <c r="D172" s="416"/>
      <c r="E172" s="416"/>
      <c r="F172" s="416"/>
    </row>
    <row r="173" spans="1:6" x14ac:dyDescent="0.2">
      <c r="A173" s="416"/>
      <c r="B173" s="416"/>
      <c r="C173" s="416"/>
      <c r="D173" s="416"/>
      <c r="E173" s="416"/>
      <c r="F173" s="416"/>
    </row>
    <row r="174" spans="1:6" x14ac:dyDescent="0.2">
      <c r="A174" s="416"/>
      <c r="B174" s="416"/>
      <c r="C174" s="416"/>
      <c r="D174" s="416"/>
      <c r="E174" s="416"/>
      <c r="F174" s="416"/>
    </row>
    <row r="175" spans="1:6" x14ac:dyDescent="0.2">
      <c r="A175" s="416"/>
      <c r="B175" s="416"/>
      <c r="C175" s="416"/>
      <c r="D175" s="416"/>
      <c r="E175" s="416"/>
      <c r="F175" s="416"/>
    </row>
    <row r="176" spans="1:6" x14ac:dyDescent="0.2">
      <c r="A176" s="416"/>
      <c r="B176" s="416"/>
      <c r="C176" s="416"/>
      <c r="D176" s="416"/>
      <c r="E176" s="416"/>
      <c r="F176" s="416"/>
    </row>
    <row r="177" spans="1:6" x14ac:dyDescent="0.2">
      <c r="A177" s="416"/>
      <c r="B177" s="416"/>
      <c r="C177" s="416"/>
      <c r="D177" s="416"/>
      <c r="E177" s="416"/>
      <c r="F177" s="416"/>
    </row>
    <row r="178" spans="1:6" x14ac:dyDescent="0.2">
      <c r="A178" s="416"/>
      <c r="B178" s="416"/>
      <c r="C178" s="416"/>
      <c r="D178" s="416"/>
      <c r="E178" s="416"/>
      <c r="F178" s="416"/>
    </row>
    <row r="179" spans="1:6" x14ac:dyDescent="0.2">
      <c r="A179" s="416"/>
      <c r="B179" s="416"/>
      <c r="C179" s="416"/>
      <c r="D179" s="416"/>
      <c r="E179" s="416"/>
      <c r="F179" s="416"/>
    </row>
    <row r="180" spans="1:6" x14ac:dyDescent="0.2">
      <c r="A180" s="416"/>
      <c r="B180" s="416"/>
      <c r="C180" s="416"/>
      <c r="D180" s="416"/>
      <c r="E180" s="416"/>
      <c r="F180" s="416"/>
    </row>
    <row r="181" spans="1:6" x14ac:dyDescent="0.2">
      <c r="A181" s="416"/>
      <c r="B181" s="416"/>
      <c r="C181" s="416"/>
      <c r="D181" s="416"/>
      <c r="E181" s="416"/>
      <c r="F181" s="416"/>
    </row>
    <row r="182" spans="1:6" x14ac:dyDescent="0.2">
      <c r="A182" s="416"/>
      <c r="B182" s="416"/>
      <c r="C182" s="416"/>
      <c r="D182" s="416"/>
      <c r="E182" s="416"/>
      <c r="F182" s="416"/>
    </row>
    <row r="183" spans="1:6" x14ac:dyDescent="0.2">
      <c r="A183" s="416"/>
      <c r="B183" s="416"/>
      <c r="C183" s="416"/>
      <c r="D183" s="416"/>
      <c r="E183" s="416"/>
      <c r="F183" s="416"/>
    </row>
    <row r="184" spans="1:6" x14ac:dyDescent="0.2">
      <c r="A184" s="416"/>
      <c r="B184" s="416"/>
      <c r="C184" s="416"/>
      <c r="D184" s="416"/>
      <c r="E184" s="416"/>
      <c r="F184" s="416"/>
    </row>
    <row r="185" spans="1:6" x14ac:dyDescent="0.2">
      <c r="A185" s="416"/>
      <c r="B185" s="416"/>
      <c r="C185" s="416"/>
      <c r="D185" s="416"/>
      <c r="E185" s="416"/>
      <c r="F185" s="416"/>
    </row>
    <row r="186" spans="1:6" x14ac:dyDescent="0.2">
      <c r="A186" s="416"/>
      <c r="B186" s="416"/>
      <c r="C186" s="416"/>
      <c r="D186" s="416"/>
      <c r="E186" s="416"/>
      <c r="F186" s="416"/>
    </row>
    <row r="187" spans="1:6" x14ac:dyDescent="0.2">
      <c r="A187" s="416"/>
      <c r="B187" s="416"/>
      <c r="C187" s="416"/>
      <c r="D187" s="416"/>
      <c r="E187" s="416"/>
      <c r="F187" s="416"/>
    </row>
    <row r="188" spans="1:6" x14ac:dyDescent="0.2">
      <c r="A188" s="416"/>
      <c r="B188" s="416"/>
      <c r="C188" s="416"/>
      <c r="D188" s="416"/>
      <c r="E188" s="416"/>
      <c r="F188" s="416"/>
    </row>
    <row r="189" spans="1:6" x14ac:dyDescent="0.2">
      <c r="A189" s="416"/>
      <c r="B189" s="416"/>
      <c r="C189" s="416"/>
      <c r="D189" s="416"/>
      <c r="E189" s="416"/>
      <c r="F189" s="416"/>
    </row>
    <row r="190" spans="1:6" x14ac:dyDescent="0.2">
      <c r="A190" s="416"/>
      <c r="B190" s="416"/>
      <c r="C190" s="416"/>
      <c r="D190" s="416"/>
      <c r="E190" s="416"/>
      <c r="F190" s="416"/>
    </row>
    <row r="191" spans="1:6" x14ac:dyDescent="0.2">
      <c r="A191" s="416"/>
      <c r="B191" s="416"/>
      <c r="C191" s="416"/>
      <c r="D191" s="416"/>
      <c r="E191" s="416"/>
      <c r="F191" s="416"/>
    </row>
    <row r="192" spans="1:6" x14ac:dyDescent="0.2">
      <c r="A192" s="416"/>
      <c r="B192" s="416"/>
      <c r="C192" s="416"/>
      <c r="D192" s="416"/>
      <c r="E192" s="416"/>
      <c r="F192" s="416"/>
    </row>
    <row r="193" spans="1:6" x14ac:dyDescent="0.2">
      <c r="A193" s="416"/>
      <c r="B193" s="416"/>
      <c r="C193" s="416"/>
      <c r="D193" s="416"/>
      <c r="E193" s="416"/>
      <c r="F193" s="416"/>
    </row>
    <row r="194" spans="1:6" x14ac:dyDescent="0.2">
      <c r="A194" s="416"/>
      <c r="B194" s="416"/>
      <c r="C194" s="416"/>
      <c r="D194" s="416"/>
      <c r="E194" s="416"/>
      <c r="F194" s="416"/>
    </row>
    <row r="195" spans="1:6" x14ac:dyDescent="0.2">
      <c r="A195" s="416"/>
      <c r="B195" s="416"/>
      <c r="C195" s="416"/>
      <c r="D195" s="416"/>
      <c r="E195" s="416"/>
      <c r="F195" s="416"/>
    </row>
    <row r="196" spans="1:6" x14ac:dyDescent="0.2">
      <c r="A196" s="416"/>
      <c r="B196" s="416"/>
      <c r="C196" s="416"/>
      <c r="D196" s="416"/>
      <c r="E196" s="416"/>
      <c r="F196" s="416"/>
    </row>
    <row r="197" spans="1:6" x14ac:dyDescent="0.2">
      <c r="A197" s="416"/>
      <c r="B197" s="416"/>
      <c r="C197" s="416"/>
      <c r="D197" s="416"/>
      <c r="E197" s="416"/>
      <c r="F197" s="416"/>
    </row>
    <row r="198" spans="1:6" x14ac:dyDescent="0.2">
      <c r="A198" s="416"/>
      <c r="B198" s="416"/>
      <c r="C198" s="416"/>
      <c r="D198" s="416"/>
      <c r="E198" s="416"/>
      <c r="F198" s="416"/>
    </row>
    <row r="199" spans="1:6" x14ac:dyDescent="0.2">
      <c r="A199" s="416"/>
      <c r="B199" s="416"/>
      <c r="C199" s="416"/>
      <c r="D199" s="416"/>
      <c r="E199" s="416"/>
      <c r="F199" s="416"/>
    </row>
    <row r="200" spans="1:6" x14ac:dyDescent="0.2">
      <c r="A200" s="416"/>
      <c r="B200" s="416"/>
      <c r="C200" s="416"/>
      <c r="D200" s="416"/>
      <c r="E200" s="416"/>
      <c r="F200" s="416"/>
    </row>
    <row r="201" spans="1:6" x14ac:dyDescent="0.2">
      <c r="A201" s="416"/>
      <c r="B201" s="416"/>
      <c r="C201" s="416"/>
      <c r="D201" s="416"/>
      <c r="E201" s="416"/>
      <c r="F201" s="416"/>
    </row>
    <row r="202" spans="1:6" x14ac:dyDescent="0.2">
      <c r="A202" s="416"/>
      <c r="B202" s="416"/>
      <c r="C202" s="416"/>
      <c r="D202" s="416"/>
      <c r="E202" s="416"/>
      <c r="F202" s="416"/>
    </row>
    <row r="203" spans="1:6" x14ac:dyDescent="0.2">
      <c r="A203" s="416"/>
      <c r="B203" s="416"/>
      <c r="C203" s="416"/>
      <c r="D203" s="416"/>
      <c r="E203" s="416"/>
      <c r="F203" s="416"/>
    </row>
    <row r="204" spans="1:6" x14ac:dyDescent="0.2">
      <c r="A204" s="416"/>
      <c r="B204" s="416"/>
      <c r="C204" s="416"/>
      <c r="D204" s="416"/>
      <c r="E204" s="416"/>
      <c r="F204" s="416"/>
    </row>
    <row r="205" spans="1:6" x14ac:dyDescent="0.2">
      <c r="A205" s="416"/>
      <c r="B205" s="416"/>
      <c r="C205" s="416"/>
      <c r="D205" s="416"/>
      <c r="E205" s="416"/>
      <c r="F205" s="416"/>
    </row>
    <row r="206" spans="1:6" x14ac:dyDescent="0.2">
      <c r="A206" s="416"/>
      <c r="B206" s="416"/>
      <c r="C206" s="416"/>
      <c r="D206" s="416"/>
      <c r="E206" s="416"/>
      <c r="F206" s="416"/>
    </row>
    <row r="207" spans="1:6" x14ac:dyDescent="0.2">
      <c r="A207" s="416"/>
      <c r="B207" s="416"/>
      <c r="C207" s="416"/>
      <c r="D207" s="416"/>
      <c r="E207" s="416"/>
      <c r="F207" s="416"/>
    </row>
    <row r="208" spans="1:6" x14ac:dyDescent="0.2">
      <c r="A208" s="416"/>
      <c r="B208" s="416"/>
      <c r="C208" s="416"/>
      <c r="D208" s="416"/>
      <c r="E208" s="416"/>
      <c r="F208" s="416"/>
    </row>
    <row r="209" spans="1:6" x14ac:dyDescent="0.2">
      <c r="A209" s="416"/>
      <c r="B209" s="416"/>
      <c r="C209" s="416"/>
      <c r="D209" s="416"/>
      <c r="E209" s="416"/>
      <c r="F209" s="416"/>
    </row>
    <row r="210" spans="1:6" x14ac:dyDescent="0.2">
      <c r="A210" s="416"/>
      <c r="B210" s="416"/>
      <c r="C210" s="416"/>
      <c r="D210" s="416"/>
      <c r="E210" s="416"/>
      <c r="F210" s="416"/>
    </row>
    <row r="211" spans="1:6" x14ac:dyDescent="0.2">
      <c r="A211" s="416"/>
      <c r="B211" s="416"/>
      <c r="C211" s="416"/>
      <c r="D211" s="416"/>
      <c r="E211" s="416"/>
      <c r="F211" s="416"/>
    </row>
    <row r="212" spans="1:6" x14ac:dyDescent="0.2">
      <c r="A212" s="416"/>
      <c r="B212" s="416"/>
      <c r="C212" s="416"/>
      <c r="D212" s="416"/>
      <c r="E212" s="416"/>
      <c r="F212" s="416"/>
    </row>
    <row r="213" spans="1:6" x14ac:dyDescent="0.2">
      <c r="A213" s="416"/>
      <c r="B213" s="416"/>
      <c r="C213" s="416"/>
      <c r="D213" s="416"/>
      <c r="E213" s="416"/>
      <c r="F213" s="416"/>
    </row>
    <row r="214" spans="1:6" x14ac:dyDescent="0.2">
      <c r="A214" s="416"/>
      <c r="B214" s="416"/>
      <c r="C214" s="416"/>
      <c r="D214" s="416"/>
      <c r="E214" s="416"/>
      <c r="F214" s="416"/>
    </row>
    <row r="215" spans="1:6" x14ac:dyDescent="0.2">
      <c r="A215" s="416"/>
      <c r="B215" s="416"/>
      <c r="C215" s="416"/>
      <c r="D215" s="416"/>
      <c r="E215" s="416"/>
      <c r="F215" s="416"/>
    </row>
    <row r="216" spans="1:6" x14ac:dyDescent="0.2">
      <c r="A216" s="416"/>
      <c r="B216" s="416"/>
      <c r="C216" s="416"/>
      <c r="D216" s="416"/>
      <c r="E216" s="416"/>
      <c r="F216" s="416"/>
    </row>
    <row r="217" spans="1:6" x14ac:dyDescent="0.2">
      <c r="A217" s="416"/>
      <c r="B217" s="416"/>
      <c r="C217" s="416"/>
      <c r="D217" s="416"/>
      <c r="E217" s="416"/>
      <c r="F217" s="416"/>
    </row>
    <row r="218" spans="1:6" x14ac:dyDescent="0.2">
      <c r="A218" s="416"/>
      <c r="B218" s="416"/>
      <c r="C218" s="416"/>
      <c r="D218" s="416"/>
      <c r="E218" s="416"/>
      <c r="F218" s="416"/>
    </row>
    <row r="219" spans="1:6" x14ac:dyDescent="0.2">
      <c r="A219" s="416"/>
      <c r="B219" s="416"/>
      <c r="C219" s="416"/>
      <c r="D219" s="416"/>
      <c r="E219" s="416"/>
      <c r="F219" s="416"/>
    </row>
    <row r="220" spans="1:6" x14ac:dyDescent="0.2">
      <c r="A220" s="416"/>
      <c r="B220" s="416"/>
      <c r="C220" s="416"/>
      <c r="D220" s="416"/>
      <c r="E220" s="416"/>
      <c r="F220" s="416"/>
    </row>
    <row r="221" spans="1:6" x14ac:dyDescent="0.2">
      <c r="A221" s="416"/>
      <c r="B221" s="416"/>
      <c r="C221" s="416"/>
      <c r="D221" s="416"/>
      <c r="E221" s="416"/>
      <c r="F221" s="416"/>
    </row>
    <row r="222" spans="1:6" x14ac:dyDescent="0.2">
      <c r="A222" s="416"/>
      <c r="B222" s="416"/>
      <c r="C222" s="416"/>
      <c r="D222" s="416"/>
      <c r="E222" s="416"/>
      <c r="F222" s="416"/>
    </row>
    <row r="223" spans="1:6" x14ac:dyDescent="0.2">
      <c r="A223" s="416"/>
      <c r="B223" s="416"/>
      <c r="C223" s="416"/>
      <c r="D223" s="416"/>
      <c r="E223" s="416"/>
      <c r="F223" s="416"/>
    </row>
    <row r="224" spans="1:6" x14ac:dyDescent="0.2">
      <c r="A224" s="416"/>
      <c r="B224" s="416"/>
      <c r="C224" s="416"/>
      <c r="D224" s="416"/>
      <c r="E224" s="416"/>
      <c r="F224" s="416"/>
    </row>
    <row r="225" spans="1:6" x14ac:dyDescent="0.2">
      <c r="A225" s="416"/>
      <c r="B225" s="416"/>
      <c r="C225" s="416"/>
      <c r="D225" s="416"/>
      <c r="E225" s="416"/>
      <c r="F225" s="416"/>
    </row>
    <row r="226" spans="1:6" x14ac:dyDescent="0.2">
      <c r="A226" s="416"/>
      <c r="B226" s="416"/>
      <c r="C226" s="416"/>
      <c r="D226" s="416"/>
      <c r="E226" s="416"/>
      <c r="F226" s="416"/>
    </row>
    <row r="227" spans="1:6" x14ac:dyDescent="0.2">
      <c r="A227" s="416"/>
      <c r="B227" s="416"/>
      <c r="C227" s="416"/>
      <c r="D227" s="416"/>
      <c r="E227" s="416"/>
      <c r="F227" s="416"/>
    </row>
    <row r="228" spans="1:6" x14ac:dyDescent="0.2">
      <c r="A228" s="416"/>
      <c r="B228" s="416"/>
      <c r="C228" s="416"/>
      <c r="D228" s="416"/>
      <c r="E228" s="416"/>
      <c r="F228" s="416"/>
    </row>
    <row r="229" spans="1:6" x14ac:dyDescent="0.2">
      <c r="A229" s="416"/>
      <c r="B229" s="416"/>
      <c r="C229" s="416"/>
      <c r="D229" s="416"/>
      <c r="E229" s="416"/>
      <c r="F229" s="416"/>
    </row>
    <row r="230" spans="1:6" x14ac:dyDescent="0.2">
      <c r="A230" s="416"/>
      <c r="B230" s="416"/>
      <c r="C230" s="416"/>
      <c r="D230" s="416"/>
      <c r="E230" s="416"/>
      <c r="F230" s="416"/>
    </row>
    <row r="231" spans="1:6" x14ac:dyDescent="0.2">
      <c r="A231" s="416"/>
      <c r="B231" s="416"/>
      <c r="C231" s="416"/>
      <c r="D231" s="416"/>
      <c r="E231" s="416"/>
      <c r="F231" s="416"/>
    </row>
    <row r="232" spans="1:6" x14ac:dyDescent="0.2">
      <c r="A232" s="416"/>
      <c r="B232" s="416"/>
      <c r="C232" s="416"/>
      <c r="D232" s="416"/>
      <c r="E232" s="416"/>
      <c r="F232" s="416"/>
    </row>
    <row r="233" spans="1:6" x14ac:dyDescent="0.2">
      <c r="A233" s="416"/>
      <c r="B233" s="416"/>
      <c r="C233" s="416"/>
      <c r="D233" s="416"/>
      <c r="E233" s="416"/>
      <c r="F233" s="416"/>
    </row>
    <row r="234" spans="1:6" x14ac:dyDescent="0.2">
      <c r="A234" s="416"/>
      <c r="B234" s="416"/>
      <c r="C234" s="416"/>
      <c r="D234" s="416"/>
      <c r="E234" s="416"/>
      <c r="F234" s="416"/>
    </row>
    <row r="235" spans="1:6" x14ac:dyDescent="0.2">
      <c r="A235" s="416"/>
      <c r="B235" s="416"/>
      <c r="C235" s="416"/>
      <c r="D235" s="416"/>
      <c r="E235" s="416"/>
      <c r="F235" s="416"/>
    </row>
    <row r="236" spans="1:6" x14ac:dyDescent="0.2">
      <c r="A236" s="416"/>
      <c r="B236" s="416"/>
      <c r="C236" s="416"/>
      <c r="D236" s="416"/>
      <c r="E236" s="416"/>
      <c r="F236" s="416"/>
    </row>
    <row r="237" spans="1:6" x14ac:dyDescent="0.2">
      <c r="A237" s="416"/>
      <c r="B237" s="416"/>
      <c r="C237" s="416"/>
      <c r="D237" s="416"/>
      <c r="E237" s="416"/>
      <c r="F237" s="416"/>
    </row>
    <row r="238" spans="1:6" x14ac:dyDescent="0.2">
      <c r="A238" s="416"/>
      <c r="B238" s="416"/>
      <c r="C238" s="416"/>
      <c r="D238" s="416"/>
      <c r="E238" s="416"/>
      <c r="F238" s="416"/>
    </row>
    <row r="239" spans="1:6" x14ac:dyDescent="0.2">
      <c r="A239" s="416"/>
      <c r="B239" s="416"/>
      <c r="C239" s="416"/>
      <c r="D239" s="416"/>
      <c r="E239" s="416"/>
      <c r="F239" s="416"/>
    </row>
    <row r="240" spans="1:6" x14ac:dyDescent="0.2">
      <c r="A240" s="416"/>
      <c r="B240" s="416"/>
      <c r="C240" s="416"/>
      <c r="D240" s="416"/>
      <c r="E240" s="416"/>
      <c r="F240" s="416"/>
    </row>
    <row r="241" spans="1:6" x14ac:dyDescent="0.2">
      <c r="A241" s="416"/>
      <c r="B241" s="416"/>
      <c r="C241" s="416"/>
      <c r="D241" s="416"/>
      <c r="E241" s="416"/>
      <c r="F241" s="416"/>
    </row>
    <row r="242" spans="1:6" x14ac:dyDescent="0.2">
      <c r="A242" s="416"/>
      <c r="B242" s="416"/>
      <c r="C242" s="416"/>
      <c r="D242" s="416"/>
      <c r="E242" s="416"/>
      <c r="F242" s="416"/>
    </row>
    <row r="243" spans="1:6" x14ac:dyDescent="0.2">
      <c r="A243" s="416"/>
      <c r="B243" s="416"/>
      <c r="C243" s="416"/>
      <c r="D243" s="416"/>
      <c r="E243" s="416"/>
      <c r="F243" s="416"/>
    </row>
    <row r="244" spans="1:6" x14ac:dyDescent="0.2">
      <c r="A244" s="416"/>
      <c r="B244" s="416"/>
      <c r="C244" s="416"/>
      <c r="D244" s="416"/>
      <c r="E244" s="416"/>
      <c r="F244" s="416"/>
    </row>
    <row r="245" spans="1:6" x14ac:dyDescent="0.2">
      <c r="A245" s="416"/>
      <c r="B245" s="416"/>
      <c r="C245" s="416"/>
      <c r="D245" s="416"/>
      <c r="E245" s="416"/>
      <c r="F245" s="416"/>
    </row>
    <row r="246" spans="1:6" x14ac:dyDescent="0.2">
      <c r="A246" s="416"/>
      <c r="B246" s="416"/>
      <c r="C246" s="416"/>
      <c r="D246" s="416"/>
      <c r="E246" s="416"/>
      <c r="F246" s="416"/>
    </row>
    <row r="247" spans="1:6" x14ac:dyDescent="0.2">
      <c r="A247" s="416"/>
      <c r="B247" s="416"/>
      <c r="C247" s="416"/>
      <c r="D247" s="416"/>
      <c r="E247" s="416"/>
      <c r="F247" s="416"/>
    </row>
    <row r="248" spans="1:6" x14ac:dyDescent="0.2">
      <c r="A248" s="416"/>
      <c r="B248" s="416"/>
      <c r="C248" s="416"/>
      <c r="D248" s="416"/>
      <c r="E248" s="416"/>
      <c r="F248" s="416"/>
    </row>
    <row r="249" spans="1:6" x14ac:dyDescent="0.2">
      <c r="A249" s="416"/>
      <c r="B249" s="416"/>
      <c r="C249" s="416"/>
      <c r="D249" s="416"/>
      <c r="E249" s="416"/>
      <c r="F249" s="416"/>
    </row>
    <row r="250" spans="1:6" x14ac:dyDescent="0.2">
      <c r="A250" s="416"/>
      <c r="B250" s="416"/>
      <c r="C250" s="416"/>
      <c r="D250" s="416"/>
      <c r="E250" s="416"/>
      <c r="F250" s="416"/>
    </row>
    <row r="251" spans="1:6" x14ac:dyDescent="0.2">
      <c r="A251" s="416"/>
      <c r="B251" s="416"/>
      <c r="C251" s="416"/>
      <c r="D251" s="416"/>
      <c r="E251" s="416"/>
      <c r="F251" s="416"/>
    </row>
    <row r="252" spans="1:6" x14ac:dyDescent="0.2">
      <c r="A252" s="416"/>
      <c r="B252" s="416"/>
      <c r="C252" s="416"/>
      <c r="D252" s="416"/>
      <c r="E252" s="416"/>
      <c r="F252" s="416"/>
    </row>
    <row r="253" spans="1:6" x14ac:dyDescent="0.2">
      <c r="A253" s="416"/>
      <c r="B253" s="416"/>
      <c r="C253" s="416"/>
      <c r="D253" s="416"/>
      <c r="E253" s="416"/>
      <c r="F253" s="416"/>
    </row>
    <row r="254" spans="1:6" x14ac:dyDescent="0.2">
      <c r="A254" s="416"/>
      <c r="B254" s="416"/>
      <c r="C254" s="416"/>
      <c r="D254" s="416"/>
      <c r="E254" s="416"/>
      <c r="F254" s="416"/>
    </row>
    <row r="255" spans="1:6" x14ac:dyDescent="0.2">
      <c r="A255" s="416"/>
      <c r="B255" s="416"/>
      <c r="C255" s="416"/>
      <c r="D255" s="416"/>
      <c r="E255" s="416"/>
      <c r="F255" s="416"/>
    </row>
    <row r="256" spans="1:6" x14ac:dyDescent="0.2">
      <c r="A256" s="416"/>
      <c r="B256" s="416"/>
      <c r="C256" s="416"/>
      <c r="D256" s="416"/>
      <c r="E256" s="416"/>
      <c r="F256" s="416"/>
    </row>
    <row r="257" spans="1:6" x14ac:dyDescent="0.2">
      <c r="A257" s="416"/>
      <c r="B257" s="416"/>
      <c r="C257" s="416"/>
      <c r="D257" s="416"/>
      <c r="E257" s="416"/>
      <c r="F257" s="416"/>
    </row>
    <row r="258" spans="1:6" x14ac:dyDescent="0.2">
      <c r="A258" s="416"/>
      <c r="B258" s="416"/>
      <c r="C258" s="416"/>
      <c r="D258" s="416"/>
      <c r="E258" s="416"/>
      <c r="F258" s="416"/>
    </row>
    <row r="259" spans="1:6" x14ac:dyDescent="0.2">
      <c r="A259" s="416"/>
      <c r="B259" s="416"/>
      <c r="C259" s="416"/>
      <c r="D259" s="416"/>
      <c r="E259" s="416"/>
      <c r="F259" s="416"/>
    </row>
    <row r="260" spans="1:6" x14ac:dyDescent="0.2">
      <c r="A260" s="416"/>
      <c r="B260" s="416"/>
      <c r="C260" s="416"/>
      <c r="D260" s="416"/>
      <c r="E260" s="416"/>
      <c r="F260" s="416"/>
    </row>
    <row r="261" spans="1:6" x14ac:dyDescent="0.2">
      <c r="A261" s="416"/>
      <c r="B261" s="416"/>
      <c r="C261" s="416"/>
      <c r="D261" s="416"/>
      <c r="E261" s="416"/>
      <c r="F261" s="416"/>
    </row>
    <row r="262" spans="1:6" x14ac:dyDescent="0.2">
      <c r="A262" s="416"/>
      <c r="B262" s="416"/>
      <c r="C262" s="416"/>
      <c r="D262" s="416"/>
      <c r="E262" s="416"/>
      <c r="F262" s="416"/>
    </row>
    <row r="263" spans="1:6" x14ac:dyDescent="0.2">
      <c r="A263" s="416"/>
      <c r="B263" s="416"/>
      <c r="C263" s="416"/>
      <c r="D263" s="416"/>
      <c r="E263" s="416"/>
      <c r="F263" s="416"/>
    </row>
    <row r="264" spans="1:6" x14ac:dyDescent="0.2">
      <c r="A264" s="416"/>
      <c r="B264" s="416"/>
      <c r="C264" s="416"/>
      <c r="D264" s="416"/>
      <c r="E264" s="416"/>
      <c r="F264" s="416"/>
    </row>
    <row r="265" spans="1:6" x14ac:dyDescent="0.2">
      <c r="A265" s="416"/>
      <c r="B265" s="416"/>
      <c r="C265" s="416"/>
      <c r="D265" s="416"/>
      <c r="E265" s="416"/>
      <c r="F265" s="416"/>
    </row>
    <row r="266" spans="1:6" x14ac:dyDescent="0.2">
      <c r="A266" s="416"/>
      <c r="B266" s="416"/>
      <c r="C266" s="416"/>
      <c r="D266" s="416"/>
      <c r="E266" s="416"/>
      <c r="F266" s="416"/>
    </row>
    <row r="267" spans="1:6" x14ac:dyDescent="0.2">
      <c r="A267" s="416"/>
      <c r="B267" s="416"/>
      <c r="C267" s="416"/>
      <c r="D267" s="416"/>
      <c r="E267" s="416"/>
      <c r="F267" s="416"/>
    </row>
    <row r="268" spans="1:6" x14ac:dyDescent="0.2">
      <c r="A268" s="416"/>
      <c r="B268" s="416"/>
      <c r="C268" s="416"/>
      <c r="D268" s="416"/>
      <c r="E268" s="416"/>
      <c r="F268" s="416"/>
    </row>
    <row r="269" spans="1:6" x14ac:dyDescent="0.2">
      <c r="A269" s="416"/>
      <c r="B269" s="416"/>
      <c r="C269" s="416"/>
      <c r="D269" s="416"/>
      <c r="E269" s="416"/>
      <c r="F269" s="416"/>
    </row>
    <row r="270" spans="1:6" x14ac:dyDescent="0.2">
      <c r="A270" s="416"/>
      <c r="B270" s="416"/>
      <c r="C270" s="416"/>
      <c r="D270" s="416"/>
      <c r="E270" s="416"/>
      <c r="F270" s="416"/>
    </row>
    <row r="271" spans="1:6" x14ac:dyDescent="0.2">
      <c r="A271" s="416"/>
      <c r="B271" s="416"/>
      <c r="C271" s="416"/>
      <c r="D271" s="416"/>
      <c r="E271" s="416"/>
      <c r="F271" s="416"/>
    </row>
    <row r="272" spans="1:6" x14ac:dyDescent="0.2">
      <c r="A272" s="416"/>
      <c r="B272" s="416"/>
      <c r="C272" s="416"/>
      <c r="D272" s="416"/>
      <c r="E272" s="416"/>
      <c r="F272" s="416"/>
    </row>
    <row r="273" spans="1:6" x14ac:dyDescent="0.2">
      <c r="A273" s="416"/>
      <c r="B273" s="416"/>
      <c r="C273" s="416"/>
      <c r="D273" s="416"/>
      <c r="E273" s="416"/>
      <c r="F273" s="416"/>
    </row>
    <row r="274" spans="1:6" x14ac:dyDescent="0.2">
      <c r="A274" s="416"/>
      <c r="B274" s="416"/>
      <c r="C274" s="416"/>
      <c r="D274" s="416"/>
      <c r="E274" s="416"/>
      <c r="F274" s="416"/>
    </row>
    <row r="275" spans="1:6" x14ac:dyDescent="0.2">
      <c r="A275" s="416"/>
      <c r="B275" s="416"/>
      <c r="C275" s="416"/>
      <c r="D275" s="416"/>
      <c r="E275" s="416"/>
      <c r="F275" s="416"/>
    </row>
    <row r="276" spans="1:6" x14ac:dyDescent="0.2">
      <c r="A276" s="416"/>
      <c r="B276" s="416"/>
      <c r="C276" s="416"/>
      <c r="D276" s="416"/>
      <c r="E276" s="416"/>
      <c r="F276" s="416"/>
    </row>
    <row r="277" spans="1:6" x14ac:dyDescent="0.2">
      <c r="A277" s="416"/>
      <c r="B277" s="416"/>
      <c r="C277" s="416"/>
      <c r="D277" s="416"/>
      <c r="E277" s="416"/>
      <c r="F277" s="416"/>
    </row>
    <row r="278" spans="1:6" x14ac:dyDescent="0.2">
      <c r="A278" s="416"/>
      <c r="B278" s="416"/>
      <c r="C278" s="416"/>
      <c r="D278" s="416"/>
      <c r="E278" s="416"/>
      <c r="F278" s="416"/>
    </row>
    <row r="279" spans="1:6" x14ac:dyDescent="0.2">
      <c r="A279" s="416"/>
      <c r="B279" s="416"/>
      <c r="C279" s="416"/>
      <c r="D279" s="416"/>
      <c r="E279" s="416"/>
      <c r="F279" s="416"/>
    </row>
    <row r="280" spans="1:6" x14ac:dyDescent="0.2">
      <c r="A280" s="416"/>
      <c r="B280" s="416"/>
      <c r="C280" s="416"/>
      <c r="D280" s="416"/>
      <c r="E280" s="416"/>
      <c r="F280" s="416"/>
    </row>
    <row r="281" spans="1:6" x14ac:dyDescent="0.2">
      <c r="A281" s="416"/>
      <c r="B281" s="416"/>
      <c r="C281" s="416"/>
      <c r="D281" s="416"/>
      <c r="E281" s="416"/>
      <c r="F281" s="416"/>
    </row>
    <row r="282" spans="1:6" x14ac:dyDescent="0.2">
      <c r="A282" s="416"/>
      <c r="B282" s="416"/>
      <c r="C282" s="416"/>
      <c r="D282" s="416"/>
      <c r="E282" s="416"/>
      <c r="F282" s="416"/>
    </row>
    <row r="283" spans="1:6" x14ac:dyDescent="0.2">
      <c r="A283" s="416"/>
      <c r="B283" s="416"/>
      <c r="C283" s="416"/>
      <c r="D283" s="416"/>
      <c r="E283" s="416"/>
      <c r="F283" s="416"/>
    </row>
    <row r="284" spans="1:6" x14ac:dyDescent="0.2">
      <c r="A284" s="416"/>
      <c r="B284" s="416"/>
      <c r="C284" s="416"/>
      <c r="D284" s="416"/>
      <c r="E284" s="416"/>
      <c r="F284" s="416"/>
    </row>
    <row r="285" spans="1:6" x14ac:dyDescent="0.2">
      <c r="A285" s="416"/>
      <c r="B285" s="416"/>
      <c r="C285" s="416"/>
      <c r="D285" s="416"/>
      <c r="E285" s="416"/>
      <c r="F285" s="416"/>
    </row>
    <row r="286" spans="1:6" x14ac:dyDescent="0.2">
      <c r="A286" s="416"/>
      <c r="B286" s="416"/>
      <c r="C286" s="416"/>
      <c r="D286" s="416"/>
      <c r="E286" s="416"/>
      <c r="F286" s="416"/>
    </row>
    <row r="287" spans="1:6" x14ac:dyDescent="0.2">
      <c r="A287" s="416"/>
      <c r="B287" s="416"/>
      <c r="C287" s="416"/>
      <c r="D287" s="416"/>
      <c r="E287" s="416"/>
      <c r="F287" s="416"/>
    </row>
    <row r="288" spans="1:6" x14ac:dyDescent="0.2">
      <c r="A288" s="416"/>
      <c r="B288" s="416"/>
      <c r="C288" s="416"/>
      <c r="D288" s="416"/>
      <c r="E288" s="416"/>
      <c r="F288" s="416"/>
    </row>
    <row r="289" spans="1:6" x14ac:dyDescent="0.2">
      <c r="A289" s="416"/>
      <c r="B289" s="416"/>
      <c r="C289" s="416"/>
      <c r="D289" s="416"/>
      <c r="E289" s="416"/>
      <c r="F289" s="416"/>
    </row>
  </sheetData>
  <hyperlinks>
    <hyperlink ref="B24" r:id="rId1" xr:uid="{FB80856D-DF1A-40D9-AB2D-8CD0D32E4E28}"/>
    <hyperlink ref="B9" r:id="rId2" xr:uid="{B4F128D1-4EA6-4EFB-8129-9677BC99F9A5}"/>
    <hyperlink ref="B12" r:id="rId3" xr:uid="{CE24EDEB-3C73-40F4-969A-503D14A13C47}"/>
    <hyperlink ref="B15" r:id="rId4" xr:uid="{15566EB6-07DA-4B81-A3D0-F14ACED1A139}"/>
    <hyperlink ref="B18" r:id="rId5" xr:uid="{BC396CE5-A40D-4BB3-87CF-A8332958932B}"/>
  </hyperlinks>
  <pageMargins left="0.70866141732283472" right="0.70866141732283472" top="0.39370078740157483" bottom="0.39370078740157483" header="0.31496062992125984" footer="0.31496062992125984"/>
  <pageSetup paperSize="9" scale="83" fitToHeight="0" orientation="portrait" r:id="rId6"/>
  <rowBreaks count="1" manualBreakCount="1">
    <brk id="16" max="16383" man="1"/>
  </rowBreaks>
  <drawing r:id="rId7"/>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F8FB5E-3B99-4BE2-A271-6593C24EFC39}">
  <sheetPr codeName="Tabelle3"/>
  <dimension ref="A1:B20"/>
  <sheetViews>
    <sheetView zoomScaleNormal="100" zoomScaleSheetLayoutView="100" workbookViewId="0">
      <selection sqref="A1:B1"/>
    </sheetView>
  </sheetViews>
  <sheetFormatPr baseColWidth="10" defaultColWidth="12.5703125" defaultRowHeight="12" x14ac:dyDescent="0.2"/>
  <cols>
    <col min="1" max="1" width="2.28515625" style="432" customWidth="1"/>
    <col min="2" max="2" width="87.42578125" style="432" customWidth="1"/>
    <col min="3" max="6" width="117.42578125" style="432" customWidth="1"/>
    <col min="7" max="16384" width="12.5703125" style="432"/>
  </cols>
  <sheetData>
    <row r="1" spans="1:2" s="431" customFormat="1" ht="36.75" customHeight="1" x14ac:dyDescent="0.2">
      <c r="A1" s="430" t="s">
        <v>38</v>
      </c>
      <c r="B1" s="430"/>
    </row>
    <row r="2" spans="1:2" ht="19.5" customHeight="1" x14ac:dyDescent="0.2">
      <c r="B2" s="433" t="s">
        <v>420</v>
      </c>
    </row>
    <row r="3" spans="1:2" ht="15" x14ac:dyDescent="0.25">
      <c r="B3" s="434" t="s">
        <v>77</v>
      </c>
    </row>
    <row r="5" spans="1:2" ht="29.25" customHeight="1" x14ac:dyDescent="0.2">
      <c r="B5" s="435" t="s">
        <v>421</v>
      </c>
    </row>
    <row r="6" spans="1:2" ht="9.9499999999999993" customHeight="1" x14ac:dyDescent="0.2">
      <c r="B6" s="435"/>
    </row>
    <row r="7" spans="1:2" ht="73.5" customHeight="1" x14ac:dyDescent="0.2">
      <c r="B7" s="435" t="s">
        <v>422</v>
      </c>
    </row>
    <row r="8" spans="1:2" ht="9.9499999999999993" customHeight="1" x14ac:dyDescent="0.2">
      <c r="B8" s="435"/>
    </row>
    <row r="9" spans="1:2" ht="50.25" customHeight="1" x14ac:dyDescent="0.2">
      <c r="B9" s="435" t="s">
        <v>423</v>
      </c>
    </row>
    <row r="10" spans="1:2" ht="9.9499999999999993" customHeight="1" x14ac:dyDescent="0.2">
      <c r="B10" s="435"/>
    </row>
    <row r="11" spans="1:2" ht="79.5" customHeight="1" x14ac:dyDescent="0.2">
      <c r="B11" s="435" t="s">
        <v>424</v>
      </c>
    </row>
    <row r="12" spans="1:2" ht="9.9499999999999993" customHeight="1" x14ac:dyDescent="0.2">
      <c r="B12" s="435"/>
    </row>
    <row r="13" spans="1:2" ht="48.75" customHeight="1" x14ac:dyDescent="0.2">
      <c r="B13" s="435" t="s">
        <v>425</v>
      </c>
    </row>
    <row r="14" spans="1:2" ht="9.9499999999999993" customHeight="1" x14ac:dyDescent="0.2">
      <c r="B14" s="435"/>
    </row>
    <row r="15" spans="1:2" ht="33" customHeight="1" x14ac:dyDescent="0.2">
      <c r="B15" s="435" t="s">
        <v>426</v>
      </c>
    </row>
    <row r="16" spans="1:2" ht="9.9499999999999993" customHeight="1" x14ac:dyDescent="0.2">
      <c r="B16" s="435"/>
    </row>
    <row r="17" spans="2:2" ht="108" x14ac:dyDescent="0.2">
      <c r="B17" s="435" t="s">
        <v>427</v>
      </c>
    </row>
    <row r="18" spans="2:2" ht="9.9499999999999993" customHeight="1" x14ac:dyDescent="0.2">
      <c r="B18" s="435"/>
    </row>
    <row r="19" spans="2:2" ht="13.5" customHeight="1" x14ac:dyDescent="0.2">
      <c r="B19" s="436" t="s">
        <v>428</v>
      </c>
    </row>
    <row r="20" spans="2:2" ht="40.5" customHeight="1" x14ac:dyDescent="0.2">
      <c r="B20" s="437" t="s">
        <v>429</v>
      </c>
    </row>
  </sheetData>
  <mergeCells count="1">
    <mergeCell ref="A1:B1"/>
  </mergeCells>
  <hyperlinks>
    <hyperlink ref="B20" r:id="rId1" xr:uid="{AAE3860B-DD19-4036-B000-E26EE1886ABF}"/>
  </hyperlinks>
  <pageMargins left="0.7" right="0.7" top="0.78740157499999996" bottom="0.78740157499999996" header="0.3" footer="0.3"/>
  <pageSetup paperSize="9" orientation="portrait" r:id="rId2"/>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11CEB-FDB2-47B5-96DD-F99BE756A2A4}">
  <sheetPr codeName="Tabelle6">
    <pageSetUpPr fitToPage="1"/>
  </sheetPr>
  <dimension ref="A1:F289"/>
  <sheetViews>
    <sheetView showGridLines="0" zoomScaleNormal="100" workbookViewId="0">
      <selection sqref="A1:B1"/>
    </sheetView>
  </sheetViews>
  <sheetFormatPr baseColWidth="10" defaultColWidth="12.5703125" defaultRowHeight="12.75" x14ac:dyDescent="0.2"/>
  <cols>
    <col min="1" max="1" width="2.140625" style="439" customWidth="1"/>
    <col min="2" max="2" width="87.42578125" style="439" customWidth="1"/>
    <col min="3" max="6" width="12.5703125" style="439"/>
    <col min="7" max="7" width="4.7109375" style="439" customWidth="1"/>
    <col min="8" max="16384" width="12.5703125" style="439"/>
  </cols>
  <sheetData>
    <row r="1" spans="1:2" ht="39.75" customHeight="1" x14ac:dyDescent="0.2">
      <c r="A1" s="438" t="s">
        <v>38</v>
      </c>
      <c r="B1" s="438"/>
    </row>
    <row r="2" spans="1:2" ht="25.5" customHeight="1" x14ac:dyDescent="0.2">
      <c r="B2" s="440" t="s">
        <v>420</v>
      </c>
    </row>
    <row r="3" spans="1:2" ht="24.95" customHeight="1" x14ac:dyDescent="0.2">
      <c r="A3" s="441"/>
      <c r="B3" s="442" t="s">
        <v>79</v>
      </c>
    </row>
    <row r="4" spans="1:2" s="432" customFormat="1" ht="12" x14ac:dyDescent="0.2"/>
    <row r="5" spans="1:2" s="432" customFormat="1" ht="139.5" customHeight="1" x14ac:dyDescent="0.2">
      <c r="B5" s="435" t="s">
        <v>430</v>
      </c>
    </row>
    <row r="6" spans="1:2" s="432" customFormat="1" ht="9.9499999999999993" customHeight="1" x14ac:dyDescent="0.2">
      <c r="B6" s="435"/>
    </row>
    <row r="7" spans="1:2" s="432" customFormat="1" ht="222.75" customHeight="1" x14ac:dyDescent="0.2">
      <c r="B7" s="435" t="s">
        <v>431</v>
      </c>
    </row>
    <row r="8" spans="1:2" s="432" customFormat="1" ht="9.9499999999999993" customHeight="1" x14ac:dyDescent="0.2">
      <c r="B8" s="435"/>
    </row>
    <row r="9" spans="1:2" s="432" customFormat="1" ht="61.5" customHeight="1" x14ac:dyDescent="0.2">
      <c r="B9" s="443" t="s">
        <v>432</v>
      </c>
    </row>
    <row r="10" spans="1:2" s="432" customFormat="1" ht="9.9499999999999993" customHeight="1" x14ac:dyDescent="0.2">
      <c r="B10" s="435"/>
    </row>
    <row r="11" spans="1:2" s="432" customFormat="1" ht="152.25" customHeight="1" x14ac:dyDescent="0.2">
      <c r="B11" s="435" t="s">
        <v>433</v>
      </c>
    </row>
    <row r="12" spans="1:2" s="432" customFormat="1" ht="9.9499999999999993" customHeight="1" x14ac:dyDescent="0.2">
      <c r="B12" s="435"/>
    </row>
    <row r="13" spans="1:2" s="432" customFormat="1" ht="96" customHeight="1" x14ac:dyDescent="0.2">
      <c r="B13" s="435" t="s">
        <v>434</v>
      </c>
    </row>
    <row r="14" spans="1:2" s="432" customFormat="1" ht="9.9499999999999993" customHeight="1" x14ac:dyDescent="0.2">
      <c r="B14" s="435"/>
    </row>
    <row r="15" spans="1:2" s="432" customFormat="1" ht="176.25" customHeight="1" x14ac:dyDescent="0.2">
      <c r="B15" s="443" t="s">
        <v>435</v>
      </c>
    </row>
    <row r="16" spans="1:2" s="432" customFormat="1" ht="9.9499999999999993" customHeight="1" x14ac:dyDescent="0.2">
      <c r="B16" s="435"/>
    </row>
    <row r="17" spans="1:6" s="432" customFormat="1" ht="26.25" customHeight="1" x14ac:dyDescent="0.2">
      <c r="B17" s="436" t="s">
        <v>436</v>
      </c>
    </row>
    <row r="18" spans="1:6" s="432" customFormat="1" ht="37.5" customHeight="1" x14ac:dyDescent="0.2">
      <c r="B18" s="444" t="s">
        <v>437</v>
      </c>
    </row>
    <row r="19" spans="1:6" s="432" customFormat="1" ht="12" x14ac:dyDescent="0.2"/>
    <row r="20" spans="1:6" s="432" customFormat="1" ht="12" x14ac:dyDescent="0.2"/>
    <row r="21" spans="1:6" s="432" customFormat="1" ht="12" x14ac:dyDescent="0.2"/>
    <row r="22" spans="1:6" x14ac:dyDescent="0.2">
      <c r="A22" s="441"/>
      <c r="B22" s="441"/>
      <c r="C22" s="441"/>
      <c r="D22" s="441"/>
      <c r="E22" s="441"/>
      <c r="F22" s="441"/>
    </row>
    <row r="23" spans="1:6" x14ac:dyDescent="0.2">
      <c r="A23" s="441"/>
      <c r="B23" s="441"/>
      <c r="C23" s="441"/>
      <c r="D23" s="441"/>
      <c r="E23" s="441"/>
      <c r="F23" s="441"/>
    </row>
    <row r="24" spans="1:6" x14ac:dyDescent="0.2">
      <c r="A24" s="445"/>
      <c r="B24" s="441"/>
      <c r="C24" s="441"/>
      <c r="D24" s="441"/>
      <c r="E24" s="441"/>
      <c r="F24" s="441"/>
    </row>
    <row r="25" spans="1:6" x14ac:dyDescent="0.2">
      <c r="A25" s="446"/>
      <c r="B25" s="441"/>
      <c r="C25" s="441"/>
      <c r="D25" s="441"/>
      <c r="E25" s="441"/>
      <c r="F25" s="441"/>
    </row>
    <row r="26" spans="1:6" x14ac:dyDescent="0.2">
      <c r="A26" s="441"/>
      <c r="B26" s="441"/>
      <c r="C26" s="441"/>
      <c r="D26" s="441"/>
      <c r="E26" s="441"/>
      <c r="F26" s="441"/>
    </row>
    <row r="27" spans="1:6" x14ac:dyDescent="0.2">
      <c r="A27" s="441"/>
      <c r="B27" s="441"/>
      <c r="C27" s="441"/>
      <c r="D27" s="441"/>
      <c r="E27" s="441"/>
      <c r="F27" s="441"/>
    </row>
    <row r="28" spans="1:6" x14ac:dyDescent="0.2">
      <c r="A28" s="441"/>
      <c r="B28" s="441"/>
      <c r="C28" s="441"/>
      <c r="D28" s="441"/>
      <c r="E28" s="441"/>
      <c r="F28" s="441"/>
    </row>
    <row r="29" spans="1:6" x14ac:dyDescent="0.2">
      <c r="A29" s="441"/>
      <c r="B29" s="441"/>
      <c r="C29" s="441"/>
      <c r="D29" s="441"/>
      <c r="E29" s="441"/>
      <c r="F29" s="441"/>
    </row>
    <row r="30" spans="1:6" x14ac:dyDescent="0.2">
      <c r="A30" s="441"/>
      <c r="B30" s="441"/>
      <c r="C30" s="441"/>
      <c r="D30" s="441"/>
      <c r="E30" s="441"/>
      <c r="F30" s="441"/>
    </row>
    <row r="31" spans="1:6" x14ac:dyDescent="0.2">
      <c r="A31" s="441"/>
      <c r="B31" s="441"/>
      <c r="C31" s="441"/>
      <c r="D31" s="441"/>
      <c r="E31" s="441"/>
      <c r="F31" s="441"/>
    </row>
    <row r="32" spans="1:6" x14ac:dyDescent="0.2">
      <c r="A32" s="441"/>
      <c r="B32" s="441"/>
      <c r="C32" s="441"/>
      <c r="D32" s="441"/>
      <c r="E32" s="441"/>
      <c r="F32" s="441"/>
    </row>
    <row r="33" spans="1:6" x14ac:dyDescent="0.2">
      <c r="A33" s="447"/>
      <c r="B33" s="447"/>
      <c r="C33" s="447"/>
      <c r="D33" s="447"/>
      <c r="E33" s="447"/>
      <c r="F33" s="447"/>
    </row>
    <row r="34" spans="1:6" x14ac:dyDescent="0.2">
      <c r="A34" s="441"/>
      <c r="B34" s="441"/>
      <c r="C34" s="441"/>
      <c r="D34" s="441"/>
      <c r="E34" s="441"/>
      <c r="F34" s="441"/>
    </row>
    <row r="35" spans="1:6" x14ac:dyDescent="0.2">
      <c r="A35" s="441"/>
      <c r="B35" s="441"/>
      <c r="C35" s="441"/>
      <c r="D35" s="441"/>
      <c r="E35" s="441"/>
      <c r="F35" s="441"/>
    </row>
    <row r="36" spans="1:6" ht="8.1" customHeight="1" x14ac:dyDescent="0.2">
      <c r="A36" s="441"/>
      <c r="B36" s="441"/>
      <c r="C36" s="441"/>
      <c r="D36" s="441"/>
      <c r="E36" s="441"/>
      <c r="F36" s="441"/>
    </row>
    <row r="37" spans="1:6" ht="13.5" customHeight="1" x14ac:dyDescent="0.2">
      <c r="A37" s="441"/>
      <c r="B37" s="441"/>
      <c r="C37" s="441"/>
      <c r="D37" s="441"/>
      <c r="E37" s="441"/>
      <c r="F37" s="441"/>
    </row>
    <row r="38" spans="1:6" x14ac:dyDescent="0.2">
      <c r="A38" s="441"/>
      <c r="B38" s="441"/>
      <c r="C38" s="441"/>
      <c r="D38" s="441"/>
      <c r="E38" s="441"/>
      <c r="F38" s="441"/>
    </row>
    <row r="39" spans="1:6" x14ac:dyDescent="0.2">
      <c r="A39" s="441"/>
      <c r="B39" s="441"/>
      <c r="C39" s="441"/>
      <c r="D39" s="441"/>
      <c r="E39" s="441"/>
      <c r="F39" s="441"/>
    </row>
    <row r="40" spans="1:6" x14ac:dyDescent="0.2">
      <c r="A40" s="441"/>
      <c r="B40" s="441"/>
      <c r="C40" s="441"/>
      <c r="D40" s="441"/>
      <c r="E40" s="441"/>
      <c r="F40" s="441"/>
    </row>
    <row r="41" spans="1:6" x14ac:dyDescent="0.2">
      <c r="A41" s="441"/>
      <c r="B41" s="441"/>
      <c r="C41" s="441"/>
      <c r="D41" s="441"/>
      <c r="E41" s="441"/>
      <c r="F41" s="441"/>
    </row>
    <row r="42" spans="1:6" x14ac:dyDescent="0.2">
      <c r="A42" s="441"/>
      <c r="B42" s="441"/>
      <c r="C42" s="441"/>
      <c r="D42" s="441"/>
      <c r="E42" s="441"/>
      <c r="F42" s="441"/>
    </row>
    <row r="43" spans="1:6" ht="33" customHeight="1" x14ac:dyDescent="0.2">
      <c r="A43" s="441"/>
      <c r="B43" s="441"/>
      <c r="C43" s="441"/>
      <c r="D43" s="441"/>
      <c r="E43" s="441"/>
      <c r="F43" s="441"/>
    </row>
    <row r="44" spans="1:6" ht="16.5" customHeight="1" x14ac:dyDescent="0.2">
      <c r="A44" s="441"/>
      <c r="B44" s="441"/>
      <c r="C44" s="441"/>
      <c r="D44" s="441"/>
      <c r="E44" s="441"/>
      <c r="F44" s="441"/>
    </row>
    <row r="45" spans="1:6" x14ac:dyDescent="0.2">
      <c r="A45" s="441"/>
      <c r="B45" s="441"/>
      <c r="C45" s="441"/>
      <c r="D45" s="441"/>
      <c r="E45" s="441"/>
      <c r="F45" s="441"/>
    </row>
    <row r="46" spans="1:6" x14ac:dyDescent="0.2">
      <c r="A46" s="441"/>
      <c r="B46" s="441"/>
      <c r="C46" s="441"/>
      <c r="D46" s="441"/>
      <c r="E46" s="441"/>
      <c r="F46" s="441"/>
    </row>
    <row r="47" spans="1:6" x14ac:dyDescent="0.2">
      <c r="A47" s="441"/>
      <c r="B47" s="441"/>
      <c r="C47" s="441"/>
      <c r="D47" s="441"/>
      <c r="E47" s="441"/>
      <c r="F47" s="441"/>
    </row>
    <row r="48" spans="1:6" x14ac:dyDescent="0.2">
      <c r="A48" s="441"/>
      <c r="B48" s="441"/>
      <c r="C48" s="441"/>
      <c r="D48" s="441"/>
      <c r="E48" s="441"/>
      <c r="F48" s="441"/>
    </row>
    <row r="49" spans="1:6" x14ac:dyDescent="0.2">
      <c r="A49" s="441"/>
      <c r="B49" s="441"/>
      <c r="C49" s="441"/>
      <c r="D49" s="441"/>
      <c r="E49" s="441"/>
      <c r="F49" s="441"/>
    </row>
    <row r="50" spans="1:6" x14ac:dyDescent="0.2">
      <c r="A50" s="441"/>
      <c r="B50" s="441"/>
      <c r="C50" s="441"/>
      <c r="D50" s="441"/>
      <c r="E50" s="441"/>
      <c r="F50" s="441"/>
    </row>
    <row r="51" spans="1:6" x14ac:dyDescent="0.2">
      <c r="A51" s="441"/>
      <c r="B51" s="441"/>
      <c r="C51" s="441"/>
      <c r="D51" s="441"/>
      <c r="E51" s="441"/>
      <c r="F51" s="441"/>
    </row>
    <row r="52" spans="1:6" x14ac:dyDescent="0.2">
      <c r="A52" s="441"/>
      <c r="B52" s="441"/>
      <c r="C52" s="441"/>
      <c r="D52" s="441"/>
      <c r="E52" s="441"/>
      <c r="F52" s="441"/>
    </row>
    <row r="53" spans="1:6" x14ac:dyDescent="0.2">
      <c r="A53" s="441"/>
      <c r="B53" s="441"/>
      <c r="C53" s="441"/>
      <c r="D53" s="441"/>
      <c r="E53" s="441"/>
      <c r="F53" s="441"/>
    </row>
    <row r="54" spans="1:6" x14ac:dyDescent="0.2">
      <c r="A54" s="441"/>
      <c r="B54" s="441"/>
      <c r="C54" s="441"/>
      <c r="D54" s="441"/>
      <c r="E54" s="441"/>
      <c r="F54" s="441"/>
    </row>
    <row r="55" spans="1:6" x14ac:dyDescent="0.2">
      <c r="A55" s="441"/>
      <c r="B55" s="441"/>
      <c r="C55" s="441"/>
      <c r="D55" s="441"/>
      <c r="E55" s="441"/>
      <c r="F55" s="441"/>
    </row>
    <row r="56" spans="1:6" x14ac:dyDescent="0.2">
      <c r="A56" s="441"/>
      <c r="B56" s="441"/>
      <c r="C56" s="441"/>
      <c r="D56" s="441"/>
      <c r="E56" s="441"/>
      <c r="F56" s="441"/>
    </row>
    <row r="57" spans="1:6" x14ac:dyDescent="0.2">
      <c r="A57" s="441"/>
      <c r="B57" s="441"/>
      <c r="C57" s="441"/>
      <c r="D57" s="441"/>
      <c r="E57" s="441"/>
      <c r="F57" s="441"/>
    </row>
    <row r="58" spans="1:6" x14ac:dyDescent="0.2">
      <c r="A58" s="441"/>
      <c r="B58" s="441"/>
      <c r="C58" s="441"/>
      <c r="D58" s="441"/>
      <c r="E58" s="441"/>
      <c r="F58" s="441"/>
    </row>
    <row r="59" spans="1:6" x14ac:dyDescent="0.2">
      <c r="A59" s="441"/>
      <c r="B59" s="441"/>
      <c r="C59" s="441"/>
      <c r="D59" s="441"/>
      <c r="E59" s="441"/>
      <c r="F59" s="441"/>
    </row>
    <row r="60" spans="1:6" x14ac:dyDescent="0.2">
      <c r="A60" s="441"/>
      <c r="B60" s="441"/>
      <c r="C60" s="441"/>
      <c r="D60" s="441"/>
      <c r="E60" s="441"/>
      <c r="F60" s="441"/>
    </row>
    <row r="61" spans="1:6" x14ac:dyDescent="0.2">
      <c r="A61" s="441"/>
      <c r="B61" s="441"/>
      <c r="C61" s="441"/>
      <c r="D61" s="441"/>
      <c r="E61" s="441"/>
      <c r="F61" s="441"/>
    </row>
    <row r="62" spans="1:6" x14ac:dyDescent="0.2">
      <c r="A62" s="441"/>
      <c r="B62" s="441"/>
      <c r="C62" s="441"/>
      <c r="D62" s="441"/>
      <c r="E62" s="441"/>
      <c r="F62" s="441"/>
    </row>
    <row r="63" spans="1:6" x14ac:dyDescent="0.2">
      <c r="A63" s="441"/>
      <c r="B63" s="441"/>
      <c r="C63" s="441"/>
      <c r="D63" s="441"/>
      <c r="E63" s="441"/>
      <c r="F63" s="441"/>
    </row>
    <row r="64" spans="1:6" x14ac:dyDescent="0.2">
      <c r="A64" s="441"/>
      <c r="B64" s="441"/>
      <c r="C64" s="441"/>
      <c r="D64" s="441"/>
      <c r="E64" s="441"/>
      <c r="F64" s="441"/>
    </row>
    <row r="65" spans="1:6" x14ac:dyDescent="0.2">
      <c r="A65" s="441"/>
      <c r="B65" s="441"/>
      <c r="C65" s="441"/>
      <c r="D65" s="441"/>
      <c r="E65" s="441"/>
      <c r="F65" s="441"/>
    </row>
    <row r="66" spans="1:6" x14ac:dyDescent="0.2">
      <c r="A66" s="441"/>
      <c r="B66" s="441"/>
      <c r="C66" s="441"/>
      <c r="D66" s="441"/>
      <c r="E66" s="441"/>
      <c r="F66" s="441"/>
    </row>
    <row r="67" spans="1:6" x14ac:dyDescent="0.2">
      <c r="A67" s="441"/>
      <c r="B67" s="441"/>
      <c r="C67" s="441"/>
      <c r="D67" s="441"/>
      <c r="E67" s="441"/>
      <c r="F67" s="441"/>
    </row>
    <row r="68" spans="1:6" x14ac:dyDescent="0.2">
      <c r="A68" s="441"/>
      <c r="B68" s="441"/>
      <c r="C68" s="441"/>
      <c r="D68" s="441"/>
      <c r="E68" s="441"/>
      <c r="F68" s="441"/>
    </row>
    <row r="69" spans="1:6" x14ac:dyDescent="0.2">
      <c r="A69" s="441"/>
      <c r="B69" s="441"/>
      <c r="C69" s="441"/>
      <c r="D69" s="441"/>
      <c r="E69" s="441"/>
      <c r="F69" s="441"/>
    </row>
    <row r="70" spans="1:6" x14ac:dyDescent="0.2">
      <c r="A70" s="441"/>
      <c r="B70" s="441"/>
      <c r="C70" s="441"/>
      <c r="D70" s="441"/>
      <c r="E70" s="441"/>
      <c r="F70" s="441"/>
    </row>
    <row r="71" spans="1:6" x14ac:dyDescent="0.2">
      <c r="A71" s="441"/>
      <c r="B71" s="441"/>
      <c r="C71" s="441"/>
      <c r="D71" s="441"/>
      <c r="E71" s="441"/>
      <c r="F71" s="441"/>
    </row>
    <row r="72" spans="1:6" x14ac:dyDescent="0.2">
      <c r="A72" s="441"/>
      <c r="B72" s="441"/>
      <c r="C72" s="441"/>
      <c r="D72" s="441"/>
      <c r="E72" s="441"/>
      <c r="F72" s="441"/>
    </row>
    <row r="73" spans="1:6" x14ac:dyDescent="0.2">
      <c r="A73" s="441"/>
      <c r="B73" s="441"/>
      <c r="C73" s="441"/>
      <c r="D73" s="441"/>
      <c r="E73" s="441"/>
      <c r="F73" s="441"/>
    </row>
    <row r="74" spans="1:6" x14ac:dyDescent="0.2">
      <c r="A74" s="441"/>
      <c r="B74" s="441"/>
      <c r="C74" s="441"/>
      <c r="D74" s="441"/>
      <c r="E74" s="441"/>
      <c r="F74" s="441"/>
    </row>
    <row r="75" spans="1:6" x14ac:dyDescent="0.2">
      <c r="A75" s="441"/>
      <c r="B75" s="441"/>
      <c r="C75" s="441"/>
      <c r="D75" s="441"/>
      <c r="E75" s="441"/>
      <c r="F75" s="441"/>
    </row>
    <row r="76" spans="1:6" x14ac:dyDescent="0.2">
      <c r="A76" s="441"/>
      <c r="B76" s="441"/>
      <c r="C76" s="441"/>
      <c r="D76" s="441"/>
      <c r="E76" s="441"/>
      <c r="F76" s="441"/>
    </row>
    <row r="77" spans="1:6" x14ac:dyDescent="0.2">
      <c r="A77" s="441"/>
      <c r="B77" s="441"/>
      <c r="C77" s="441"/>
      <c r="D77" s="441"/>
      <c r="E77" s="441"/>
      <c r="F77" s="441"/>
    </row>
    <row r="78" spans="1:6" x14ac:dyDescent="0.2">
      <c r="A78" s="441"/>
      <c r="B78" s="441"/>
      <c r="C78" s="441"/>
      <c r="D78" s="441"/>
      <c r="E78" s="441"/>
      <c r="F78" s="441"/>
    </row>
    <row r="79" spans="1:6" x14ac:dyDescent="0.2">
      <c r="A79" s="441"/>
      <c r="B79" s="441"/>
      <c r="C79" s="441"/>
      <c r="D79" s="441"/>
      <c r="E79" s="441"/>
      <c r="F79" s="441"/>
    </row>
    <row r="80" spans="1:6" x14ac:dyDescent="0.2">
      <c r="A80" s="441"/>
      <c r="B80" s="441"/>
      <c r="C80" s="441"/>
      <c r="D80" s="441"/>
      <c r="E80" s="441"/>
      <c r="F80" s="441"/>
    </row>
    <row r="81" spans="1:6" x14ac:dyDescent="0.2">
      <c r="A81" s="441"/>
      <c r="B81" s="441"/>
      <c r="C81" s="441"/>
      <c r="D81" s="441"/>
      <c r="E81" s="441"/>
      <c r="F81" s="441"/>
    </row>
    <row r="82" spans="1:6" x14ac:dyDescent="0.2">
      <c r="A82" s="441"/>
      <c r="B82" s="441"/>
      <c r="C82" s="441"/>
      <c r="D82" s="441"/>
      <c r="E82" s="441"/>
      <c r="F82" s="441"/>
    </row>
    <row r="83" spans="1:6" x14ac:dyDescent="0.2">
      <c r="A83" s="441"/>
      <c r="B83" s="441"/>
      <c r="C83" s="441"/>
      <c r="D83" s="441"/>
      <c r="E83" s="441"/>
      <c r="F83" s="441"/>
    </row>
    <row r="84" spans="1:6" x14ac:dyDescent="0.2">
      <c r="A84" s="441"/>
      <c r="B84" s="441"/>
      <c r="C84" s="441"/>
      <c r="D84" s="441"/>
      <c r="E84" s="441"/>
      <c r="F84" s="441"/>
    </row>
    <row r="85" spans="1:6" x14ac:dyDescent="0.2">
      <c r="A85" s="441"/>
      <c r="B85" s="441"/>
      <c r="C85" s="441"/>
      <c r="D85" s="441"/>
      <c r="E85" s="441"/>
      <c r="F85" s="441"/>
    </row>
    <row r="86" spans="1:6" x14ac:dyDescent="0.2">
      <c r="A86" s="441"/>
      <c r="B86" s="441"/>
      <c r="C86" s="441"/>
      <c r="D86" s="441"/>
      <c r="E86" s="441"/>
      <c r="F86" s="441"/>
    </row>
    <row r="87" spans="1:6" x14ac:dyDescent="0.2">
      <c r="A87" s="441"/>
      <c r="B87" s="441"/>
      <c r="C87" s="441"/>
      <c r="D87" s="441"/>
      <c r="E87" s="441"/>
      <c r="F87" s="441"/>
    </row>
    <row r="88" spans="1:6" x14ac:dyDescent="0.2">
      <c r="A88" s="441"/>
      <c r="B88" s="441"/>
      <c r="C88" s="441"/>
      <c r="D88" s="441"/>
      <c r="E88" s="441"/>
      <c r="F88" s="441"/>
    </row>
    <row r="89" spans="1:6" x14ac:dyDescent="0.2">
      <c r="A89" s="441"/>
      <c r="B89" s="441"/>
      <c r="C89" s="441"/>
      <c r="D89" s="441"/>
      <c r="E89" s="441"/>
      <c r="F89" s="441"/>
    </row>
    <row r="90" spans="1:6" x14ac:dyDescent="0.2">
      <c r="A90" s="441"/>
      <c r="B90" s="441"/>
      <c r="C90" s="441"/>
      <c r="D90" s="441"/>
      <c r="E90" s="441"/>
      <c r="F90" s="441"/>
    </row>
    <row r="91" spans="1:6" x14ac:dyDescent="0.2">
      <c r="A91" s="441"/>
      <c r="B91" s="441"/>
      <c r="C91" s="441"/>
      <c r="D91" s="441"/>
      <c r="E91" s="441"/>
      <c r="F91" s="441"/>
    </row>
    <row r="92" spans="1:6" x14ac:dyDescent="0.2">
      <c r="A92" s="441"/>
      <c r="B92" s="441"/>
      <c r="C92" s="441"/>
      <c r="D92" s="441"/>
      <c r="E92" s="441"/>
      <c r="F92" s="441"/>
    </row>
    <row r="93" spans="1:6" x14ac:dyDescent="0.2">
      <c r="A93" s="441"/>
      <c r="B93" s="441"/>
      <c r="C93" s="441"/>
      <c r="D93" s="441"/>
      <c r="E93" s="441"/>
      <c r="F93" s="441"/>
    </row>
    <row r="94" spans="1:6" x14ac:dyDescent="0.2">
      <c r="A94" s="441"/>
      <c r="B94" s="441"/>
      <c r="C94" s="441"/>
      <c r="D94" s="441"/>
      <c r="E94" s="441"/>
      <c r="F94" s="441"/>
    </row>
    <row r="95" spans="1:6" x14ac:dyDescent="0.2">
      <c r="A95" s="441"/>
      <c r="B95" s="441"/>
      <c r="C95" s="441"/>
      <c r="D95" s="441"/>
      <c r="E95" s="441"/>
      <c r="F95" s="441"/>
    </row>
    <row r="96" spans="1:6" x14ac:dyDescent="0.2">
      <c r="A96" s="441"/>
      <c r="B96" s="441"/>
      <c r="C96" s="441"/>
      <c r="D96" s="441"/>
      <c r="E96" s="441"/>
      <c r="F96" s="441"/>
    </row>
    <row r="97" spans="1:6" x14ac:dyDescent="0.2">
      <c r="A97" s="441"/>
      <c r="B97" s="441"/>
      <c r="C97" s="441"/>
      <c r="D97" s="441"/>
      <c r="E97" s="441"/>
      <c r="F97" s="441"/>
    </row>
    <row r="98" spans="1:6" x14ac:dyDescent="0.2">
      <c r="A98" s="441"/>
      <c r="B98" s="441"/>
      <c r="C98" s="441"/>
      <c r="D98" s="441"/>
      <c r="E98" s="441"/>
      <c r="F98" s="441"/>
    </row>
    <row r="99" spans="1:6" x14ac:dyDescent="0.2">
      <c r="A99" s="441"/>
      <c r="B99" s="441"/>
      <c r="C99" s="441"/>
      <c r="D99" s="441"/>
      <c r="E99" s="441"/>
      <c r="F99" s="441"/>
    </row>
    <row r="100" spans="1:6" x14ac:dyDescent="0.2">
      <c r="A100" s="441"/>
      <c r="B100" s="441"/>
      <c r="C100" s="441"/>
      <c r="D100" s="441"/>
      <c r="E100" s="441"/>
      <c r="F100" s="441"/>
    </row>
    <row r="101" spans="1:6" x14ac:dyDescent="0.2">
      <c r="A101" s="441"/>
      <c r="B101" s="441"/>
      <c r="C101" s="441"/>
      <c r="D101" s="441"/>
      <c r="E101" s="441"/>
      <c r="F101" s="441"/>
    </row>
    <row r="102" spans="1:6" x14ac:dyDescent="0.2">
      <c r="A102" s="441"/>
      <c r="B102" s="441"/>
      <c r="C102" s="441"/>
      <c r="D102" s="441"/>
      <c r="E102" s="441"/>
      <c r="F102" s="441"/>
    </row>
    <row r="103" spans="1:6" x14ac:dyDescent="0.2">
      <c r="A103" s="441"/>
      <c r="B103" s="441"/>
      <c r="C103" s="441"/>
      <c r="D103" s="441"/>
      <c r="E103" s="441"/>
      <c r="F103" s="441"/>
    </row>
    <row r="104" spans="1:6" x14ac:dyDescent="0.2">
      <c r="A104" s="441"/>
      <c r="B104" s="441"/>
      <c r="C104" s="441"/>
      <c r="D104" s="441"/>
      <c r="E104" s="441"/>
      <c r="F104" s="441"/>
    </row>
    <row r="105" spans="1:6" x14ac:dyDescent="0.2">
      <c r="A105" s="441"/>
      <c r="B105" s="441"/>
      <c r="C105" s="441"/>
      <c r="D105" s="441"/>
      <c r="E105" s="441"/>
      <c r="F105" s="441"/>
    </row>
    <row r="106" spans="1:6" x14ac:dyDescent="0.2">
      <c r="A106" s="441"/>
      <c r="B106" s="441"/>
      <c r="C106" s="441"/>
      <c r="D106" s="441"/>
      <c r="E106" s="441"/>
      <c r="F106" s="441"/>
    </row>
    <row r="107" spans="1:6" x14ac:dyDescent="0.2">
      <c r="A107" s="441"/>
      <c r="B107" s="441"/>
      <c r="C107" s="441"/>
      <c r="D107" s="441"/>
      <c r="E107" s="441"/>
      <c r="F107" s="441"/>
    </row>
    <row r="108" spans="1:6" x14ac:dyDescent="0.2">
      <c r="A108" s="441"/>
      <c r="B108" s="441"/>
      <c r="C108" s="441"/>
      <c r="D108" s="441"/>
      <c r="E108" s="441"/>
      <c r="F108" s="441"/>
    </row>
    <row r="109" spans="1:6" x14ac:dyDescent="0.2">
      <c r="A109" s="441"/>
      <c r="B109" s="441"/>
      <c r="C109" s="441"/>
      <c r="D109" s="441"/>
      <c r="E109" s="441"/>
      <c r="F109" s="441"/>
    </row>
    <row r="110" spans="1:6" x14ac:dyDescent="0.2">
      <c r="A110" s="441"/>
      <c r="B110" s="441"/>
      <c r="C110" s="441"/>
      <c r="D110" s="441"/>
      <c r="E110" s="441"/>
      <c r="F110" s="441"/>
    </row>
    <row r="111" spans="1:6" x14ac:dyDescent="0.2">
      <c r="A111" s="441"/>
      <c r="B111" s="441"/>
      <c r="C111" s="441"/>
      <c r="D111" s="441"/>
      <c r="E111" s="441"/>
      <c r="F111" s="441"/>
    </row>
    <row r="112" spans="1:6" x14ac:dyDescent="0.2">
      <c r="A112" s="441"/>
      <c r="B112" s="441"/>
      <c r="C112" s="441"/>
      <c r="D112" s="441"/>
      <c r="E112" s="441"/>
      <c r="F112" s="441"/>
    </row>
    <row r="113" spans="1:6" x14ac:dyDescent="0.2">
      <c r="A113" s="441"/>
      <c r="B113" s="441"/>
      <c r="C113" s="441"/>
      <c r="D113" s="441"/>
      <c r="E113" s="441"/>
      <c r="F113" s="441"/>
    </row>
    <row r="114" spans="1:6" x14ac:dyDescent="0.2">
      <c r="A114" s="441"/>
      <c r="B114" s="441"/>
      <c r="C114" s="441"/>
      <c r="D114" s="441"/>
      <c r="E114" s="441"/>
      <c r="F114" s="441"/>
    </row>
    <row r="115" spans="1:6" x14ac:dyDescent="0.2">
      <c r="A115" s="441"/>
      <c r="B115" s="441"/>
      <c r="C115" s="441"/>
      <c r="D115" s="441"/>
      <c r="E115" s="441"/>
      <c r="F115" s="441"/>
    </row>
    <row r="116" spans="1:6" x14ac:dyDescent="0.2">
      <c r="A116" s="441"/>
      <c r="B116" s="441"/>
      <c r="C116" s="441"/>
      <c r="D116" s="441"/>
      <c r="E116" s="441"/>
      <c r="F116" s="441"/>
    </row>
    <row r="117" spans="1:6" x14ac:dyDescent="0.2">
      <c r="A117" s="441"/>
      <c r="B117" s="441"/>
      <c r="C117" s="441"/>
      <c r="D117" s="441"/>
      <c r="E117" s="441"/>
      <c r="F117" s="441"/>
    </row>
    <row r="118" spans="1:6" x14ac:dyDescent="0.2">
      <c r="A118" s="441"/>
      <c r="B118" s="441"/>
      <c r="C118" s="441"/>
      <c r="D118" s="441"/>
      <c r="E118" s="441"/>
      <c r="F118" s="441"/>
    </row>
    <row r="119" spans="1:6" x14ac:dyDescent="0.2">
      <c r="A119" s="441"/>
      <c r="B119" s="441"/>
      <c r="C119" s="441"/>
      <c r="D119" s="441"/>
      <c r="E119" s="441"/>
      <c r="F119" s="441"/>
    </row>
    <row r="120" spans="1:6" x14ac:dyDescent="0.2">
      <c r="A120" s="441"/>
      <c r="B120" s="441"/>
      <c r="C120" s="441"/>
      <c r="D120" s="441"/>
      <c r="E120" s="441"/>
      <c r="F120" s="441"/>
    </row>
    <row r="121" spans="1:6" x14ac:dyDescent="0.2">
      <c r="A121" s="441"/>
      <c r="B121" s="441"/>
      <c r="C121" s="441"/>
      <c r="D121" s="441"/>
      <c r="E121" s="441"/>
      <c r="F121" s="441"/>
    </row>
    <row r="122" spans="1:6" x14ac:dyDescent="0.2">
      <c r="A122" s="441"/>
      <c r="B122" s="441"/>
      <c r="C122" s="441"/>
      <c r="D122" s="441"/>
      <c r="E122" s="441"/>
      <c r="F122" s="441"/>
    </row>
    <row r="123" spans="1:6" x14ac:dyDescent="0.2">
      <c r="A123" s="441"/>
      <c r="B123" s="441"/>
      <c r="C123" s="441"/>
      <c r="D123" s="441"/>
      <c r="E123" s="441"/>
      <c r="F123" s="441"/>
    </row>
    <row r="124" spans="1:6" x14ac:dyDescent="0.2">
      <c r="A124" s="441"/>
      <c r="B124" s="441"/>
      <c r="C124" s="441"/>
      <c r="D124" s="441"/>
      <c r="E124" s="441"/>
      <c r="F124" s="441"/>
    </row>
    <row r="125" spans="1:6" x14ac:dyDescent="0.2">
      <c r="A125" s="441"/>
      <c r="B125" s="441"/>
      <c r="C125" s="441"/>
      <c r="D125" s="441"/>
      <c r="E125" s="441"/>
      <c r="F125" s="441"/>
    </row>
    <row r="126" spans="1:6" x14ac:dyDescent="0.2">
      <c r="A126" s="441"/>
      <c r="B126" s="441"/>
      <c r="C126" s="441"/>
      <c r="D126" s="441"/>
      <c r="E126" s="441"/>
      <c r="F126" s="441"/>
    </row>
    <row r="127" spans="1:6" x14ac:dyDescent="0.2">
      <c r="A127" s="441"/>
      <c r="B127" s="441"/>
      <c r="C127" s="441"/>
      <c r="D127" s="441"/>
      <c r="E127" s="441"/>
      <c r="F127" s="441"/>
    </row>
    <row r="128" spans="1:6" x14ac:dyDescent="0.2">
      <c r="A128" s="441"/>
      <c r="B128" s="441"/>
      <c r="C128" s="441"/>
      <c r="D128" s="441"/>
      <c r="E128" s="441"/>
      <c r="F128" s="441"/>
    </row>
    <row r="129" spans="1:6" x14ac:dyDescent="0.2">
      <c r="A129" s="441"/>
      <c r="B129" s="441"/>
      <c r="C129" s="441"/>
      <c r="D129" s="441"/>
      <c r="E129" s="441"/>
      <c r="F129" s="441"/>
    </row>
    <row r="130" spans="1:6" x14ac:dyDescent="0.2">
      <c r="A130" s="441"/>
      <c r="B130" s="441"/>
      <c r="C130" s="441"/>
      <c r="D130" s="441"/>
      <c r="E130" s="441"/>
      <c r="F130" s="441"/>
    </row>
    <row r="131" spans="1:6" x14ac:dyDescent="0.2">
      <c r="A131" s="441"/>
      <c r="B131" s="441"/>
      <c r="C131" s="441"/>
      <c r="D131" s="441"/>
      <c r="E131" s="441"/>
      <c r="F131" s="441"/>
    </row>
    <row r="132" spans="1:6" x14ac:dyDescent="0.2">
      <c r="A132" s="441"/>
      <c r="B132" s="441"/>
      <c r="C132" s="441"/>
      <c r="D132" s="441"/>
      <c r="E132" s="441"/>
      <c r="F132" s="441"/>
    </row>
    <row r="133" spans="1:6" x14ac:dyDescent="0.2">
      <c r="A133" s="441"/>
      <c r="B133" s="441"/>
      <c r="C133" s="441"/>
      <c r="D133" s="441"/>
      <c r="E133" s="441"/>
      <c r="F133" s="441"/>
    </row>
    <row r="134" spans="1:6" x14ac:dyDescent="0.2">
      <c r="A134" s="441"/>
      <c r="B134" s="441"/>
      <c r="C134" s="441"/>
      <c r="D134" s="441"/>
      <c r="E134" s="441"/>
      <c r="F134" s="441"/>
    </row>
    <row r="135" spans="1:6" x14ac:dyDescent="0.2">
      <c r="A135" s="441"/>
      <c r="B135" s="441"/>
      <c r="C135" s="441"/>
      <c r="D135" s="441"/>
      <c r="E135" s="441"/>
      <c r="F135" s="441"/>
    </row>
    <row r="136" spans="1:6" x14ac:dyDescent="0.2">
      <c r="A136" s="441"/>
      <c r="B136" s="441"/>
      <c r="C136" s="441"/>
      <c r="D136" s="441"/>
      <c r="E136" s="441"/>
      <c r="F136" s="441"/>
    </row>
    <row r="137" spans="1:6" x14ac:dyDescent="0.2">
      <c r="A137" s="441"/>
      <c r="B137" s="441"/>
      <c r="C137" s="441"/>
      <c r="D137" s="441"/>
      <c r="E137" s="441"/>
      <c r="F137" s="441"/>
    </row>
    <row r="138" spans="1:6" x14ac:dyDescent="0.2">
      <c r="A138" s="441"/>
      <c r="B138" s="441"/>
      <c r="C138" s="441"/>
      <c r="D138" s="441"/>
      <c r="E138" s="441"/>
      <c r="F138" s="441"/>
    </row>
    <row r="139" spans="1:6" x14ac:dyDescent="0.2">
      <c r="A139" s="441"/>
      <c r="B139" s="441"/>
      <c r="C139" s="441"/>
      <c r="D139" s="441"/>
      <c r="E139" s="441"/>
      <c r="F139" s="441"/>
    </row>
    <row r="140" spans="1:6" x14ac:dyDescent="0.2">
      <c r="A140" s="441"/>
      <c r="B140" s="441"/>
      <c r="C140" s="441"/>
      <c r="D140" s="441"/>
      <c r="E140" s="441"/>
      <c r="F140" s="441"/>
    </row>
    <row r="141" spans="1:6" x14ac:dyDescent="0.2">
      <c r="A141" s="441"/>
      <c r="B141" s="441"/>
      <c r="C141" s="441"/>
      <c r="D141" s="441"/>
      <c r="E141" s="441"/>
      <c r="F141" s="441"/>
    </row>
    <row r="142" spans="1:6" x14ac:dyDescent="0.2">
      <c r="A142" s="441"/>
      <c r="B142" s="441"/>
      <c r="C142" s="441"/>
      <c r="D142" s="441"/>
      <c r="E142" s="441"/>
      <c r="F142" s="441"/>
    </row>
    <row r="143" spans="1:6" x14ac:dyDescent="0.2">
      <c r="A143" s="441"/>
      <c r="B143" s="441"/>
      <c r="C143" s="441"/>
      <c r="D143" s="441"/>
      <c r="E143" s="441"/>
      <c r="F143" s="441"/>
    </row>
    <row r="144" spans="1:6" x14ac:dyDescent="0.2">
      <c r="A144" s="441"/>
      <c r="B144" s="441"/>
      <c r="C144" s="441"/>
      <c r="D144" s="441"/>
      <c r="E144" s="441"/>
      <c r="F144" s="441"/>
    </row>
    <row r="145" spans="1:6" x14ac:dyDescent="0.2">
      <c r="A145" s="441"/>
      <c r="B145" s="441"/>
      <c r="C145" s="441"/>
      <c r="D145" s="441"/>
      <c r="E145" s="441"/>
      <c r="F145" s="441"/>
    </row>
    <row r="146" spans="1:6" x14ac:dyDescent="0.2">
      <c r="A146" s="441"/>
      <c r="B146" s="441"/>
      <c r="C146" s="441"/>
      <c r="D146" s="441"/>
      <c r="E146" s="441"/>
      <c r="F146" s="441"/>
    </row>
    <row r="147" spans="1:6" x14ac:dyDescent="0.2">
      <c r="A147" s="441"/>
      <c r="B147" s="441"/>
      <c r="C147" s="441"/>
      <c r="D147" s="441"/>
      <c r="E147" s="441"/>
      <c r="F147" s="441"/>
    </row>
    <row r="148" spans="1:6" x14ac:dyDescent="0.2">
      <c r="A148" s="441"/>
      <c r="B148" s="441"/>
      <c r="C148" s="441"/>
      <c r="D148" s="441"/>
      <c r="E148" s="441"/>
      <c r="F148" s="441"/>
    </row>
    <row r="149" spans="1:6" x14ac:dyDescent="0.2">
      <c r="A149" s="441"/>
      <c r="B149" s="441"/>
      <c r="C149" s="441"/>
      <c r="D149" s="441"/>
      <c r="E149" s="441"/>
      <c r="F149" s="441"/>
    </row>
    <row r="150" spans="1:6" x14ac:dyDescent="0.2">
      <c r="A150" s="441"/>
      <c r="B150" s="441"/>
      <c r="C150" s="441"/>
      <c r="D150" s="441"/>
      <c r="E150" s="441"/>
      <c r="F150" s="441"/>
    </row>
    <row r="151" spans="1:6" x14ac:dyDescent="0.2">
      <c r="A151" s="441"/>
      <c r="B151" s="441"/>
      <c r="C151" s="441"/>
      <c r="D151" s="441"/>
      <c r="E151" s="441"/>
      <c r="F151" s="441"/>
    </row>
    <row r="152" spans="1:6" x14ac:dyDescent="0.2">
      <c r="A152" s="441"/>
      <c r="B152" s="441"/>
      <c r="C152" s="441"/>
      <c r="D152" s="441"/>
      <c r="E152" s="441"/>
      <c r="F152" s="441"/>
    </row>
    <row r="153" spans="1:6" x14ac:dyDescent="0.2">
      <c r="A153" s="441"/>
      <c r="B153" s="441"/>
      <c r="C153" s="441"/>
      <c r="D153" s="441"/>
      <c r="E153" s="441"/>
      <c r="F153" s="441"/>
    </row>
    <row r="154" spans="1:6" x14ac:dyDescent="0.2">
      <c r="A154" s="441"/>
      <c r="B154" s="441"/>
      <c r="C154" s="441"/>
      <c r="D154" s="441"/>
      <c r="E154" s="441"/>
      <c r="F154" s="441"/>
    </row>
    <row r="155" spans="1:6" x14ac:dyDescent="0.2">
      <c r="A155" s="441"/>
      <c r="B155" s="441"/>
      <c r="C155" s="441"/>
      <c r="D155" s="441"/>
      <c r="E155" s="441"/>
      <c r="F155" s="441"/>
    </row>
    <row r="156" spans="1:6" x14ac:dyDescent="0.2">
      <c r="A156" s="441"/>
      <c r="B156" s="441"/>
      <c r="C156" s="441"/>
      <c r="D156" s="441"/>
      <c r="E156" s="441"/>
      <c r="F156" s="441"/>
    </row>
    <row r="157" spans="1:6" x14ac:dyDescent="0.2">
      <c r="A157" s="441"/>
      <c r="B157" s="441"/>
      <c r="C157" s="441"/>
      <c r="D157" s="441"/>
      <c r="E157" s="441"/>
      <c r="F157" s="441"/>
    </row>
    <row r="158" spans="1:6" x14ac:dyDescent="0.2">
      <c r="A158" s="441"/>
      <c r="B158" s="441"/>
      <c r="C158" s="441"/>
      <c r="D158" s="441"/>
      <c r="E158" s="441"/>
      <c r="F158" s="441"/>
    </row>
    <row r="159" spans="1:6" x14ac:dyDescent="0.2">
      <c r="A159" s="441"/>
      <c r="B159" s="441"/>
      <c r="C159" s="441"/>
      <c r="D159" s="441"/>
      <c r="E159" s="441"/>
      <c r="F159" s="441"/>
    </row>
    <row r="160" spans="1:6" x14ac:dyDescent="0.2">
      <c r="A160" s="441"/>
      <c r="B160" s="441"/>
      <c r="C160" s="441"/>
      <c r="D160" s="441"/>
      <c r="E160" s="441"/>
      <c r="F160" s="441"/>
    </row>
    <row r="161" spans="1:6" x14ac:dyDescent="0.2">
      <c r="A161" s="441"/>
      <c r="B161" s="441"/>
      <c r="C161" s="441"/>
      <c r="D161" s="441"/>
      <c r="E161" s="441"/>
      <c r="F161" s="441"/>
    </row>
    <row r="162" spans="1:6" x14ac:dyDescent="0.2">
      <c r="A162" s="441"/>
      <c r="B162" s="441"/>
      <c r="C162" s="441"/>
      <c r="D162" s="441"/>
      <c r="E162" s="441"/>
      <c r="F162" s="441"/>
    </row>
    <row r="163" spans="1:6" x14ac:dyDescent="0.2">
      <c r="A163" s="441"/>
      <c r="B163" s="441"/>
      <c r="C163" s="441"/>
      <c r="D163" s="441"/>
      <c r="E163" s="441"/>
      <c r="F163" s="441"/>
    </row>
    <row r="164" spans="1:6" x14ac:dyDescent="0.2">
      <c r="A164" s="441"/>
      <c r="B164" s="441"/>
      <c r="C164" s="441"/>
      <c r="D164" s="441"/>
      <c r="E164" s="441"/>
      <c r="F164" s="441"/>
    </row>
    <row r="165" spans="1:6" x14ac:dyDescent="0.2">
      <c r="A165" s="441"/>
      <c r="B165" s="441"/>
      <c r="C165" s="441"/>
      <c r="D165" s="441"/>
      <c r="E165" s="441"/>
      <c r="F165" s="441"/>
    </row>
    <row r="166" spans="1:6" x14ac:dyDescent="0.2">
      <c r="A166" s="441"/>
      <c r="B166" s="441"/>
      <c r="C166" s="441"/>
      <c r="D166" s="441"/>
      <c r="E166" s="441"/>
      <c r="F166" s="441"/>
    </row>
    <row r="167" spans="1:6" x14ac:dyDescent="0.2">
      <c r="A167" s="441"/>
      <c r="B167" s="441"/>
      <c r="C167" s="441"/>
      <c r="D167" s="441"/>
      <c r="E167" s="441"/>
      <c r="F167" s="441"/>
    </row>
    <row r="168" spans="1:6" x14ac:dyDescent="0.2">
      <c r="A168" s="441"/>
      <c r="B168" s="441"/>
      <c r="C168" s="441"/>
      <c r="D168" s="441"/>
      <c r="E168" s="441"/>
      <c r="F168" s="441"/>
    </row>
    <row r="169" spans="1:6" x14ac:dyDescent="0.2">
      <c r="A169" s="441"/>
      <c r="B169" s="441"/>
      <c r="C169" s="441"/>
      <c r="D169" s="441"/>
      <c r="E169" s="441"/>
      <c r="F169" s="441"/>
    </row>
    <row r="170" spans="1:6" x14ac:dyDescent="0.2">
      <c r="A170" s="441"/>
      <c r="B170" s="441"/>
      <c r="C170" s="441"/>
      <c r="D170" s="441"/>
      <c r="E170" s="441"/>
      <c r="F170" s="441"/>
    </row>
    <row r="171" spans="1:6" x14ac:dyDescent="0.2">
      <c r="A171" s="441"/>
      <c r="B171" s="441"/>
      <c r="C171" s="441"/>
      <c r="D171" s="441"/>
      <c r="E171" s="441"/>
      <c r="F171" s="441"/>
    </row>
    <row r="172" spans="1:6" x14ac:dyDescent="0.2">
      <c r="A172" s="441"/>
      <c r="B172" s="441"/>
      <c r="C172" s="441"/>
      <c r="D172" s="441"/>
      <c r="E172" s="441"/>
      <c r="F172" s="441"/>
    </row>
    <row r="173" spans="1:6" x14ac:dyDescent="0.2">
      <c r="A173" s="441"/>
      <c r="B173" s="441"/>
      <c r="C173" s="441"/>
      <c r="D173" s="441"/>
      <c r="E173" s="441"/>
      <c r="F173" s="441"/>
    </row>
    <row r="174" spans="1:6" x14ac:dyDescent="0.2">
      <c r="A174" s="441"/>
      <c r="B174" s="441"/>
      <c r="C174" s="441"/>
      <c r="D174" s="441"/>
      <c r="E174" s="441"/>
      <c r="F174" s="441"/>
    </row>
    <row r="175" spans="1:6" x14ac:dyDescent="0.2">
      <c r="A175" s="441"/>
      <c r="B175" s="441"/>
      <c r="C175" s="441"/>
      <c r="D175" s="441"/>
      <c r="E175" s="441"/>
      <c r="F175" s="441"/>
    </row>
    <row r="176" spans="1:6" x14ac:dyDescent="0.2">
      <c r="A176" s="441"/>
      <c r="B176" s="441"/>
      <c r="C176" s="441"/>
      <c r="D176" s="441"/>
      <c r="E176" s="441"/>
      <c r="F176" s="441"/>
    </row>
    <row r="177" spans="1:6" x14ac:dyDescent="0.2">
      <c r="A177" s="441"/>
      <c r="B177" s="441"/>
      <c r="C177" s="441"/>
      <c r="D177" s="441"/>
      <c r="E177" s="441"/>
      <c r="F177" s="441"/>
    </row>
    <row r="178" spans="1:6" x14ac:dyDescent="0.2">
      <c r="A178" s="441"/>
      <c r="B178" s="441"/>
      <c r="C178" s="441"/>
      <c r="D178" s="441"/>
      <c r="E178" s="441"/>
      <c r="F178" s="441"/>
    </row>
    <row r="179" spans="1:6" x14ac:dyDescent="0.2">
      <c r="A179" s="441"/>
      <c r="B179" s="441"/>
      <c r="C179" s="441"/>
      <c r="D179" s="441"/>
      <c r="E179" s="441"/>
      <c r="F179" s="441"/>
    </row>
    <row r="180" spans="1:6" x14ac:dyDescent="0.2">
      <c r="A180" s="441"/>
      <c r="B180" s="441"/>
      <c r="C180" s="441"/>
      <c r="D180" s="441"/>
      <c r="E180" s="441"/>
      <c r="F180" s="441"/>
    </row>
    <row r="181" spans="1:6" x14ac:dyDescent="0.2">
      <c r="A181" s="441"/>
      <c r="B181" s="441"/>
      <c r="C181" s="441"/>
      <c r="D181" s="441"/>
      <c r="E181" s="441"/>
      <c r="F181" s="441"/>
    </row>
    <row r="182" spans="1:6" x14ac:dyDescent="0.2">
      <c r="A182" s="441"/>
      <c r="B182" s="441"/>
      <c r="C182" s="441"/>
      <c r="D182" s="441"/>
      <c r="E182" s="441"/>
      <c r="F182" s="441"/>
    </row>
    <row r="183" spans="1:6" x14ac:dyDescent="0.2">
      <c r="A183" s="441"/>
      <c r="B183" s="441"/>
      <c r="C183" s="441"/>
      <c r="D183" s="441"/>
      <c r="E183" s="441"/>
      <c r="F183" s="441"/>
    </row>
    <row r="184" spans="1:6" x14ac:dyDescent="0.2">
      <c r="A184" s="441"/>
      <c r="B184" s="441"/>
      <c r="C184" s="441"/>
      <c r="D184" s="441"/>
      <c r="E184" s="441"/>
      <c r="F184" s="441"/>
    </row>
    <row r="185" spans="1:6" x14ac:dyDescent="0.2">
      <c r="A185" s="441"/>
      <c r="B185" s="441"/>
      <c r="C185" s="441"/>
      <c r="D185" s="441"/>
      <c r="E185" s="441"/>
      <c r="F185" s="441"/>
    </row>
    <row r="186" spans="1:6" x14ac:dyDescent="0.2">
      <c r="A186" s="441"/>
      <c r="B186" s="441"/>
      <c r="C186" s="441"/>
      <c r="D186" s="441"/>
      <c r="E186" s="441"/>
      <c r="F186" s="441"/>
    </row>
    <row r="187" spans="1:6" x14ac:dyDescent="0.2">
      <c r="A187" s="441"/>
      <c r="B187" s="441"/>
      <c r="C187" s="441"/>
      <c r="D187" s="441"/>
      <c r="E187" s="441"/>
      <c r="F187" s="441"/>
    </row>
    <row r="188" spans="1:6" x14ac:dyDescent="0.2">
      <c r="A188" s="441"/>
      <c r="B188" s="441"/>
      <c r="C188" s="441"/>
      <c r="D188" s="441"/>
      <c r="E188" s="441"/>
      <c r="F188" s="441"/>
    </row>
    <row r="189" spans="1:6" x14ac:dyDescent="0.2">
      <c r="A189" s="441"/>
      <c r="B189" s="441"/>
      <c r="C189" s="441"/>
      <c r="D189" s="441"/>
      <c r="E189" s="441"/>
      <c r="F189" s="441"/>
    </row>
    <row r="190" spans="1:6" x14ac:dyDescent="0.2">
      <c r="A190" s="441"/>
      <c r="B190" s="441"/>
      <c r="C190" s="441"/>
      <c r="D190" s="441"/>
      <c r="E190" s="441"/>
      <c r="F190" s="441"/>
    </row>
    <row r="191" spans="1:6" x14ac:dyDescent="0.2">
      <c r="A191" s="441"/>
      <c r="B191" s="441"/>
      <c r="C191" s="441"/>
      <c r="D191" s="441"/>
      <c r="E191" s="441"/>
      <c r="F191" s="441"/>
    </row>
    <row r="192" spans="1:6" x14ac:dyDescent="0.2">
      <c r="A192" s="441"/>
      <c r="B192" s="441"/>
      <c r="C192" s="441"/>
      <c r="D192" s="441"/>
      <c r="E192" s="441"/>
      <c r="F192" s="441"/>
    </row>
    <row r="193" spans="1:6" x14ac:dyDescent="0.2">
      <c r="A193" s="441"/>
      <c r="B193" s="441"/>
      <c r="C193" s="441"/>
      <c r="D193" s="441"/>
      <c r="E193" s="441"/>
      <c r="F193" s="441"/>
    </row>
    <row r="194" spans="1:6" x14ac:dyDescent="0.2">
      <c r="A194" s="441"/>
      <c r="B194" s="441"/>
      <c r="C194" s="441"/>
      <c r="D194" s="441"/>
      <c r="E194" s="441"/>
      <c r="F194" s="441"/>
    </row>
    <row r="195" spans="1:6" x14ac:dyDescent="0.2">
      <c r="A195" s="441"/>
      <c r="B195" s="441"/>
      <c r="C195" s="441"/>
      <c r="D195" s="441"/>
      <c r="E195" s="441"/>
      <c r="F195" s="441"/>
    </row>
    <row r="196" spans="1:6" x14ac:dyDescent="0.2">
      <c r="A196" s="441"/>
      <c r="B196" s="441"/>
      <c r="C196" s="441"/>
      <c r="D196" s="441"/>
      <c r="E196" s="441"/>
      <c r="F196" s="441"/>
    </row>
    <row r="197" spans="1:6" x14ac:dyDescent="0.2">
      <c r="A197" s="441"/>
      <c r="B197" s="441"/>
      <c r="C197" s="441"/>
      <c r="D197" s="441"/>
      <c r="E197" s="441"/>
      <c r="F197" s="441"/>
    </row>
    <row r="198" spans="1:6" x14ac:dyDescent="0.2">
      <c r="A198" s="441"/>
      <c r="B198" s="441"/>
      <c r="C198" s="441"/>
      <c r="D198" s="441"/>
      <c r="E198" s="441"/>
      <c r="F198" s="441"/>
    </row>
    <row r="199" spans="1:6" x14ac:dyDescent="0.2">
      <c r="A199" s="441"/>
      <c r="B199" s="441"/>
      <c r="C199" s="441"/>
      <c r="D199" s="441"/>
      <c r="E199" s="441"/>
      <c r="F199" s="441"/>
    </row>
    <row r="200" spans="1:6" x14ac:dyDescent="0.2">
      <c r="A200" s="441"/>
      <c r="B200" s="441"/>
      <c r="C200" s="441"/>
      <c r="D200" s="441"/>
      <c r="E200" s="441"/>
      <c r="F200" s="441"/>
    </row>
    <row r="201" spans="1:6" x14ac:dyDescent="0.2">
      <c r="A201" s="441"/>
      <c r="B201" s="441"/>
      <c r="C201" s="441"/>
      <c r="D201" s="441"/>
      <c r="E201" s="441"/>
      <c r="F201" s="441"/>
    </row>
    <row r="202" spans="1:6" x14ac:dyDescent="0.2">
      <c r="A202" s="441"/>
      <c r="B202" s="441"/>
      <c r="C202" s="441"/>
      <c r="D202" s="441"/>
      <c r="E202" s="441"/>
      <c r="F202" s="441"/>
    </row>
    <row r="203" spans="1:6" x14ac:dyDescent="0.2">
      <c r="A203" s="441"/>
      <c r="B203" s="441"/>
      <c r="C203" s="441"/>
      <c r="D203" s="441"/>
      <c r="E203" s="441"/>
      <c r="F203" s="441"/>
    </row>
    <row r="204" spans="1:6" x14ac:dyDescent="0.2">
      <c r="A204" s="441"/>
      <c r="B204" s="441"/>
      <c r="C204" s="441"/>
      <c r="D204" s="441"/>
      <c r="E204" s="441"/>
      <c r="F204" s="441"/>
    </row>
    <row r="205" spans="1:6" x14ac:dyDescent="0.2">
      <c r="A205" s="441"/>
      <c r="B205" s="441"/>
      <c r="C205" s="441"/>
      <c r="D205" s="441"/>
      <c r="E205" s="441"/>
      <c r="F205" s="441"/>
    </row>
    <row r="206" spans="1:6" x14ac:dyDescent="0.2">
      <c r="A206" s="441"/>
      <c r="B206" s="441"/>
      <c r="C206" s="441"/>
      <c r="D206" s="441"/>
      <c r="E206" s="441"/>
      <c r="F206" s="441"/>
    </row>
    <row r="207" spans="1:6" x14ac:dyDescent="0.2">
      <c r="A207" s="441"/>
      <c r="B207" s="441"/>
      <c r="C207" s="441"/>
      <c r="D207" s="441"/>
      <c r="E207" s="441"/>
      <c r="F207" s="441"/>
    </row>
    <row r="208" spans="1:6" x14ac:dyDescent="0.2">
      <c r="A208" s="441"/>
      <c r="B208" s="441"/>
      <c r="C208" s="441"/>
      <c r="D208" s="441"/>
      <c r="E208" s="441"/>
      <c r="F208" s="441"/>
    </row>
    <row r="209" spans="1:6" x14ac:dyDescent="0.2">
      <c r="A209" s="441"/>
      <c r="B209" s="441"/>
      <c r="C209" s="441"/>
      <c r="D209" s="441"/>
      <c r="E209" s="441"/>
      <c r="F209" s="441"/>
    </row>
    <row r="210" spans="1:6" x14ac:dyDescent="0.2">
      <c r="A210" s="441"/>
      <c r="B210" s="441"/>
      <c r="C210" s="441"/>
      <c r="D210" s="441"/>
      <c r="E210" s="441"/>
      <c r="F210" s="441"/>
    </row>
    <row r="211" spans="1:6" x14ac:dyDescent="0.2">
      <c r="A211" s="441"/>
      <c r="B211" s="441"/>
      <c r="C211" s="441"/>
      <c r="D211" s="441"/>
      <c r="E211" s="441"/>
      <c r="F211" s="441"/>
    </row>
    <row r="212" spans="1:6" x14ac:dyDescent="0.2">
      <c r="A212" s="441"/>
      <c r="B212" s="441"/>
      <c r="C212" s="441"/>
      <c r="D212" s="441"/>
      <c r="E212" s="441"/>
      <c r="F212" s="441"/>
    </row>
    <row r="213" spans="1:6" x14ac:dyDescent="0.2">
      <c r="A213" s="441"/>
      <c r="B213" s="441"/>
      <c r="C213" s="441"/>
      <c r="D213" s="441"/>
      <c r="E213" s="441"/>
      <c r="F213" s="441"/>
    </row>
    <row r="214" spans="1:6" x14ac:dyDescent="0.2">
      <c r="A214" s="441"/>
      <c r="B214" s="441"/>
      <c r="C214" s="441"/>
      <c r="D214" s="441"/>
      <c r="E214" s="441"/>
      <c r="F214" s="441"/>
    </row>
    <row r="215" spans="1:6" x14ac:dyDescent="0.2">
      <c r="A215" s="441"/>
      <c r="B215" s="441"/>
      <c r="C215" s="441"/>
      <c r="D215" s="441"/>
      <c r="E215" s="441"/>
      <c r="F215" s="441"/>
    </row>
    <row r="216" spans="1:6" x14ac:dyDescent="0.2">
      <c r="A216" s="441"/>
      <c r="B216" s="441"/>
      <c r="C216" s="441"/>
      <c r="D216" s="441"/>
      <c r="E216" s="441"/>
      <c r="F216" s="441"/>
    </row>
    <row r="217" spans="1:6" x14ac:dyDescent="0.2">
      <c r="A217" s="441"/>
      <c r="B217" s="441"/>
      <c r="C217" s="441"/>
      <c r="D217" s="441"/>
      <c r="E217" s="441"/>
      <c r="F217" s="441"/>
    </row>
    <row r="218" spans="1:6" x14ac:dyDescent="0.2">
      <c r="A218" s="441"/>
      <c r="B218" s="441"/>
      <c r="C218" s="441"/>
      <c r="D218" s="441"/>
      <c r="E218" s="441"/>
      <c r="F218" s="441"/>
    </row>
    <row r="219" spans="1:6" x14ac:dyDescent="0.2">
      <c r="A219" s="441"/>
      <c r="B219" s="441"/>
      <c r="C219" s="441"/>
      <c r="D219" s="441"/>
      <c r="E219" s="441"/>
      <c r="F219" s="441"/>
    </row>
    <row r="220" spans="1:6" x14ac:dyDescent="0.2">
      <c r="A220" s="441"/>
      <c r="B220" s="441"/>
      <c r="C220" s="441"/>
      <c r="D220" s="441"/>
      <c r="E220" s="441"/>
      <c r="F220" s="441"/>
    </row>
    <row r="221" spans="1:6" x14ac:dyDescent="0.2">
      <c r="A221" s="441"/>
      <c r="B221" s="441"/>
      <c r="C221" s="441"/>
      <c r="D221" s="441"/>
      <c r="E221" s="441"/>
      <c r="F221" s="441"/>
    </row>
    <row r="222" spans="1:6" x14ac:dyDescent="0.2">
      <c r="A222" s="441"/>
      <c r="B222" s="441"/>
      <c r="C222" s="441"/>
      <c r="D222" s="441"/>
      <c r="E222" s="441"/>
      <c r="F222" s="441"/>
    </row>
    <row r="223" spans="1:6" x14ac:dyDescent="0.2">
      <c r="A223" s="441"/>
      <c r="B223" s="441"/>
      <c r="C223" s="441"/>
      <c r="D223" s="441"/>
      <c r="E223" s="441"/>
      <c r="F223" s="441"/>
    </row>
    <row r="224" spans="1:6" x14ac:dyDescent="0.2">
      <c r="A224" s="441"/>
      <c r="B224" s="441"/>
      <c r="C224" s="441"/>
      <c r="D224" s="441"/>
      <c r="E224" s="441"/>
      <c r="F224" s="441"/>
    </row>
    <row r="225" spans="1:6" x14ac:dyDescent="0.2">
      <c r="A225" s="441"/>
      <c r="B225" s="441"/>
      <c r="C225" s="441"/>
      <c r="D225" s="441"/>
      <c r="E225" s="441"/>
      <c r="F225" s="441"/>
    </row>
    <row r="226" spans="1:6" x14ac:dyDescent="0.2">
      <c r="A226" s="441"/>
      <c r="B226" s="441"/>
      <c r="C226" s="441"/>
      <c r="D226" s="441"/>
      <c r="E226" s="441"/>
      <c r="F226" s="441"/>
    </row>
    <row r="227" spans="1:6" x14ac:dyDescent="0.2">
      <c r="A227" s="441"/>
      <c r="B227" s="441"/>
      <c r="C227" s="441"/>
      <c r="D227" s="441"/>
      <c r="E227" s="441"/>
      <c r="F227" s="441"/>
    </row>
    <row r="228" spans="1:6" x14ac:dyDescent="0.2">
      <c r="A228" s="441"/>
      <c r="B228" s="441"/>
      <c r="C228" s="441"/>
      <c r="D228" s="441"/>
      <c r="E228" s="441"/>
      <c r="F228" s="441"/>
    </row>
    <row r="229" spans="1:6" x14ac:dyDescent="0.2">
      <c r="A229" s="441"/>
      <c r="B229" s="441"/>
      <c r="C229" s="441"/>
      <c r="D229" s="441"/>
      <c r="E229" s="441"/>
      <c r="F229" s="441"/>
    </row>
    <row r="230" spans="1:6" x14ac:dyDescent="0.2">
      <c r="A230" s="441"/>
      <c r="B230" s="441"/>
      <c r="C230" s="441"/>
      <c r="D230" s="441"/>
      <c r="E230" s="441"/>
      <c r="F230" s="441"/>
    </row>
    <row r="231" spans="1:6" x14ac:dyDescent="0.2">
      <c r="A231" s="441"/>
      <c r="B231" s="441"/>
      <c r="C231" s="441"/>
      <c r="D231" s="441"/>
      <c r="E231" s="441"/>
      <c r="F231" s="441"/>
    </row>
    <row r="232" spans="1:6" x14ac:dyDescent="0.2">
      <c r="A232" s="441"/>
      <c r="B232" s="441"/>
      <c r="C232" s="441"/>
      <c r="D232" s="441"/>
      <c r="E232" s="441"/>
      <c r="F232" s="441"/>
    </row>
    <row r="233" spans="1:6" x14ac:dyDescent="0.2">
      <c r="A233" s="441"/>
      <c r="B233" s="441"/>
      <c r="C233" s="441"/>
      <c r="D233" s="441"/>
      <c r="E233" s="441"/>
      <c r="F233" s="441"/>
    </row>
    <row r="234" spans="1:6" x14ac:dyDescent="0.2">
      <c r="A234" s="441"/>
      <c r="B234" s="441"/>
      <c r="C234" s="441"/>
      <c r="D234" s="441"/>
      <c r="E234" s="441"/>
      <c r="F234" s="441"/>
    </row>
    <row r="235" spans="1:6" x14ac:dyDescent="0.2">
      <c r="A235" s="441"/>
      <c r="B235" s="441"/>
      <c r="C235" s="441"/>
      <c r="D235" s="441"/>
      <c r="E235" s="441"/>
      <c r="F235" s="441"/>
    </row>
    <row r="236" spans="1:6" x14ac:dyDescent="0.2">
      <c r="A236" s="441"/>
      <c r="B236" s="441"/>
      <c r="C236" s="441"/>
      <c r="D236" s="441"/>
      <c r="E236" s="441"/>
      <c r="F236" s="441"/>
    </row>
    <row r="237" spans="1:6" x14ac:dyDescent="0.2">
      <c r="A237" s="441"/>
      <c r="B237" s="441"/>
      <c r="C237" s="441"/>
      <c r="D237" s="441"/>
      <c r="E237" s="441"/>
      <c r="F237" s="441"/>
    </row>
    <row r="238" spans="1:6" x14ac:dyDescent="0.2">
      <c r="A238" s="441"/>
      <c r="B238" s="441"/>
      <c r="C238" s="441"/>
      <c r="D238" s="441"/>
      <c r="E238" s="441"/>
      <c r="F238" s="441"/>
    </row>
    <row r="239" spans="1:6" x14ac:dyDescent="0.2">
      <c r="A239" s="441"/>
      <c r="B239" s="441"/>
      <c r="C239" s="441"/>
      <c r="D239" s="441"/>
      <c r="E239" s="441"/>
      <c r="F239" s="441"/>
    </row>
    <row r="240" spans="1:6" x14ac:dyDescent="0.2">
      <c r="A240" s="441"/>
      <c r="B240" s="441"/>
      <c r="C240" s="441"/>
      <c r="D240" s="441"/>
      <c r="E240" s="441"/>
      <c r="F240" s="441"/>
    </row>
    <row r="241" spans="1:6" x14ac:dyDescent="0.2">
      <c r="A241" s="441"/>
      <c r="B241" s="441"/>
      <c r="C241" s="441"/>
      <c r="D241" s="441"/>
      <c r="E241" s="441"/>
      <c r="F241" s="441"/>
    </row>
    <row r="242" spans="1:6" x14ac:dyDescent="0.2">
      <c r="A242" s="441"/>
      <c r="B242" s="441"/>
      <c r="C242" s="441"/>
      <c r="D242" s="441"/>
      <c r="E242" s="441"/>
      <c r="F242" s="441"/>
    </row>
    <row r="243" spans="1:6" x14ac:dyDescent="0.2">
      <c r="A243" s="441"/>
      <c r="B243" s="441"/>
      <c r="C243" s="441"/>
      <c r="D243" s="441"/>
      <c r="E243" s="441"/>
      <c r="F243" s="441"/>
    </row>
    <row r="244" spans="1:6" x14ac:dyDescent="0.2">
      <c r="A244" s="441"/>
      <c r="B244" s="441"/>
      <c r="C244" s="441"/>
      <c r="D244" s="441"/>
      <c r="E244" s="441"/>
      <c r="F244" s="441"/>
    </row>
    <row r="245" spans="1:6" x14ac:dyDescent="0.2">
      <c r="A245" s="441"/>
      <c r="B245" s="441"/>
      <c r="C245" s="441"/>
      <c r="D245" s="441"/>
      <c r="E245" s="441"/>
      <c r="F245" s="441"/>
    </row>
    <row r="246" spans="1:6" x14ac:dyDescent="0.2">
      <c r="A246" s="441"/>
      <c r="B246" s="441"/>
      <c r="C246" s="441"/>
      <c r="D246" s="441"/>
      <c r="E246" s="441"/>
      <c r="F246" s="441"/>
    </row>
    <row r="247" spans="1:6" x14ac:dyDescent="0.2">
      <c r="A247" s="441"/>
      <c r="B247" s="441"/>
      <c r="C247" s="441"/>
      <c r="D247" s="441"/>
      <c r="E247" s="441"/>
      <c r="F247" s="441"/>
    </row>
    <row r="248" spans="1:6" x14ac:dyDescent="0.2">
      <c r="A248" s="441"/>
      <c r="B248" s="441"/>
      <c r="C248" s="441"/>
      <c r="D248" s="441"/>
      <c r="E248" s="441"/>
      <c r="F248" s="441"/>
    </row>
    <row r="249" spans="1:6" x14ac:dyDescent="0.2">
      <c r="A249" s="441"/>
      <c r="B249" s="441"/>
      <c r="C249" s="441"/>
      <c r="D249" s="441"/>
      <c r="E249" s="441"/>
      <c r="F249" s="441"/>
    </row>
    <row r="250" spans="1:6" x14ac:dyDescent="0.2">
      <c r="A250" s="441"/>
      <c r="B250" s="441"/>
      <c r="C250" s="441"/>
      <c r="D250" s="441"/>
      <c r="E250" s="441"/>
      <c r="F250" s="441"/>
    </row>
    <row r="251" spans="1:6" x14ac:dyDescent="0.2">
      <c r="A251" s="441"/>
      <c r="B251" s="441"/>
      <c r="C251" s="441"/>
      <c r="D251" s="441"/>
      <c r="E251" s="441"/>
      <c r="F251" s="441"/>
    </row>
    <row r="252" spans="1:6" x14ac:dyDescent="0.2">
      <c r="A252" s="441"/>
      <c r="B252" s="441"/>
      <c r="C252" s="441"/>
      <c r="D252" s="441"/>
      <c r="E252" s="441"/>
      <c r="F252" s="441"/>
    </row>
    <row r="253" spans="1:6" x14ac:dyDescent="0.2">
      <c r="A253" s="441"/>
      <c r="B253" s="441"/>
      <c r="C253" s="441"/>
      <c r="D253" s="441"/>
      <c r="E253" s="441"/>
      <c r="F253" s="441"/>
    </row>
    <row r="254" spans="1:6" x14ac:dyDescent="0.2">
      <c r="A254" s="441"/>
      <c r="B254" s="441"/>
      <c r="C254" s="441"/>
      <c r="D254" s="441"/>
      <c r="E254" s="441"/>
      <c r="F254" s="441"/>
    </row>
    <row r="255" spans="1:6" x14ac:dyDescent="0.2">
      <c r="A255" s="441"/>
      <c r="B255" s="441"/>
      <c r="C255" s="441"/>
      <c r="D255" s="441"/>
      <c r="E255" s="441"/>
      <c r="F255" s="441"/>
    </row>
    <row r="256" spans="1:6" x14ac:dyDescent="0.2">
      <c r="A256" s="441"/>
      <c r="B256" s="441"/>
      <c r="C256" s="441"/>
      <c r="D256" s="441"/>
      <c r="E256" s="441"/>
      <c r="F256" s="441"/>
    </row>
    <row r="257" spans="1:6" x14ac:dyDescent="0.2">
      <c r="A257" s="441"/>
      <c r="B257" s="441"/>
      <c r="C257" s="441"/>
      <c r="D257" s="441"/>
      <c r="E257" s="441"/>
      <c r="F257" s="441"/>
    </row>
    <row r="258" spans="1:6" x14ac:dyDescent="0.2">
      <c r="A258" s="441"/>
      <c r="B258" s="441"/>
      <c r="C258" s="441"/>
      <c r="D258" s="441"/>
      <c r="E258" s="441"/>
      <c r="F258" s="441"/>
    </row>
    <row r="259" spans="1:6" x14ac:dyDescent="0.2">
      <c r="A259" s="441"/>
      <c r="B259" s="441"/>
      <c r="C259" s="441"/>
      <c r="D259" s="441"/>
      <c r="E259" s="441"/>
      <c r="F259" s="441"/>
    </row>
    <row r="260" spans="1:6" x14ac:dyDescent="0.2">
      <c r="A260" s="441"/>
      <c r="B260" s="441"/>
      <c r="C260" s="441"/>
      <c r="D260" s="441"/>
      <c r="E260" s="441"/>
      <c r="F260" s="441"/>
    </row>
    <row r="261" spans="1:6" x14ac:dyDescent="0.2">
      <c r="A261" s="441"/>
      <c r="B261" s="441"/>
      <c r="C261" s="441"/>
      <c r="D261" s="441"/>
      <c r="E261" s="441"/>
      <c r="F261" s="441"/>
    </row>
    <row r="262" spans="1:6" x14ac:dyDescent="0.2">
      <c r="A262" s="441"/>
      <c r="B262" s="441"/>
      <c r="C262" s="441"/>
      <c r="D262" s="441"/>
      <c r="E262" s="441"/>
      <c r="F262" s="441"/>
    </row>
    <row r="263" spans="1:6" x14ac:dyDescent="0.2">
      <c r="A263" s="441"/>
      <c r="B263" s="441"/>
      <c r="C263" s="441"/>
      <c r="D263" s="441"/>
      <c r="E263" s="441"/>
      <c r="F263" s="441"/>
    </row>
    <row r="264" spans="1:6" x14ac:dyDescent="0.2">
      <c r="A264" s="441"/>
      <c r="B264" s="441"/>
      <c r="C264" s="441"/>
      <c r="D264" s="441"/>
      <c r="E264" s="441"/>
      <c r="F264" s="441"/>
    </row>
    <row r="265" spans="1:6" x14ac:dyDescent="0.2">
      <c r="A265" s="441"/>
      <c r="B265" s="441"/>
      <c r="C265" s="441"/>
      <c r="D265" s="441"/>
      <c r="E265" s="441"/>
      <c r="F265" s="441"/>
    </row>
    <row r="266" spans="1:6" x14ac:dyDescent="0.2">
      <c r="A266" s="441"/>
      <c r="B266" s="441"/>
      <c r="C266" s="441"/>
      <c r="D266" s="441"/>
      <c r="E266" s="441"/>
      <c r="F266" s="441"/>
    </row>
    <row r="267" spans="1:6" x14ac:dyDescent="0.2">
      <c r="A267" s="441"/>
      <c r="B267" s="441"/>
      <c r="C267" s="441"/>
      <c r="D267" s="441"/>
      <c r="E267" s="441"/>
      <c r="F267" s="441"/>
    </row>
    <row r="268" spans="1:6" x14ac:dyDescent="0.2">
      <c r="A268" s="441"/>
      <c r="B268" s="441"/>
      <c r="C268" s="441"/>
      <c r="D268" s="441"/>
      <c r="E268" s="441"/>
      <c r="F268" s="441"/>
    </row>
    <row r="269" spans="1:6" x14ac:dyDescent="0.2">
      <c r="A269" s="441"/>
      <c r="B269" s="441"/>
      <c r="C269" s="441"/>
      <c r="D269" s="441"/>
      <c r="E269" s="441"/>
      <c r="F269" s="441"/>
    </row>
    <row r="270" spans="1:6" x14ac:dyDescent="0.2">
      <c r="A270" s="441"/>
      <c r="B270" s="441"/>
      <c r="C270" s="441"/>
      <c r="D270" s="441"/>
      <c r="E270" s="441"/>
      <c r="F270" s="441"/>
    </row>
    <row r="271" spans="1:6" x14ac:dyDescent="0.2">
      <c r="A271" s="441"/>
      <c r="B271" s="441"/>
      <c r="C271" s="441"/>
      <c r="D271" s="441"/>
      <c r="E271" s="441"/>
      <c r="F271" s="441"/>
    </row>
    <row r="272" spans="1:6" x14ac:dyDescent="0.2">
      <c r="A272" s="441"/>
      <c r="B272" s="441"/>
      <c r="C272" s="441"/>
      <c r="D272" s="441"/>
      <c r="E272" s="441"/>
      <c r="F272" s="441"/>
    </row>
    <row r="273" spans="1:6" x14ac:dyDescent="0.2">
      <c r="A273" s="441"/>
      <c r="B273" s="441"/>
      <c r="C273" s="441"/>
      <c r="D273" s="441"/>
      <c r="E273" s="441"/>
      <c r="F273" s="441"/>
    </row>
    <row r="274" spans="1:6" x14ac:dyDescent="0.2">
      <c r="A274" s="441"/>
      <c r="B274" s="441"/>
      <c r="C274" s="441"/>
      <c r="D274" s="441"/>
      <c r="E274" s="441"/>
      <c r="F274" s="441"/>
    </row>
    <row r="275" spans="1:6" x14ac:dyDescent="0.2">
      <c r="A275" s="441"/>
      <c r="B275" s="441"/>
      <c r="C275" s="441"/>
      <c r="D275" s="441"/>
      <c r="E275" s="441"/>
      <c r="F275" s="441"/>
    </row>
    <row r="276" spans="1:6" x14ac:dyDescent="0.2">
      <c r="A276" s="441"/>
      <c r="B276" s="441"/>
      <c r="C276" s="441"/>
      <c r="D276" s="441"/>
      <c r="E276" s="441"/>
      <c r="F276" s="441"/>
    </row>
    <row r="277" spans="1:6" x14ac:dyDescent="0.2">
      <c r="A277" s="441"/>
      <c r="B277" s="441"/>
      <c r="C277" s="441"/>
      <c r="D277" s="441"/>
      <c r="E277" s="441"/>
      <c r="F277" s="441"/>
    </row>
    <row r="278" spans="1:6" x14ac:dyDescent="0.2">
      <c r="A278" s="441"/>
      <c r="B278" s="441"/>
      <c r="C278" s="441"/>
      <c r="D278" s="441"/>
      <c r="E278" s="441"/>
      <c r="F278" s="441"/>
    </row>
    <row r="279" spans="1:6" x14ac:dyDescent="0.2">
      <c r="A279" s="441"/>
      <c r="B279" s="441"/>
      <c r="C279" s="441"/>
      <c r="D279" s="441"/>
      <c r="E279" s="441"/>
      <c r="F279" s="441"/>
    </row>
    <row r="280" spans="1:6" x14ac:dyDescent="0.2">
      <c r="A280" s="441"/>
      <c r="B280" s="441"/>
      <c r="C280" s="441"/>
      <c r="D280" s="441"/>
      <c r="E280" s="441"/>
      <c r="F280" s="441"/>
    </row>
    <row r="281" spans="1:6" x14ac:dyDescent="0.2">
      <c r="A281" s="441"/>
      <c r="B281" s="441"/>
      <c r="C281" s="441"/>
      <c r="D281" s="441"/>
      <c r="E281" s="441"/>
      <c r="F281" s="441"/>
    </row>
    <row r="282" spans="1:6" x14ac:dyDescent="0.2">
      <c r="A282" s="441"/>
      <c r="B282" s="441"/>
      <c r="C282" s="441"/>
      <c r="D282" s="441"/>
      <c r="E282" s="441"/>
      <c r="F282" s="441"/>
    </row>
    <row r="283" spans="1:6" x14ac:dyDescent="0.2">
      <c r="A283" s="441"/>
      <c r="B283" s="441"/>
      <c r="C283" s="441"/>
      <c r="D283" s="441"/>
      <c r="E283" s="441"/>
      <c r="F283" s="441"/>
    </row>
    <row r="284" spans="1:6" x14ac:dyDescent="0.2">
      <c r="A284" s="441"/>
      <c r="B284" s="441"/>
      <c r="C284" s="441"/>
      <c r="D284" s="441"/>
      <c r="E284" s="441"/>
      <c r="F284" s="441"/>
    </row>
    <row r="285" spans="1:6" x14ac:dyDescent="0.2">
      <c r="A285" s="441"/>
      <c r="B285" s="441"/>
      <c r="C285" s="441"/>
      <c r="D285" s="441"/>
      <c r="E285" s="441"/>
      <c r="F285" s="441"/>
    </row>
    <row r="286" spans="1:6" x14ac:dyDescent="0.2">
      <c r="A286" s="441"/>
      <c r="B286" s="441"/>
      <c r="C286" s="441"/>
      <c r="D286" s="441"/>
      <c r="E286" s="441"/>
      <c r="F286" s="441"/>
    </row>
    <row r="287" spans="1:6" x14ac:dyDescent="0.2">
      <c r="A287" s="441"/>
      <c r="B287" s="441"/>
      <c r="C287" s="441"/>
      <c r="D287" s="441"/>
      <c r="E287" s="441"/>
      <c r="F287" s="441"/>
    </row>
    <row r="288" spans="1:6" x14ac:dyDescent="0.2">
      <c r="A288" s="441"/>
      <c r="B288" s="441"/>
      <c r="C288" s="441"/>
      <c r="D288" s="441"/>
      <c r="E288" s="441"/>
      <c r="F288" s="441"/>
    </row>
    <row r="289" spans="1:6" x14ac:dyDescent="0.2">
      <c r="A289" s="441"/>
      <c r="B289" s="441"/>
      <c r="C289" s="441"/>
      <c r="D289" s="441"/>
      <c r="E289" s="441"/>
      <c r="F289" s="441"/>
    </row>
  </sheetData>
  <mergeCells count="1">
    <mergeCell ref="A1:B1"/>
  </mergeCells>
  <hyperlinks>
    <hyperlink ref="B18" r:id="rId1" xr:uid="{F0A49032-5732-42B6-ABBE-727E328EE106}"/>
  </hyperlinks>
  <pageMargins left="0.70866141732283472" right="0.70866141732283472" top="0.78740157480314965" bottom="0.78740157480314965" header="0.31496062992125984" footer="0.31496062992125984"/>
  <pageSetup paperSize="9" scale="99" fitToHeight="0" orientation="portrait" r:id="rId2"/>
  <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8D214-B7F4-4E58-B98B-344D7E415C58}">
  <sheetPr codeName="Tabelle19">
    <pageSetUpPr fitToPage="1"/>
  </sheetPr>
  <dimension ref="A1:F297"/>
  <sheetViews>
    <sheetView showGridLines="0" zoomScaleNormal="100" workbookViewId="0">
      <selection sqref="A1:B1"/>
    </sheetView>
  </sheetViews>
  <sheetFormatPr baseColWidth="10" defaultColWidth="11.42578125" defaultRowHeight="12.75" x14ac:dyDescent="0.2"/>
  <cols>
    <col min="1" max="1" width="2.140625" style="439" customWidth="1"/>
    <col min="2" max="2" width="87.42578125" style="439" customWidth="1"/>
    <col min="3" max="6" width="11.42578125" style="439"/>
    <col min="7" max="7" width="4.5703125" style="439" customWidth="1"/>
    <col min="8" max="16384" width="11.42578125" style="439"/>
  </cols>
  <sheetData>
    <row r="1" spans="1:6" ht="39.75" customHeight="1" x14ac:dyDescent="0.2">
      <c r="A1" s="438" t="s">
        <v>38</v>
      </c>
      <c r="B1" s="438"/>
    </row>
    <row r="2" spans="1:6" ht="25.5" customHeight="1" x14ac:dyDescent="0.2">
      <c r="B2" s="440" t="s">
        <v>438</v>
      </c>
    </row>
    <row r="3" spans="1:6" ht="24.95" customHeight="1" x14ac:dyDescent="0.2">
      <c r="A3" s="441"/>
      <c r="B3" s="448" t="s">
        <v>439</v>
      </c>
    </row>
    <row r="4" spans="1:6" ht="145.9" customHeight="1" x14ac:dyDescent="0.2">
      <c r="A4" s="441"/>
      <c r="B4" s="449" t="s">
        <v>440</v>
      </c>
    </row>
    <row r="5" spans="1:6" ht="12.75" customHeight="1" x14ac:dyDescent="0.2">
      <c r="A5" s="441"/>
      <c r="B5" s="450"/>
    </row>
    <row r="6" spans="1:6" ht="168.75" x14ac:dyDescent="0.2">
      <c r="A6" s="441"/>
      <c r="B6" s="451" t="s">
        <v>441</v>
      </c>
    </row>
    <row r="7" spans="1:6" ht="19.7" customHeight="1" x14ac:dyDescent="0.2">
      <c r="A7" s="441"/>
      <c r="B7" s="452" t="s">
        <v>442</v>
      </c>
    </row>
    <row r="8" spans="1:6" ht="12.75" customHeight="1" x14ac:dyDescent="0.2">
      <c r="A8" s="441"/>
      <c r="B8" s="450"/>
    </row>
    <row r="9" spans="1:6" ht="147" customHeight="1" x14ac:dyDescent="0.2">
      <c r="A9" s="441"/>
      <c r="B9" s="453" t="s">
        <v>443</v>
      </c>
    </row>
    <row r="10" spans="1:6" s="456" customFormat="1" ht="19.7" customHeight="1" x14ac:dyDescent="0.2">
      <c r="A10" s="454"/>
      <c r="B10" s="455" t="s">
        <v>444</v>
      </c>
      <c r="C10" s="454"/>
      <c r="D10" s="454"/>
      <c r="E10" s="454"/>
      <c r="F10" s="454"/>
    </row>
    <row r="11" spans="1:6" s="456" customFormat="1" x14ac:dyDescent="0.2">
      <c r="A11" s="454"/>
      <c r="B11" s="457"/>
      <c r="C11" s="454"/>
      <c r="D11" s="454"/>
      <c r="E11" s="454"/>
      <c r="F11" s="454"/>
    </row>
    <row r="12" spans="1:6" ht="64.5" customHeight="1" x14ac:dyDescent="0.2">
      <c r="A12" s="441"/>
      <c r="B12" s="451" t="s">
        <v>445</v>
      </c>
      <c r="C12" s="441"/>
      <c r="D12" s="441"/>
      <c r="E12" s="441"/>
      <c r="F12" s="441"/>
    </row>
    <row r="13" spans="1:6" ht="61.5" customHeight="1" x14ac:dyDescent="0.2">
      <c r="A13" s="441"/>
      <c r="B13" s="458" t="s">
        <v>446</v>
      </c>
      <c r="C13" s="441"/>
      <c r="D13" s="441"/>
      <c r="E13" s="441"/>
      <c r="F13" s="441"/>
    </row>
    <row r="14" spans="1:6" ht="99.2" customHeight="1" x14ac:dyDescent="0.2">
      <c r="A14" s="441"/>
      <c r="B14" s="449" t="s">
        <v>447</v>
      </c>
      <c r="C14" s="441"/>
      <c r="D14" s="441"/>
      <c r="E14" s="441"/>
      <c r="F14" s="441"/>
    </row>
    <row r="15" spans="1:6" ht="19.7" customHeight="1" x14ac:dyDescent="0.2">
      <c r="A15" s="441"/>
      <c r="B15" s="455" t="s">
        <v>448</v>
      </c>
      <c r="C15" s="441"/>
      <c r="D15" s="441"/>
      <c r="E15" s="441"/>
      <c r="F15" s="441"/>
    </row>
    <row r="16" spans="1:6" x14ac:dyDescent="0.2">
      <c r="A16" s="441"/>
      <c r="B16" s="451"/>
      <c r="C16" s="441"/>
      <c r="D16" s="441"/>
      <c r="E16" s="441"/>
      <c r="F16" s="441"/>
    </row>
    <row r="17" spans="1:6" x14ac:dyDescent="0.2">
      <c r="A17" s="441"/>
      <c r="C17" s="441"/>
      <c r="D17" s="441"/>
      <c r="E17" s="441"/>
      <c r="F17" s="441"/>
    </row>
    <row r="18" spans="1:6" x14ac:dyDescent="0.2">
      <c r="A18" s="441"/>
      <c r="B18" s="451"/>
      <c r="C18" s="441"/>
      <c r="D18" s="441"/>
      <c r="E18" s="441"/>
      <c r="F18" s="441"/>
    </row>
    <row r="19" spans="1:6" x14ac:dyDescent="0.2">
      <c r="A19" s="441"/>
      <c r="B19" s="449"/>
      <c r="C19" s="441"/>
      <c r="D19" s="441"/>
      <c r="E19" s="441"/>
      <c r="F19" s="441"/>
    </row>
    <row r="20" spans="1:6" x14ac:dyDescent="0.2">
      <c r="A20" s="441"/>
      <c r="B20" s="451"/>
      <c r="C20" s="441"/>
      <c r="D20" s="441"/>
      <c r="E20" s="441"/>
      <c r="F20" s="441"/>
    </row>
    <row r="21" spans="1:6" x14ac:dyDescent="0.2">
      <c r="A21" s="441"/>
      <c r="B21" s="451"/>
      <c r="C21" s="441"/>
      <c r="D21" s="441"/>
      <c r="E21" s="441"/>
      <c r="F21" s="441"/>
    </row>
    <row r="22" spans="1:6" x14ac:dyDescent="0.2">
      <c r="A22" s="441"/>
      <c r="C22" s="441"/>
      <c r="D22" s="441"/>
      <c r="E22" s="441"/>
      <c r="F22" s="441"/>
    </row>
    <row r="23" spans="1:6" x14ac:dyDescent="0.2">
      <c r="A23" s="441"/>
      <c r="B23" s="451"/>
      <c r="C23" s="441"/>
      <c r="D23" s="441"/>
      <c r="E23" s="441"/>
      <c r="F23" s="441"/>
    </row>
    <row r="24" spans="1:6" x14ac:dyDescent="0.2">
      <c r="A24" s="441"/>
      <c r="B24" s="451"/>
      <c r="C24" s="441"/>
      <c r="D24" s="441"/>
      <c r="E24" s="441"/>
      <c r="F24" s="441"/>
    </row>
    <row r="25" spans="1:6" x14ac:dyDescent="0.2">
      <c r="A25" s="441"/>
      <c r="B25" s="441"/>
      <c r="C25" s="441"/>
      <c r="D25" s="441"/>
      <c r="E25" s="441"/>
      <c r="F25" s="441"/>
    </row>
    <row r="26" spans="1:6" x14ac:dyDescent="0.2">
      <c r="A26" s="459"/>
      <c r="B26" s="451"/>
      <c r="C26" s="459"/>
      <c r="D26" s="459"/>
      <c r="E26" s="459"/>
      <c r="F26" s="459"/>
    </row>
    <row r="27" spans="1:6" x14ac:dyDescent="0.2">
      <c r="A27" s="441"/>
      <c r="B27" s="451"/>
      <c r="C27" s="441"/>
      <c r="D27" s="441"/>
      <c r="E27" s="441"/>
      <c r="F27" s="441"/>
    </row>
    <row r="28" spans="1:6" x14ac:dyDescent="0.2">
      <c r="A28" s="441"/>
      <c r="B28" s="451"/>
      <c r="C28" s="441"/>
      <c r="D28" s="441"/>
      <c r="E28" s="441"/>
      <c r="F28" s="441"/>
    </row>
    <row r="29" spans="1:6" x14ac:dyDescent="0.2">
      <c r="A29" s="441"/>
      <c r="B29" s="441"/>
      <c r="C29" s="441"/>
      <c r="D29" s="441"/>
      <c r="E29" s="441"/>
      <c r="F29" s="441"/>
    </row>
    <row r="30" spans="1:6" x14ac:dyDescent="0.2">
      <c r="A30" s="441"/>
      <c r="B30" s="441"/>
      <c r="C30" s="441"/>
      <c r="D30" s="441"/>
      <c r="E30" s="441"/>
      <c r="F30" s="441"/>
    </row>
    <row r="31" spans="1:6" x14ac:dyDescent="0.2">
      <c r="A31" s="441"/>
      <c r="B31" s="441"/>
      <c r="C31" s="441"/>
      <c r="D31" s="441"/>
      <c r="E31" s="441"/>
      <c r="F31" s="441"/>
    </row>
    <row r="32" spans="1:6" x14ac:dyDescent="0.2">
      <c r="A32" s="445"/>
      <c r="B32" s="441"/>
      <c r="C32" s="441"/>
      <c r="D32" s="441"/>
      <c r="E32" s="441"/>
      <c r="F32" s="441"/>
    </row>
    <row r="33" spans="1:6" x14ac:dyDescent="0.2">
      <c r="A33" s="446"/>
      <c r="B33" s="441"/>
      <c r="C33" s="441"/>
      <c r="D33" s="441"/>
      <c r="E33" s="441"/>
      <c r="F33" s="441"/>
    </row>
    <row r="34" spans="1:6" x14ac:dyDescent="0.2">
      <c r="A34" s="441"/>
      <c r="B34" s="441"/>
      <c r="C34" s="441"/>
      <c r="D34" s="441"/>
      <c r="E34" s="441"/>
      <c r="F34" s="441"/>
    </row>
    <row r="35" spans="1:6" x14ac:dyDescent="0.2">
      <c r="A35" s="441"/>
      <c r="B35" s="441"/>
      <c r="C35" s="441"/>
      <c r="D35" s="441"/>
      <c r="E35" s="441"/>
      <c r="F35" s="441"/>
    </row>
    <row r="36" spans="1:6" x14ac:dyDescent="0.2">
      <c r="A36" s="441"/>
      <c r="B36" s="441"/>
      <c r="C36" s="441"/>
      <c r="D36" s="441"/>
      <c r="E36" s="441"/>
      <c r="F36" s="441"/>
    </row>
    <row r="37" spans="1:6" x14ac:dyDescent="0.2">
      <c r="A37" s="441"/>
      <c r="B37" s="441"/>
      <c r="C37" s="441"/>
      <c r="D37" s="441"/>
      <c r="E37" s="441"/>
      <c r="F37" s="441"/>
    </row>
    <row r="38" spans="1:6" x14ac:dyDescent="0.2">
      <c r="A38" s="441"/>
      <c r="B38" s="441"/>
      <c r="C38" s="441"/>
      <c r="D38" s="441"/>
      <c r="E38" s="441"/>
      <c r="F38" s="441"/>
    </row>
    <row r="39" spans="1:6" x14ac:dyDescent="0.2">
      <c r="A39" s="441"/>
      <c r="B39" s="441"/>
      <c r="C39" s="441"/>
      <c r="D39" s="441"/>
      <c r="E39" s="441"/>
      <c r="F39" s="441"/>
    </row>
    <row r="40" spans="1:6" x14ac:dyDescent="0.2">
      <c r="A40" s="441"/>
      <c r="B40" s="447"/>
      <c r="C40" s="441"/>
      <c r="D40" s="441"/>
      <c r="E40" s="441"/>
      <c r="F40" s="441"/>
    </row>
    <row r="41" spans="1:6" x14ac:dyDescent="0.2">
      <c r="A41" s="447"/>
      <c r="B41" s="441"/>
      <c r="C41" s="447"/>
      <c r="D41" s="447"/>
      <c r="E41" s="447"/>
      <c r="F41" s="447"/>
    </row>
    <row r="42" spans="1:6" x14ac:dyDescent="0.2">
      <c r="A42" s="441"/>
      <c r="B42" s="441"/>
      <c r="C42" s="441"/>
      <c r="D42" s="441"/>
      <c r="E42" s="441"/>
      <c r="F42" s="441"/>
    </row>
    <row r="43" spans="1:6" x14ac:dyDescent="0.2">
      <c r="A43" s="441"/>
      <c r="B43" s="441"/>
      <c r="C43" s="441"/>
      <c r="D43" s="441"/>
      <c r="E43" s="441"/>
      <c r="F43" s="441"/>
    </row>
    <row r="44" spans="1:6" x14ac:dyDescent="0.2">
      <c r="A44" s="441"/>
      <c r="B44" s="441"/>
      <c r="C44" s="441"/>
      <c r="D44" s="441"/>
      <c r="E44" s="441"/>
      <c r="F44" s="441"/>
    </row>
    <row r="45" spans="1:6" x14ac:dyDescent="0.2">
      <c r="A45" s="441"/>
      <c r="B45" s="441"/>
      <c r="C45" s="441"/>
      <c r="D45" s="441"/>
      <c r="E45" s="441"/>
      <c r="F45" s="441"/>
    </row>
    <row r="46" spans="1:6" x14ac:dyDescent="0.2">
      <c r="A46" s="441"/>
      <c r="B46" s="441"/>
      <c r="C46" s="441"/>
      <c r="D46" s="441"/>
      <c r="E46" s="441"/>
      <c r="F46" s="441"/>
    </row>
    <row r="47" spans="1:6" x14ac:dyDescent="0.2">
      <c r="A47" s="441"/>
      <c r="B47" s="441"/>
      <c r="C47" s="441"/>
      <c r="D47" s="441"/>
      <c r="E47" s="441"/>
      <c r="F47" s="441"/>
    </row>
    <row r="48" spans="1:6" x14ac:dyDescent="0.2">
      <c r="A48" s="441"/>
      <c r="B48" s="441"/>
      <c r="C48" s="441"/>
      <c r="D48" s="441"/>
      <c r="E48" s="441"/>
      <c r="F48" s="441"/>
    </row>
    <row r="49" spans="1:6" x14ac:dyDescent="0.2">
      <c r="A49" s="441"/>
      <c r="B49" s="441"/>
      <c r="C49" s="441"/>
      <c r="D49" s="441"/>
      <c r="E49" s="441"/>
      <c r="F49" s="441"/>
    </row>
    <row r="50" spans="1:6" x14ac:dyDescent="0.2">
      <c r="A50" s="441"/>
      <c r="B50" s="441"/>
      <c r="C50" s="441"/>
      <c r="D50" s="441"/>
      <c r="E50" s="441"/>
      <c r="F50" s="441"/>
    </row>
    <row r="51" spans="1:6" x14ac:dyDescent="0.2">
      <c r="A51" s="441"/>
      <c r="B51" s="441"/>
      <c r="C51" s="441"/>
      <c r="D51" s="441"/>
      <c r="E51" s="441"/>
      <c r="F51" s="441"/>
    </row>
    <row r="52" spans="1:6" x14ac:dyDescent="0.2">
      <c r="A52" s="441"/>
      <c r="B52" s="441"/>
      <c r="C52" s="441"/>
      <c r="D52" s="441"/>
      <c r="E52" s="441"/>
      <c r="F52" s="441"/>
    </row>
    <row r="53" spans="1:6" x14ac:dyDescent="0.2">
      <c r="A53" s="441"/>
      <c r="B53" s="441"/>
      <c r="C53" s="441"/>
      <c r="D53" s="441"/>
      <c r="E53" s="441"/>
      <c r="F53" s="441"/>
    </row>
    <row r="54" spans="1:6" x14ac:dyDescent="0.2">
      <c r="A54" s="441"/>
      <c r="B54" s="441"/>
      <c r="C54" s="441"/>
      <c r="D54" s="441"/>
      <c r="E54" s="441"/>
      <c r="F54" s="441"/>
    </row>
    <row r="55" spans="1:6" x14ac:dyDescent="0.2">
      <c r="A55" s="441"/>
      <c r="B55" s="441"/>
      <c r="C55" s="441"/>
      <c r="D55" s="441"/>
      <c r="E55" s="441"/>
      <c r="F55" s="441"/>
    </row>
    <row r="56" spans="1:6" x14ac:dyDescent="0.2">
      <c r="A56" s="441"/>
      <c r="B56" s="441"/>
      <c r="C56" s="441"/>
      <c r="D56" s="441"/>
      <c r="E56" s="441"/>
      <c r="F56" s="441"/>
    </row>
    <row r="57" spans="1:6" x14ac:dyDescent="0.2">
      <c r="A57" s="441"/>
      <c r="B57" s="441"/>
      <c r="C57" s="441"/>
      <c r="D57" s="441"/>
      <c r="E57" s="441"/>
      <c r="F57" s="441"/>
    </row>
    <row r="58" spans="1:6" x14ac:dyDescent="0.2">
      <c r="A58" s="441"/>
      <c r="B58" s="441"/>
      <c r="C58" s="441"/>
      <c r="D58" s="441"/>
      <c r="E58" s="441"/>
      <c r="F58" s="441"/>
    </row>
    <row r="59" spans="1:6" x14ac:dyDescent="0.2">
      <c r="A59" s="441"/>
      <c r="B59" s="441"/>
      <c r="C59" s="441"/>
      <c r="D59" s="441"/>
      <c r="E59" s="441"/>
      <c r="F59" s="441"/>
    </row>
    <row r="60" spans="1:6" x14ac:dyDescent="0.2">
      <c r="A60" s="441"/>
      <c r="B60" s="441"/>
      <c r="C60" s="441"/>
      <c r="D60" s="441"/>
      <c r="E60" s="441"/>
      <c r="F60" s="441"/>
    </row>
    <row r="61" spans="1:6" x14ac:dyDescent="0.2">
      <c r="A61" s="441"/>
      <c r="B61" s="441"/>
      <c r="C61" s="441"/>
      <c r="D61" s="441"/>
      <c r="E61" s="441"/>
      <c r="F61" s="441"/>
    </row>
    <row r="62" spans="1:6" x14ac:dyDescent="0.2">
      <c r="A62" s="441"/>
      <c r="B62" s="441"/>
      <c r="C62" s="441"/>
      <c r="D62" s="441"/>
      <c r="E62" s="441"/>
      <c r="F62" s="441"/>
    </row>
    <row r="63" spans="1:6" x14ac:dyDescent="0.2">
      <c r="A63" s="441"/>
      <c r="B63" s="441"/>
      <c r="C63" s="441"/>
      <c r="D63" s="441"/>
      <c r="E63" s="441"/>
      <c r="F63" s="441"/>
    </row>
    <row r="64" spans="1:6" x14ac:dyDescent="0.2">
      <c r="A64" s="441"/>
      <c r="B64" s="441"/>
      <c r="C64" s="441"/>
      <c r="D64" s="441"/>
      <c r="E64" s="441"/>
      <c r="F64" s="441"/>
    </row>
    <row r="65" spans="1:6" x14ac:dyDescent="0.2">
      <c r="A65" s="441"/>
      <c r="B65" s="441"/>
      <c r="C65" s="441"/>
      <c r="D65" s="441"/>
      <c r="E65" s="441"/>
      <c r="F65" s="441"/>
    </row>
    <row r="66" spans="1:6" x14ac:dyDescent="0.2">
      <c r="A66" s="441"/>
      <c r="B66" s="441"/>
      <c r="C66" s="441"/>
      <c r="D66" s="441"/>
      <c r="E66" s="441"/>
      <c r="F66" s="441"/>
    </row>
    <row r="67" spans="1:6" x14ac:dyDescent="0.2">
      <c r="A67" s="441"/>
      <c r="B67" s="441"/>
      <c r="C67" s="441"/>
      <c r="D67" s="441"/>
      <c r="E67" s="441"/>
      <c r="F67" s="441"/>
    </row>
    <row r="68" spans="1:6" x14ac:dyDescent="0.2">
      <c r="A68" s="441"/>
      <c r="B68" s="441"/>
      <c r="C68" s="441"/>
      <c r="D68" s="441"/>
      <c r="E68" s="441"/>
      <c r="F68" s="441"/>
    </row>
    <row r="69" spans="1:6" x14ac:dyDescent="0.2">
      <c r="A69" s="441"/>
      <c r="B69" s="441"/>
      <c r="C69" s="441"/>
      <c r="D69" s="441"/>
      <c r="E69" s="441"/>
      <c r="F69" s="441"/>
    </row>
    <row r="70" spans="1:6" x14ac:dyDescent="0.2">
      <c r="A70" s="441"/>
      <c r="B70" s="441"/>
      <c r="C70" s="441"/>
      <c r="D70" s="441"/>
      <c r="E70" s="441"/>
      <c r="F70" s="441"/>
    </row>
    <row r="71" spans="1:6" x14ac:dyDescent="0.2">
      <c r="A71" s="441"/>
      <c r="B71" s="441"/>
      <c r="C71" s="441"/>
      <c r="D71" s="441"/>
      <c r="E71" s="441"/>
      <c r="F71" s="441"/>
    </row>
    <row r="72" spans="1:6" x14ac:dyDescent="0.2">
      <c r="A72" s="441"/>
      <c r="B72" s="441"/>
      <c r="C72" s="441"/>
      <c r="D72" s="441"/>
      <c r="E72" s="441"/>
      <c r="F72" s="441"/>
    </row>
    <row r="73" spans="1:6" x14ac:dyDescent="0.2">
      <c r="A73" s="441"/>
      <c r="B73" s="441"/>
      <c r="C73" s="441"/>
      <c r="D73" s="441"/>
      <c r="E73" s="441"/>
      <c r="F73" s="441"/>
    </row>
    <row r="74" spans="1:6" x14ac:dyDescent="0.2">
      <c r="A74" s="441"/>
      <c r="B74" s="441"/>
      <c r="C74" s="441"/>
      <c r="D74" s="441"/>
      <c r="E74" s="441"/>
      <c r="F74" s="441"/>
    </row>
    <row r="75" spans="1:6" x14ac:dyDescent="0.2">
      <c r="A75" s="441"/>
      <c r="B75" s="441"/>
      <c r="C75" s="441"/>
      <c r="D75" s="441"/>
      <c r="E75" s="441"/>
      <c r="F75" s="441"/>
    </row>
    <row r="76" spans="1:6" x14ac:dyDescent="0.2">
      <c r="A76" s="441"/>
      <c r="B76" s="441"/>
      <c r="C76" s="441"/>
      <c r="D76" s="441"/>
      <c r="E76" s="441"/>
      <c r="F76" s="441"/>
    </row>
    <row r="77" spans="1:6" x14ac:dyDescent="0.2">
      <c r="A77" s="441"/>
      <c r="B77" s="441"/>
      <c r="C77" s="441"/>
      <c r="D77" s="441"/>
      <c r="E77" s="441"/>
      <c r="F77" s="441"/>
    </row>
    <row r="78" spans="1:6" x14ac:dyDescent="0.2">
      <c r="A78" s="441"/>
      <c r="B78" s="441"/>
      <c r="C78" s="441"/>
      <c r="D78" s="441"/>
      <c r="E78" s="441"/>
      <c r="F78" s="441"/>
    </row>
    <row r="79" spans="1:6" x14ac:dyDescent="0.2">
      <c r="A79" s="441"/>
      <c r="B79" s="441"/>
      <c r="C79" s="441"/>
      <c r="D79" s="441"/>
      <c r="E79" s="441"/>
      <c r="F79" s="441"/>
    </row>
    <row r="80" spans="1:6" x14ac:dyDescent="0.2">
      <c r="A80" s="441"/>
      <c r="B80" s="441"/>
      <c r="C80" s="441"/>
      <c r="D80" s="441"/>
      <c r="E80" s="441"/>
      <c r="F80" s="441"/>
    </row>
    <row r="81" spans="1:6" x14ac:dyDescent="0.2">
      <c r="A81" s="441"/>
      <c r="B81" s="441"/>
      <c r="C81" s="441"/>
      <c r="D81" s="441"/>
      <c r="E81" s="441"/>
      <c r="F81" s="441"/>
    </row>
    <row r="82" spans="1:6" x14ac:dyDescent="0.2">
      <c r="A82" s="441"/>
      <c r="B82" s="441"/>
      <c r="C82" s="441"/>
      <c r="D82" s="441"/>
      <c r="E82" s="441"/>
      <c r="F82" s="441"/>
    </row>
    <row r="83" spans="1:6" x14ac:dyDescent="0.2">
      <c r="A83" s="441"/>
      <c r="B83" s="441"/>
      <c r="C83" s="441"/>
      <c r="D83" s="441"/>
      <c r="E83" s="441"/>
      <c r="F83" s="441"/>
    </row>
    <row r="84" spans="1:6" x14ac:dyDescent="0.2">
      <c r="A84" s="441"/>
      <c r="B84" s="441"/>
      <c r="C84" s="441"/>
      <c r="D84" s="441"/>
      <c r="E84" s="441"/>
      <c r="F84" s="441"/>
    </row>
    <row r="85" spans="1:6" x14ac:dyDescent="0.2">
      <c r="A85" s="441"/>
      <c r="B85" s="441"/>
      <c r="C85" s="441"/>
      <c r="D85" s="441"/>
      <c r="E85" s="441"/>
      <c r="F85" s="441"/>
    </row>
    <row r="86" spans="1:6" x14ac:dyDescent="0.2">
      <c r="A86" s="441"/>
      <c r="B86" s="441"/>
      <c r="C86" s="441"/>
      <c r="D86" s="441"/>
      <c r="E86" s="441"/>
      <c r="F86" s="441"/>
    </row>
    <row r="87" spans="1:6" x14ac:dyDescent="0.2">
      <c r="A87" s="441"/>
      <c r="B87" s="441"/>
      <c r="C87" s="441"/>
      <c r="D87" s="441"/>
      <c r="E87" s="441"/>
      <c r="F87" s="441"/>
    </row>
    <row r="88" spans="1:6" x14ac:dyDescent="0.2">
      <c r="A88" s="441"/>
      <c r="B88" s="441"/>
      <c r="C88" s="441"/>
      <c r="D88" s="441"/>
      <c r="E88" s="441"/>
      <c r="F88" s="441"/>
    </row>
    <row r="89" spans="1:6" x14ac:dyDescent="0.2">
      <c r="A89" s="441"/>
      <c r="B89" s="441"/>
      <c r="C89" s="441"/>
      <c r="D89" s="441"/>
      <c r="E89" s="441"/>
      <c r="F89" s="441"/>
    </row>
    <row r="90" spans="1:6" x14ac:dyDescent="0.2">
      <c r="A90" s="441"/>
      <c r="B90" s="441"/>
      <c r="C90" s="441"/>
      <c r="D90" s="441"/>
      <c r="E90" s="441"/>
      <c r="F90" s="441"/>
    </row>
    <row r="91" spans="1:6" x14ac:dyDescent="0.2">
      <c r="A91" s="441"/>
      <c r="B91" s="441"/>
      <c r="C91" s="441"/>
      <c r="D91" s="441"/>
      <c r="E91" s="441"/>
      <c r="F91" s="441"/>
    </row>
    <row r="92" spans="1:6" x14ac:dyDescent="0.2">
      <c r="A92" s="441"/>
      <c r="B92" s="441"/>
      <c r="C92" s="441"/>
      <c r="D92" s="441"/>
      <c r="E92" s="441"/>
      <c r="F92" s="441"/>
    </row>
    <row r="93" spans="1:6" x14ac:dyDescent="0.2">
      <c r="A93" s="441"/>
      <c r="B93" s="441"/>
      <c r="C93" s="441"/>
      <c r="D93" s="441"/>
      <c r="E93" s="441"/>
      <c r="F93" s="441"/>
    </row>
    <row r="94" spans="1:6" x14ac:dyDescent="0.2">
      <c r="A94" s="441"/>
      <c r="B94" s="441"/>
      <c r="C94" s="441"/>
      <c r="D94" s="441"/>
      <c r="E94" s="441"/>
      <c r="F94" s="441"/>
    </row>
    <row r="95" spans="1:6" x14ac:dyDescent="0.2">
      <c r="A95" s="441"/>
      <c r="B95" s="441"/>
      <c r="C95" s="441"/>
      <c r="D95" s="441"/>
      <c r="E95" s="441"/>
      <c r="F95" s="441"/>
    </row>
    <row r="96" spans="1:6" x14ac:dyDescent="0.2">
      <c r="A96" s="441"/>
      <c r="B96" s="441"/>
      <c r="C96" s="441"/>
      <c r="D96" s="441"/>
      <c r="E96" s="441"/>
      <c r="F96" s="441"/>
    </row>
    <row r="97" spans="1:6" x14ac:dyDescent="0.2">
      <c r="A97" s="441"/>
      <c r="B97" s="441"/>
      <c r="C97" s="441"/>
      <c r="D97" s="441"/>
      <c r="E97" s="441"/>
      <c r="F97" s="441"/>
    </row>
    <row r="98" spans="1:6" x14ac:dyDescent="0.2">
      <c r="A98" s="441"/>
      <c r="B98" s="441"/>
      <c r="C98" s="441"/>
      <c r="D98" s="441"/>
      <c r="E98" s="441"/>
      <c r="F98" s="441"/>
    </row>
    <row r="99" spans="1:6" x14ac:dyDescent="0.2">
      <c r="A99" s="441"/>
      <c r="B99" s="441"/>
      <c r="C99" s="441"/>
      <c r="D99" s="441"/>
      <c r="E99" s="441"/>
      <c r="F99" s="441"/>
    </row>
    <row r="100" spans="1:6" x14ac:dyDescent="0.2">
      <c r="A100" s="441"/>
      <c r="B100" s="441"/>
      <c r="C100" s="441"/>
      <c r="D100" s="441"/>
      <c r="E100" s="441"/>
      <c r="F100" s="441"/>
    </row>
    <row r="101" spans="1:6" x14ac:dyDescent="0.2">
      <c r="A101" s="441"/>
      <c r="B101" s="441"/>
      <c r="C101" s="441"/>
      <c r="D101" s="441"/>
      <c r="E101" s="441"/>
      <c r="F101" s="441"/>
    </row>
    <row r="102" spans="1:6" x14ac:dyDescent="0.2">
      <c r="A102" s="441"/>
      <c r="B102" s="441"/>
      <c r="C102" s="441"/>
      <c r="D102" s="441"/>
      <c r="E102" s="441"/>
      <c r="F102" s="441"/>
    </row>
    <row r="103" spans="1:6" x14ac:dyDescent="0.2">
      <c r="A103" s="441"/>
      <c r="B103" s="441"/>
      <c r="C103" s="441"/>
      <c r="D103" s="441"/>
      <c r="E103" s="441"/>
      <c r="F103" s="441"/>
    </row>
    <row r="104" spans="1:6" x14ac:dyDescent="0.2">
      <c r="A104" s="441"/>
      <c r="B104" s="441"/>
      <c r="C104" s="441"/>
      <c r="D104" s="441"/>
      <c r="E104" s="441"/>
      <c r="F104" s="441"/>
    </row>
    <row r="105" spans="1:6" x14ac:dyDescent="0.2">
      <c r="A105" s="441"/>
      <c r="B105" s="441"/>
      <c r="C105" s="441"/>
      <c r="D105" s="441"/>
      <c r="E105" s="441"/>
      <c r="F105" s="441"/>
    </row>
    <row r="106" spans="1:6" x14ac:dyDescent="0.2">
      <c r="A106" s="441"/>
      <c r="B106" s="441"/>
      <c r="C106" s="441"/>
      <c r="D106" s="441"/>
      <c r="E106" s="441"/>
      <c r="F106" s="441"/>
    </row>
    <row r="107" spans="1:6" x14ac:dyDescent="0.2">
      <c r="A107" s="441"/>
      <c r="B107" s="441"/>
      <c r="C107" s="441"/>
      <c r="D107" s="441"/>
      <c r="E107" s="441"/>
      <c r="F107" s="441"/>
    </row>
    <row r="108" spans="1:6" x14ac:dyDescent="0.2">
      <c r="A108" s="441"/>
      <c r="B108" s="441"/>
      <c r="C108" s="441"/>
      <c r="D108" s="441"/>
      <c r="E108" s="441"/>
      <c r="F108" s="441"/>
    </row>
    <row r="109" spans="1:6" x14ac:dyDescent="0.2">
      <c r="A109" s="441"/>
      <c r="B109" s="441"/>
      <c r="C109" s="441"/>
      <c r="D109" s="441"/>
      <c r="E109" s="441"/>
      <c r="F109" s="441"/>
    </row>
    <row r="110" spans="1:6" x14ac:dyDescent="0.2">
      <c r="A110" s="441"/>
      <c r="B110" s="441"/>
      <c r="C110" s="441"/>
      <c r="D110" s="441"/>
      <c r="E110" s="441"/>
      <c r="F110" s="441"/>
    </row>
    <row r="111" spans="1:6" x14ac:dyDescent="0.2">
      <c r="A111" s="441"/>
      <c r="B111" s="441"/>
      <c r="C111" s="441"/>
      <c r="D111" s="441"/>
      <c r="E111" s="441"/>
      <c r="F111" s="441"/>
    </row>
    <row r="112" spans="1:6" x14ac:dyDescent="0.2">
      <c r="A112" s="441"/>
      <c r="B112" s="441"/>
      <c r="C112" s="441"/>
      <c r="D112" s="441"/>
      <c r="E112" s="441"/>
      <c r="F112" s="441"/>
    </row>
    <row r="113" spans="1:6" x14ac:dyDescent="0.2">
      <c r="A113" s="441"/>
      <c r="B113" s="441"/>
      <c r="C113" s="441"/>
      <c r="D113" s="441"/>
      <c r="E113" s="441"/>
      <c r="F113" s="441"/>
    </row>
    <row r="114" spans="1:6" x14ac:dyDescent="0.2">
      <c r="A114" s="441"/>
      <c r="B114" s="441"/>
      <c r="C114" s="441"/>
      <c r="D114" s="441"/>
      <c r="E114" s="441"/>
      <c r="F114" s="441"/>
    </row>
    <row r="115" spans="1:6" x14ac:dyDescent="0.2">
      <c r="A115" s="441"/>
      <c r="B115" s="441"/>
      <c r="C115" s="441"/>
      <c r="D115" s="441"/>
      <c r="E115" s="441"/>
      <c r="F115" s="441"/>
    </row>
    <row r="116" spans="1:6" x14ac:dyDescent="0.2">
      <c r="A116" s="441"/>
      <c r="B116" s="441"/>
      <c r="C116" s="441"/>
      <c r="D116" s="441"/>
      <c r="E116" s="441"/>
      <c r="F116" s="441"/>
    </row>
    <row r="117" spans="1:6" x14ac:dyDescent="0.2">
      <c r="A117" s="441"/>
      <c r="B117" s="441"/>
      <c r="C117" s="441"/>
      <c r="D117" s="441"/>
      <c r="E117" s="441"/>
      <c r="F117" s="441"/>
    </row>
    <row r="118" spans="1:6" x14ac:dyDescent="0.2">
      <c r="A118" s="441"/>
      <c r="B118" s="441"/>
      <c r="C118" s="441"/>
      <c r="D118" s="441"/>
      <c r="E118" s="441"/>
      <c r="F118" s="441"/>
    </row>
    <row r="119" spans="1:6" x14ac:dyDescent="0.2">
      <c r="A119" s="441"/>
      <c r="B119" s="441"/>
      <c r="C119" s="441"/>
      <c r="D119" s="441"/>
      <c r="E119" s="441"/>
      <c r="F119" s="441"/>
    </row>
    <row r="120" spans="1:6" x14ac:dyDescent="0.2">
      <c r="A120" s="441"/>
      <c r="B120" s="441"/>
      <c r="C120" s="441"/>
      <c r="D120" s="441"/>
      <c r="E120" s="441"/>
      <c r="F120" s="441"/>
    </row>
    <row r="121" spans="1:6" x14ac:dyDescent="0.2">
      <c r="A121" s="441"/>
      <c r="B121" s="441"/>
      <c r="C121" s="441"/>
      <c r="D121" s="441"/>
      <c r="E121" s="441"/>
      <c r="F121" s="441"/>
    </row>
    <row r="122" spans="1:6" x14ac:dyDescent="0.2">
      <c r="A122" s="441"/>
      <c r="B122" s="441"/>
      <c r="C122" s="441"/>
      <c r="D122" s="441"/>
      <c r="E122" s="441"/>
      <c r="F122" s="441"/>
    </row>
    <row r="123" spans="1:6" x14ac:dyDescent="0.2">
      <c r="A123" s="441"/>
      <c r="B123" s="441"/>
      <c r="C123" s="441"/>
      <c r="D123" s="441"/>
      <c r="E123" s="441"/>
      <c r="F123" s="441"/>
    </row>
    <row r="124" spans="1:6" x14ac:dyDescent="0.2">
      <c r="A124" s="441"/>
      <c r="B124" s="441"/>
      <c r="C124" s="441"/>
      <c r="D124" s="441"/>
      <c r="E124" s="441"/>
      <c r="F124" s="441"/>
    </row>
    <row r="125" spans="1:6" x14ac:dyDescent="0.2">
      <c r="A125" s="441"/>
      <c r="B125" s="441"/>
      <c r="C125" s="441"/>
      <c r="D125" s="441"/>
      <c r="E125" s="441"/>
      <c r="F125" s="441"/>
    </row>
    <row r="126" spans="1:6" x14ac:dyDescent="0.2">
      <c r="A126" s="441"/>
      <c r="B126" s="441"/>
      <c r="C126" s="441"/>
      <c r="D126" s="441"/>
      <c r="E126" s="441"/>
      <c r="F126" s="441"/>
    </row>
    <row r="127" spans="1:6" x14ac:dyDescent="0.2">
      <c r="A127" s="441"/>
      <c r="B127" s="441"/>
      <c r="C127" s="441"/>
      <c r="D127" s="441"/>
      <c r="E127" s="441"/>
      <c r="F127" s="441"/>
    </row>
    <row r="128" spans="1:6" x14ac:dyDescent="0.2">
      <c r="A128" s="441"/>
      <c r="B128" s="441"/>
      <c r="C128" s="441"/>
      <c r="D128" s="441"/>
      <c r="E128" s="441"/>
      <c r="F128" s="441"/>
    </row>
    <row r="129" spans="1:6" x14ac:dyDescent="0.2">
      <c r="A129" s="441"/>
      <c r="B129" s="441"/>
      <c r="C129" s="441"/>
      <c r="D129" s="441"/>
      <c r="E129" s="441"/>
      <c r="F129" s="441"/>
    </row>
    <row r="130" spans="1:6" x14ac:dyDescent="0.2">
      <c r="A130" s="441"/>
      <c r="B130" s="441"/>
      <c r="C130" s="441"/>
      <c r="D130" s="441"/>
      <c r="E130" s="441"/>
      <c r="F130" s="441"/>
    </row>
    <row r="131" spans="1:6" x14ac:dyDescent="0.2">
      <c r="A131" s="441"/>
      <c r="B131" s="441"/>
      <c r="C131" s="441"/>
      <c r="D131" s="441"/>
      <c r="E131" s="441"/>
      <c r="F131" s="441"/>
    </row>
    <row r="132" spans="1:6" x14ac:dyDescent="0.2">
      <c r="A132" s="441"/>
      <c r="B132" s="441"/>
      <c r="C132" s="441"/>
      <c r="D132" s="441"/>
      <c r="E132" s="441"/>
      <c r="F132" s="441"/>
    </row>
    <row r="133" spans="1:6" x14ac:dyDescent="0.2">
      <c r="A133" s="441"/>
      <c r="B133" s="441"/>
      <c r="C133" s="441"/>
      <c r="D133" s="441"/>
      <c r="E133" s="441"/>
      <c r="F133" s="441"/>
    </row>
    <row r="134" spans="1:6" x14ac:dyDescent="0.2">
      <c r="A134" s="441"/>
      <c r="B134" s="441"/>
      <c r="C134" s="441"/>
      <c r="D134" s="441"/>
      <c r="E134" s="441"/>
      <c r="F134" s="441"/>
    </row>
    <row r="135" spans="1:6" x14ac:dyDescent="0.2">
      <c r="A135" s="441"/>
      <c r="B135" s="441"/>
      <c r="C135" s="441"/>
      <c r="D135" s="441"/>
      <c r="E135" s="441"/>
      <c r="F135" s="441"/>
    </row>
    <row r="136" spans="1:6" x14ac:dyDescent="0.2">
      <c r="A136" s="441"/>
      <c r="B136" s="441"/>
      <c r="C136" s="441"/>
      <c r="D136" s="441"/>
      <c r="E136" s="441"/>
      <c r="F136" s="441"/>
    </row>
    <row r="137" spans="1:6" x14ac:dyDescent="0.2">
      <c r="A137" s="441"/>
      <c r="B137" s="441"/>
      <c r="C137" s="441"/>
      <c r="D137" s="441"/>
      <c r="E137" s="441"/>
      <c r="F137" s="441"/>
    </row>
    <row r="138" spans="1:6" x14ac:dyDescent="0.2">
      <c r="A138" s="441"/>
      <c r="B138" s="441"/>
      <c r="C138" s="441"/>
      <c r="D138" s="441"/>
      <c r="E138" s="441"/>
      <c r="F138" s="441"/>
    </row>
    <row r="139" spans="1:6" x14ac:dyDescent="0.2">
      <c r="A139" s="441"/>
      <c r="B139" s="441"/>
      <c r="C139" s="441"/>
      <c r="D139" s="441"/>
      <c r="E139" s="441"/>
      <c r="F139" s="441"/>
    </row>
    <row r="140" spans="1:6" x14ac:dyDescent="0.2">
      <c r="A140" s="441"/>
      <c r="B140" s="441"/>
      <c r="C140" s="441"/>
      <c r="D140" s="441"/>
      <c r="E140" s="441"/>
      <c r="F140" s="441"/>
    </row>
    <row r="141" spans="1:6" x14ac:dyDescent="0.2">
      <c r="A141" s="441"/>
      <c r="B141" s="441"/>
      <c r="C141" s="441"/>
      <c r="D141" s="441"/>
      <c r="E141" s="441"/>
      <c r="F141" s="441"/>
    </row>
    <row r="142" spans="1:6" x14ac:dyDescent="0.2">
      <c r="A142" s="441"/>
      <c r="B142" s="441"/>
      <c r="C142" s="441"/>
      <c r="D142" s="441"/>
      <c r="E142" s="441"/>
      <c r="F142" s="441"/>
    </row>
    <row r="143" spans="1:6" x14ac:dyDescent="0.2">
      <c r="A143" s="441"/>
      <c r="B143" s="441"/>
      <c r="C143" s="441"/>
      <c r="D143" s="441"/>
      <c r="E143" s="441"/>
      <c r="F143" s="441"/>
    </row>
    <row r="144" spans="1:6" x14ac:dyDescent="0.2">
      <c r="A144" s="441"/>
      <c r="B144" s="441"/>
      <c r="C144" s="441"/>
      <c r="D144" s="441"/>
      <c r="E144" s="441"/>
      <c r="F144" s="441"/>
    </row>
    <row r="145" spans="1:6" x14ac:dyDescent="0.2">
      <c r="A145" s="441"/>
      <c r="B145" s="441"/>
      <c r="C145" s="441"/>
      <c r="D145" s="441"/>
      <c r="E145" s="441"/>
      <c r="F145" s="441"/>
    </row>
    <row r="146" spans="1:6" x14ac:dyDescent="0.2">
      <c r="A146" s="441"/>
      <c r="B146" s="441"/>
      <c r="C146" s="441"/>
      <c r="D146" s="441"/>
      <c r="E146" s="441"/>
      <c r="F146" s="441"/>
    </row>
    <row r="147" spans="1:6" x14ac:dyDescent="0.2">
      <c r="A147" s="441"/>
      <c r="B147" s="441"/>
      <c r="C147" s="441"/>
      <c r="D147" s="441"/>
      <c r="E147" s="441"/>
      <c r="F147" s="441"/>
    </row>
    <row r="148" spans="1:6" x14ac:dyDescent="0.2">
      <c r="A148" s="441"/>
      <c r="B148" s="441"/>
      <c r="C148" s="441"/>
      <c r="D148" s="441"/>
      <c r="E148" s="441"/>
      <c r="F148" s="441"/>
    </row>
    <row r="149" spans="1:6" x14ac:dyDescent="0.2">
      <c r="A149" s="441"/>
      <c r="B149" s="441"/>
      <c r="C149" s="441"/>
      <c r="D149" s="441"/>
      <c r="E149" s="441"/>
      <c r="F149" s="441"/>
    </row>
    <row r="150" spans="1:6" x14ac:dyDescent="0.2">
      <c r="A150" s="441"/>
      <c r="B150" s="441"/>
      <c r="C150" s="441"/>
      <c r="D150" s="441"/>
      <c r="E150" s="441"/>
      <c r="F150" s="441"/>
    </row>
    <row r="151" spans="1:6" x14ac:dyDescent="0.2">
      <c r="A151" s="441"/>
      <c r="B151" s="441"/>
      <c r="C151" s="441"/>
      <c r="D151" s="441"/>
      <c r="E151" s="441"/>
      <c r="F151" s="441"/>
    </row>
    <row r="152" spans="1:6" x14ac:dyDescent="0.2">
      <c r="A152" s="441"/>
      <c r="B152" s="441"/>
      <c r="C152" s="441"/>
      <c r="D152" s="441"/>
      <c r="E152" s="441"/>
      <c r="F152" s="441"/>
    </row>
    <row r="153" spans="1:6" x14ac:dyDescent="0.2">
      <c r="A153" s="441"/>
      <c r="B153" s="441"/>
      <c r="C153" s="441"/>
      <c r="D153" s="441"/>
      <c r="E153" s="441"/>
      <c r="F153" s="441"/>
    </row>
    <row r="154" spans="1:6" x14ac:dyDescent="0.2">
      <c r="A154" s="441"/>
      <c r="B154" s="441"/>
      <c r="C154" s="441"/>
      <c r="D154" s="441"/>
      <c r="E154" s="441"/>
      <c r="F154" s="441"/>
    </row>
    <row r="155" spans="1:6" x14ac:dyDescent="0.2">
      <c r="A155" s="441"/>
      <c r="B155" s="441"/>
      <c r="C155" s="441"/>
      <c r="D155" s="441"/>
      <c r="E155" s="441"/>
      <c r="F155" s="441"/>
    </row>
    <row r="156" spans="1:6" x14ac:dyDescent="0.2">
      <c r="A156" s="441"/>
      <c r="B156" s="441"/>
      <c r="C156" s="441"/>
      <c r="D156" s="441"/>
      <c r="E156" s="441"/>
      <c r="F156" s="441"/>
    </row>
    <row r="157" spans="1:6" x14ac:dyDescent="0.2">
      <c r="A157" s="441"/>
      <c r="B157" s="441"/>
      <c r="C157" s="441"/>
      <c r="D157" s="441"/>
      <c r="E157" s="441"/>
      <c r="F157" s="441"/>
    </row>
    <row r="158" spans="1:6" x14ac:dyDescent="0.2">
      <c r="A158" s="441"/>
      <c r="B158" s="441"/>
      <c r="C158" s="441"/>
      <c r="D158" s="441"/>
      <c r="E158" s="441"/>
      <c r="F158" s="441"/>
    </row>
    <row r="159" spans="1:6" x14ac:dyDescent="0.2">
      <c r="A159" s="441"/>
      <c r="B159" s="441"/>
      <c r="C159" s="441"/>
      <c r="D159" s="441"/>
      <c r="E159" s="441"/>
      <c r="F159" s="441"/>
    </row>
    <row r="160" spans="1:6" x14ac:dyDescent="0.2">
      <c r="A160" s="441"/>
      <c r="B160" s="441"/>
      <c r="C160" s="441"/>
      <c r="D160" s="441"/>
      <c r="E160" s="441"/>
      <c r="F160" s="441"/>
    </row>
    <row r="161" spans="1:6" x14ac:dyDescent="0.2">
      <c r="A161" s="441"/>
      <c r="B161" s="441"/>
      <c r="C161" s="441"/>
      <c r="D161" s="441"/>
      <c r="E161" s="441"/>
      <c r="F161" s="441"/>
    </row>
    <row r="162" spans="1:6" x14ac:dyDescent="0.2">
      <c r="A162" s="441"/>
      <c r="B162" s="441"/>
      <c r="C162" s="441"/>
      <c r="D162" s="441"/>
      <c r="E162" s="441"/>
      <c r="F162" s="441"/>
    </row>
    <row r="163" spans="1:6" x14ac:dyDescent="0.2">
      <c r="A163" s="441"/>
      <c r="B163" s="441"/>
      <c r="C163" s="441"/>
      <c r="D163" s="441"/>
      <c r="E163" s="441"/>
      <c r="F163" s="441"/>
    </row>
    <row r="164" spans="1:6" x14ac:dyDescent="0.2">
      <c r="A164" s="441"/>
      <c r="B164" s="441"/>
      <c r="C164" s="441"/>
      <c r="D164" s="441"/>
      <c r="E164" s="441"/>
      <c r="F164" s="441"/>
    </row>
    <row r="165" spans="1:6" x14ac:dyDescent="0.2">
      <c r="A165" s="441"/>
      <c r="B165" s="441"/>
      <c r="C165" s="441"/>
      <c r="D165" s="441"/>
      <c r="E165" s="441"/>
      <c r="F165" s="441"/>
    </row>
    <row r="166" spans="1:6" x14ac:dyDescent="0.2">
      <c r="A166" s="441"/>
      <c r="B166" s="441"/>
      <c r="C166" s="441"/>
      <c r="D166" s="441"/>
      <c r="E166" s="441"/>
      <c r="F166" s="441"/>
    </row>
    <row r="167" spans="1:6" x14ac:dyDescent="0.2">
      <c r="A167" s="441"/>
      <c r="B167" s="441"/>
      <c r="C167" s="441"/>
      <c r="D167" s="441"/>
      <c r="E167" s="441"/>
      <c r="F167" s="441"/>
    </row>
    <row r="168" spans="1:6" x14ac:dyDescent="0.2">
      <c r="A168" s="441"/>
      <c r="B168" s="441"/>
      <c r="C168" s="441"/>
      <c r="D168" s="441"/>
      <c r="E168" s="441"/>
      <c r="F168" s="441"/>
    </row>
    <row r="169" spans="1:6" x14ac:dyDescent="0.2">
      <c r="A169" s="441"/>
      <c r="B169" s="441"/>
      <c r="C169" s="441"/>
      <c r="D169" s="441"/>
      <c r="E169" s="441"/>
      <c r="F169" s="441"/>
    </row>
    <row r="170" spans="1:6" x14ac:dyDescent="0.2">
      <c r="A170" s="441"/>
      <c r="B170" s="441"/>
      <c r="C170" s="441"/>
      <c r="D170" s="441"/>
      <c r="E170" s="441"/>
      <c r="F170" s="441"/>
    </row>
    <row r="171" spans="1:6" x14ac:dyDescent="0.2">
      <c r="A171" s="441"/>
      <c r="B171" s="441"/>
      <c r="C171" s="441"/>
      <c r="D171" s="441"/>
      <c r="E171" s="441"/>
      <c r="F171" s="441"/>
    </row>
    <row r="172" spans="1:6" x14ac:dyDescent="0.2">
      <c r="A172" s="441"/>
      <c r="B172" s="441"/>
      <c r="C172" s="441"/>
      <c r="D172" s="441"/>
      <c r="E172" s="441"/>
      <c r="F172" s="441"/>
    </row>
    <row r="173" spans="1:6" x14ac:dyDescent="0.2">
      <c r="A173" s="441"/>
      <c r="B173" s="441"/>
      <c r="C173" s="441"/>
      <c r="D173" s="441"/>
      <c r="E173" s="441"/>
      <c r="F173" s="441"/>
    </row>
    <row r="174" spans="1:6" x14ac:dyDescent="0.2">
      <c r="A174" s="441"/>
      <c r="B174" s="441"/>
      <c r="C174" s="441"/>
      <c r="D174" s="441"/>
      <c r="E174" s="441"/>
      <c r="F174" s="441"/>
    </row>
    <row r="175" spans="1:6" x14ac:dyDescent="0.2">
      <c r="A175" s="441"/>
      <c r="B175" s="441"/>
      <c r="C175" s="441"/>
      <c r="D175" s="441"/>
      <c r="E175" s="441"/>
      <c r="F175" s="441"/>
    </row>
    <row r="176" spans="1:6" x14ac:dyDescent="0.2">
      <c r="A176" s="441"/>
      <c r="B176" s="441"/>
      <c r="C176" s="441"/>
      <c r="D176" s="441"/>
      <c r="E176" s="441"/>
      <c r="F176" s="441"/>
    </row>
    <row r="177" spans="1:6" x14ac:dyDescent="0.2">
      <c r="A177" s="441"/>
      <c r="B177" s="441"/>
      <c r="C177" s="441"/>
      <c r="D177" s="441"/>
      <c r="E177" s="441"/>
      <c r="F177" s="441"/>
    </row>
    <row r="178" spans="1:6" x14ac:dyDescent="0.2">
      <c r="A178" s="441"/>
      <c r="B178" s="441"/>
      <c r="C178" s="441"/>
      <c r="D178" s="441"/>
      <c r="E178" s="441"/>
      <c r="F178" s="441"/>
    </row>
    <row r="179" spans="1:6" x14ac:dyDescent="0.2">
      <c r="A179" s="441"/>
      <c r="B179" s="441"/>
      <c r="C179" s="441"/>
      <c r="D179" s="441"/>
      <c r="E179" s="441"/>
      <c r="F179" s="441"/>
    </row>
    <row r="180" spans="1:6" x14ac:dyDescent="0.2">
      <c r="A180" s="441"/>
      <c r="B180" s="441"/>
      <c r="C180" s="441"/>
      <c r="D180" s="441"/>
      <c r="E180" s="441"/>
      <c r="F180" s="441"/>
    </row>
    <row r="181" spans="1:6" x14ac:dyDescent="0.2">
      <c r="A181" s="441"/>
      <c r="B181" s="441"/>
      <c r="C181" s="441"/>
      <c r="D181" s="441"/>
      <c r="E181" s="441"/>
      <c r="F181" s="441"/>
    </row>
    <row r="182" spans="1:6" x14ac:dyDescent="0.2">
      <c r="A182" s="441"/>
      <c r="B182" s="441"/>
      <c r="C182" s="441"/>
      <c r="D182" s="441"/>
      <c r="E182" s="441"/>
      <c r="F182" s="441"/>
    </row>
    <row r="183" spans="1:6" x14ac:dyDescent="0.2">
      <c r="A183" s="441"/>
      <c r="B183" s="441"/>
      <c r="C183" s="441"/>
      <c r="D183" s="441"/>
      <c r="E183" s="441"/>
      <c r="F183" s="441"/>
    </row>
    <row r="184" spans="1:6" x14ac:dyDescent="0.2">
      <c r="A184" s="441"/>
      <c r="B184" s="441"/>
      <c r="C184" s="441"/>
      <c r="D184" s="441"/>
      <c r="E184" s="441"/>
      <c r="F184" s="441"/>
    </row>
    <row r="185" spans="1:6" x14ac:dyDescent="0.2">
      <c r="A185" s="441"/>
      <c r="B185" s="441"/>
      <c r="C185" s="441"/>
      <c r="D185" s="441"/>
      <c r="E185" s="441"/>
      <c r="F185" s="441"/>
    </row>
    <row r="186" spans="1:6" x14ac:dyDescent="0.2">
      <c r="A186" s="441"/>
      <c r="B186" s="441"/>
      <c r="C186" s="441"/>
      <c r="D186" s="441"/>
      <c r="E186" s="441"/>
      <c r="F186" s="441"/>
    </row>
    <row r="187" spans="1:6" x14ac:dyDescent="0.2">
      <c r="A187" s="441"/>
      <c r="B187" s="441"/>
      <c r="C187" s="441"/>
      <c r="D187" s="441"/>
      <c r="E187" s="441"/>
      <c r="F187" s="441"/>
    </row>
    <row r="188" spans="1:6" x14ac:dyDescent="0.2">
      <c r="A188" s="441"/>
      <c r="B188" s="441"/>
      <c r="C188" s="441"/>
      <c r="D188" s="441"/>
      <c r="E188" s="441"/>
      <c r="F188" s="441"/>
    </row>
    <row r="189" spans="1:6" x14ac:dyDescent="0.2">
      <c r="A189" s="441"/>
      <c r="B189" s="441"/>
      <c r="C189" s="441"/>
      <c r="D189" s="441"/>
      <c r="E189" s="441"/>
      <c r="F189" s="441"/>
    </row>
    <row r="190" spans="1:6" x14ac:dyDescent="0.2">
      <c r="A190" s="441"/>
      <c r="B190" s="441"/>
      <c r="C190" s="441"/>
      <c r="D190" s="441"/>
      <c r="E190" s="441"/>
      <c r="F190" s="441"/>
    </row>
    <row r="191" spans="1:6" x14ac:dyDescent="0.2">
      <c r="A191" s="441"/>
      <c r="B191" s="441"/>
      <c r="C191" s="441"/>
      <c r="D191" s="441"/>
      <c r="E191" s="441"/>
      <c r="F191" s="441"/>
    </row>
    <row r="192" spans="1:6" x14ac:dyDescent="0.2">
      <c r="A192" s="441"/>
      <c r="B192" s="441"/>
      <c r="C192" s="441"/>
      <c r="D192" s="441"/>
      <c r="E192" s="441"/>
      <c r="F192" s="441"/>
    </row>
    <row r="193" spans="1:6" x14ac:dyDescent="0.2">
      <c r="A193" s="441"/>
      <c r="B193" s="441"/>
      <c r="C193" s="441"/>
      <c r="D193" s="441"/>
      <c r="E193" s="441"/>
      <c r="F193" s="441"/>
    </row>
    <row r="194" spans="1:6" x14ac:dyDescent="0.2">
      <c r="A194" s="441"/>
      <c r="B194" s="441"/>
      <c r="C194" s="441"/>
      <c r="D194" s="441"/>
      <c r="E194" s="441"/>
      <c r="F194" s="441"/>
    </row>
    <row r="195" spans="1:6" x14ac:dyDescent="0.2">
      <c r="A195" s="441"/>
      <c r="B195" s="441"/>
      <c r="C195" s="441"/>
      <c r="D195" s="441"/>
      <c r="E195" s="441"/>
      <c r="F195" s="441"/>
    </row>
    <row r="196" spans="1:6" x14ac:dyDescent="0.2">
      <c r="A196" s="441"/>
      <c r="B196" s="441"/>
      <c r="C196" s="441"/>
      <c r="D196" s="441"/>
      <c r="E196" s="441"/>
      <c r="F196" s="441"/>
    </row>
    <row r="197" spans="1:6" x14ac:dyDescent="0.2">
      <c r="A197" s="441"/>
      <c r="B197" s="441"/>
      <c r="C197" s="441"/>
      <c r="D197" s="441"/>
      <c r="E197" s="441"/>
      <c r="F197" s="441"/>
    </row>
    <row r="198" spans="1:6" x14ac:dyDescent="0.2">
      <c r="A198" s="441"/>
      <c r="B198" s="441"/>
      <c r="C198" s="441"/>
      <c r="D198" s="441"/>
      <c r="E198" s="441"/>
      <c r="F198" s="441"/>
    </row>
    <row r="199" spans="1:6" x14ac:dyDescent="0.2">
      <c r="A199" s="441"/>
      <c r="B199" s="441"/>
      <c r="C199" s="441"/>
      <c r="D199" s="441"/>
      <c r="E199" s="441"/>
      <c r="F199" s="441"/>
    </row>
    <row r="200" spans="1:6" x14ac:dyDescent="0.2">
      <c r="A200" s="441"/>
      <c r="B200" s="441"/>
      <c r="C200" s="441"/>
      <c r="D200" s="441"/>
      <c r="E200" s="441"/>
      <c r="F200" s="441"/>
    </row>
    <row r="201" spans="1:6" x14ac:dyDescent="0.2">
      <c r="A201" s="441"/>
      <c r="B201" s="441"/>
      <c r="C201" s="441"/>
      <c r="D201" s="441"/>
      <c r="E201" s="441"/>
      <c r="F201" s="441"/>
    </row>
    <row r="202" spans="1:6" x14ac:dyDescent="0.2">
      <c r="A202" s="441"/>
      <c r="B202" s="441"/>
      <c r="C202" s="441"/>
      <c r="D202" s="441"/>
      <c r="E202" s="441"/>
      <c r="F202" s="441"/>
    </row>
    <row r="203" spans="1:6" x14ac:dyDescent="0.2">
      <c r="A203" s="441"/>
      <c r="B203" s="441"/>
      <c r="C203" s="441"/>
      <c r="D203" s="441"/>
      <c r="E203" s="441"/>
      <c r="F203" s="441"/>
    </row>
    <row r="204" spans="1:6" x14ac:dyDescent="0.2">
      <c r="A204" s="441"/>
      <c r="B204" s="441"/>
      <c r="C204" s="441"/>
      <c r="D204" s="441"/>
      <c r="E204" s="441"/>
      <c r="F204" s="441"/>
    </row>
    <row r="205" spans="1:6" x14ac:dyDescent="0.2">
      <c r="A205" s="441"/>
      <c r="B205" s="441"/>
      <c r="C205" s="441"/>
      <c r="D205" s="441"/>
      <c r="E205" s="441"/>
      <c r="F205" s="441"/>
    </row>
    <row r="206" spans="1:6" x14ac:dyDescent="0.2">
      <c r="A206" s="441"/>
      <c r="B206" s="441"/>
      <c r="C206" s="441"/>
      <c r="D206" s="441"/>
      <c r="E206" s="441"/>
      <c r="F206" s="441"/>
    </row>
    <row r="207" spans="1:6" x14ac:dyDescent="0.2">
      <c r="A207" s="441"/>
      <c r="B207" s="441"/>
      <c r="C207" s="441"/>
      <c r="D207" s="441"/>
      <c r="E207" s="441"/>
      <c r="F207" s="441"/>
    </row>
    <row r="208" spans="1:6" x14ac:dyDescent="0.2">
      <c r="A208" s="441"/>
      <c r="B208" s="441"/>
      <c r="C208" s="441"/>
      <c r="D208" s="441"/>
      <c r="E208" s="441"/>
      <c r="F208" s="441"/>
    </row>
    <row r="209" spans="1:6" x14ac:dyDescent="0.2">
      <c r="A209" s="441"/>
      <c r="B209" s="441"/>
      <c r="C209" s="441"/>
      <c r="D209" s="441"/>
      <c r="E209" s="441"/>
      <c r="F209" s="441"/>
    </row>
    <row r="210" spans="1:6" x14ac:dyDescent="0.2">
      <c r="A210" s="441"/>
      <c r="B210" s="441"/>
      <c r="C210" s="441"/>
      <c r="D210" s="441"/>
      <c r="E210" s="441"/>
      <c r="F210" s="441"/>
    </row>
    <row r="211" spans="1:6" x14ac:dyDescent="0.2">
      <c r="A211" s="441"/>
      <c r="B211" s="441"/>
      <c r="C211" s="441"/>
      <c r="D211" s="441"/>
      <c r="E211" s="441"/>
      <c r="F211" s="441"/>
    </row>
    <row r="212" spans="1:6" x14ac:dyDescent="0.2">
      <c r="A212" s="441"/>
      <c r="B212" s="441"/>
      <c r="C212" s="441"/>
      <c r="D212" s="441"/>
      <c r="E212" s="441"/>
      <c r="F212" s="441"/>
    </row>
    <row r="213" spans="1:6" x14ac:dyDescent="0.2">
      <c r="A213" s="441"/>
      <c r="B213" s="441"/>
      <c r="C213" s="441"/>
      <c r="D213" s="441"/>
      <c r="E213" s="441"/>
      <c r="F213" s="441"/>
    </row>
    <row r="214" spans="1:6" x14ac:dyDescent="0.2">
      <c r="A214" s="441"/>
      <c r="B214" s="441"/>
      <c r="C214" s="441"/>
      <c r="D214" s="441"/>
      <c r="E214" s="441"/>
      <c r="F214" s="441"/>
    </row>
    <row r="215" spans="1:6" x14ac:dyDescent="0.2">
      <c r="A215" s="441"/>
      <c r="B215" s="441"/>
      <c r="C215" s="441"/>
      <c r="D215" s="441"/>
      <c r="E215" s="441"/>
      <c r="F215" s="441"/>
    </row>
    <row r="216" spans="1:6" x14ac:dyDescent="0.2">
      <c r="A216" s="441"/>
      <c r="B216" s="441"/>
      <c r="C216" s="441"/>
      <c r="D216" s="441"/>
      <c r="E216" s="441"/>
      <c r="F216" s="441"/>
    </row>
    <row r="217" spans="1:6" x14ac:dyDescent="0.2">
      <c r="A217" s="441"/>
      <c r="B217" s="441"/>
      <c r="C217" s="441"/>
      <c r="D217" s="441"/>
      <c r="E217" s="441"/>
      <c r="F217" s="441"/>
    </row>
    <row r="218" spans="1:6" x14ac:dyDescent="0.2">
      <c r="A218" s="441"/>
      <c r="B218" s="441"/>
      <c r="C218" s="441"/>
      <c r="D218" s="441"/>
      <c r="E218" s="441"/>
      <c r="F218" s="441"/>
    </row>
    <row r="219" spans="1:6" x14ac:dyDescent="0.2">
      <c r="A219" s="441"/>
      <c r="B219" s="441"/>
      <c r="C219" s="441"/>
      <c r="D219" s="441"/>
      <c r="E219" s="441"/>
      <c r="F219" s="441"/>
    </row>
    <row r="220" spans="1:6" x14ac:dyDescent="0.2">
      <c r="A220" s="441"/>
      <c r="B220" s="441"/>
      <c r="C220" s="441"/>
      <c r="D220" s="441"/>
      <c r="E220" s="441"/>
      <c r="F220" s="441"/>
    </row>
    <row r="221" spans="1:6" x14ac:dyDescent="0.2">
      <c r="A221" s="441"/>
      <c r="B221" s="441"/>
      <c r="C221" s="441"/>
      <c r="D221" s="441"/>
      <c r="E221" s="441"/>
      <c r="F221" s="441"/>
    </row>
    <row r="222" spans="1:6" x14ac:dyDescent="0.2">
      <c r="A222" s="441"/>
      <c r="B222" s="441"/>
      <c r="C222" s="441"/>
      <c r="D222" s="441"/>
      <c r="E222" s="441"/>
      <c r="F222" s="441"/>
    </row>
    <row r="223" spans="1:6" x14ac:dyDescent="0.2">
      <c r="A223" s="441"/>
      <c r="B223" s="441"/>
      <c r="C223" s="441"/>
      <c r="D223" s="441"/>
      <c r="E223" s="441"/>
      <c r="F223" s="441"/>
    </row>
    <row r="224" spans="1:6" x14ac:dyDescent="0.2">
      <c r="A224" s="441"/>
      <c r="B224" s="441"/>
      <c r="C224" s="441"/>
      <c r="D224" s="441"/>
      <c r="E224" s="441"/>
      <c r="F224" s="441"/>
    </row>
    <row r="225" spans="1:6" x14ac:dyDescent="0.2">
      <c r="A225" s="441"/>
      <c r="B225" s="441"/>
      <c r="C225" s="441"/>
      <c r="D225" s="441"/>
      <c r="E225" s="441"/>
      <c r="F225" s="441"/>
    </row>
    <row r="226" spans="1:6" x14ac:dyDescent="0.2">
      <c r="A226" s="441"/>
      <c r="B226" s="441"/>
      <c r="C226" s="441"/>
      <c r="D226" s="441"/>
      <c r="E226" s="441"/>
      <c r="F226" s="441"/>
    </row>
    <row r="227" spans="1:6" x14ac:dyDescent="0.2">
      <c r="A227" s="441"/>
      <c r="B227" s="441"/>
      <c r="C227" s="441"/>
      <c r="D227" s="441"/>
      <c r="E227" s="441"/>
      <c r="F227" s="441"/>
    </row>
    <row r="228" spans="1:6" x14ac:dyDescent="0.2">
      <c r="A228" s="441"/>
      <c r="B228" s="441"/>
      <c r="C228" s="441"/>
      <c r="D228" s="441"/>
      <c r="E228" s="441"/>
      <c r="F228" s="441"/>
    </row>
    <row r="229" spans="1:6" x14ac:dyDescent="0.2">
      <c r="A229" s="441"/>
      <c r="B229" s="441"/>
      <c r="C229" s="441"/>
      <c r="D229" s="441"/>
      <c r="E229" s="441"/>
      <c r="F229" s="441"/>
    </row>
    <row r="230" spans="1:6" x14ac:dyDescent="0.2">
      <c r="A230" s="441"/>
      <c r="B230" s="441"/>
      <c r="C230" s="441"/>
      <c r="D230" s="441"/>
      <c r="E230" s="441"/>
      <c r="F230" s="441"/>
    </row>
    <row r="231" spans="1:6" x14ac:dyDescent="0.2">
      <c r="A231" s="441"/>
      <c r="B231" s="441"/>
      <c r="C231" s="441"/>
      <c r="D231" s="441"/>
      <c r="E231" s="441"/>
      <c r="F231" s="441"/>
    </row>
    <row r="232" spans="1:6" x14ac:dyDescent="0.2">
      <c r="A232" s="441"/>
      <c r="B232" s="441"/>
      <c r="C232" s="441"/>
      <c r="D232" s="441"/>
      <c r="E232" s="441"/>
      <c r="F232" s="441"/>
    </row>
    <row r="233" spans="1:6" x14ac:dyDescent="0.2">
      <c r="A233" s="441"/>
      <c r="B233" s="441"/>
      <c r="C233" s="441"/>
      <c r="D233" s="441"/>
      <c r="E233" s="441"/>
      <c r="F233" s="441"/>
    </row>
    <row r="234" spans="1:6" x14ac:dyDescent="0.2">
      <c r="A234" s="441"/>
      <c r="B234" s="441"/>
      <c r="C234" s="441"/>
      <c r="D234" s="441"/>
      <c r="E234" s="441"/>
      <c r="F234" s="441"/>
    </row>
    <row r="235" spans="1:6" x14ac:dyDescent="0.2">
      <c r="A235" s="441"/>
      <c r="B235" s="441"/>
      <c r="C235" s="441"/>
      <c r="D235" s="441"/>
      <c r="E235" s="441"/>
      <c r="F235" s="441"/>
    </row>
    <row r="236" spans="1:6" x14ac:dyDescent="0.2">
      <c r="A236" s="441"/>
      <c r="B236" s="441"/>
      <c r="C236" s="441"/>
      <c r="D236" s="441"/>
      <c r="E236" s="441"/>
      <c r="F236" s="441"/>
    </row>
    <row r="237" spans="1:6" x14ac:dyDescent="0.2">
      <c r="A237" s="441"/>
      <c r="B237" s="441"/>
      <c r="C237" s="441"/>
      <c r="D237" s="441"/>
      <c r="E237" s="441"/>
      <c r="F237" s="441"/>
    </row>
    <row r="238" spans="1:6" x14ac:dyDescent="0.2">
      <c r="A238" s="441"/>
      <c r="B238" s="441"/>
      <c r="C238" s="441"/>
      <c r="D238" s="441"/>
      <c r="E238" s="441"/>
      <c r="F238" s="441"/>
    </row>
    <row r="239" spans="1:6" x14ac:dyDescent="0.2">
      <c r="A239" s="441"/>
      <c r="B239" s="441"/>
      <c r="C239" s="441"/>
      <c r="D239" s="441"/>
      <c r="E239" s="441"/>
      <c r="F239" s="441"/>
    </row>
    <row r="240" spans="1:6" x14ac:dyDescent="0.2">
      <c r="A240" s="441"/>
      <c r="B240" s="441"/>
      <c r="C240" s="441"/>
      <c r="D240" s="441"/>
      <c r="E240" s="441"/>
      <c r="F240" s="441"/>
    </row>
    <row r="241" spans="1:6" x14ac:dyDescent="0.2">
      <c r="A241" s="441"/>
      <c r="B241" s="441"/>
      <c r="C241" s="441"/>
      <c r="D241" s="441"/>
      <c r="E241" s="441"/>
      <c r="F241" s="441"/>
    </row>
    <row r="242" spans="1:6" x14ac:dyDescent="0.2">
      <c r="A242" s="441"/>
      <c r="B242" s="441"/>
      <c r="C242" s="441"/>
      <c r="D242" s="441"/>
      <c r="E242" s="441"/>
      <c r="F242" s="441"/>
    </row>
    <row r="243" spans="1:6" x14ac:dyDescent="0.2">
      <c r="A243" s="441"/>
      <c r="B243" s="441"/>
      <c r="C243" s="441"/>
      <c r="D243" s="441"/>
      <c r="E243" s="441"/>
      <c r="F243" s="441"/>
    </row>
    <row r="244" spans="1:6" x14ac:dyDescent="0.2">
      <c r="A244" s="441"/>
      <c r="B244" s="441"/>
      <c r="C244" s="441"/>
      <c r="D244" s="441"/>
      <c r="E244" s="441"/>
      <c r="F244" s="441"/>
    </row>
    <row r="245" spans="1:6" x14ac:dyDescent="0.2">
      <c r="A245" s="441"/>
      <c r="B245" s="441"/>
      <c r="C245" s="441"/>
      <c r="D245" s="441"/>
      <c r="E245" s="441"/>
      <c r="F245" s="441"/>
    </row>
    <row r="246" spans="1:6" x14ac:dyDescent="0.2">
      <c r="A246" s="441"/>
      <c r="B246" s="441"/>
      <c r="C246" s="441"/>
      <c r="D246" s="441"/>
      <c r="E246" s="441"/>
      <c r="F246" s="441"/>
    </row>
    <row r="247" spans="1:6" x14ac:dyDescent="0.2">
      <c r="A247" s="441"/>
      <c r="B247" s="441"/>
      <c r="C247" s="441"/>
      <c r="D247" s="441"/>
      <c r="E247" s="441"/>
      <c r="F247" s="441"/>
    </row>
    <row r="248" spans="1:6" x14ac:dyDescent="0.2">
      <c r="A248" s="441"/>
      <c r="B248" s="441"/>
      <c r="C248" s="441"/>
      <c r="D248" s="441"/>
      <c r="E248" s="441"/>
      <c r="F248" s="441"/>
    </row>
    <row r="249" spans="1:6" x14ac:dyDescent="0.2">
      <c r="A249" s="441"/>
      <c r="B249" s="441"/>
      <c r="C249" s="441"/>
      <c r="D249" s="441"/>
      <c r="E249" s="441"/>
      <c r="F249" s="441"/>
    </row>
    <row r="250" spans="1:6" x14ac:dyDescent="0.2">
      <c r="A250" s="441"/>
      <c r="B250" s="441"/>
      <c r="C250" s="441"/>
      <c r="D250" s="441"/>
      <c r="E250" s="441"/>
      <c r="F250" s="441"/>
    </row>
    <row r="251" spans="1:6" x14ac:dyDescent="0.2">
      <c r="A251" s="441"/>
      <c r="B251" s="441"/>
      <c r="C251" s="441"/>
      <c r="D251" s="441"/>
      <c r="E251" s="441"/>
      <c r="F251" s="441"/>
    </row>
    <row r="252" spans="1:6" x14ac:dyDescent="0.2">
      <c r="A252" s="441"/>
      <c r="B252" s="441"/>
      <c r="C252" s="441"/>
      <c r="D252" s="441"/>
      <c r="E252" s="441"/>
      <c r="F252" s="441"/>
    </row>
    <row r="253" spans="1:6" x14ac:dyDescent="0.2">
      <c r="A253" s="441"/>
      <c r="B253" s="441"/>
      <c r="C253" s="441"/>
      <c r="D253" s="441"/>
      <c r="E253" s="441"/>
      <c r="F253" s="441"/>
    </row>
    <row r="254" spans="1:6" x14ac:dyDescent="0.2">
      <c r="A254" s="441"/>
      <c r="B254" s="441"/>
      <c r="C254" s="441"/>
      <c r="D254" s="441"/>
      <c r="E254" s="441"/>
      <c r="F254" s="441"/>
    </row>
    <row r="255" spans="1:6" x14ac:dyDescent="0.2">
      <c r="A255" s="441"/>
      <c r="B255" s="441"/>
      <c r="C255" s="441"/>
      <c r="D255" s="441"/>
      <c r="E255" s="441"/>
      <c r="F255" s="441"/>
    </row>
    <row r="256" spans="1:6" x14ac:dyDescent="0.2">
      <c r="A256" s="441"/>
      <c r="B256" s="441"/>
      <c r="C256" s="441"/>
      <c r="D256" s="441"/>
      <c r="E256" s="441"/>
      <c r="F256" s="441"/>
    </row>
    <row r="257" spans="1:6" x14ac:dyDescent="0.2">
      <c r="A257" s="441"/>
      <c r="B257" s="441"/>
      <c r="C257" s="441"/>
      <c r="D257" s="441"/>
      <c r="E257" s="441"/>
      <c r="F257" s="441"/>
    </row>
    <row r="258" spans="1:6" x14ac:dyDescent="0.2">
      <c r="A258" s="441"/>
      <c r="B258" s="441"/>
      <c r="C258" s="441"/>
      <c r="D258" s="441"/>
      <c r="E258" s="441"/>
      <c r="F258" s="441"/>
    </row>
    <row r="259" spans="1:6" x14ac:dyDescent="0.2">
      <c r="A259" s="441"/>
      <c r="B259" s="441"/>
      <c r="C259" s="441"/>
      <c r="D259" s="441"/>
      <c r="E259" s="441"/>
      <c r="F259" s="441"/>
    </row>
    <row r="260" spans="1:6" x14ac:dyDescent="0.2">
      <c r="A260" s="441"/>
      <c r="B260" s="441"/>
      <c r="C260" s="441"/>
      <c r="D260" s="441"/>
      <c r="E260" s="441"/>
      <c r="F260" s="441"/>
    </row>
    <row r="261" spans="1:6" x14ac:dyDescent="0.2">
      <c r="A261" s="441"/>
      <c r="B261" s="441"/>
      <c r="C261" s="441"/>
      <c r="D261" s="441"/>
      <c r="E261" s="441"/>
      <c r="F261" s="441"/>
    </row>
    <row r="262" spans="1:6" x14ac:dyDescent="0.2">
      <c r="A262" s="441"/>
      <c r="B262" s="441"/>
      <c r="C262" s="441"/>
      <c r="D262" s="441"/>
      <c r="E262" s="441"/>
      <c r="F262" s="441"/>
    </row>
    <row r="263" spans="1:6" x14ac:dyDescent="0.2">
      <c r="A263" s="441"/>
      <c r="B263" s="441"/>
      <c r="C263" s="441"/>
      <c r="D263" s="441"/>
      <c r="E263" s="441"/>
      <c r="F263" s="441"/>
    </row>
    <row r="264" spans="1:6" x14ac:dyDescent="0.2">
      <c r="A264" s="441"/>
      <c r="B264" s="441"/>
      <c r="C264" s="441"/>
      <c r="D264" s="441"/>
      <c r="E264" s="441"/>
      <c r="F264" s="441"/>
    </row>
    <row r="265" spans="1:6" x14ac:dyDescent="0.2">
      <c r="A265" s="441"/>
      <c r="B265" s="441"/>
      <c r="C265" s="441"/>
      <c r="D265" s="441"/>
      <c r="E265" s="441"/>
      <c r="F265" s="441"/>
    </row>
    <row r="266" spans="1:6" x14ac:dyDescent="0.2">
      <c r="A266" s="441"/>
      <c r="B266" s="441"/>
      <c r="C266" s="441"/>
      <c r="D266" s="441"/>
      <c r="E266" s="441"/>
      <c r="F266" s="441"/>
    </row>
    <row r="267" spans="1:6" x14ac:dyDescent="0.2">
      <c r="A267" s="441"/>
      <c r="B267" s="441"/>
      <c r="C267" s="441"/>
      <c r="D267" s="441"/>
      <c r="E267" s="441"/>
      <c r="F267" s="441"/>
    </row>
    <row r="268" spans="1:6" x14ac:dyDescent="0.2">
      <c r="A268" s="441"/>
      <c r="B268" s="441"/>
      <c r="C268" s="441"/>
      <c r="D268" s="441"/>
      <c r="E268" s="441"/>
      <c r="F268" s="441"/>
    </row>
    <row r="269" spans="1:6" x14ac:dyDescent="0.2">
      <c r="A269" s="441"/>
      <c r="B269" s="441"/>
      <c r="C269" s="441"/>
      <c r="D269" s="441"/>
      <c r="E269" s="441"/>
      <c r="F269" s="441"/>
    </row>
    <row r="270" spans="1:6" x14ac:dyDescent="0.2">
      <c r="A270" s="441"/>
      <c r="B270" s="441"/>
      <c r="C270" s="441"/>
      <c r="D270" s="441"/>
      <c r="E270" s="441"/>
      <c r="F270" s="441"/>
    </row>
    <row r="271" spans="1:6" x14ac:dyDescent="0.2">
      <c r="A271" s="441"/>
      <c r="B271" s="441"/>
      <c r="C271" s="441"/>
      <c r="D271" s="441"/>
      <c r="E271" s="441"/>
      <c r="F271" s="441"/>
    </row>
    <row r="272" spans="1:6" x14ac:dyDescent="0.2">
      <c r="A272" s="441"/>
      <c r="B272" s="441"/>
      <c r="C272" s="441"/>
      <c r="D272" s="441"/>
      <c r="E272" s="441"/>
      <c r="F272" s="441"/>
    </row>
    <row r="273" spans="1:6" x14ac:dyDescent="0.2">
      <c r="A273" s="441"/>
      <c r="B273" s="441"/>
      <c r="C273" s="441"/>
      <c r="D273" s="441"/>
      <c r="E273" s="441"/>
      <c r="F273" s="441"/>
    </row>
    <row r="274" spans="1:6" x14ac:dyDescent="0.2">
      <c r="A274" s="441"/>
      <c r="B274" s="441"/>
      <c r="C274" s="441"/>
      <c r="D274" s="441"/>
      <c r="E274" s="441"/>
      <c r="F274" s="441"/>
    </row>
    <row r="275" spans="1:6" x14ac:dyDescent="0.2">
      <c r="A275" s="441"/>
      <c r="B275" s="441"/>
      <c r="C275" s="441"/>
      <c r="D275" s="441"/>
      <c r="E275" s="441"/>
      <c r="F275" s="441"/>
    </row>
    <row r="276" spans="1:6" x14ac:dyDescent="0.2">
      <c r="A276" s="441"/>
      <c r="B276" s="441"/>
      <c r="C276" s="441"/>
      <c r="D276" s="441"/>
      <c r="E276" s="441"/>
      <c r="F276" s="441"/>
    </row>
    <row r="277" spans="1:6" x14ac:dyDescent="0.2">
      <c r="A277" s="441"/>
      <c r="B277" s="441"/>
      <c r="C277" s="441"/>
      <c r="D277" s="441"/>
      <c r="E277" s="441"/>
      <c r="F277" s="441"/>
    </row>
    <row r="278" spans="1:6" x14ac:dyDescent="0.2">
      <c r="A278" s="441"/>
      <c r="B278" s="441"/>
      <c r="C278" s="441"/>
      <c r="D278" s="441"/>
      <c r="E278" s="441"/>
      <c r="F278" s="441"/>
    </row>
    <row r="279" spans="1:6" x14ac:dyDescent="0.2">
      <c r="A279" s="441"/>
      <c r="B279" s="441"/>
      <c r="C279" s="441"/>
      <c r="D279" s="441"/>
      <c r="E279" s="441"/>
      <c r="F279" s="441"/>
    </row>
    <row r="280" spans="1:6" x14ac:dyDescent="0.2">
      <c r="A280" s="441"/>
      <c r="B280" s="441"/>
      <c r="C280" s="441"/>
      <c r="D280" s="441"/>
      <c r="E280" s="441"/>
      <c r="F280" s="441"/>
    </row>
    <row r="281" spans="1:6" x14ac:dyDescent="0.2">
      <c r="A281" s="441"/>
      <c r="B281" s="441"/>
      <c r="C281" s="441"/>
      <c r="D281" s="441"/>
      <c r="E281" s="441"/>
      <c r="F281" s="441"/>
    </row>
    <row r="282" spans="1:6" x14ac:dyDescent="0.2">
      <c r="A282" s="441"/>
      <c r="B282" s="441"/>
      <c r="C282" s="441"/>
      <c r="D282" s="441"/>
      <c r="E282" s="441"/>
      <c r="F282" s="441"/>
    </row>
    <row r="283" spans="1:6" x14ac:dyDescent="0.2">
      <c r="A283" s="441"/>
      <c r="B283" s="441"/>
      <c r="C283" s="441"/>
      <c r="D283" s="441"/>
      <c r="E283" s="441"/>
      <c r="F283" s="441"/>
    </row>
    <row r="284" spans="1:6" x14ac:dyDescent="0.2">
      <c r="A284" s="441"/>
      <c r="B284" s="441"/>
      <c r="C284" s="441"/>
      <c r="D284" s="441"/>
      <c r="E284" s="441"/>
      <c r="F284" s="441"/>
    </row>
    <row r="285" spans="1:6" x14ac:dyDescent="0.2">
      <c r="A285" s="441"/>
      <c r="B285" s="441"/>
      <c r="C285" s="441"/>
      <c r="D285" s="441"/>
      <c r="E285" s="441"/>
      <c r="F285" s="441"/>
    </row>
    <row r="286" spans="1:6" x14ac:dyDescent="0.2">
      <c r="A286" s="441"/>
      <c r="B286" s="441"/>
      <c r="C286" s="441"/>
      <c r="D286" s="441"/>
      <c r="E286" s="441"/>
      <c r="F286" s="441"/>
    </row>
    <row r="287" spans="1:6" x14ac:dyDescent="0.2">
      <c r="A287" s="441"/>
      <c r="B287" s="441"/>
      <c r="C287" s="441"/>
      <c r="D287" s="441"/>
      <c r="E287" s="441"/>
      <c r="F287" s="441"/>
    </row>
    <row r="288" spans="1:6" x14ac:dyDescent="0.2">
      <c r="A288" s="441"/>
      <c r="B288" s="441"/>
      <c r="C288" s="441"/>
      <c r="D288" s="441"/>
      <c r="E288" s="441"/>
      <c r="F288" s="441"/>
    </row>
    <row r="289" spans="1:6" x14ac:dyDescent="0.2">
      <c r="A289" s="441"/>
      <c r="B289" s="441"/>
      <c r="C289" s="441"/>
      <c r="D289" s="441"/>
      <c r="E289" s="441"/>
      <c r="F289" s="441"/>
    </row>
    <row r="290" spans="1:6" x14ac:dyDescent="0.2">
      <c r="A290" s="441"/>
      <c r="B290" s="441"/>
      <c r="C290" s="441"/>
      <c r="D290" s="441"/>
      <c r="E290" s="441"/>
      <c r="F290" s="441"/>
    </row>
    <row r="291" spans="1:6" x14ac:dyDescent="0.2">
      <c r="A291" s="441"/>
      <c r="B291" s="441"/>
      <c r="C291" s="441"/>
      <c r="D291" s="441"/>
      <c r="E291" s="441"/>
      <c r="F291" s="441"/>
    </row>
    <row r="292" spans="1:6" x14ac:dyDescent="0.2">
      <c r="A292" s="441"/>
      <c r="B292" s="441"/>
      <c r="C292" s="441"/>
      <c r="D292" s="441"/>
      <c r="E292" s="441"/>
      <c r="F292" s="441"/>
    </row>
    <row r="293" spans="1:6" x14ac:dyDescent="0.2">
      <c r="A293" s="441"/>
      <c r="B293" s="441"/>
      <c r="C293" s="441"/>
      <c r="D293" s="441"/>
      <c r="E293" s="441"/>
      <c r="F293" s="441"/>
    </row>
    <row r="294" spans="1:6" x14ac:dyDescent="0.2">
      <c r="A294" s="441"/>
      <c r="B294" s="441"/>
      <c r="C294" s="441"/>
      <c r="D294" s="441"/>
      <c r="E294" s="441"/>
      <c r="F294" s="441"/>
    </row>
    <row r="295" spans="1:6" x14ac:dyDescent="0.2">
      <c r="A295" s="441"/>
      <c r="B295" s="441"/>
      <c r="C295" s="441"/>
      <c r="D295" s="441"/>
      <c r="E295" s="441"/>
      <c r="F295" s="441"/>
    </row>
    <row r="296" spans="1:6" x14ac:dyDescent="0.2">
      <c r="A296" s="441"/>
      <c r="B296" s="441"/>
      <c r="C296" s="441"/>
      <c r="D296" s="441"/>
      <c r="E296" s="441"/>
      <c r="F296" s="441"/>
    </row>
    <row r="297" spans="1:6" x14ac:dyDescent="0.2">
      <c r="A297" s="441"/>
      <c r="C297" s="441"/>
      <c r="D297" s="441"/>
      <c r="E297" s="441"/>
      <c r="F297" s="441"/>
    </row>
  </sheetData>
  <mergeCells count="1">
    <mergeCell ref="A1:B1"/>
  </mergeCells>
  <hyperlinks>
    <hyperlink ref="B10" r:id="rId1" xr:uid="{B3251F9D-9F8F-4524-80ED-352FCCFC6077}"/>
    <hyperlink ref="B15" r:id="rId2" xr:uid="{080951FF-77FC-4765-A652-55050D4B52C8}"/>
    <hyperlink ref="B7" r:id="rId3" xr:uid="{B5A87E57-C99C-49E2-8A96-3046B30F0EC0}"/>
  </hyperlinks>
  <pageMargins left="0.70866141732283472" right="0.70866141732283472" top="0.78740157480314965" bottom="0.78740157480314965" header="0.31496062992125984" footer="0.31496062992125984"/>
  <pageSetup paperSize="9" scale="48" fitToHeight="0" orientation="portrait" r:id="rId4"/>
  <rowBreaks count="1" manualBreakCount="1">
    <brk id="10" max="1" man="1"/>
  </rowBreaks>
  <drawing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6BCC68-73B5-489F-8E98-CEB4A38A03BD}">
  <sheetPr codeName="Tabelle26"/>
  <dimension ref="A1:B285"/>
  <sheetViews>
    <sheetView showGridLines="0" zoomScaleNormal="100" workbookViewId="0"/>
  </sheetViews>
  <sheetFormatPr baseColWidth="10" defaultColWidth="11.42578125" defaultRowHeight="14.25" x14ac:dyDescent="0.2"/>
  <cols>
    <col min="1" max="1" width="2.140625" style="462" customWidth="1"/>
    <col min="2" max="2" width="87.42578125" style="462" customWidth="1"/>
    <col min="3" max="3" width="4.85546875" style="462" customWidth="1"/>
    <col min="4" max="16384" width="11.42578125" style="462"/>
  </cols>
  <sheetData>
    <row r="1" spans="1:2" ht="39.75" customHeight="1" x14ac:dyDescent="0.2">
      <c r="A1" s="460"/>
      <c r="B1" s="461" t="s">
        <v>38</v>
      </c>
    </row>
    <row r="2" spans="1:2" ht="14.25" customHeight="1" x14ac:dyDescent="0.2">
      <c r="B2" s="463" t="s">
        <v>449</v>
      </c>
    </row>
    <row r="3" spans="1:2" ht="6" customHeight="1" x14ac:dyDescent="0.2">
      <c r="B3" s="463"/>
    </row>
    <row r="4" spans="1:2" ht="37.5" customHeight="1" x14ac:dyDescent="0.2">
      <c r="A4" s="464"/>
      <c r="B4" s="465" t="s">
        <v>450</v>
      </c>
    </row>
    <row r="5" spans="1:2" ht="64.5" customHeight="1" x14ac:dyDescent="0.2">
      <c r="A5" s="464"/>
      <c r="B5" s="466" t="s">
        <v>451</v>
      </c>
    </row>
    <row r="6" spans="1:2" ht="102" customHeight="1" x14ac:dyDescent="0.2">
      <c r="A6" s="464"/>
      <c r="B6" s="466" t="s">
        <v>452</v>
      </c>
    </row>
    <row r="7" spans="1:2" ht="26.25" customHeight="1" x14ac:dyDescent="0.2">
      <c r="A7" s="464"/>
      <c r="B7" s="467" t="s">
        <v>453</v>
      </c>
    </row>
    <row r="8" spans="1:2" x14ac:dyDescent="0.2">
      <c r="A8" s="464"/>
      <c r="B8" s="468" t="s">
        <v>454</v>
      </c>
    </row>
    <row r="9" spans="1:2" ht="36" customHeight="1" x14ac:dyDescent="0.2">
      <c r="A9" s="469"/>
      <c r="B9" s="464"/>
    </row>
    <row r="10" spans="1:2" ht="101.25" customHeight="1" x14ac:dyDescent="0.2">
      <c r="A10" s="470"/>
      <c r="B10" s="468"/>
    </row>
    <row r="11" spans="1:2" ht="101.25" customHeight="1" x14ac:dyDescent="0.2">
      <c r="A11" s="470"/>
      <c r="B11" s="466" t="s">
        <v>455</v>
      </c>
    </row>
    <row r="12" spans="1:2" ht="87" customHeight="1" x14ac:dyDescent="0.2">
      <c r="A12" s="470"/>
      <c r="B12" s="466" t="s">
        <v>456</v>
      </c>
    </row>
    <row r="13" spans="1:2" ht="9.9499999999999993" customHeight="1" x14ac:dyDescent="0.2">
      <c r="A13" s="470"/>
      <c r="B13" s="466"/>
    </row>
    <row r="14" spans="1:2" ht="38.25" customHeight="1" x14ac:dyDescent="0.2">
      <c r="A14" s="470"/>
      <c r="B14" s="466" t="s">
        <v>457</v>
      </c>
    </row>
    <row r="15" spans="1:2" ht="30.75" customHeight="1" x14ac:dyDescent="0.2">
      <c r="A15" s="470"/>
      <c r="B15" s="466" t="s">
        <v>458</v>
      </c>
    </row>
    <row r="16" spans="1:2" ht="129" customHeight="1" x14ac:dyDescent="0.2">
      <c r="A16" s="470"/>
      <c r="B16" s="466"/>
    </row>
    <row r="17" spans="1:2" ht="75" customHeight="1" x14ac:dyDescent="0.2">
      <c r="A17" s="470"/>
      <c r="B17" s="466" t="s">
        <v>459</v>
      </c>
    </row>
    <row r="18" spans="1:2" ht="9.9499999999999993" customHeight="1" x14ac:dyDescent="0.2">
      <c r="A18" s="464"/>
      <c r="B18" s="464"/>
    </row>
    <row r="19" spans="1:2" ht="106.5" customHeight="1" x14ac:dyDescent="0.2">
      <c r="A19" s="470"/>
      <c r="B19" s="466" t="s">
        <v>460</v>
      </c>
    </row>
    <row r="20" spans="1:2" ht="9.9499999999999993" customHeight="1" x14ac:dyDescent="0.2">
      <c r="A20" s="464"/>
      <c r="B20" s="464"/>
    </row>
    <row r="21" spans="1:2" ht="194.25" customHeight="1" x14ac:dyDescent="0.2">
      <c r="A21" s="470"/>
      <c r="B21" s="466" t="s">
        <v>461</v>
      </c>
    </row>
    <row r="22" spans="1:2" ht="9.9499999999999993" customHeight="1" x14ac:dyDescent="0.2">
      <c r="A22" s="464"/>
      <c r="B22" s="464"/>
    </row>
    <row r="23" spans="1:2" ht="89.25" customHeight="1" x14ac:dyDescent="0.2">
      <c r="A23" s="470"/>
      <c r="B23" s="466" t="s">
        <v>462</v>
      </c>
    </row>
    <row r="24" spans="1:2" ht="103.5" customHeight="1" x14ac:dyDescent="0.2">
      <c r="A24" s="470"/>
      <c r="B24" s="466" t="s">
        <v>463</v>
      </c>
    </row>
    <row r="25" spans="1:2" ht="9.9499999999999993" customHeight="1" x14ac:dyDescent="0.2">
      <c r="A25" s="464"/>
      <c r="B25" s="464"/>
    </row>
    <row r="26" spans="1:2" ht="23.25" customHeight="1" x14ac:dyDescent="0.2">
      <c r="A26" s="470"/>
      <c r="B26" s="466" t="s">
        <v>464</v>
      </c>
    </row>
    <row r="27" spans="1:2" ht="9.9499999999999993" customHeight="1" x14ac:dyDescent="0.2">
      <c r="A27" s="464"/>
      <c r="B27" s="464"/>
    </row>
    <row r="28" spans="1:2" ht="105.75" customHeight="1" x14ac:dyDescent="0.2">
      <c r="A28" s="470"/>
      <c r="B28" s="466" t="s">
        <v>465</v>
      </c>
    </row>
    <row r="29" spans="1:2" ht="23.25" customHeight="1" x14ac:dyDescent="0.2">
      <c r="A29" s="470"/>
      <c r="B29" s="466" t="s">
        <v>466</v>
      </c>
    </row>
    <row r="30" spans="1:2" x14ac:dyDescent="0.2">
      <c r="A30" s="470"/>
      <c r="B30" s="471" t="s">
        <v>467</v>
      </c>
    </row>
    <row r="31" spans="1:2" ht="8.1" customHeight="1" x14ac:dyDescent="0.2">
      <c r="A31" s="464"/>
      <c r="B31" s="464"/>
    </row>
    <row r="32" spans="1:2" ht="13.5" customHeight="1" x14ac:dyDescent="0.2">
      <c r="A32" s="464"/>
      <c r="B32" s="464"/>
    </row>
    <row r="33" spans="1:2" x14ac:dyDescent="0.2">
      <c r="A33" s="464"/>
      <c r="B33" s="464"/>
    </row>
    <row r="34" spans="1:2" x14ac:dyDescent="0.2">
      <c r="A34" s="464"/>
      <c r="B34" s="464"/>
    </row>
    <row r="35" spans="1:2" x14ac:dyDescent="0.2">
      <c r="A35" s="464"/>
      <c r="B35" s="464"/>
    </row>
    <row r="36" spans="1:2" x14ac:dyDescent="0.2">
      <c r="A36" s="464"/>
      <c r="B36" s="464"/>
    </row>
    <row r="37" spans="1:2" x14ac:dyDescent="0.2">
      <c r="A37" s="464"/>
      <c r="B37" s="464"/>
    </row>
    <row r="38" spans="1:2" x14ac:dyDescent="0.2">
      <c r="A38" s="464"/>
      <c r="B38" s="464"/>
    </row>
    <row r="39" spans="1:2" ht="16.5" customHeight="1" x14ac:dyDescent="0.2">
      <c r="A39" s="464"/>
      <c r="B39" s="464"/>
    </row>
    <row r="40" spans="1:2" x14ac:dyDescent="0.2">
      <c r="A40" s="464"/>
      <c r="B40" s="464"/>
    </row>
    <row r="41" spans="1:2" x14ac:dyDescent="0.2">
      <c r="A41" s="464"/>
      <c r="B41" s="464"/>
    </row>
    <row r="42" spans="1:2" x14ac:dyDescent="0.2">
      <c r="A42" s="464"/>
      <c r="B42" s="464"/>
    </row>
    <row r="43" spans="1:2" x14ac:dyDescent="0.2">
      <c r="A43" s="464"/>
      <c r="B43" s="464"/>
    </row>
    <row r="44" spans="1:2" x14ac:dyDescent="0.2">
      <c r="A44" s="464"/>
      <c r="B44" s="464"/>
    </row>
    <row r="45" spans="1:2" x14ac:dyDescent="0.2">
      <c r="A45" s="464"/>
      <c r="B45" s="464"/>
    </row>
    <row r="46" spans="1:2" x14ac:dyDescent="0.2">
      <c r="A46" s="464"/>
      <c r="B46" s="464"/>
    </row>
    <row r="47" spans="1:2" x14ac:dyDescent="0.2">
      <c r="A47" s="464"/>
      <c r="B47" s="464"/>
    </row>
    <row r="48" spans="1:2" x14ac:dyDescent="0.2">
      <c r="A48" s="464"/>
      <c r="B48" s="464"/>
    </row>
    <row r="49" spans="1:2" x14ac:dyDescent="0.2">
      <c r="A49" s="464"/>
      <c r="B49" s="464"/>
    </row>
    <row r="50" spans="1:2" x14ac:dyDescent="0.2">
      <c r="A50" s="464"/>
      <c r="B50" s="464"/>
    </row>
    <row r="51" spans="1:2" x14ac:dyDescent="0.2">
      <c r="A51" s="464"/>
      <c r="B51" s="464"/>
    </row>
    <row r="52" spans="1:2" x14ac:dyDescent="0.2">
      <c r="A52" s="464"/>
      <c r="B52" s="464"/>
    </row>
    <row r="53" spans="1:2" x14ac:dyDescent="0.2">
      <c r="A53" s="464"/>
      <c r="B53" s="464"/>
    </row>
    <row r="54" spans="1:2" x14ac:dyDescent="0.2">
      <c r="A54" s="464"/>
      <c r="B54" s="464"/>
    </row>
    <row r="55" spans="1:2" x14ac:dyDescent="0.2">
      <c r="A55" s="464"/>
      <c r="B55" s="464"/>
    </row>
    <row r="56" spans="1:2" x14ac:dyDescent="0.2">
      <c r="A56" s="464"/>
      <c r="B56" s="464"/>
    </row>
    <row r="57" spans="1:2" x14ac:dyDescent="0.2">
      <c r="A57" s="464"/>
      <c r="B57" s="464"/>
    </row>
    <row r="58" spans="1:2" x14ac:dyDescent="0.2">
      <c r="A58" s="464"/>
      <c r="B58" s="464"/>
    </row>
    <row r="59" spans="1:2" x14ac:dyDescent="0.2">
      <c r="A59" s="464"/>
      <c r="B59" s="464"/>
    </row>
    <row r="60" spans="1:2" x14ac:dyDescent="0.2">
      <c r="A60" s="464"/>
      <c r="B60" s="464"/>
    </row>
    <row r="61" spans="1:2" x14ac:dyDescent="0.2">
      <c r="A61" s="464"/>
      <c r="B61" s="464"/>
    </row>
    <row r="62" spans="1:2" x14ac:dyDescent="0.2">
      <c r="A62" s="464"/>
      <c r="B62" s="464"/>
    </row>
    <row r="63" spans="1:2" x14ac:dyDescent="0.2">
      <c r="A63" s="464"/>
      <c r="B63" s="464"/>
    </row>
    <row r="64" spans="1:2" x14ac:dyDescent="0.2">
      <c r="A64" s="464"/>
      <c r="B64" s="464"/>
    </row>
    <row r="65" spans="1:2" x14ac:dyDescent="0.2">
      <c r="A65" s="464"/>
      <c r="B65" s="464"/>
    </row>
    <row r="66" spans="1:2" x14ac:dyDescent="0.2">
      <c r="A66" s="464"/>
      <c r="B66" s="464"/>
    </row>
    <row r="67" spans="1:2" x14ac:dyDescent="0.2">
      <c r="A67" s="464"/>
      <c r="B67" s="464"/>
    </row>
    <row r="68" spans="1:2" x14ac:dyDescent="0.2">
      <c r="A68" s="464"/>
      <c r="B68" s="464"/>
    </row>
    <row r="69" spans="1:2" x14ac:dyDescent="0.2">
      <c r="A69" s="464"/>
      <c r="B69" s="464"/>
    </row>
    <row r="70" spans="1:2" x14ac:dyDescent="0.2">
      <c r="A70" s="464"/>
      <c r="B70" s="464"/>
    </row>
    <row r="71" spans="1:2" x14ac:dyDescent="0.2">
      <c r="A71" s="464"/>
      <c r="B71" s="464"/>
    </row>
    <row r="72" spans="1:2" x14ac:dyDescent="0.2">
      <c r="A72" s="464"/>
      <c r="B72" s="464"/>
    </row>
    <row r="73" spans="1:2" x14ac:dyDescent="0.2">
      <c r="A73" s="464"/>
      <c r="B73" s="464"/>
    </row>
    <row r="74" spans="1:2" x14ac:dyDescent="0.2">
      <c r="A74" s="464"/>
      <c r="B74" s="464"/>
    </row>
    <row r="75" spans="1:2" x14ac:dyDescent="0.2">
      <c r="A75" s="464"/>
      <c r="B75" s="464"/>
    </row>
    <row r="76" spans="1:2" x14ac:dyDescent="0.2">
      <c r="A76" s="464"/>
      <c r="B76" s="464"/>
    </row>
    <row r="77" spans="1:2" x14ac:dyDescent="0.2">
      <c r="A77" s="464"/>
      <c r="B77" s="464"/>
    </row>
    <row r="78" spans="1:2" x14ac:dyDescent="0.2">
      <c r="A78" s="464"/>
      <c r="B78" s="464"/>
    </row>
    <row r="79" spans="1:2" x14ac:dyDescent="0.2">
      <c r="A79" s="464"/>
      <c r="B79" s="464"/>
    </row>
    <row r="80" spans="1:2" x14ac:dyDescent="0.2">
      <c r="A80" s="464"/>
      <c r="B80" s="464"/>
    </row>
    <row r="81" spans="1:2" x14ac:dyDescent="0.2">
      <c r="A81" s="464"/>
      <c r="B81" s="464"/>
    </row>
    <row r="82" spans="1:2" x14ac:dyDescent="0.2">
      <c r="A82" s="464"/>
      <c r="B82" s="464"/>
    </row>
    <row r="83" spans="1:2" x14ac:dyDescent="0.2">
      <c r="A83" s="464"/>
      <c r="B83" s="464"/>
    </row>
    <row r="84" spans="1:2" x14ac:dyDescent="0.2">
      <c r="A84" s="464"/>
      <c r="B84" s="464"/>
    </row>
    <row r="85" spans="1:2" x14ac:dyDescent="0.2">
      <c r="A85" s="464"/>
      <c r="B85" s="464"/>
    </row>
    <row r="86" spans="1:2" x14ac:dyDescent="0.2">
      <c r="A86" s="464"/>
      <c r="B86" s="464"/>
    </row>
    <row r="87" spans="1:2" x14ac:dyDescent="0.2">
      <c r="A87" s="464"/>
      <c r="B87" s="464"/>
    </row>
    <row r="88" spans="1:2" x14ac:dyDescent="0.2">
      <c r="A88" s="464"/>
      <c r="B88" s="464"/>
    </row>
    <row r="89" spans="1:2" x14ac:dyDescent="0.2">
      <c r="A89" s="464"/>
      <c r="B89" s="464"/>
    </row>
    <row r="90" spans="1:2" x14ac:dyDescent="0.2">
      <c r="A90" s="464"/>
      <c r="B90" s="464"/>
    </row>
    <row r="91" spans="1:2" x14ac:dyDescent="0.2">
      <c r="A91" s="464"/>
      <c r="B91" s="464"/>
    </row>
    <row r="92" spans="1:2" x14ac:dyDescent="0.2">
      <c r="A92" s="464"/>
      <c r="B92" s="464"/>
    </row>
    <row r="93" spans="1:2" x14ac:dyDescent="0.2">
      <c r="A93" s="464"/>
      <c r="B93" s="464"/>
    </row>
    <row r="94" spans="1:2" x14ac:dyDescent="0.2">
      <c r="A94" s="464"/>
      <c r="B94" s="464"/>
    </row>
    <row r="95" spans="1:2" x14ac:dyDescent="0.2">
      <c r="A95" s="464"/>
      <c r="B95" s="464"/>
    </row>
    <row r="96" spans="1:2" x14ac:dyDescent="0.2">
      <c r="A96" s="464"/>
      <c r="B96" s="464"/>
    </row>
    <row r="97" spans="1:2" x14ac:dyDescent="0.2">
      <c r="A97" s="464"/>
      <c r="B97" s="464"/>
    </row>
    <row r="98" spans="1:2" x14ac:dyDescent="0.2">
      <c r="A98" s="464"/>
      <c r="B98" s="464"/>
    </row>
    <row r="99" spans="1:2" x14ac:dyDescent="0.2">
      <c r="A99" s="464"/>
      <c r="B99" s="464"/>
    </row>
    <row r="100" spans="1:2" x14ac:dyDescent="0.2">
      <c r="A100" s="464"/>
      <c r="B100" s="464"/>
    </row>
    <row r="101" spans="1:2" x14ac:dyDescent="0.2">
      <c r="A101" s="464"/>
      <c r="B101" s="464"/>
    </row>
    <row r="102" spans="1:2" x14ac:dyDescent="0.2">
      <c r="A102" s="464"/>
      <c r="B102" s="464"/>
    </row>
    <row r="103" spans="1:2" x14ac:dyDescent="0.2">
      <c r="A103" s="464"/>
      <c r="B103" s="464"/>
    </row>
    <row r="104" spans="1:2" x14ac:dyDescent="0.2">
      <c r="A104" s="464"/>
      <c r="B104" s="464"/>
    </row>
    <row r="105" spans="1:2" x14ac:dyDescent="0.2">
      <c r="A105" s="464"/>
      <c r="B105" s="464"/>
    </row>
    <row r="106" spans="1:2" x14ac:dyDescent="0.2">
      <c r="A106" s="464"/>
      <c r="B106" s="464"/>
    </row>
    <row r="107" spans="1:2" x14ac:dyDescent="0.2">
      <c r="A107" s="464"/>
      <c r="B107" s="464"/>
    </row>
    <row r="108" spans="1:2" x14ac:dyDescent="0.2">
      <c r="A108" s="464"/>
      <c r="B108" s="464"/>
    </row>
    <row r="109" spans="1:2" x14ac:dyDescent="0.2">
      <c r="A109" s="464"/>
      <c r="B109" s="464"/>
    </row>
    <row r="110" spans="1:2" x14ac:dyDescent="0.2">
      <c r="A110" s="464"/>
      <c r="B110" s="464"/>
    </row>
    <row r="111" spans="1:2" x14ac:dyDescent="0.2">
      <c r="A111" s="464"/>
      <c r="B111" s="464"/>
    </row>
    <row r="112" spans="1:2" x14ac:dyDescent="0.2">
      <c r="A112" s="464"/>
      <c r="B112" s="464"/>
    </row>
    <row r="113" spans="1:2" x14ac:dyDescent="0.2">
      <c r="A113" s="464"/>
      <c r="B113" s="464"/>
    </row>
    <row r="114" spans="1:2" x14ac:dyDescent="0.2">
      <c r="A114" s="464"/>
      <c r="B114" s="464"/>
    </row>
    <row r="115" spans="1:2" x14ac:dyDescent="0.2">
      <c r="A115" s="464"/>
      <c r="B115" s="464"/>
    </row>
    <row r="116" spans="1:2" x14ac:dyDescent="0.2">
      <c r="A116" s="464"/>
      <c r="B116" s="464"/>
    </row>
    <row r="117" spans="1:2" x14ac:dyDescent="0.2">
      <c r="A117" s="464"/>
      <c r="B117" s="464"/>
    </row>
    <row r="118" spans="1:2" x14ac:dyDescent="0.2">
      <c r="A118" s="464"/>
      <c r="B118" s="464"/>
    </row>
    <row r="119" spans="1:2" x14ac:dyDescent="0.2">
      <c r="A119" s="464"/>
      <c r="B119" s="464"/>
    </row>
    <row r="120" spans="1:2" x14ac:dyDescent="0.2">
      <c r="A120" s="464"/>
      <c r="B120" s="464"/>
    </row>
    <row r="121" spans="1:2" x14ac:dyDescent="0.2">
      <c r="A121" s="464"/>
      <c r="B121" s="464"/>
    </row>
    <row r="122" spans="1:2" x14ac:dyDescent="0.2">
      <c r="A122" s="464"/>
      <c r="B122" s="464"/>
    </row>
    <row r="123" spans="1:2" x14ac:dyDescent="0.2">
      <c r="A123" s="464"/>
      <c r="B123" s="464"/>
    </row>
    <row r="124" spans="1:2" x14ac:dyDescent="0.2">
      <c r="A124" s="464"/>
      <c r="B124" s="464"/>
    </row>
    <row r="125" spans="1:2" x14ac:dyDescent="0.2">
      <c r="A125" s="464"/>
      <c r="B125" s="464"/>
    </row>
    <row r="126" spans="1:2" x14ac:dyDescent="0.2">
      <c r="A126" s="464"/>
      <c r="B126" s="464"/>
    </row>
    <row r="127" spans="1:2" x14ac:dyDescent="0.2">
      <c r="A127" s="464"/>
      <c r="B127" s="464"/>
    </row>
    <row r="128" spans="1:2" x14ac:dyDescent="0.2">
      <c r="A128" s="464"/>
      <c r="B128" s="464"/>
    </row>
    <row r="129" spans="1:2" x14ac:dyDescent="0.2">
      <c r="A129" s="464"/>
      <c r="B129" s="464"/>
    </row>
    <row r="130" spans="1:2" x14ac:dyDescent="0.2">
      <c r="A130" s="464"/>
      <c r="B130" s="464"/>
    </row>
    <row r="131" spans="1:2" x14ac:dyDescent="0.2">
      <c r="A131" s="464"/>
      <c r="B131" s="464"/>
    </row>
    <row r="132" spans="1:2" x14ac:dyDescent="0.2">
      <c r="A132" s="464"/>
      <c r="B132" s="464"/>
    </row>
    <row r="133" spans="1:2" x14ac:dyDescent="0.2">
      <c r="A133" s="464"/>
      <c r="B133" s="464"/>
    </row>
    <row r="134" spans="1:2" x14ac:dyDescent="0.2">
      <c r="A134" s="464"/>
      <c r="B134" s="464"/>
    </row>
    <row r="135" spans="1:2" x14ac:dyDescent="0.2">
      <c r="A135" s="464"/>
      <c r="B135" s="464"/>
    </row>
    <row r="136" spans="1:2" x14ac:dyDescent="0.2">
      <c r="A136" s="464"/>
      <c r="B136" s="464"/>
    </row>
    <row r="137" spans="1:2" x14ac:dyDescent="0.2">
      <c r="A137" s="464"/>
      <c r="B137" s="464"/>
    </row>
    <row r="138" spans="1:2" x14ac:dyDescent="0.2">
      <c r="A138" s="464"/>
      <c r="B138" s="464"/>
    </row>
    <row r="139" spans="1:2" x14ac:dyDescent="0.2">
      <c r="A139" s="464"/>
      <c r="B139" s="464"/>
    </row>
    <row r="140" spans="1:2" x14ac:dyDescent="0.2">
      <c r="A140" s="464"/>
      <c r="B140" s="464"/>
    </row>
    <row r="141" spans="1:2" x14ac:dyDescent="0.2">
      <c r="A141" s="464"/>
      <c r="B141" s="464"/>
    </row>
    <row r="142" spans="1:2" x14ac:dyDescent="0.2">
      <c r="A142" s="464"/>
      <c r="B142" s="464"/>
    </row>
    <row r="143" spans="1:2" x14ac:dyDescent="0.2">
      <c r="A143" s="464"/>
      <c r="B143" s="464"/>
    </row>
    <row r="144" spans="1:2" x14ac:dyDescent="0.2">
      <c r="A144" s="464"/>
      <c r="B144" s="464"/>
    </row>
    <row r="145" spans="1:2" x14ac:dyDescent="0.2">
      <c r="A145" s="464"/>
      <c r="B145" s="464"/>
    </row>
    <row r="146" spans="1:2" x14ac:dyDescent="0.2">
      <c r="A146" s="464"/>
      <c r="B146" s="464"/>
    </row>
    <row r="147" spans="1:2" x14ac:dyDescent="0.2">
      <c r="A147" s="464"/>
      <c r="B147" s="464"/>
    </row>
    <row r="148" spans="1:2" x14ac:dyDescent="0.2">
      <c r="A148" s="464"/>
      <c r="B148" s="464"/>
    </row>
    <row r="149" spans="1:2" x14ac:dyDescent="0.2">
      <c r="A149" s="464"/>
      <c r="B149" s="464"/>
    </row>
    <row r="150" spans="1:2" x14ac:dyDescent="0.2">
      <c r="A150" s="464"/>
      <c r="B150" s="464"/>
    </row>
    <row r="151" spans="1:2" x14ac:dyDescent="0.2">
      <c r="A151" s="464"/>
      <c r="B151" s="464"/>
    </row>
    <row r="152" spans="1:2" x14ac:dyDescent="0.2">
      <c r="A152" s="464"/>
      <c r="B152" s="464"/>
    </row>
    <row r="153" spans="1:2" x14ac:dyDescent="0.2">
      <c r="A153" s="464"/>
      <c r="B153" s="464"/>
    </row>
    <row r="154" spans="1:2" x14ac:dyDescent="0.2">
      <c r="A154" s="464"/>
      <c r="B154" s="464"/>
    </row>
    <row r="155" spans="1:2" x14ac:dyDescent="0.2">
      <c r="A155" s="464"/>
      <c r="B155" s="464"/>
    </row>
    <row r="156" spans="1:2" x14ac:dyDescent="0.2">
      <c r="A156" s="464"/>
      <c r="B156" s="464"/>
    </row>
    <row r="157" spans="1:2" x14ac:dyDescent="0.2">
      <c r="A157" s="464"/>
      <c r="B157" s="464"/>
    </row>
    <row r="158" spans="1:2" x14ac:dyDescent="0.2">
      <c r="A158" s="464"/>
      <c r="B158" s="464"/>
    </row>
    <row r="159" spans="1:2" x14ac:dyDescent="0.2">
      <c r="A159" s="464"/>
      <c r="B159" s="464"/>
    </row>
    <row r="160" spans="1:2" x14ac:dyDescent="0.2">
      <c r="A160" s="464"/>
      <c r="B160" s="464"/>
    </row>
    <row r="161" spans="1:2" x14ac:dyDescent="0.2">
      <c r="A161" s="464"/>
      <c r="B161" s="464"/>
    </row>
    <row r="162" spans="1:2" x14ac:dyDescent="0.2">
      <c r="A162" s="464"/>
      <c r="B162" s="464"/>
    </row>
    <row r="163" spans="1:2" x14ac:dyDescent="0.2">
      <c r="A163" s="464"/>
      <c r="B163" s="464"/>
    </row>
    <row r="164" spans="1:2" x14ac:dyDescent="0.2">
      <c r="A164" s="464"/>
      <c r="B164" s="464"/>
    </row>
    <row r="165" spans="1:2" x14ac:dyDescent="0.2">
      <c r="A165" s="464"/>
      <c r="B165" s="464"/>
    </row>
    <row r="166" spans="1:2" x14ac:dyDescent="0.2">
      <c r="A166" s="464"/>
      <c r="B166" s="464"/>
    </row>
    <row r="167" spans="1:2" x14ac:dyDescent="0.2">
      <c r="A167" s="464"/>
      <c r="B167" s="464"/>
    </row>
    <row r="168" spans="1:2" x14ac:dyDescent="0.2">
      <c r="A168" s="464"/>
      <c r="B168" s="464"/>
    </row>
    <row r="169" spans="1:2" x14ac:dyDescent="0.2">
      <c r="A169" s="464"/>
      <c r="B169" s="464"/>
    </row>
    <row r="170" spans="1:2" x14ac:dyDescent="0.2">
      <c r="A170" s="464"/>
      <c r="B170" s="464"/>
    </row>
    <row r="171" spans="1:2" x14ac:dyDescent="0.2">
      <c r="A171" s="464"/>
      <c r="B171" s="464"/>
    </row>
    <row r="172" spans="1:2" x14ac:dyDescent="0.2">
      <c r="A172" s="464"/>
      <c r="B172" s="464"/>
    </row>
    <row r="173" spans="1:2" x14ac:dyDescent="0.2">
      <c r="A173" s="464"/>
      <c r="B173" s="464"/>
    </row>
    <row r="174" spans="1:2" x14ac:dyDescent="0.2">
      <c r="A174" s="464"/>
      <c r="B174" s="464"/>
    </row>
    <row r="175" spans="1:2" x14ac:dyDescent="0.2">
      <c r="A175" s="464"/>
      <c r="B175" s="464"/>
    </row>
    <row r="176" spans="1:2" x14ac:dyDescent="0.2">
      <c r="A176" s="464"/>
      <c r="B176" s="464"/>
    </row>
    <row r="177" spans="1:2" x14ac:dyDescent="0.2">
      <c r="A177" s="464"/>
      <c r="B177" s="464"/>
    </row>
    <row r="178" spans="1:2" x14ac:dyDescent="0.2">
      <c r="A178" s="464"/>
      <c r="B178" s="464"/>
    </row>
    <row r="179" spans="1:2" x14ac:dyDescent="0.2">
      <c r="A179" s="464"/>
      <c r="B179" s="464"/>
    </row>
    <row r="180" spans="1:2" x14ac:dyDescent="0.2">
      <c r="A180" s="464"/>
      <c r="B180" s="464"/>
    </row>
    <row r="181" spans="1:2" x14ac:dyDescent="0.2">
      <c r="A181" s="464"/>
      <c r="B181" s="464"/>
    </row>
    <row r="182" spans="1:2" x14ac:dyDescent="0.2">
      <c r="A182" s="464"/>
      <c r="B182" s="464"/>
    </row>
    <row r="183" spans="1:2" x14ac:dyDescent="0.2">
      <c r="A183" s="464"/>
      <c r="B183" s="464"/>
    </row>
    <row r="184" spans="1:2" x14ac:dyDescent="0.2">
      <c r="A184" s="464"/>
      <c r="B184" s="464"/>
    </row>
    <row r="185" spans="1:2" x14ac:dyDescent="0.2">
      <c r="A185" s="464"/>
      <c r="B185" s="464"/>
    </row>
    <row r="186" spans="1:2" x14ac:dyDescent="0.2">
      <c r="A186" s="464"/>
      <c r="B186" s="464"/>
    </row>
    <row r="187" spans="1:2" x14ac:dyDescent="0.2">
      <c r="A187" s="464"/>
      <c r="B187" s="464"/>
    </row>
    <row r="188" spans="1:2" x14ac:dyDescent="0.2">
      <c r="A188" s="464"/>
      <c r="B188" s="464"/>
    </row>
    <row r="189" spans="1:2" x14ac:dyDescent="0.2">
      <c r="A189" s="464"/>
      <c r="B189" s="464"/>
    </row>
    <row r="190" spans="1:2" x14ac:dyDescent="0.2">
      <c r="A190" s="464"/>
      <c r="B190" s="464"/>
    </row>
    <row r="191" spans="1:2" x14ac:dyDescent="0.2">
      <c r="A191" s="464"/>
      <c r="B191" s="464"/>
    </row>
    <row r="192" spans="1:2" x14ac:dyDescent="0.2">
      <c r="A192" s="464"/>
      <c r="B192" s="464"/>
    </row>
    <row r="193" spans="1:2" x14ac:dyDescent="0.2">
      <c r="A193" s="464"/>
      <c r="B193" s="464"/>
    </row>
    <row r="194" spans="1:2" x14ac:dyDescent="0.2">
      <c r="A194" s="464"/>
      <c r="B194" s="464"/>
    </row>
    <row r="195" spans="1:2" x14ac:dyDescent="0.2">
      <c r="A195" s="464"/>
      <c r="B195" s="464"/>
    </row>
    <row r="196" spans="1:2" x14ac:dyDescent="0.2">
      <c r="A196" s="464"/>
      <c r="B196" s="464"/>
    </row>
    <row r="197" spans="1:2" x14ac:dyDescent="0.2">
      <c r="A197" s="464"/>
      <c r="B197" s="464"/>
    </row>
    <row r="198" spans="1:2" x14ac:dyDescent="0.2">
      <c r="A198" s="464"/>
      <c r="B198" s="464"/>
    </row>
    <row r="199" spans="1:2" x14ac:dyDescent="0.2">
      <c r="A199" s="464"/>
      <c r="B199" s="464"/>
    </row>
    <row r="200" spans="1:2" x14ac:dyDescent="0.2">
      <c r="A200" s="464"/>
      <c r="B200" s="464"/>
    </row>
    <row r="201" spans="1:2" x14ac:dyDescent="0.2">
      <c r="A201" s="464"/>
      <c r="B201" s="464"/>
    </row>
    <row r="202" spans="1:2" x14ac:dyDescent="0.2">
      <c r="A202" s="464"/>
      <c r="B202" s="464"/>
    </row>
    <row r="203" spans="1:2" x14ac:dyDescent="0.2">
      <c r="A203" s="464"/>
      <c r="B203" s="464"/>
    </row>
    <row r="204" spans="1:2" x14ac:dyDescent="0.2">
      <c r="A204" s="464"/>
      <c r="B204" s="464"/>
    </row>
    <row r="205" spans="1:2" x14ac:dyDescent="0.2">
      <c r="A205" s="464"/>
      <c r="B205" s="464"/>
    </row>
    <row r="206" spans="1:2" x14ac:dyDescent="0.2">
      <c r="A206" s="464"/>
      <c r="B206" s="464"/>
    </row>
    <row r="207" spans="1:2" x14ac:dyDescent="0.2">
      <c r="A207" s="464"/>
      <c r="B207" s="464"/>
    </row>
    <row r="208" spans="1:2" x14ac:dyDescent="0.2">
      <c r="A208" s="464"/>
      <c r="B208" s="464"/>
    </row>
    <row r="209" spans="1:2" x14ac:dyDescent="0.2">
      <c r="A209" s="464"/>
      <c r="B209" s="464"/>
    </row>
    <row r="210" spans="1:2" x14ac:dyDescent="0.2">
      <c r="A210" s="464"/>
      <c r="B210" s="464"/>
    </row>
    <row r="211" spans="1:2" x14ac:dyDescent="0.2">
      <c r="A211" s="464"/>
      <c r="B211" s="464"/>
    </row>
    <row r="212" spans="1:2" x14ac:dyDescent="0.2">
      <c r="A212" s="464"/>
      <c r="B212" s="464"/>
    </row>
    <row r="213" spans="1:2" x14ac:dyDescent="0.2">
      <c r="A213" s="464"/>
      <c r="B213" s="464"/>
    </row>
    <row r="214" spans="1:2" x14ac:dyDescent="0.2">
      <c r="A214" s="464"/>
      <c r="B214" s="464"/>
    </row>
    <row r="215" spans="1:2" x14ac:dyDescent="0.2">
      <c r="A215" s="464"/>
      <c r="B215" s="464"/>
    </row>
    <row r="216" spans="1:2" x14ac:dyDescent="0.2">
      <c r="A216" s="464"/>
      <c r="B216" s="464"/>
    </row>
    <row r="217" spans="1:2" x14ac:dyDescent="0.2">
      <c r="A217" s="464"/>
      <c r="B217" s="464"/>
    </row>
    <row r="218" spans="1:2" x14ac:dyDescent="0.2">
      <c r="A218" s="464"/>
      <c r="B218" s="464"/>
    </row>
    <row r="219" spans="1:2" x14ac:dyDescent="0.2">
      <c r="A219" s="464"/>
      <c r="B219" s="464"/>
    </row>
    <row r="220" spans="1:2" x14ac:dyDescent="0.2">
      <c r="A220" s="464"/>
      <c r="B220" s="464"/>
    </row>
    <row r="221" spans="1:2" x14ac:dyDescent="0.2">
      <c r="A221" s="464"/>
      <c r="B221" s="464"/>
    </row>
    <row r="222" spans="1:2" x14ac:dyDescent="0.2">
      <c r="A222" s="464"/>
      <c r="B222" s="464"/>
    </row>
    <row r="223" spans="1:2" x14ac:dyDescent="0.2">
      <c r="A223" s="464"/>
      <c r="B223" s="464"/>
    </row>
    <row r="224" spans="1:2" x14ac:dyDescent="0.2">
      <c r="A224" s="464"/>
      <c r="B224" s="464"/>
    </row>
    <row r="225" spans="1:2" x14ac:dyDescent="0.2">
      <c r="A225" s="464"/>
      <c r="B225" s="464"/>
    </row>
    <row r="226" spans="1:2" x14ac:dyDescent="0.2">
      <c r="A226" s="464"/>
      <c r="B226" s="464"/>
    </row>
    <row r="227" spans="1:2" x14ac:dyDescent="0.2">
      <c r="A227" s="464"/>
      <c r="B227" s="464"/>
    </row>
    <row r="228" spans="1:2" x14ac:dyDescent="0.2">
      <c r="A228" s="464"/>
      <c r="B228" s="464"/>
    </row>
    <row r="229" spans="1:2" x14ac:dyDescent="0.2">
      <c r="A229" s="464"/>
      <c r="B229" s="464"/>
    </row>
    <row r="230" spans="1:2" x14ac:dyDescent="0.2">
      <c r="A230" s="464"/>
      <c r="B230" s="464"/>
    </row>
    <row r="231" spans="1:2" x14ac:dyDescent="0.2">
      <c r="A231" s="464"/>
      <c r="B231" s="464"/>
    </row>
    <row r="232" spans="1:2" x14ac:dyDescent="0.2">
      <c r="A232" s="464"/>
      <c r="B232" s="464"/>
    </row>
    <row r="233" spans="1:2" x14ac:dyDescent="0.2">
      <c r="A233" s="464"/>
      <c r="B233" s="464"/>
    </row>
    <row r="234" spans="1:2" x14ac:dyDescent="0.2">
      <c r="A234" s="464"/>
      <c r="B234" s="464"/>
    </row>
    <row r="235" spans="1:2" x14ac:dyDescent="0.2">
      <c r="A235" s="464"/>
      <c r="B235" s="464"/>
    </row>
    <row r="236" spans="1:2" x14ac:dyDescent="0.2">
      <c r="A236" s="464"/>
      <c r="B236" s="464"/>
    </row>
    <row r="237" spans="1:2" x14ac:dyDescent="0.2">
      <c r="A237" s="464"/>
      <c r="B237" s="464"/>
    </row>
    <row r="238" spans="1:2" x14ac:dyDescent="0.2">
      <c r="A238" s="464"/>
      <c r="B238" s="464"/>
    </row>
    <row r="239" spans="1:2" x14ac:dyDescent="0.2">
      <c r="A239" s="464"/>
      <c r="B239" s="464"/>
    </row>
    <row r="240" spans="1:2" x14ac:dyDescent="0.2">
      <c r="A240" s="464"/>
      <c r="B240" s="464"/>
    </row>
    <row r="241" spans="1:2" x14ac:dyDescent="0.2">
      <c r="A241" s="464"/>
      <c r="B241" s="464"/>
    </row>
    <row r="242" spans="1:2" x14ac:dyDescent="0.2">
      <c r="A242" s="464"/>
      <c r="B242" s="464"/>
    </row>
    <row r="243" spans="1:2" x14ac:dyDescent="0.2">
      <c r="A243" s="464"/>
      <c r="B243" s="464"/>
    </row>
    <row r="244" spans="1:2" x14ac:dyDescent="0.2">
      <c r="A244" s="464"/>
      <c r="B244" s="464"/>
    </row>
    <row r="245" spans="1:2" x14ac:dyDescent="0.2">
      <c r="A245" s="464"/>
      <c r="B245" s="464"/>
    </row>
    <row r="246" spans="1:2" x14ac:dyDescent="0.2">
      <c r="A246" s="464"/>
      <c r="B246" s="464"/>
    </row>
    <row r="247" spans="1:2" x14ac:dyDescent="0.2">
      <c r="A247" s="464"/>
      <c r="B247" s="464"/>
    </row>
    <row r="248" spans="1:2" x14ac:dyDescent="0.2">
      <c r="A248" s="464"/>
      <c r="B248" s="464"/>
    </row>
    <row r="249" spans="1:2" x14ac:dyDescent="0.2">
      <c r="A249" s="464"/>
      <c r="B249" s="464"/>
    </row>
    <row r="250" spans="1:2" x14ac:dyDescent="0.2">
      <c r="A250" s="464"/>
      <c r="B250" s="464"/>
    </row>
    <row r="251" spans="1:2" x14ac:dyDescent="0.2">
      <c r="A251" s="464"/>
      <c r="B251" s="464"/>
    </row>
    <row r="252" spans="1:2" x14ac:dyDescent="0.2">
      <c r="A252" s="464"/>
      <c r="B252" s="464"/>
    </row>
    <row r="253" spans="1:2" x14ac:dyDescent="0.2">
      <c r="A253" s="464"/>
      <c r="B253" s="464"/>
    </row>
    <row r="254" spans="1:2" x14ac:dyDescent="0.2">
      <c r="A254" s="464"/>
      <c r="B254" s="464"/>
    </row>
    <row r="255" spans="1:2" x14ac:dyDescent="0.2">
      <c r="A255" s="464"/>
      <c r="B255" s="464"/>
    </row>
    <row r="256" spans="1:2" x14ac:dyDescent="0.2">
      <c r="A256" s="464"/>
      <c r="B256" s="464"/>
    </row>
    <row r="257" spans="1:2" x14ac:dyDescent="0.2">
      <c r="A257" s="464"/>
      <c r="B257" s="464"/>
    </row>
    <row r="258" spans="1:2" x14ac:dyDescent="0.2">
      <c r="A258" s="464"/>
      <c r="B258" s="464"/>
    </row>
    <row r="259" spans="1:2" x14ac:dyDescent="0.2">
      <c r="A259" s="464"/>
      <c r="B259" s="464"/>
    </row>
    <row r="260" spans="1:2" x14ac:dyDescent="0.2">
      <c r="A260" s="464"/>
      <c r="B260" s="464"/>
    </row>
    <row r="261" spans="1:2" x14ac:dyDescent="0.2">
      <c r="A261" s="464"/>
      <c r="B261" s="464"/>
    </row>
    <row r="262" spans="1:2" x14ac:dyDescent="0.2">
      <c r="A262" s="464"/>
      <c r="B262" s="464"/>
    </row>
    <row r="263" spans="1:2" x14ac:dyDescent="0.2">
      <c r="A263" s="464"/>
      <c r="B263" s="464"/>
    </row>
    <row r="264" spans="1:2" x14ac:dyDescent="0.2">
      <c r="A264" s="464"/>
      <c r="B264" s="464"/>
    </row>
    <row r="265" spans="1:2" x14ac:dyDescent="0.2">
      <c r="A265" s="464"/>
      <c r="B265" s="464"/>
    </row>
    <row r="266" spans="1:2" x14ac:dyDescent="0.2">
      <c r="A266" s="464"/>
      <c r="B266" s="464"/>
    </row>
    <row r="267" spans="1:2" x14ac:dyDescent="0.2">
      <c r="A267" s="464"/>
      <c r="B267" s="464"/>
    </row>
    <row r="268" spans="1:2" x14ac:dyDescent="0.2">
      <c r="A268" s="464"/>
      <c r="B268" s="464"/>
    </row>
    <row r="269" spans="1:2" x14ac:dyDescent="0.2">
      <c r="A269" s="464"/>
      <c r="B269" s="464"/>
    </row>
    <row r="270" spans="1:2" x14ac:dyDescent="0.2">
      <c r="A270" s="464"/>
      <c r="B270" s="464"/>
    </row>
    <row r="271" spans="1:2" x14ac:dyDescent="0.2">
      <c r="A271" s="464"/>
      <c r="B271" s="464"/>
    </row>
    <row r="272" spans="1:2" x14ac:dyDescent="0.2">
      <c r="A272" s="464"/>
      <c r="B272" s="464"/>
    </row>
    <row r="273" spans="1:2" x14ac:dyDescent="0.2">
      <c r="A273" s="464"/>
      <c r="B273" s="464"/>
    </row>
    <row r="274" spans="1:2" x14ac:dyDescent="0.2">
      <c r="A274" s="464"/>
      <c r="B274" s="464"/>
    </row>
    <row r="275" spans="1:2" x14ac:dyDescent="0.2">
      <c r="A275" s="464"/>
      <c r="B275" s="464"/>
    </row>
    <row r="276" spans="1:2" x14ac:dyDescent="0.2">
      <c r="A276" s="464"/>
      <c r="B276" s="464"/>
    </row>
    <row r="277" spans="1:2" x14ac:dyDescent="0.2">
      <c r="A277" s="464"/>
      <c r="B277" s="464"/>
    </row>
    <row r="278" spans="1:2" x14ac:dyDescent="0.2">
      <c r="A278" s="464"/>
      <c r="B278" s="464"/>
    </row>
    <row r="279" spans="1:2" x14ac:dyDescent="0.2">
      <c r="A279" s="464"/>
      <c r="B279" s="464"/>
    </row>
    <row r="280" spans="1:2" x14ac:dyDescent="0.2">
      <c r="A280" s="464"/>
      <c r="B280" s="464"/>
    </row>
    <row r="281" spans="1:2" x14ac:dyDescent="0.2">
      <c r="A281" s="464"/>
      <c r="B281" s="464"/>
    </row>
    <row r="282" spans="1:2" x14ac:dyDescent="0.2">
      <c r="A282" s="464"/>
      <c r="B282" s="464"/>
    </row>
    <row r="283" spans="1:2" x14ac:dyDescent="0.2">
      <c r="A283" s="464"/>
      <c r="B283" s="464"/>
    </row>
    <row r="284" spans="1:2" x14ac:dyDescent="0.2">
      <c r="A284" s="464"/>
      <c r="B284" s="464"/>
    </row>
    <row r="285" spans="1:2" x14ac:dyDescent="0.2">
      <c r="B285" s="464"/>
    </row>
  </sheetData>
  <hyperlinks>
    <hyperlink ref="B30" r:id="rId1" xr:uid="{D0DE9E69-0B6C-4B89-8C42-95A6C1B4E658}"/>
  </hyperlinks>
  <pageMargins left="0.39370078740157483" right="0.39370078740157483" top="0.19685039370078741" bottom="0.19685039370078741" header="0" footer="0"/>
  <pageSetup paperSize="9" scale="98" orientation="portrait" r:id="rId2"/>
  <rowBreaks count="1" manualBreakCount="1">
    <brk id="16" max="1" man="1"/>
  </rowBreaks>
  <drawing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91783-3E6D-489B-BB0C-327E50E755FD}">
  <sheetPr codeName="Tabelle20">
    <tabColor indexed="53"/>
  </sheetPr>
  <dimension ref="A1:N84"/>
  <sheetViews>
    <sheetView zoomScale="70" zoomScaleNormal="70" workbookViewId="0"/>
  </sheetViews>
  <sheetFormatPr baseColWidth="10" defaultRowHeight="15" customHeight="1" x14ac:dyDescent="0.2"/>
  <cols>
    <col min="1" max="1" width="15.7109375" style="485" customWidth="1"/>
    <col min="2" max="4" width="15.7109375" customWidth="1"/>
    <col min="5" max="7" width="15.7109375" style="476" customWidth="1"/>
    <col min="8" max="8" width="15.7109375" customWidth="1"/>
    <col min="9" max="14" width="15.7109375" style="476" customWidth="1"/>
  </cols>
  <sheetData>
    <row r="1" spans="1:14" ht="15" customHeight="1" x14ac:dyDescent="0.2">
      <c r="A1"/>
      <c r="E1"/>
      <c r="F1"/>
      <c r="G1"/>
      <c r="I1"/>
      <c r="J1"/>
      <c r="K1"/>
      <c r="L1"/>
      <c r="M1"/>
      <c r="N1"/>
    </row>
    <row r="2" spans="1:14" ht="15" customHeight="1" x14ac:dyDescent="0.2">
      <c r="A2" s="414" t="s">
        <v>48</v>
      </c>
      <c r="E2"/>
      <c r="F2"/>
      <c r="G2"/>
      <c r="I2"/>
      <c r="J2"/>
      <c r="K2"/>
      <c r="L2"/>
      <c r="M2"/>
      <c r="N2"/>
    </row>
    <row r="3" spans="1:14" ht="15" customHeight="1" x14ac:dyDescent="0.2">
      <c r="A3"/>
      <c r="E3"/>
      <c r="F3"/>
      <c r="G3"/>
      <c r="I3"/>
      <c r="J3"/>
      <c r="K3"/>
      <c r="L3"/>
      <c r="M3"/>
      <c r="N3"/>
    </row>
    <row r="4" spans="1:14" ht="15" customHeight="1" x14ac:dyDescent="0.2">
      <c r="A4"/>
      <c r="B4" s="472" t="s">
        <v>468</v>
      </c>
      <c r="C4" s="472"/>
      <c r="D4" s="472" t="s">
        <v>469</v>
      </c>
      <c r="E4" s="472"/>
      <c r="F4" s="472" t="s">
        <v>470</v>
      </c>
      <c r="G4" s="472"/>
      <c r="H4" s="472" t="s">
        <v>471</v>
      </c>
      <c r="I4" s="472"/>
      <c r="J4" s="472" t="s">
        <v>472</v>
      </c>
      <c r="K4" s="472"/>
      <c r="L4" s="472"/>
      <c r="M4" s="472"/>
      <c r="N4" s="472"/>
    </row>
    <row r="5" spans="1:14" ht="15" customHeight="1" x14ac:dyDescent="0.2">
      <c r="A5"/>
      <c r="B5" t="s">
        <v>473</v>
      </c>
      <c r="C5" t="s">
        <v>474</v>
      </c>
      <c r="D5" t="s">
        <v>473</v>
      </c>
      <c r="E5" t="s">
        <v>474</v>
      </c>
      <c r="F5" t="s">
        <v>473</v>
      </c>
      <c r="G5" t="s">
        <v>474</v>
      </c>
      <c r="H5" t="s">
        <v>473</v>
      </c>
      <c r="I5" t="s">
        <v>474</v>
      </c>
      <c r="J5" t="s">
        <v>475</v>
      </c>
      <c r="K5" t="s">
        <v>476</v>
      </c>
      <c r="L5" t="s">
        <v>477</v>
      </c>
      <c r="M5" t="s">
        <v>478</v>
      </c>
      <c r="N5" t="s">
        <v>479</v>
      </c>
    </row>
    <row r="6" spans="1:14" ht="15" customHeight="1" x14ac:dyDescent="0.2">
      <c r="A6" s="473" t="s">
        <v>480</v>
      </c>
      <c r="B6" s="474">
        <f>'Tabelle 2.3'!J11</f>
        <v>0.2722158976762874</v>
      </c>
      <c r="C6" s="475">
        <f>'Tabelle 3.3'!J11</f>
        <v>-4.0012631412744568</v>
      </c>
      <c r="D6" s="476">
        <f t="shared" ref="D6:E9" si="0">IF(OR(AND(B6&gt;=-50,B6&lt;=50),ISNUMBER(B6)=FALSE),B6,"")</f>
        <v>0.2722158976762874</v>
      </c>
      <c r="E6" s="476">
        <f t="shared" si="0"/>
        <v>-4.0012631412744568</v>
      </c>
      <c r="F6" t="str">
        <f t="shared" ref="F6:G9" si="1">IF(ISNUMBER(B6)=FALSE,"",IF(B6&lt;-50,"&lt; -50",IF(B6&gt;50,"&gt; 50","")))</f>
        <v/>
      </c>
      <c r="G6" t="str">
        <f t="shared" si="1"/>
        <v/>
      </c>
      <c r="H6" s="476" t="str">
        <f t="shared" ref="H6:I9" si="2">IF(B6&lt;-50,0.75,IF(B6&gt;50,-0.75,""))</f>
        <v/>
      </c>
      <c r="I6" s="476" t="str">
        <f t="shared" si="2"/>
        <v/>
      </c>
      <c r="J6" t="e">
        <f>IF(OR(B6&lt;-50,B6&gt;50),N6,#N/A)</f>
        <v>#N/A</v>
      </c>
      <c r="K6" t="e">
        <f>IF(B6&lt;-50,-45,IF(B6&gt;50,45,#N/A))</f>
        <v>#N/A</v>
      </c>
      <c r="L6" t="e">
        <f>IF(OR(C6&lt;-50,C6&gt;50),N6,#N/A)</f>
        <v>#N/A</v>
      </c>
      <c r="M6" t="e">
        <f>IF(C6&lt;-50,-45,IF(C6&gt;50,45,#N/A))</f>
        <v>#N/A</v>
      </c>
      <c r="N6">
        <v>5</v>
      </c>
    </row>
    <row r="7" spans="1:14" ht="15" customHeight="1" x14ac:dyDescent="0.2">
      <c r="A7" s="473" t="s">
        <v>481</v>
      </c>
      <c r="B7" s="474">
        <f>'Tabelle 2.1'!J25</f>
        <v>5.0251487452146755E-2</v>
      </c>
      <c r="C7" s="475">
        <f>'Tabelle 3.1'!J23</f>
        <v>-0.91605275851931345</v>
      </c>
      <c r="D7" s="476">
        <f t="shared" si="0"/>
        <v>5.0251487452146755E-2</v>
      </c>
      <c r="E7" s="476">
        <f>IF(OR(AND(C7&gt;=-50,C7&lt;=50),ISNUMBER(C7)=FALSE),C7,"")</f>
        <v>-0.91605275851931345</v>
      </c>
      <c r="F7" t="str">
        <f t="shared" si="1"/>
        <v/>
      </c>
      <c r="G7" t="str">
        <f>IF(ISNUMBER(C7)=FALSE,"",IF(C7&lt;-50,"&lt; -50",IF(C7&gt;50,"&gt; 50","")))</f>
        <v/>
      </c>
      <c r="H7" s="476" t="str">
        <f t="shared" si="2"/>
        <v/>
      </c>
      <c r="I7" s="476" t="str">
        <f>IF(C7&lt;-50,0.75,IF(C7&gt;50,-0.75,""))</f>
        <v/>
      </c>
      <c r="J7" t="e">
        <f>IF(OR(B7&lt;-50,B7&gt;50),N7,#N/A)</f>
        <v>#N/A</v>
      </c>
      <c r="K7" t="e">
        <f>IF(B7&lt;-50,-45,IF(B7&gt;50,45,#N/A))</f>
        <v>#N/A</v>
      </c>
      <c r="L7" t="e">
        <f>IF(OR(C7&lt;-50,C7&gt;50),N7,#N/A)</f>
        <v>#N/A</v>
      </c>
      <c r="M7" t="e">
        <f>IF(C7&lt;-50,-45,IF(C7&gt;50,45,#N/A))</f>
        <v>#N/A</v>
      </c>
      <c r="N7">
        <v>15</v>
      </c>
    </row>
    <row r="8" spans="1:14" ht="15" customHeight="1" x14ac:dyDescent="0.2">
      <c r="A8" s="473" t="s">
        <v>482</v>
      </c>
      <c r="B8" s="474">
        <f>'Tabelle 2.1'!J38</f>
        <v>2.0004637946786547E-2</v>
      </c>
      <c r="C8" s="475">
        <f>'Tabelle 3.1'!J34</f>
        <v>-0.60483996951772001</v>
      </c>
      <c r="D8" s="476">
        <f t="shared" si="0"/>
        <v>2.0004637946786547E-2</v>
      </c>
      <c r="E8" s="476">
        <f>IF(OR(AND(C8&gt;=-50,C8&lt;=50),ISNUMBER(C8)=FALSE),C8,"")</f>
        <v>-0.60483996951772001</v>
      </c>
      <c r="F8" t="str">
        <f t="shared" si="1"/>
        <v/>
      </c>
      <c r="G8" t="str">
        <f>IF(ISNUMBER(C8)=FALSE,"",IF(C8&lt;-50,"&lt; -50",IF(C8&gt;50,"&gt; 50","")))</f>
        <v/>
      </c>
      <c r="H8" s="476" t="str">
        <f t="shared" si="2"/>
        <v/>
      </c>
      <c r="I8" s="476" t="str">
        <f>IF(C8&lt;-50,0.75,IF(C8&gt;50,-0.75,""))</f>
        <v/>
      </c>
      <c r="J8" t="e">
        <f>IF(OR(B8&lt;-50,B8&gt;50),N8,#N/A)</f>
        <v>#N/A</v>
      </c>
      <c r="K8" t="e">
        <f>IF(B8&lt;-50,-45,IF(B8&gt;50,45,#N/A))</f>
        <v>#N/A</v>
      </c>
      <c r="L8" t="e">
        <f>IF(OR(C8&lt;-50,C8&gt;50),N8,#N/A)</f>
        <v>#N/A</v>
      </c>
      <c r="M8" t="e">
        <f>IF(C8&lt;-50,-45,IF(C8&gt;50,45,#N/A))</f>
        <v>#N/A</v>
      </c>
      <c r="N8">
        <v>25</v>
      </c>
    </row>
    <row r="9" spans="1:14" ht="15" customHeight="1" x14ac:dyDescent="0.2">
      <c r="A9" s="473" t="s">
        <v>483</v>
      </c>
      <c r="B9" s="474">
        <f>'Tabelle 2.1'!J51</f>
        <v>-9.3722224403616675E-2</v>
      </c>
      <c r="C9" s="475">
        <f>'Tabelle 3.1'!J45</f>
        <v>-0.45400908070601026</v>
      </c>
      <c r="D9" s="476">
        <f t="shared" si="0"/>
        <v>-9.3722224403616675E-2</v>
      </c>
      <c r="E9" s="476">
        <f t="shared" si="0"/>
        <v>-0.45400908070601026</v>
      </c>
      <c r="F9" t="str">
        <f t="shared" si="1"/>
        <v/>
      </c>
      <c r="G9" t="str">
        <f t="shared" si="1"/>
        <v/>
      </c>
      <c r="H9" s="476" t="str">
        <f t="shared" si="2"/>
        <v/>
      </c>
      <c r="I9" s="476" t="str">
        <f t="shared" si="2"/>
        <v/>
      </c>
      <c r="J9" t="e">
        <f>IF(OR(B9&lt;-50,B9&gt;50),N9,#N/A)</f>
        <v>#N/A</v>
      </c>
      <c r="K9" t="e">
        <f>IF(B9&lt;-50,-45,IF(B9&gt;50,45,#N/A))</f>
        <v>#N/A</v>
      </c>
      <c r="L9" t="e">
        <f>IF(OR(C9&lt;-50,C9&gt;50),N9,#N/A)</f>
        <v>#N/A</v>
      </c>
      <c r="M9" t="e">
        <f>IF(C9&lt;-50,-45,IF(C9&gt;50,45,#N/A))</f>
        <v>#N/A</v>
      </c>
      <c r="N9">
        <v>35</v>
      </c>
    </row>
    <row r="10" spans="1:14" ht="15" customHeight="1" x14ac:dyDescent="0.2">
      <c r="A10"/>
      <c r="E10"/>
      <c r="F10"/>
      <c r="G10"/>
      <c r="I10"/>
      <c r="J10"/>
      <c r="K10"/>
      <c r="L10"/>
      <c r="M10"/>
      <c r="N10"/>
    </row>
    <row r="11" spans="1:14" ht="15" customHeight="1" x14ac:dyDescent="0.2">
      <c r="A11"/>
      <c r="E11"/>
      <c r="F11"/>
      <c r="G11"/>
      <c r="I11"/>
      <c r="J11"/>
      <c r="K11"/>
      <c r="L11"/>
      <c r="M11"/>
      <c r="N11"/>
    </row>
    <row r="12" spans="1:14" ht="15" customHeight="1" x14ac:dyDescent="0.2">
      <c r="A12" s="477" t="s">
        <v>484</v>
      </c>
      <c r="B12" s="472" t="s">
        <v>468</v>
      </c>
      <c r="C12" s="472"/>
      <c r="D12" s="472" t="s">
        <v>469</v>
      </c>
      <c r="E12" s="472"/>
      <c r="F12" s="472" t="s">
        <v>470</v>
      </c>
      <c r="G12" s="472"/>
      <c r="H12" s="472" t="s">
        <v>471</v>
      </c>
      <c r="I12" s="472"/>
      <c r="J12" s="472" t="s">
        <v>472</v>
      </c>
      <c r="K12" s="472"/>
      <c r="L12" s="472"/>
      <c r="M12" s="472"/>
      <c r="N12" s="472"/>
    </row>
    <row r="13" spans="1:14" ht="15" customHeight="1" x14ac:dyDescent="0.2">
      <c r="A13" s="477"/>
      <c r="B13" t="s">
        <v>473</v>
      </c>
      <c r="C13" t="s">
        <v>474</v>
      </c>
      <c r="D13" t="s">
        <v>473</v>
      </c>
      <c r="E13" t="s">
        <v>474</v>
      </c>
      <c r="F13" t="s">
        <v>473</v>
      </c>
      <c r="G13" t="s">
        <v>474</v>
      </c>
      <c r="H13" t="s">
        <v>473</v>
      </c>
      <c r="I13" t="s">
        <v>474</v>
      </c>
      <c r="J13" t="s">
        <v>475</v>
      </c>
      <c r="K13" t="s">
        <v>476</v>
      </c>
      <c r="L13" t="s">
        <v>477</v>
      </c>
      <c r="M13" t="s">
        <v>478</v>
      </c>
      <c r="N13" t="s">
        <v>479</v>
      </c>
    </row>
    <row r="14" spans="1:14" ht="15" customHeight="1" x14ac:dyDescent="0.2">
      <c r="A14">
        <v>1</v>
      </c>
      <c r="B14" s="474">
        <f>'Tabelle 2.3'!J11</f>
        <v>0.2722158976762874</v>
      </c>
      <c r="C14" s="475">
        <f>'Tabelle 3.3'!J11</f>
        <v>-4.0012631412744568</v>
      </c>
      <c r="D14" s="476">
        <f>IF(OR(AND(B14&gt;=-50,B14&lt;=50),ISNUMBER(B14)=FALSE),B14,"")</f>
        <v>0.2722158976762874</v>
      </c>
      <c r="E14" s="476">
        <f>IF(OR(AND(C14&gt;=-50,C14&lt;=50),ISNUMBER(C14)=FALSE),C14,"")</f>
        <v>-4.0012631412744568</v>
      </c>
      <c r="F14" t="str">
        <f>IF(ISNUMBER(B14)=FALSE,"",IF(B14&lt;-50,"&lt; -50",IF(B14&gt;50,"&gt; 50","")))</f>
        <v/>
      </c>
      <c r="G14" t="str">
        <f>IF(ISNUMBER(C14)=FALSE,"",IF(C14&lt;-50,"&lt; -50",IF(C14&gt;50,"&gt; 50","")))</f>
        <v/>
      </c>
      <c r="H14" s="476" t="str">
        <f>IF(B14&lt;-50,0.75,IF(B14&gt;50,-0.75,""))</f>
        <v/>
      </c>
      <c r="I14" s="476" t="str">
        <f>IF(C14&lt;-50,0.75,IF(C14&gt;50,-0.75,""))</f>
        <v/>
      </c>
      <c r="J14" t="e">
        <f>IF(OR(B14&lt;-50,B14&gt;50),N14,#N/A)</f>
        <v>#N/A</v>
      </c>
      <c r="K14" t="e">
        <f>IF(B14&lt;-50,-45,IF(B14&gt;50,45,#N/A))</f>
        <v>#N/A</v>
      </c>
      <c r="L14" t="e">
        <f>IF(OR(C14&lt;-50,C14&gt;50),N14,#N/A)</f>
        <v>#N/A</v>
      </c>
      <c r="M14" t="e">
        <f>IF(C14&lt;-50,-45,IF(C14&gt;50,45,#N/A))</f>
        <v>#N/A</v>
      </c>
      <c r="N14">
        <v>5</v>
      </c>
    </row>
    <row r="15" spans="1:14" ht="15" customHeight="1" x14ac:dyDescent="0.2">
      <c r="A15">
        <v>2</v>
      </c>
      <c r="B15" s="474">
        <f>'Tabelle 2.3'!J12</f>
        <v>5.4090909090909092</v>
      </c>
      <c r="C15" s="475">
        <f>'Tabelle 3.3'!J12</f>
        <v>6.1813980358174465</v>
      </c>
      <c r="D15" s="476">
        <f t="shared" ref="D15:E46" si="3">IF(OR(AND(B15&gt;=-50,B15&lt;=50),ISNUMBER(B15)=FALSE),B15,"")</f>
        <v>5.4090909090909092</v>
      </c>
      <c r="E15" s="476">
        <f t="shared" si="3"/>
        <v>6.1813980358174465</v>
      </c>
      <c r="F15" t="str">
        <f t="shared" ref="F15:G46" si="4">IF(ISNUMBER(B15)=FALSE,"",IF(B15&lt;-50,"&lt; -50",IF(B15&gt;50,"&gt; 50","")))</f>
        <v/>
      </c>
      <c r="G15" t="str">
        <f t="shared" si="4"/>
        <v/>
      </c>
      <c r="H15" s="476" t="str">
        <f t="shared" ref="H15:I46" si="5">IF(B15&lt;-50,0.75,IF(B15&gt;50,-0.75,""))</f>
        <v/>
      </c>
      <c r="I15" s="476" t="str">
        <f t="shared" si="5"/>
        <v/>
      </c>
      <c r="J15" t="e">
        <f t="shared" ref="J15:J46" si="6">IF(OR(B15&lt;-50,B15&gt;50),N15,#N/A)</f>
        <v>#N/A</v>
      </c>
      <c r="K15" t="e">
        <f t="shared" ref="K15:K46" si="7">IF(B15&lt;-50,-45,IF(B15&gt;50,45,#N/A))</f>
        <v>#N/A</v>
      </c>
      <c r="L15" t="e">
        <f t="shared" ref="L15:L46" si="8">IF(OR(C15&lt;-50,C15&gt;50),N15,#N/A)</f>
        <v>#N/A</v>
      </c>
      <c r="M15" t="e">
        <f t="shared" ref="M15:M46" si="9">IF(C15&lt;-50,-45,IF(C15&gt;50,45,#N/A))</f>
        <v>#N/A</v>
      </c>
      <c r="N15">
        <v>15</v>
      </c>
    </row>
    <row r="16" spans="1:14" ht="15" customHeight="1" x14ac:dyDescent="0.2">
      <c r="A16">
        <v>3</v>
      </c>
      <c r="B16" s="474">
        <f>'Tabelle 2.3'!J13</f>
        <v>2.6831036983321246</v>
      </c>
      <c r="C16" s="475">
        <f>'Tabelle 3.3'!J13</f>
        <v>-4.5045045045045047</v>
      </c>
      <c r="D16" s="476">
        <f t="shared" si="3"/>
        <v>2.6831036983321246</v>
      </c>
      <c r="E16" s="476">
        <f t="shared" si="3"/>
        <v>-4.5045045045045047</v>
      </c>
      <c r="F16" t="str">
        <f t="shared" si="4"/>
        <v/>
      </c>
      <c r="G16" t="str">
        <f t="shared" si="4"/>
        <v/>
      </c>
      <c r="H16" s="476" t="str">
        <f t="shared" si="5"/>
        <v/>
      </c>
      <c r="I16" s="476" t="str">
        <f t="shared" si="5"/>
        <v/>
      </c>
      <c r="J16" t="e">
        <f t="shared" si="6"/>
        <v>#N/A</v>
      </c>
      <c r="K16" t="e">
        <f t="shared" si="7"/>
        <v>#N/A</v>
      </c>
      <c r="L16" t="e">
        <f t="shared" si="8"/>
        <v>#N/A</v>
      </c>
      <c r="M16" t="e">
        <f t="shared" si="9"/>
        <v>#N/A</v>
      </c>
      <c r="N16">
        <v>25</v>
      </c>
    </row>
    <row r="17" spans="1:14" ht="15" customHeight="1" x14ac:dyDescent="0.2">
      <c r="A17">
        <v>4</v>
      </c>
      <c r="B17" s="474">
        <f>'Tabelle 2.3'!J14</f>
        <v>-2.7018019419201456</v>
      </c>
      <c r="C17" s="475">
        <f>'Tabelle 3.3'!J14</f>
        <v>-5.1323175621491579</v>
      </c>
      <c r="D17" s="476">
        <f t="shared" si="3"/>
        <v>-2.7018019419201456</v>
      </c>
      <c r="E17" s="476">
        <f t="shared" si="3"/>
        <v>-5.1323175621491579</v>
      </c>
      <c r="F17" t="str">
        <f t="shared" si="4"/>
        <v/>
      </c>
      <c r="G17" t="str">
        <f t="shared" si="4"/>
        <v/>
      </c>
      <c r="H17" s="476" t="str">
        <f t="shared" si="5"/>
        <v/>
      </c>
      <c r="I17" s="476" t="str">
        <f t="shared" si="5"/>
        <v/>
      </c>
      <c r="J17" t="e">
        <f t="shared" si="6"/>
        <v>#N/A</v>
      </c>
      <c r="K17" t="e">
        <f t="shared" si="7"/>
        <v>#N/A</v>
      </c>
      <c r="L17" t="e">
        <f t="shared" si="8"/>
        <v>#N/A</v>
      </c>
      <c r="M17" t="e">
        <f t="shared" si="9"/>
        <v>#N/A</v>
      </c>
      <c r="N17">
        <v>36</v>
      </c>
    </row>
    <row r="18" spans="1:14" ht="15" customHeight="1" x14ac:dyDescent="0.2">
      <c r="A18">
        <v>5</v>
      </c>
      <c r="B18" s="474">
        <f>'Tabelle 2.3'!J15</f>
        <v>-4.0720102871838835</v>
      </c>
      <c r="C18" s="475">
        <f>'Tabelle 3.3'!J15</f>
        <v>-7.1933962264150946</v>
      </c>
      <c r="D18" s="476">
        <f t="shared" si="3"/>
        <v>-4.0720102871838835</v>
      </c>
      <c r="E18" s="476">
        <f t="shared" si="3"/>
        <v>-7.1933962264150946</v>
      </c>
      <c r="F18" t="str">
        <f t="shared" si="4"/>
        <v/>
      </c>
      <c r="G18" t="str">
        <f t="shared" si="4"/>
        <v/>
      </c>
      <c r="H18" s="476" t="str">
        <f t="shared" si="5"/>
        <v/>
      </c>
      <c r="I18" s="476" t="str">
        <f t="shared" si="5"/>
        <v/>
      </c>
      <c r="J18" t="e">
        <f t="shared" si="6"/>
        <v>#N/A</v>
      </c>
      <c r="K18" t="e">
        <f t="shared" si="7"/>
        <v>#N/A</v>
      </c>
      <c r="L18" t="e">
        <f t="shared" si="8"/>
        <v>#N/A</v>
      </c>
      <c r="M18" t="e">
        <f t="shared" si="9"/>
        <v>#N/A</v>
      </c>
      <c r="N18">
        <v>46</v>
      </c>
    </row>
    <row r="19" spans="1:14" ht="15" customHeight="1" x14ac:dyDescent="0.2">
      <c r="A19">
        <v>6</v>
      </c>
      <c r="B19" s="474">
        <f>'Tabelle 2.3'!J16</f>
        <v>-2.3381294964028778</v>
      </c>
      <c r="C19" s="475">
        <f>'Tabelle 3.3'!J16</f>
        <v>-2.5925925925925926</v>
      </c>
      <c r="D19" s="476">
        <f t="shared" si="3"/>
        <v>-2.3381294964028778</v>
      </c>
      <c r="E19" s="476">
        <f t="shared" si="3"/>
        <v>-2.5925925925925926</v>
      </c>
      <c r="F19" t="str">
        <f t="shared" si="4"/>
        <v/>
      </c>
      <c r="G19" t="str">
        <f t="shared" si="4"/>
        <v/>
      </c>
      <c r="H19" s="476" t="str">
        <f t="shared" si="5"/>
        <v/>
      </c>
      <c r="I19" s="476" t="str">
        <f t="shared" si="5"/>
        <v/>
      </c>
      <c r="J19" t="e">
        <f t="shared" si="6"/>
        <v>#N/A</v>
      </c>
      <c r="K19" t="e">
        <f t="shared" si="7"/>
        <v>#N/A</v>
      </c>
      <c r="L19" t="e">
        <f t="shared" si="8"/>
        <v>#N/A</v>
      </c>
      <c r="M19" t="e">
        <f t="shared" si="9"/>
        <v>#N/A</v>
      </c>
      <c r="N19">
        <v>56</v>
      </c>
    </row>
    <row r="20" spans="1:14" ht="15" customHeight="1" x14ac:dyDescent="0.2">
      <c r="A20">
        <v>7</v>
      </c>
      <c r="B20" s="474">
        <f>'Tabelle 2.3'!J17</f>
        <v>-2.3540409620124074</v>
      </c>
      <c r="C20" s="475">
        <f>'Tabelle 3.3'!J17</f>
        <v>-6.5882352941176467</v>
      </c>
      <c r="D20" s="476">
        <f t="shared" si="3"/>
        <v>-2.3540409620124074</v>
      </c>
      <c r="E20" s="476">
        <f t="shared" si="3"/>
        <v>-6.5882352941176467</v>
      </c>
      <c r="F20" t="str">
        <f t="shared" si="4"/>
        <v/>
      </c>
      <c r="G20" t="str">
        <f t="shared" si="4"/>
        <v/>
      </c>
      <c r="H20" s="476" t="str">
        <f t="shared" si="5"/>
        <v/>
      </c>
      <c r="I20" s="476" t="str">
        <f t="shared" si="5"/>
        <v/>
      </c>
      <c r="J20" t="e">
        <f t="shared" si="6"/>
        <v>#N/A</v>
      </c>
      <c r="K20" t="e">
        <f t="shared" si="7"/>
        <v>#N/A</v>
      </c>
      <c r="L20" t="e">
        <f t="shared" si="8"/>
        <v>#N/A</v>
      </c>
      <c r="M20" t="e">
        <f t="shared" si="9"/>
        <v>#N/A</v>
      </c>
      <c r="N20">
        <v>67</v>
      </c>
    </row>
    <row r="21" spans="1:14" ht="15" customHeight="1" x14ac:dyDescent="0.2">
      <c r="A21">
        <v>8</v>
      </c>
      <c r="B21" s="474">
        <f>'Tabelle 2.3'!J18</f>
        <v>0.11055361850497492</v>
      </c>
      <c r="C21" s="475">
        <f>'Tabelle 3.3'!J18</f>
        <v>-3.1939877876937528</v>
      </c>
      <c r="D21" s="476">
        <f t="shared" si="3"/>
        <v>0.11055361850497492</v>
      </c>
      <c r="E21" s="476">
        <f t="shared" si="3"/>
        <v>-3.1939877876937528</v>
      </c>
      <c r="F21" t="str">
        <f t="shared" si="4"/>
        <v/>
      </c>
      <c r="G21" t="str">
        <f t="shared" si="4"/>
        <v/>
      </c>
      <c r="H21" s="476" t="str">
        <f t="shared" si="5"/>
        <v/>
      </c>
      <c r="I21" s="476" t="str">
        <f t="shared" si="5"/>
        <v/>
      </c>
      <c r="J21" t="e">
        <f t="shared" si="6"/>
        <v>#N/A</v>
      </c>
      <c r="K21" t="e">
        <f t="shared" si="7"/>
        <v>#N/A</v>
      </c>
      <c r="L21" t="e">
        <f t="shared" si="8"/>
        <v>#N/A</v>
      </c>
      <c r="M21" t="e">
        <f t="shared" si="9"/>
        <v>#N/A</v>
      </c>
      <c r="N21">
        <v>77</v>
      </c>
    </row>
    <row r="22" spans="1:14" ht="15" customHeight="1" x14ac:dyDescent="0.2">
      <c r="A22">
        <v>9</v>
      </c>
      <c r="B22" s="474">
        <f>'Tabelle 2.3'!J19</f>
        <v>-1.1811507010780149</v>
      </c>
      <c r="C22" s="475">
        <f>'Tabelle 3.3'!J19</f>
        <v>-13.018316963100611</v>
      </c>
      <c r="D22" s="476">
        <f t="shared" si="3"/>
        <v>-1.1811507010780149</v>
      </c>
      <c r="E22" s="476">
        <f t="shared" si="3"/>
        <v>-13.018316963100611</v>
      </c>
      <c r="F22" t="str">
        <f t="shared" si="4"/>
        <v/>
      </c>
      <c r="G22" t="str">
        <f t="shared" si="4"/>
        <v/>
      </c>
      <c r="H22" s="476" t="str">
        <f t="shared" si="5"/>
        <v/>
      </c>
      <c r="I22" s="476" t="str">
        <f t="shared" si="5"/>
        <v/>
      </c>
      <c r="J22" t="e">
        <f t="shared" si="6"/>
        <v>#N/A</v>
      </c>
      <c r="K22" t="e">
        <f t="shared" si="7"/>
        <v>#N/A</v>
      </c>
      <c r="L22" t="e">
        <f t="shared" si="8"/>
        <v>#N/A</v>
      </c>
      <c r="M22" t="e">
        <f t="shared" si="9"/>
        <v>#N/A</v>
      </c>
      <c r="N22">
        <v>87</v>
      </c>
    </row>
    <row r="23" spans="1:14" ht="15" customHeight="1" x14ac:dyDescent="0.2">
      <c r="A23">
        <v>10</v>
      </c>
      <c r="B23" s="474">
        <f>'Tabelle 2.3'!J20</f>
        <v>-2.2294668209065098</v>
      </c>
      <c r="C23" s="475">
        <f>'Tabelle 3.3'!J20</f>
        <v>-3.3596837944664033</v>
      </c>
      <c r="D23" s="476">
        <f t="shared" si="3"/>
        <v>-2.2294668209065098</v>
      </c>
      <c r="E23" s="476">
        <f t="shared" si="3"/>
        <v>-3.3596837944664033</v>
      </c>
      <c r="F23" t="str">
        <f t="shared" si="4"/>
        <v/>
      </c>
      <c r="G23" t="str">
        <f t="shared" si="4"/>
        <v/>
      </c>
      <c r="H23" s="476" t="str">
        <f t="shared" si="5"/>
        <v/>
      </c>
      <c r="I23" s="476" t="str">
        <f t="shared" si="5"/>
        <v/>
      </c>
      <c r="J23" t="e">
        <f t="shared" si="6"/>
        <v>#N/A</v>
      </c>
      <c r="K23" t="e">
        <f t="shared" si="7"/>
        <v>#N/A</v>
      </c>
      <c r="L23" t="e">
        <f t="shared" si="8"/>
        <v>#N/A</v>
      </c>
      <c r="M23" t="e">
        <f t="shared" si="9"/>
        <v>#N/A</v>
      </c>
      <c r="N23">
        <v>98</v>
      </c>
    </row>
    <row r="24" spans="1:14" ht="15" customHeight="1" x14ac:dyDescent="0.2">
      <c r="A24">
        <v>11</v>
      </c>
      <c r="B24" s="474">
        <f>'Tabelle 2.3'!J21</f>
        <v>0.97775258608473858</v>
      </c>
      <c r="C24" s="475">
        <f>'Tabelle 3.3'!J21</f>
        <v>-1.42829754601227</v>
      </c>
      <c r="D24" s="476">
        <f t="shared" si="3"/>
        <v>0.97775258608473858</v>
      </c>
      <c r="E24" s="476">
        <f t="shared" si="3"/>
        <v>-1.42829754601227</v>
      </c>
      <c r="F24" t="str">
        <f t="shared" si="4"/>
        <v/>
      </c>
      <c r="G24" t="str">
        <f t="shared" si="4"/>
        <v/>
      </c>
      <c r="H24" s="476" t="str">
        <f t="shared" si="5"/>
        <v/>
      </c>
      <c r="I24" s="476" t="str">
        <f t="shared" si="5"/>
        <v/>
      </c>
      <c r="J24" t="e">
        <f t="shared" si="6"/>
        <v>#N/A</v>
      </c>
      <c r="K24" t="e">
        <f t="shared" si="7"/>
        <v>#N/A</v>
      </c>
      <c r="L24" t="e">
        <f t="shared" si="8"/>
        <v>#N/A</v>
      </c>
      <c r="M24" t="e">
        <f t="shared" si="9"/>
        <v>#N/A</v>
      </c>
      <c r="N24">
        <v>108</v>
      </c>
    </row>
    <row r="25" spans="1:14" ht="15" customHeight="1" x14ac:dyDescent="0.2">
      <c r="A25">
        <v>12</v>
      </c>
      <c r="B25" s="474">
        <f>'Tabelle 2.3'!J22</f>
        <v>0.77070021737698435</v>
      </c>
      <c r="C25" s="475">
        <f>'Tabelle 3.3'!J22</f>
        <v>-1.7323775388291518</v>
      </c>
      <c r="D25" s="476">
        <f t="shared" si="3"/>
        <v>0.77070021737698435</v>
      </c>
      <c r="E25" s="476">
        <f t="shared" si="3"/>
        <v>-1.7323775388291518</v>
      </c>
      <c r="F25" t="str">
        <f t="shared" si="4"/>
        <v/>
      </c>
      <c r="G25" t="str">
        <f t="shared" si="4"/>
        <v/>
      </c>
      <c r="H25" s="476" t="str">
        <f t="shared" si="5"/>
        <v/>
      </c>
      <c r="I25" s="476" t="str">
        <f t="shared" si="5"/>
        <v/>
      </c>
      <c r="J25" t="e">
        <f t="shared" si="6"/>
        <v>#N/A</v>
      </c>
      <c r="K25" t="e">
        <f t="shared" si="7"/>
        <v>#N/A</v>
      </c>
      <c r="L25" t="e">
        <f t="shared" si="8"/>
        <v>#N/A</v>
      </c>
      <c r="M25" t="e">
        <f t="shared" si="9"/>
        <v>#N/A</v>
      </c>
      <c r="N25">
        <v>118</v>
      </c>
    </row>
    <row r="26" spans="1:14" ht="15" customHeight="1" x14ac:dyDescent="0.2">
      <c r="A26">
        <v>13</v>
      </c>
      <c r="B26" s="474">
        <f>'Tabelle 2.3'!J23</f>
        <v>3.6424935545712964</v>
      </c>
      <c r="C26" s="475">
        <f>'Tabelle 3.3'!J23</f>
        <v>-1.7543859649122806</v>
      </c>
      <c r="D26" s="476">
        <f t="shared" si="3"/>
        <v>3.6424935545712964</v>
      </c>
      <c r="E26" s="476">
        <f t="shared" si="3"/>
        <v>-1.7543859649122806</v>
      </c>
      <c r="F26" t="str">
        <f t="shared" si="4"/>
        <v/>
      </c>
      <c r="G26" t="str">
        <f t="shared" si="4"/>
        <v/>
      </c>
      <c r="H26" s="476" t="str">
        <f t="shared" si="5"/>
        <v/>
      </c>
      <c r="I26" s="476" t="str">
        <f t="shared" si="5"/>
        <v/>
      </c>
      <c r="J26" t="e">
        <f t="shared" si="6"/>
        <v>#N/A</v>
      </c>
      <c r="K26" t="e">
        <f t="shared" si="7"/>
        <v>#N/A</v>
      </c>
      <c r="L26" t="e">
        <f t="shared" si="8"/>
        <v>#N/A</v>
      </c>
      <c r="M26" t="e">
        <f t="shared" si="9"/>
        <v>#N/A</v>
      </c>
      <c r="N26">
        <v>129</v>
      </c>
    </row>
    <row r="27" spans="1:14" ht="15" customHeight="1" x14ac:dyDescent="0.2">
      <c r="A27">
        <v>14</v>
      </c>
      <c r="B27" s="474">
        <f>'Tabelle 2.3'!J24</f>
        <v>1.2872975277067349</v>
      </c>
      <c r="C27" s="475">
        <f>'Tabelle 3.3'!J24</f>
        <v>-3.2453245324532451</v>
      </c>
      <c r="D27" s="476">
        <f t="shared" si="3"/>
        <v>1.2872975277067349</v>
      </c>
      <c r="E27" s="476">
        <f t="shared" si="3"/>
        <v>-3.2453245324532451</v>
      </c>
      <c r="F27" t="str">
        <f t="shared" si="4"/>
        <v/>
      </c>
      <c r="G27" t="str">
        <f t="shared" si="4"/>
        <v/>
      </c>
      <c r="H27" s="476" t="str">
        <f t="shared" si="5"/>
        <v/>
      </c>
      <c r="I27" s="476" t="str">
        <f t="shared" si="5"/>
        <v/>
      </c>
      <c r="J27" t="e">
        <f t="shared" si="6"/>
        <v>#N/A</v>
      </c>
      <c r="K27" t="e">
        <f t="shared" si="7"/>
        <v>#N/A</v>
      </c>
      <c r="L27" t="e">
        <f t="shared" si="8"/>
        <v>#N/A</v>
      </c>
      <c r="M27" t="e">
        <f t="shared" si="9"/>
        <v>#N/A</v>
      </c>
      <c r="N27">
        <v>139</v>
      </c>
    </row>
    <row r="28" spans="1:14" ht="15" customHeight="1" x14ac:dyDescent="0.2">
      <c r="A28">
        <v>15</v>
      </c>
      <c r="B28" s="474">
        <f>'Tabelle 2.3'!J25</f>
        <v>-2.3819548872180452</v>
      </c>
      <c r="C28" s="475">
        <f>'Tabelle 3.3'!J25</f>
        <v>1.592442645074224</v>
      </c>
      <c r="D28" s="476">
        <f t="shared" si="3"/>
        <v>-2.3819548872180452</v>
      </c>
      <c r="E28" s="476">
        <f t="shared" si="3"/>
        <v>1.592442645074224</v>
      </c>
      <c r="F28" t="str">
        <f t="shared" si="4"/>
        <v/>
      </c>
      <c r="G28" t="str">
        <f t="shared" si="4"/>
        <v/>
      </c>
      <c r="H28" s="476" t="str">
        <f t="shared" si="5"/>
        <v/>
      </c>
      <c r="I28" s="476" t="str">
        <f t="shared" si="5"/>
        <v/>
      </c>
      <c r="J28" t="e">
        <f t="shared" si="6"/>
        <v>#N/A</v>
      </c>
      <c r="K28" t="e">
        <f t="shared" si="7"/>
        <v>#N/A</v>
      </c>
      <c r="L28" t="e">
        <f t="shared" si="8"/>
        <v>#N/A</v>
      </c>
      <c r="M28" t="e">
        <f t="shared" si="9"/>
        <v>#N/A</v>
      </c>
      <c r="N28">
        <v>149</v>
      </c>
    </row>
    <row r="29" spans="1:14" ht="15" customHeight="1" x14ac:dyDescent="0.2">
      <c r="A29">
        <v>16</v>
      </c>
      <c r="B29" s="474">
        <f>'Tabelle 2.3'!J26</f>
        <v>-0.46527085410435359</v>
      </c>
      <c r="C29" s="475">
        <f>'Tabelle 3.3'!J26</f>
        <v>1.8675477661255566</v>
      </c>
      <c r="D29" s="476">
        <f t="shared" si="3"/>
        <v>-0.46527085410435359</v>
      </c>
      <c r="E29" s="476">
        <f t="shared" si="3"/>
        <v>1.8675477661255566</v>
      </c>
      <c r="F29" t="str">
        <f t="shared" si="4"/>
        <v/>
      </c>
      <c r="G29" t="str">
        <f t="shared" si="4"/>
        <v/>
      </c>
      <c r="H29" s="476" t="str">
        <f t="shared" si="5"/>
        <v/>
      </c>
      <c r="I29" s="476" t="str">
        <f t="shared" si="5"/>
        <v/>
      </c>
      <c r="J29" t="e">
        <f t="shared" si="6"/>
        <v>#N/A</v>
      </c>
      <c r="K29" t="e">
        <f t="shared" si="7"/>
        <v>#N/A</v>
      </c>
      <c r="L29" t="e">
        <f t="shared" si="8"/>
        <v>#N/A</v>
      </c>
      <c r="M29" t="e">
        <f t="shared" si="9"/>
        <v>#N/A</v>
      </c>
      <c r="N29">
        <v>160</v>
      </c>
    </row>
    <row r="30" spans="1:14" ht="15" customHeight="1" x14ac:dyDescent="0.2">
      <c r="A30">
        <v>17</v>
      </c>
      <c r="B30" s="474">
        <f>'Tabelle 2.3'!J27</f>
        <v>-7.4090215733275224</v>
      </c>
      <c r="C30" s="475">
        <f>'Tabelle 3.3'!J27</f>
        <v>-2.6726057906458798</v>
      </c>
      <c r="D30" s="476">
        <f t="shared" si="3"/>
        <v>-7.4090215733275224</v>
      </c>
      <c r="E30" s="476">
        <f t="shared" si="3"/>
        <v>-2.6726057906458798</v>
      </c>
      <c r="F30" t="str">
        <f t="shared" si="4"/>
        <v/>
      </c>
      <c r="G30" t="str">
        <f t="shared" si="4"/>
        <v/>
      </c>
      <c r="H30" s="476" t="str">
        <f t="shared" si="5"/>
        <v/>
      </c>
      <c r="I30" s="476" t="str">
        <f t="shared" si="5"/>
        <v/>
      </c>
      <c r="J30" t="e">
        <f t="shared" si="6"/>
        <v>#N/A</v>
      </c>
      <c r="K30" t="e">
        <f t="shared" si="7"/>
        <v>#N/A</v>
      </c>
      <c r="L30" t="e">
        <f t="shared" si="8"/>
        <v>#N/A</v>
      </c>
      <c r="M30" t="e">
        <f t="shared" si="9"/>
        <v>#N/A</v>
      </c>
      <c r="N30">
        <v>170</v>
      </c>
    </row>
    <row r="31" spans="1:14" ht="15" customHeight="1" x14ac:dyDescent="0.2">
      <c r="A31">
        <v>18</v>
      </c>
      <c r="B31" s="474">
        <f>'Tabelle 2.3'!J28</f>
        <v>0.4498805004920568</v>
      </c>
      <c r="C31" s="475">
        <f>'Tabelle 3.3'!J28</f>
        <v>-12.830188679245284</v>
      </c>
      <c r="D31" s="476">
        <f t="shared" si="3"/>
        <v>0.4498805004920568</v>
      </c>
      <c r="E31" s="476">
        <f t="shared" si="3"/>
        <v>-12.830188679245284</v>
      </c>
      <c r="F31" t="str">
        <f t="shared" si="4"/>
        <v/>
      </c>
      <c r="G31" t="str">
        <f t="shared" si="4"/>
        <v/>
      </c>
      <c r="H31" s="476" t="str">
        <f t="shared" si="5"/>
        <v/>
      </c>
      <c r="I31" s="476" t="str">
        <f t="shared" si="5"/>
        <v/>
      </c>
      <c r="J31" t="e">
        <f t="shared" si="6"/>
        <v>#N/A</v>
      </c>
      <c r="K31" t="e">
        <f t="shared" si="7"/>
        <v>#N/A</v>
      </c>
      <c r="L31" t="e">
        <f t="shared" si="8"/>
        <v>#N/A</v>
      </c>
      <c r="M31" t="e">
        <f t="shared" si="9"/>
        <v>#N/A</v>
      </c>
      <c r="N31">
        <v>180</v>
      </c>
    </row>
    <row r="32" spans="1:14" ht="15" customHeight="1" x14ac:dyDescent="0.2">
      <c r="A32">
        <v>19</v>
      </c>
      <c r="B32" s="474">
        <f>'Tabelle 2.3'!J29</f>
        <v>-0.32677513785826129</v>
      </c>
      <c r="C32" s="475">
        <f>'Tabelle 3.3'!J29</f>
        <v>-0.29046738843411674</v>
      </c>
      <c r="D32" s="476">
        <f t="shared" si="3"/>
        <v>-0.32677513785826129</v>
      </c>
      <c r="E32" s="476">
        <f t="shared" si="3"/>
        <v>-0.29046738843411674</v>
      </c>
      <c r="F32" t="str">
        <f t="shared" si="4"/>
        <v/>
      </c>
      <c r="G32" t="str">
        <f t="shared" si="4"/>
        <v/>
      </c>
      <c r="H32" s="476" t="str">
        <f t="shared" si="5"/>
        <v/>
      </c>
      <c r="I32" s="476" t="str">
        <f t="shared" si="5"/>
        <v/>
      </c>
      <c r="J32" t="e">
        <f t="shared" si="6"/>
        <v>#N/A</v>
      </c>
      <c r="K32" t="e">
        <f t="shared" si="7"/>
        <v>#N/A</v>
      </c>
      <c r="L32" t="e">
        <f t="shared" si="8"/>
        <v>#N/A</v>
      </c>
      <c r="M32" t="e">
        <f t="shared" si="9"/>
        <v>#N/A</v>
      </c>
      <c r="N32">
        <v>191</v>
      </c>
    </row>
    <row r="33" spans="1:14" ht="15" customHeight="1" x14ac:dyDescent="0.2">
      <c r="A33">
        <v>20</v>
      </c>
      <c r="B33" s="474">
        <f>'Tabelle 2.3'!J30</f>
        <v>2.6860388776296635</v>
      </c>
      <c r="C33" s="475">
        <f>'Tabelle 3.3'!J30</f>
        <v>0.24658573596358119</v>
      </c>
      <c r="D33" s="476">
        <f t="shared" si="3"/>
        <v>2.6860388776296635</v>
      </c>
      <c r="E33" s="476">
        <f t="shared" si="3"/>
        <v>0.24658573596358119</v>
      </c>
      <c r="F33" t="str">
        <f t="shared" si="4"/>
        <v/>
      </c>
      <c r="G33" t="str">
        <f t="shared" si="4"/>
        <v/>
      </c>
      <c r="H33" s="476" t="str">
        <f t="shared" si="5"/>
        <v/>
      </c>
      <c r="I33" s="476" t="str">
        <f t="shared" si="5"/>
        <v/>
      </c>
      <c r="J33" t="e">
        <f t="shared" si="6"/>
        <v>#N/A</v>
      </c>
      <c r="K33" t="e">
        <f t="shared" si="7"/>
        <v>#N/A</v>
      </c>
      <c r="L33" t="e">
        <f t="shared" si="8"/>
        <v>#N/A</v>
      </c>
      <c r="M33" t="e">
        <f t="shared" si="9"/>
        <v>#N/A</v>
      </c>
      <c r="N33">
        <v>201</v>
      </c>
    </row>
    <row r="34" spans="1:14" ht="15" customHeight="1" x14ac:dyDescent="0.2">
      <c r="A34">
        <v>21</v>
      </c>
      <c r="B34" s="474">
        <f>'Tabelle 2.3'!J31</f>
        <v>2.7726273123194343</v>
      </c>
      <c r="C34" s="475">
        <f>'Tabelle 3.3'!J31</f>
        <v>0.6637806637806638</v>
      </c>
      <c r="D34" s="476">
        <f t="shared" si="3"/>
        <v>2.7726273123194343</v>
      </c>
      <c r="E34" s="476">
        <f t="shared" si="3"/>
        <v>0.6637806637806638</v>
      </c>
      <c r="F34" t="str">
        <f t="shared" si="4"/>
        <v/>
      </c>
      <c r="G34" t="str">
        <f t="shared" si="4"/>
        <v/>
      </c>
      <c r="H34" s="476" t="str">
        <f t="shared" si="5"/>
        <v/>
      </c>
      <c r="I34" s="476" t="str">
        <f t="shared" si="5"/>
        <v/>
      </c>
      <c r="J34" t="e">
        <f t="shared" si="6"/>
        <v>#N/A</v>
      </c>
      <c r="K34" t="e">
        <f t="shared" si="7"/>
        <v>#N/A</v>
      </c>
      <c r="L34" t="e">
        <f t="shared" si="8"/>
        <v>#N/A</v>
      </c>
      <c r="M34" t="e">
        <f t="shared" si="9"/>
        <v>#N/A</v>
      </c>
      <c r="N34">
        <v>211</v>
      </c>
    </row>
    <row r="35" spans="1:14" ht="15" customHeight="1" x14ac:dyDescent="0.2">
      <c r="A35">
        <v>22</v>
      </c>
      <c r="B35" s="474">
        <f>'Tabelle 2.3'!J32</f>
        <v>1.4974675181678045</v>
      </c>
      <c r="C35" s="475">
        <f>'Tabelle 3.3'!J32</f>
        <v>-0.1164746991070273</v>
      </c>
      <c r="D35" s="476">
        <f t="shared" si="3"/>
        <v>1.4974675181678045</v>
      </c>
      <c r="E35" s="476">
        <f t="shared" si="3"/>
        <v>-0.1164746991070273</v>
      </c>
      <c r="F35" t="str">
        <f t="shared" si="4"/>
        <v/>
      </c>
      <c r="G35" t="str">
        <f t="shared" si="4"/>
        <v/>
      </c>
      <c r="H35" s="476" t="str">
        <f t="shared" si="5"/>
        <v/>
      </c>
      <c r="I35" s="476" t="str">
        <f t="shared" si="5"/>
        <v/>
      </c>
      <c r="J35" t="e">
        <f t="shared" si="6"/>
        <v>#N/A</v>
      </c>
      <c r="K35" t="e">
        <f t="shared" si="7"/>
        <v>#N/A</v>
      </c>
      <c r="L35" t="e">
        <f t="shared" si="8"/>
        <v>#N/A</v>
      </c>
      <c r="M35" t="e">
        <f t="shared" si="9"/>
        <v>#N/A</v>
      </c>
      <c r="N35">
        <v>222</v>
      </c>
    </row>
    <row r="36" spans="1:14" ht="15" customHeight="1" x14ac:dyDescent="0.2">
      <c r="A36">
        <v>23</v>
      </c>
      <c r="B36" s="474">
        <f>'Tabelle 2.3'!J33</f>
        <v>0</v>
      </c>
      <c r="C36" s="475" t="str">
        <f>'Tabelle 3.3'!J33</f>
        <v>*</v>
      </c>
      <c r="D36" s="476">
        <f t="shared" si="3"/>
        <v>0</v>
      </c>
      <c r="E36" s="476" t="str">
        <f t="shared" si="3"/>
        <v>*</v>
      </c>
      <c r="F36" t="str">
        <f t="shared" si="4"/>
        <v/>
      </c>
      <c r="G36" t="str">
        <f t="shared" si="4"/>
        <v/>
      </c>
      <c r="H36" s="476" t="str">
        <f t="shared" si="5"/>
        <v/>
      </c>
      <c r="I36" s="476">
        <f t="shared" si="5"/>
        <v>-0.75</v>
      </c>
      <c r="J36" t="e">
        <f t="shared" si="6"/>
        <v>#N/A</v>
      </c>
      <c r="K36" t="e">
        <f t="shared" si="7"/>
        <v>#N/A</v>
      </c>
      <c r="L36">
        <f t="shared" si="8"/>
        <v>232</v>
      </c>
      <c r="M36">
        <f t="shared" si="9"/>
        <v>45</v>
      </c>
      <c r="N36">
        <v>232</v>
      </c>
    </row>
    <row r="37" spans="1:14" ht="15" customHeight="1" x14ac:dyDescent="0.2">
      <c r="A37">
        <v>24</v>
      </c>
      <c r="B37" s="474"/>
      <c r="C37" s="475"/>
      <c r="D37" s="476">
        <f t="shared" si="3"/>
        <v>0</v>
      </c>
      <c r="E37" s="476">
        <f t="shared" si="3"/>
        <v>0</v>
      </c>
      <c r="F37"/>
      <c r="G37"/>
      <c r="H37" s="476"/>
      <c r="J37"/>
      <c r="K37"/>
      <c r="L37"/>
      <c r="M37"/>
      <c r="N37"/>
    </row>
    <row r="38" spans="1:14" ht="15" customHeight="1" x14ac:dyDescent="0.2">
      <c r="A38">
        <v>25</v>
      </c>
      <c r="B38" s="474">
        <f>'Tabelle 2.3'!J35</f>
        <v>5.4090909090909092</v>
      </c>
      <c r="C38" s="475">
        <f>'Tabelle 3.3'!J35</f>
        <v>6.1813980358174465</v>
      </c>
      <c r="D38" s="476">
        <f t="shared" si="3"/>
        <v>5.4090909090909092</v>
      </c>
      <c r="E38" s="476">
        <f t="shared" si="3"/>
        <v>6.1813980358174465</v>
      </c>
      <c r="F38" t="str">
        <f t="shared" si="4"/>
        <v/>
      </c>
      <c r="G38" t="str">
        <f t="shared" si="4"/>
        <v/>
      </c>
      <c r="H38" s="476" t="str">
        <f t="shared" si="5"/>
        <v/>
      </c>
      <c r="I38" s="476" t="str">
        <f t="shared" si="5"/>
        <v/>
      </c>
      <c r="J38" t="e">
        <f t="shared" si="6"/>
        <v>#N/A</v>
      </c>
      <c r="K38" t="e">
        <f t="shared" si="7"/>
        <v>#N/A</v>
      </c>
      <c r="L38" t="e">
        <f t="shared" si="8"/>
        <v>#N/A</v>
      </c>
      <c r="M38" t="e">
        <f t="shared" si="9"/>
        <v>#N/A</v>
      </c>
      <c r="N38">
        <v>242</v>
      </c>
    </row>
    <row r="39" spans="1:14" ht="15" customHeight="1" x14ac:dyDescent="0.2">
      <c r="A39">
        <v>26</v>
      </c>
      <c r="B39" s="474">
        <f>'Tabelle 2.3'!J36</f>
        <v>-1.7930151224077631</v>
      </c>
      <c r="C39" s="475">
        <f>'Tabelle 3.3'!J36</f>
        <v>-4.4333387070772208</v>
      </c>
      <c r="D39" s="476">
        <f t="shared" si="3"/>
        <v>-1.7930151224077631</v>
      </c>
      <c r="E39" s="476">
        <f t="shared" si="3"/>
        <v>-4.4333387070772208</v>
      </c>
      <c r="F39" t="str">
        <f t="shared" si="4"/>
        <v/>
      </c>
      <c r="G39" t="str">
        <f t="shared" si="4"/>
        <v/>
      </c>
      <c r="H39" s="476" t="str">
        <f t="shared" si="5"/>
        <v/>
      </c>
      <c r="I39" s="476" t="str">
        <f t="shared" si="5"/>
        <v/>
      </c>
      <c r="J39" t="e">
        <f t="shared" si="6"/>
        <v>#N/A</v>
      </c>
      <c r="K39" t="e">
        <f t="shared" si="7"/>
        <v>#N/A</v>
      </c>
      <c r="L39" t="e">
        <f t="shared" si="8"/>
        <v>#N/A</v>
      </c>
      <c r="M39" t="e">
        <f t="shared" si="9"/>
        <v>#N/A</v>
      </c>
      <c r="N39">
        <v>253</v>
      </c>
    </row>
    <row r="40" spans="1:14" ht="15" customHeight="1" x14ac:dyDescent="0.2">
      <c r="A40">
        <v>27</v>
      </c>
      <c r="B40" s="474">
        <f>'Tabelle 2.3'!J37</f>
        <v>0.75820289781241912</v>
      </c>
      <c r="C40" s="475">
        <f>'Tabelle 3.3'!J37</f>
        <v>-4.2194960699331521</v>
      </c>
      <c r="D40" s="476">
        <f t="shared" si="3"/>
        <v>0.75820289781241912</v>
      </c>
      <c r="E40" s="476">
        <f t="shared" si="3"/>
        <v>-4.2194960699331521</v>
      </c>
      <c r="F40" t="str">
        <f t="shared" si="4"/>
        <v/>
      </c>
      <c r="G40" t="str">
        <f t="shared" si="4"/>
        <v/>
      </c>
      <c r="H40" s="476" t="str">
        <f t="shared" si="5"/>
        <v/>
      </c>
      <c r="I40" s="476" t="str">
        <f t="shared" si="5"/>
        <v/>
      </c>
      <c r="J40" t="e">
        <f t="shared" si="6"/>
        <v>#N/A</v>
      </c>
      <c r="K40" t="e">
        <f t="shared" si="7"/>
        <v>#N/A</v>
      </c>
      <c r="L40" t="e">
        <f t="shared" si="8"/>
        <v>#N/A</v>
      </c>
      <c r="M40" t="e">
        <f t="shared" si="9"/>
        <v>#N/A</v>
      </c>
      <c r="N40">
        <v>263</v>
      </c>
    </row>
    <row r="41" spans="1:14" ht="15" customHeight="1" x14ac:dyDescent="0.2">
      <c r="A41">
        <v>28</v>
      </c>
      <c r="B41" s="474" t="e">
        <f>'Tabelle 2.3'!#REF!</f>
        <v>#REF!</v>
      </c>
      <c r="C41" s="475" t="e">
        <f>'Tabelle 3.3'!#REF!</f>
        <v>#REF!</v>
      </c>
      <c r="D41" s="476" t="e">
        <f t="shared" si="3"/>
        <v>#REF!</v>
      </c>
      <c r="E41" s="476" t="e">
        <f t="shared" si="3"/>
        <v>#REF!</v>
      </c>
      <c r="F41" t="str">
        <f t="shared" si="4"/>
        <v/>
      </c>
      <c r="G41" t="str">
        <f t="shared" si="4"/>
        <v/>
      </c>
      <c r="H41" s="476" t="e">
        <f t="shared" si="5"/>
        <v>#REF!</v>
      </c>
      <c r="I41" s="476" t="e">
        <f t="shared" si="5"/>
        <v>#REF!</v>
      </c>
      <c r="J41" t="e">
        <f t="shared" si="6"/>
        <v>#REF!</v>
      </c>
      <c r="K41" t="e">
        <f t="shared" si="7"/>
        <v>#REF!</v>
      </c>
      <c r="L41" t="e">
        <f t="shared" si="8"/>
        <v>#REF!</v>
      </c>
      <c r="M41" t="e">
        <f t="shared" si="9"/>
        <v>#REF!</v>
      </c>
      <c r="N41">
        <v>273</v>
      </c>
    </row>
    <row r="42" spans="1:14" ht="15" customHeight="1" x14ac:dyDescent="0.2">
      <c r="A42">
        <v>29</v>
      </c>
      <c r="B42" s="474" t="e">
        <f>'Tabelle 2.3'!#REF!</f>
        <v>#REF!</v>
      </c>
      <c r="C42" s="475" t="e">
        <f>'Tabelle 3.3'!#REF!</f>
        <v>#REF!</v>
      </c>
      <c r="D42" s="476" t="e">
        <f t="shared" si="3"/>
        <v>#REF!</v>
      </c>
      <c r="E42" s="476" t="e">
        <f t="shared" si="3"/>
        <v>#REF!</v>
      </c>
      <c r="F42" t="str">
        <f t="shared" si="4"/>
        <v/>
      </c>
      <c r="G42" t="str">
        <f t="shared" si="4"/>
        <v/>
      </c>
      <c r="H42" s="476" t="e">
        <f t="shared" si="5"/>
        <v>#REF!</v>
      </c>
      <c r="I42" s="476" t="e">
        <f t="shared" si="5"/>
        <v>#REF!</v>
      </c>
      <c r="J42" t="e">
        <f t="shared" si="6"/>
        <v>#REF!</v>
      </c>
      <c r="K42" t="e">
        <f t="shared" si="7"/>
        <v>#REF!</v>
      </c>
      <c r="L42" t="e">
        <f t="shared" si="8"/>
        <v>#REF!</v>
      </c>
      <c r="M42" t="e">
        <f t="shared" si="9"/>
        <v>#REF!</v>
      </c>
      <c r="N42">
        <v>284</v>
      </c>
    </row>
    <row r="43" spans="1:14" ht="15" customHeight="1" x14ac:dyDescent="0.2">
      <c r="A43">
        <v>30</v>
      </c>
      <c r="B43" s="474" t="e">
        <f>'Tabelle 2.3'!#REF!</f>
        <v>#REF!</v>
      </c>
      <c r="C43" s="475" t="e">
        <f>'Tabelle 3.3'!#REF!</f>
        <v>#REF!</v>
      </c>
      <c r="D43" s="476" t="e">
        <f t="shared" si="3"/>
        <v>#REF!</v>
      </c>
      <c r="E43" s="476" t="e">
        <f t="shared" si="3"/>
        <v>#REF!</v>
      </c>
      <c r="F43" t="str">
        <f t="shared" si="4"/>
        <v/>
      </c>
      <c r="G43" t="str">
        <f t="shared" si="4"/>
        <v/>
      </c>
      <c r="H43" s="476" t="e">
        <f t="shared" si="5"/>
        <v>#REF!</v>
      </c>
      <c r="I43" s="476" t="e">
        <f t="shared" si="5"/>
        <v>#REF!</v>
      </c>
      <c r="J43" t="e">
        <f t="shared" si="6"/>
        <v>#REF!</v>
      </c>
      <c r="K43" t="e">
        <f t="shared" si="7"/>
        <v>#REF!</v>
      </c>
      <c r="L43" t="e">
        <f t="shared" si="8"/>
        <v>#REF!</v>
      </c>
      <c r="M43" t="e">
        <f t="shared" si="9"/>
        <v>#REF!</v>
      </c>
      <c r="N43">
        <v>294</v>
      </c>
    </row>
    <row r="44" spans="1:14" ht="15" customHeight="1" x14ac:dyDescent="0.2">
      <c r="A44">
        <v>31</v>
      </c>
      <c r="B44" s="474" t="e">
        <f>'Tabelle 2.3'!#REF!</f>
        <v>#REF!</v>
      </c>
      <c r="C44" s="475" t="e">
        <f>'Tabelle 3.3'!#REF!</f>
        <v>#REF!</v>
      </c>
      <c r="D44" s="476" t="e">
        <f t="shared" si="3"/>
        <v>#REF!</v>
      </c>
      <c r="E44" s="476" t="e">
        <f t="shared" si="3"/>
        <v>#REF!</v>
      </c>
      <c r="F44" t="str">
        <f t="shared" si="4"/>
        <v/>
      </c>
      <c r="G44" t="str">
        <f t="shared" si="4"/>
        <v/>
      </c>
      <c r="H44" s="476" t="e">
        <f t="shared" si="5"/>
        <v>#REF!</v>
      </c>
      <c r="I44" s="476" t="e">
        <f t="shared" si="5"/>
        <v>#REF!</v>
      </c>
      <c r="J44" t="e">
        <f t="shared" si="6"/>
        <v>#REF!</v>
      </c>
      <c r="K44" t="e">
        <f t="shared" si="7"/>
        <v>#REF!</v>
      </c>
      <c r="L44" t="e">
        <f t="shared" si="8"/>
        <v>#REF!</v>
      </c>
      <c r="M44" t="e">
        <f t="shared" si="9"/>
        <v>#REF!</v>
      </c>
      <c r="N44">
        <v>304</v>
      </c>
    </row>
    <row r="45" spans="1:14" ht="15" customHeight="1" x14ac:dyDescent="0.2">
      <c r="A45">
        <v>32</v>
      </c>
      <c r="B45" s="474" t="e">
        <f>'Tabelle 2.3'!#REF!</f>
        <v>#REF!</v>
      </c>
      <c r="C45" s="475" t="e">
        <f>'Tabelle 3.3'!#REF!</f>
        <v>#REF!</v>
      </c>
      <c r="D45" s="476" t="e">
        <f t="shared" si="3"/>
        <v>#REF!</v>
      </c>
      <c r="E45" s="476" t="e">
        <f t="shared" si="3"/>
        <v>#REF!</v>
      </c>
      <c r="F45" t="str">
        <f t="shared" si="4"/>
        <v/>
      </c>
      <c r="G45" t="str">
        <f t="shared" si="4"/>
        <v/>
      </c>
      <c r="H45" s="476" t="e">
        <f t="shared" si="5"/>
        <v>#REF!</v>
      </c>
      <c r="I45" s="476" t="e">
        <f t="shared" si="5"/>
        <v>#REF!</v>
      </c>
      <c r="J45" t="e">
        <f t="shared" si="6"/>
        <v>#REF!</v>
      </c>
      <c r="K45" t="e">
        <f t="shared" si="7"/>
        <v>#REF!</v>
      </c>
      <c r="L45" t="e">
        <f t="shared" si="8"/>
        <v>#REF!</v>
      </c>
      <c r="M45" t="e">
        <f t="shared" si="9"/>
        <v>#REF!</v>
      </c>
      <c r="N45">
        <v>315</v>
      </c>
    </row>
    <row r="46" spans="1:14" ht="15" customHeight="1" x14ac:dyDescent="0.2">
      <c r="A46">
        <v>33</v>
      </c>
      <c r="B46" s="474">
        <f>'Tabelle 2.3'!J37</f>
        <v>0.75820289781241912</v>
      </c>
      <c r="C46" s="475">
        <f>'Tabelle 3.3'!J37</f>
        <v>-4.2194960699331521</v>
      </c>
      <c r="D46" s="476">
        <f t="shared" si="3"/>
        <v>0.75820289781241912</v>
      </c>
      <c r="E46" s="476">
        <f t="shared" si="3"/>
        <v>-4.2194960699331521</v>
      </c>
      <c r="F46" t="str">
        <f t="shared" si="4"/>
        <v/>
      </c>
      <c r="G46" t="str">
        <f t="shared" si="4"/>
        <v/>
      </c>
      <c r="H46" s="476" t="str">
        <f t="shared" si="5"/>
        <v/>
      </c>
      <c r="I46" s="476" t="str">
        <f t="shared" si="5"/>
        <v/>
      </c>
      <c r="J46" t="e">
        <f t="shared" si="6"/>
        <v>#N/A</v>
      </c>
      <c r="K46" t="e">
        <f t="shared" si="7"/>
        <v>#N/A</v>
      </c>
      <c r="L46" t="e">
        <f t="shared" si="8"/>
        <v>#N/A</v>
      </c>
      <c r="M46" t="e">
        <f t="shared" si="9"/>
        <v>#N/A</v>
      </c>
      <c r="N46">
        <v>325</v>
      </c>
    </row>
    <row r="47" spans="1:14" ht="15" customHeight="1" x14ac:dyDescent="0.2">
      <c r="A47"/>
      <c r="E47"/>
      <c r="F47"/>
      <c r="G47"/>
      <c r="I47"/>
      <c r="J47"/>
      <c r="K47"/>
      <c r="L47"/>
      <c r="M47"/>
      <c r="N47"/>
    </row>
    <row r="48" spans="1:14" ht="15" customHeight="1" x14ac:dyDescent="0.2">
      <c r="A48"/>
      <c r="D48" s="478"/>
      <c r="E48"/>
      <c r="F48"/>
      <c r="G48"/>
      <c r="I48"/>
      <c r="J48"/>
      <c r="K48"/>
      <c r="L48"/>
      <c r="M48"/>
      <c r="N48"/>
    </row>
    <row r="49" spans="1:14" ht="15" customHeight="1" x14ac:dyDescent="0.2">
      <c r="A49" s="414" t="s">
        <v>485</v>
      </c>
      <c r="E49"/>
      <c r="F49"/>
      <c r="G49"/>
      <c r="I49"/>
      <c r="J49"/>
      <c r="K49"/>
      <c r="L49"/>
      <c r="M49"/>
      <c r="N49"/>
    </row>
    <row r="50" spans="1:14" ht="15" customHeight="1" x14ac:dyDescent="0.2">
      <c r="A50" s="479" t="s">
        <v>486</v>
      </c>
      <c r="B50" s="472" t="s">
        <v>94</v>
      </c>
      <c r="C50" s="472"/>
      <c r="D50" s="472"/>
      <c r="E50" s="480" t="s">
        <v>487</v>
      </c>
      <c r="F50" s="480"/>
      <c r="G50" s="480"/>
      <c r="H50" s="481" t="s">
        <v>488</v>
      </c>
      <c r="I50" s="480" t="s">
        <v>489</v>
      </c>
      <c r="J50" s="480"/>
      <c r="K50" s="480"/>
      <c r="L50" s="387" t="s">
        <v>490</v>
      </c>
      <c r="M50"/>
      <c r="N50"/>
    </row>
    <row r="51" spans="1:14" ht="39.950000000000003" customHeight="1" x14ac:dyDescent="0.2">
      <c r="A51" s="479"/>
      <c r="B51" s="482">
        <v>76479</v>
      </c>
      <c r="C51" s="482">
        <v>75566</v>
      </c>
      <c r="D51" s="482">
        <v>35950</v>
      </c>
      <c r="E51" s="482" t="s">
        <v>473</v>
      </c>
      <c r="F51" s="482" t="s">
        <v>112</v>
      </c>
      <c r="G51" s="482" t="s">
        <v>113</v>
      </c>
      <c r="H51" s="481"/>
      <c r="I51" s="482" t="s">
        <v>473</v>
      </c>
      <c r="J51" s="482" t="s">
        <v>112</v>
      </c>
      <c r="K51" s="482" t="s">
        <v>113</v>
      </c>
      <c r="L51" s="482" t="s">
        <v>491</v>
      </c>
      <c r="M51" s="482"/>
      <c r="N51" s="482"/>
    </row>
    <row r="52" spans="1:14" ht="15" customHeight="1" x14ac:dyDescent="0.2">
      <c r="A52" s="483" t="s">
        <v>492</v>
      </c>
      <c r="B52" s="484">
        <v>270728</v>
      </c>
      <c r="C52" s="484">
        <v>44667</v>
      </c>
      <c r="D52" s="484">
        <v>25255</v>
      </c>
      <c r="E52" s="476">
        <f>IF($A$52=37802,IF(COUNTBLANK(B$52:B$71)&gt;0,#N/A,B52/B$52*100),IF(COUNTBLANK(B$52:B$76)&gt;0,#N/A,B52/B$52*100))</f>
        <v>100</v>
      </c>
      <c r="F52" s="476">
        <f>IF($A$52=37802,IF(COUNTBLANK(C$52:C$71)&gt;0,#N/A,C52/C$52*100),IF(COUNTBLANK(C$52:C$76)&gt;0,#N/A,C52/C$52*100))</f>
        <v>100</v>
      </c>
      <c r="G52" s="476">
        <f>IF($A$52=37802,IF(COUNTBLANK(D$52:D$71)&gt;0,#N/A,D52/D$52*100),IF(COUNTBLANK(D$52:D$76)&gt;0,#N/A,D52/D$52*100))</f>
        <v>100</v>
      </c>
      <c r="H52" s="485" t="str">
        <f>IF(ISERROR(L52)=TRUE,IF(MONTH(A52)=MONTH(MAX(A$52:A$76)),A52,""),"")</f>
        <v/>
      </c>
      <c r="I52" s="476" t="str">
        <f>IF($H52&lt;&gt;"",E52,"")</f>
        <v/>
      </c>
      <c r="J52" s="476" t="str">
        <f>IF($H52&lt;&gt;"",F52,"")</f>
        <v/>
      </c>
      <c r="K52" s="476" t="str">
        <f t="shared" ref="J52:K67" si="10">IF($H52&lt;&gt;"",G52,"")</f>
        <v/>
      </c>
      <c r="L52" s="476" t="e">
        <f>IF(A$52=37802,IF(AND(COUNTBLANK(B$52:B$71)&lt;&gt;0,COUNTBLANK(C$52:C$71)&lt;&gt;0,COUNTBLANK(D$52:D$71)&lt;&gt;0),135,#N/A),IF(AND(COUNTBLANK(B$52:B$76)&lt;&gt;0,COUNTBLANK(C$52:C$76)&lt;&gt;0,COUNTBLANK(D$52:D$76)&lt;&gt;0),135,#N/A))</f>
        <v>#N/A</v>
      </c>
    </row>
    <row r="53" spans="1:14" ht="15" customHeight="1" x14ac:dyDescent="0.2">
      <c r="A53" s="483" t="s">
        <v>493</v>
      </c>
      <c r="B53" s="484">
        <v>270879</v>
      </c>
      <c r="C53" s="484">
        <v>42836</v>
      </c>
      <c r="D53" s="484">
        <v>24640</v>
      </c>
      <c r="E53" s="476">
        <f t="shared" ref="E53:G71" si="11">IF($A$52=37802,IF(COUNTBLANK(B$52:B$71)&gt;0,#N/A,B53/B$52*100),IF(COUNTBLANK(B$52:B$76)&gt;0,#N/A,B53/B$52*100))</f>
        <v>100.05577553854792</v>
      </c>
      <c r="F53" s="476">
        <f t="shared" si="11"/>
        <v>95.900776859874185</v>
      </c>
      <c r="G53" s="476">
        <f t="shared" si="11"/>
        <v>97.564838645812713</v>
      </c>
      <c r="H53" s="485" t="str">
        <f>IF(ISERROR(L53)=TRUE,IF(MONTH(A53)=MONTH(MAX(A$52:A$76)),A53,""),"")</f>
        <v/>
      </c>
      <c r="I53" s="476" t="str">
        <f t="shared" ref="I53:K76" si="12">IF($H53&lt;&gt;"",E53,"")</f>
        <v/>
      </c>
      <c r="J53" s="476" t="str">
        <f t="shared" si="10"/>
        <v/>
      </c>
      <c r="K53" s="476" t="str">
        <f t="shared" si="10"/>
        <v/>
      </c>
      <c r="L53" s="476" t="e">
        <f t="shared" ref="L53:L76" si="13">IF(A$52=37802,IF(AND(COUNTBLANK(B$52:B$71)&lt;&gt;0,COUNTBLANK(C$52:C$71)&lt;&gt;0,COUNTBLANK(D$52:D$71)&lt;&gt;0),135,#N/A),IF(AND(COUNTBLANK(B$52:B$76)&lt;&gt;0,COUNTBLANK(C$52:C$76)&lt;&gt;0,COUNTBLANK(D$52:D$76)&lt;&gt;0),135,#N/A))</f>
        <v>#N/A</v>
      </c>
    </row>
    <row r="54" spans="1:14" ht="15" customHeight="1" x14ac:dyDescent="0.2">
      <c r="A54" s="486" t="s">
        <v>494</v>
      </c>
      <c r="B54" s="484">
        <v>268457</v>
      </c>
      <c r="C54" s="484">
        <v>42309</v>
      </c>
      <c r="D54" s="484">
        <v>24419</v>
      </c>
      <c r="E54" s="476">
        <f t="shared" si="11"/>
        <v>99.161150675216462</v>
      </c>
      <c r="F54" s="476">
        <f t="shared" si="11"/>
        <v>94.720934918396125</v>
      </c>
      <c r="G54" s="476">
        <f t="shared" si="11"/>
        <v>96.689764403088503</v>
      </c>
      <c r="H54" s="485" t="str">
        <f>IF(ISERROR(L54)=TRUE,IF(MONTH(A54)=MONTH(MAX(A$52:A$76)),A54,""),"")</f>
        <v/>
      </c>
      <c r="I54" s="476" t="str">
        <f t="shared" si="12"/>
        <v/>
      </c>
      <c r="J54" s="476" t="str">
        <f t="shared" si="10"/>
        <v/>
      </c>
      <c r="K54" s="476" t="str">
        <f t="shared" si="10"/>
        <v/>
      </c>
      <c r="L54" s="476" t="e">
        <f t="shared" si="13"/>
        <v>#N/A</v>
      </c>
    </row>
    <row r="55" spans="1:14" ht="15" customHeight="1" x14ac:dyDescent="0.2">
      <c r="A55" s="486">
        <v>44075</v>
      </c>
      <c r="B55" s="484">
        <v>274121</v>
      </c>
      <c r="C55" s="484">
        <v>41600</v>
      </c>
      <c r="D55" s="484">
        <v>25930</v>
      </c>
      <c r="E55" s="476">
        <f t="shared" si="11"/>
        <v>101.25328743240448</v>
      </c>
      <c r="F55" s="476">
        <f t="shared" si="11"/>
        <v>93.133633331094543</v>
      </c>
      <c r="G55" s="476">
        <f t="shared" si="11"/>
        <v>102.67273807166897</v>
      </c>
      <c r="H55" s="485">
        <f>IF(ISERROR(L55)=TRUE,IF(MONTH(A55)=MONTH(MAX(A$52:A$76)),A55,""),"")</f>
        <v>44075</v>
      </c>
      <c r="I55" s="476">
        <f t="shared" si="12"/>
        <v>101.25328743240448</v>
      </c>
      <c r="J55" s="476">
        <f t="shared" si="10"/>
        <v>93.133633331094543</v>
      </c>
      <c r="K55" s="476">
        <f t="shared" si="10"/>
        <v>102.67273807166897</v>
      </c>
      <c r="L55" s="476" t="e">
        <f t="shared" si="13"/>
        <v>#N/A</v>
      </c>
    </row>
    <row r="56" spans="1:14" ht="15" customHeight="1" x14ac:dyDescent="0.2">
      <c r="A56" s="486" t="s">
        <v>495</v>
      </c>
      <c r="B56" s="484">
        <v>274601</v>
      </c>
      <c r="C56" s="484">
        <v>41161</v>
      </c>
      <c r="D56" s="484">
        <v>26000</v>
      </c>
      <c r="E56" s="476">
        <f t="shared" si="11"/>
        <v>101.4305871575899</v>
      </c>
      <c r="F56" s="476">
        <f t="shared" si="11"/>
        <v>92.150804844739966</v>
      </c>
      <c r="G56" s="476">
        <f t="shared" si="11"/>
        <v>102.94991090873094</v>
      </c>
      <c r="H56" s="485" t="str">
        <f t="shared" ref="H56:H71" si="14">IF(ISERROR(L56)=TRUE,IF(MONTH(A56)=MONTH(MAX(A$52:A$76)),A56,""),"")</f>
        <v/>
      </c>
      <c r="I56" s="476" t="str">
        <f t="shared" si="12"/>
        <v/>
      </c>
      <c r="J56" s="476" t="str">
        <f t="shared" si="10"/>
        <v/>
      </c>
      <c r="K56" s="476" t="str">
        <f t="shared" si="10"/>
        <v/>
      </c>
      <c r="L56" s="476" t="e">
        <f t="shared" si="13"/>
        <v>#N/A</v>
      </c>
    </row>
    <row r="57" spans="1:14" ht="15" customHeight="1" x14ac:dyDescent="0.2">
      <c r="A57" s="486" t="s">
        <v>496</v>
      </c>
      <c r="B57" s="484">
        <v>274619</v>
      </c>
      <c r="C57" s="484">
        <v>40439</v>
      </c>
      <c r="D57" s="484">
        <v>26140</v>
      </c>
      <c r="E57" s="476">
        <f t="shared" si="11"/>
        <v>101.43723589728435</v>
      </c>
      <c r="F57" s="476">
        <f t="shared" si="11"/>
        <v>90.534398997022407</v>
      </c>
      <c r="G57" s="476">
        <f t="shared" si="11"/>
        <v>103.50425658285486</v>
      </c>
      <c r="H57" s="485" t="str">
        <f t="shared" si="14"/>
        <v/>
      </c>
      <c r="I57" s="476" t="str">
        <f t="shared" si="12"/>
        <v/>
      </c>
      <c r="J57" s="476" t="str">
        <f t="shared" si="10"/>
        <v/>
      </c>
      <c r="K57" s="476" t="str">
        <f t="shared" si="10"/>
        <v/>
      </c>
      <c r="L57" s="476" t="e">
        <f t="shared" si="13"/>
        <v>#N/A</v>
      </c>
    </row>
    <row r="58" spans="1:14" ht="15" customHeight="1" x14ac:dyDescent="0.2">
      <c r="A58" s="486" t="s">
        <v>497</v>
      </c>
      <c r="B58" s="484">
        <v>275923</v>
      </c>
      <c r="C58" s="484">
        <v>41840</v>
      </c>
      <c r="D58" s="484">
        <v>27512</v>
      </c>
      <c r="E58" s="476">
        <f t="shared" si="11"/>
        <v>101.91890015070477</v>
      </c>
      <c r="F58" s="476">
        <f t="shared" si="11"/>
        <v>93.670942754158546</v>
      </c>
      <c r="G58" s="476">
        <f t="shared" si="11"/>
        <v>108.93684418926945</v>
      </c>
      <c r="H58" s="485" t="str">
        <f t="shared" si="14"/>
        <v/>
      </c>
      <c r="I58" s="476" t="str">
        <f t="shared" si="12"/>
        <v/>
      </c>
      <c r="J58" s="476" t="str">
        <f t="shared" si="10"/>
        <v/>
      </c>
      <c r="K58" s="476" t="str">
        <f t="shared" si="10"/>
        <v/>
      </c>
      <c r="L58" s="476" t="e">
        <f t="shared" si="13"/>
        <v>#N/A</v>
      </c>
    </row>
    <row r="59" spans="1:14" ht="15" customHeight="1" x14ac:dyDescent="0.2">
      <c r="A59" s="486">
        <v>44440</v>
      </c>
      <c r="B59" s="484">
        <v>280167</v>
      </c>
      <c r="C59" s="484">
        <v>41325</v>
      </c>
      <c r="D59" s="484">
        <v>28758</v>
      </c>
      <c r="E59" s="476">
        <f t="shared" si="11"/>
        <v>103.48652522088591</v>
      </c>
      <c r="F59" s="476">
        <f t="shared" si="11"/>
        <v>92.517966283833715</v>
      </c>
      <c r="G59" s="476">
        <f t="shared" si="11"/>
        <v>113.87052068897248</v>
      </c>
      <c r="H59" s="485">
        <f t="shared" si="14"/>
        <v>44440</v>
      </c>
      <c r="I59" s="476">
        <f t="shared" si="12"/>
        <v>103.48652522088591</v>
      </c>
      <c r="J59" s="476">
        <f t="shared" si="10"/>
        <v>92.517966283833715</v>
      </c>
      <c r="K59" s="476">
        <f t="shared" si="10"/>
        <v>113.87052068897248</v>
      </c>
      <c r="L59" s="476" t="e">
        <f t="shared" si="13"/>
        <v>#N/A</v>
      </c>
    </row>
    <row r="60" spans="1:14" ht="15" customHeight="1" x14ac:dyDescent="0.2">
      <c r="A60" s="486" t="s">
        <v>498</v>
      </c>
      <c r="B60" s="484">
        <v>281473</v>
      </c>
      <c r="C60" s="484">
        <v>42092</v>
      </c>
      <c r="D60" s="484">
        <v>29179</v>
      </c>
      <c r="E60" s="476">
        <f t="shared" si="11"/>
        <v>103.96892822316126</v>
      </c>
      <c r="F60" s="476">
        <f t="shared" si="11"/>
        <v>94.235117648375748</v>
      </c>
      <c r="G60" s="476">
        <f t="shared" si="11"/>
        <v>115.53751732330231</v>
      </c>
      <c r="H60" s="485" t="str">
        <f t="shared" si="14"/>
        <v/>
      </c>
      <c r="I60" s="476" t="str">
        <f t="shared" si="12"/>
        <v/>
      </c>
      <c r="J60" s="476" t="str">
        <f t="shared" si="10"/>
        <v/>
      </c>
      <c r="K60" s="476" t="str">
        <f t="shared" si="10"/>
        <v/>
      </c>
      <c r="L60" s="476" t="e">
        <f t="shared" si="13"/>
        <v>#N/A</v>
      </c>
    </row>
    <row r="61" spans="1:14" ht="15" customHeight="1" x14ac:dyDescent="0.2">
      <c r="A61" s="486" t="s">
        <v>499</v>
      </c>
      <c r="B61" s="484">
        <v>282251</v>
      </c>
      <c r="C61" s="484">
        <v>41830</v>
      </c>
      <c r="D61" s="484">
        <v>29768</v>
      </c>
      <c r="E61" s="476">
        <f t="shared" si="11"/>
        <v>104.25630152773265</v>
      </c>
      <c r="F61" s="476">
        <f t="shared" si="11"/>
        <v>93.648554861530883</v>
      </c>
      <c r="G61" s="476">
        <f t="shared" si="11"/>
        <v>117.86972876658088</v>
      </c>
      <c r="H61" s="485" t="str">
        <f t="shared" si="14"/>
        <v/>
      </c>
      <c r="I61" s="476" t="str">
        <f t="shared" si="12"/>
        <v/>
      </c>
      <c r="J61" s="476" t="str">
        <f t="shared" si="10"/>
        <v/>
      </c>
      <c r="K61" s="476" t="str">
        <f t="shared" si="10"/>
        <v/>
      </c>
      <c r="L61" s="476" t="e">
        <f t="shared" si="13"/>
        <v>#N/A</v>
      </c>
    </row>
    <row r="62" spans="1:14" ht="15" customHeight="1" x14ac:dyDescent="0.2">
      <c r="A62" s="486" t="s">
        <v>500</v>
      </c>
      <c r="B62" s="484">
        <v>283315</v>
      </c>
      <c r="C62" s="484">
        <v>43027</v>
      </c>
      <c r="D62" s="484">
        <v>30718</v>
      </c>
      <c r="E62" s="476">
        <f t="shared" si="11"/>
        <v>104.64931591856032</v>
      </c>
      <c r="F62" s="476">
        <f t="shared" si="11"/>
        <v>96.328385609062622</v>
      </c>
      <c r="G62" s="476">
        <f t="shared" si="11"/>
        <v>121.63136012670759</v>
      </c>
      <c r="H62" s="485" t="str">
        <f t="shared" si="14"/>
        <v/>
      </c>
      <c r="I62" s="476" t="str">
        <f t="shared" si="12"/>
        <v/>
      </c>
      <c r="J62" s="476" t="str">
        <f t="shared" si="10"/>
        <v/>
      </c>
      <c r="K62" s="476" t="str">
        <f t="shared" si="10"/>
        <v/>
      </c>
      <c r="L62" s="476" t="e">
        <f t="shared" si="13"/>
        <v>#N/A</v>
      </c>
    </row>
    <row r="63" spans="1:14" ht="15" customHeight="1" x14ac:dyDescent="0.2">
      <c r="A63" s="486">
        <v>44805</v>
      </c>
      <c r="B63" s="484">
        <v>287453</v>
      </c>
      <c r="C63" s="484">
        <v>42214</v>
      </c>
      <c r="D63" s="484">
        <v>32050</v>
      </c>
      <c r="E63" s="476">
        <f t="shared" si="11"/>
        <v>106.17778729942968</v>
      </c>
      <c r="F63" s="476">
        <f t="shared" si="11"/>
        <v>94.508249938433295</v>
      </c>
      <c r="G63" s="476">
        <f t="shared" si="11"/>
        <v>126.90556325480102</v>
      </c>
      <c r="H63" s="485">
        <f t="shared" si="14"/>
        <v>44805</v>
      </c>
      <c r="I63" s="476">
        <f t="shared" si="12"/>
        <v>106.17778729942968</v>
      </c>
      <c r="J63" s="476">
        <f t="shared" si="10"/>
        <v>94.508249938433295</v>
      </c>
      <c r="K63" s="476">
        <f t="shared" si="10"/>
        <v>126.90556325480102</v>
      </c>
      <c r="L63" s="476" t="e">
        <f t="shared" si="13"/>
        <v>#N/A</v>
      </c>
    </row>
    <row r="64" spans="1:14" ht="15" customHeight="1" x14ac:dyDescent="0.2">
      <c r="A64" s="486" t="s">
        <v>501</v>
      </c>
      <c r="B64" s="484">
        <v>287100</v>
      </c>
      <c r="C64" s="484">
        <v>43381</v>
      </c>
      <c r="D64" s="484">
        <v>32301</v>
      </c>
      <c r="E64" s="476">
        <f t="shared" si="11"/>
        <v>106.0473981265329</v>
      </c>
      <c r="F64" s="476">
        <f t="shared" si="11"/>
        <v>97.120917008082031</v>
      </c>
      <c r="G64" s="476">
        <f t="shared" si="11"/>
        <v>127.89942585626608</v>
      </c>
      <c r="H64" s="485" t="str">
        <f t="shared" si="14"/>
        <v/>
      </c>
      <c r="I64" s="476" t="str">
        <f t="shared" si="12"/>
        <v/>
      </c>
      <c r="J64" s="476" t="str">
        <f t="shared" si="10"/>
        <v/>
      </c>
      <c r="K64" s="476" t="str">
        <f t="shared" si="10"/>
        <v/>
      </c>
      <c r="L64" s="476" t="e">
        <f t="shared" si="13"/>
        <v>#N/A</v>
      </c>
    </row>
    <row r="65" spans="1:12" ht="15" customHeight="1" x14ac:dyDescent="0.2">
      <c r="A65" s="486" t="s">
        <v>502</v>
      </c>
      <c r="B65" s="484">
        <v>286601</v>
      </c>
      <c r="C65" s="484">
        <v>43205</v>
      </c>
      <c r="D65" s="484">
        <v>32165</v>
      </c>
      <c r="E65" s="476">
        <f t="shared" si="11"/>
        <v>105.86308028722556</v>
      </c>
      <c r="F65" s="476">
        <f t="shared" si="11"/>
        <v>96.726890097835096</v>
      </c>
      <c r="G65" s="476">
        <f t="shared" si="11"/>
        <v>127.36091862997428</v>
      </c>
      <c r="H65" s="485" t="str">
        <f t="shared" si="14"/>
        <v/>
      </c>
      <c r="I65" s="476" t="str">
        <f t="shared" si="12"/>
        <v/>
      </c>
      <c r="J65" s="476" t="str">
        <f t="shared" si="10"/>
        <v/>
      </c>
      <c r="K65" s="476" t="str">
        <f t="shared" si="10"/>
        <v/>
      </c>
      <c r="L65" s="476" t="e">
        <f t="shared" si="13"/>
        <v>#N/A</v>
      </c>
    </row>
    <row r="66" spans="1:12" ht="15" customHeight="1" x14ac:dyDescent="0.2">
      <c r="A66" s="486" t="s">
        <v>503</v>
      </c>
      <c r="B66" s="484">
        <v>286654</v>
      </c>
      <c r="C66" s="484">
        <v>43787</v>
      </c>
      <c r="D66" s="484">
        <v>32358</v>
      </c>
      <c r="E66" s="476">
        <f t="shared" si="11"/>
        <v>105.88265713188146</v>
      </c>
      <c r="F66" s="476">
        <f t="shared" si="11"/>
        <v>98.029865448765307</v>
      </c>
      <c r="G66" s="476">
        <f t="shared" si="11"/>
        <v>128.12512373787368</v>
      </c>
      <c r="H66" s="485" t="str">
        <f t="shared" si="14"/>
        <v/>
      </c>
      <c r="I66" s="476" t="str">
        <f t="shared" si="12"/>
        <v/>
      </c>
      <c r="J66" s="476" t="str">
        <f t="shared" si="10"/>
        <v/>
      </c>
      <c r="K66" s="476" t="str">
        <f t="shared" si="10"/>
        <v/>
      </c>
      <c r="L66" s="476" t="e">
        <f t="shared" si="13"/>
        <v>#N/A</v>
      </c>
    </row>
    <row r="67" spans="1:12" ht="15" customHeight="1" x14ac:dyDescent="0.2">
      <c r="A67" s="486">
        <v>45170</v>
      </c>
      <c r="B67" s="484">
        <v>290893</v>
      </c>
      <c r="C67" s="484">
        <v>42189</v>
      </c>
      <c r="D67" s="484">
        <v>32265</v>
      </c>
      <c r="E67" s="476">
        <f t="shared" si="11"/>
        <v>107.44843532992523</v>
      </c>
      <c r="F67" s="476">
        <f t="shared" si="11"/>
        <v>94.452280206864131</v>
      </c>
      <c r="G67" s="476">
        <f t="shared" si="11"/>
        <v>127.75687982577708</v>
      </c>
      <c r="H67" s="485">
        <f t="shared" si="14"/>
        <v>45170</v>
      </c>
      <c r="I67" s="476">
        <f t="shared" si="12"/>
        <v>107.44843532992523</v>
      </c>
      <c r="J67" s="476">
        <f t="shared" si="10"/>
        <v>94.452280206864131</v>
      </c>
      <c r="K67" s="476">
        <f t="shared" si="10"/>
        <v>127.75687982577708</v>
      </c>
      <c r="L67" s="476" t="e">
        <f t="shared" si="13"/>
        <v>#N/A</v>
      </c>
    </row>
    <row r="68" spans="1:12" ht="15" customHeight="1" x14ac:dyDescent="0.2">
      <c r="A68" s="486" t="s">
        <v>504</v>
      </c>
      <c r="B68" s="484">
        <v>291751</v>
      </c>
      <c r="C68" s="484">
        <v>42830</v>
      </c>
      <c r="D68" s="484">
        <v>32154</v>
      </c>
      <c r="E68" s="476">
        <f t="shared" si="11"/>
        <v>107.76535858869418</v>
      </c>
      <c r="F68" s="476">
        <f t="shared" si="11"/>
        <v>95.887344124297584</v>
      </c>
      <c r="G68" s="476">
        <f t="shared" si="11"/>
        <v>127.31736289843596</v>
      </c>
      <c r="H68" s="485" t="str">
        <f t="shared" si="14"/>
        <v/>
      </c>
      <c r="I68" s="476" t="str">
        <f t="shared" si="12"/>
        <v/>
      </c>
      <c r="J68" s="476" t="str">
        <f t="shared" si="12"/>
        <v/>
      </c>
      <c r="K68" s="476" t="str">
        <f t="shared" si="12"/>
        <v/>
      </c>
      <c r="L68" s="476" t="e">
        <f t="shared" si="13"/>
        <v>#N/A</v>
      </c>
    </row>
    <row r="69" spans="1:12" ht="15" customHeight="1" x14ac:dyDescent="0.2">
      <c r="A69" s="486" t="s">
        <v>505</v>
      </c>
      <c r="B69" s="484">
        <v>292859</v>
      </c>
      <c r="C69" s="484">
        <v>42146</v>
      </c>
      <c r="D69" s="484">
        <v>31935</v>
      </c>
      <c r="E69" s="476">
        <f t="shared" si="11"/>
        <v>108.17462545433054</v>
      </c>
      <c r="F69" s="476">
        <f t="shared" si="11"/>
        <v>94.356012268565166</v>
      </c>
      <c r="G69" s="476">
        <f t="shared" si="11"/>
        <v>126.4502078796278</v>
      </c>
      <c r="H69" s="485" t="str">
        <f t="shared" si="14"/>
        <v/>
      </c>
      <c r="I69" s="476" t="str">
        <f t="shared" si="12"/>
        <v/>
      </c>
      <c r="J69" s="476" t="str">
        <f t="shared" si="12"/>
        <v/>
      </c>
      <c r="K69" s="476" t="str">
        <f t="shared" si="12"/>
        <v/>
      </c>
      <c r="L69" s="476" t="e">
        <f t="shared" si="13"/>
        <v>#N/A</v>
      </c>
    </row>
    <row r="70" spans="1:12" ht="15" customHeight="1" x14ac:dyDescent="0.2">
      <c r="A70" s="486" t="s">
        <v>506</v>
      </c>
      <c r="B70" s="484">
        <v>293188</v>
      </c>
      <c r="C70" s="484">
        <v>43006</v>
      </c>
      <c r="D70" s="484">
        <v>32217</v>
      </c>
      <c r="E70" s="476">
        <f t="shared" si="11"/>
        <v>108.29614964096805</v>
      </c>
      <c r="F70" s="476">
        <f t="shared" si="11"/>
        <v>96.28137103454452</v>
      </c>
      <c r="G70" s="476">
        <f t="shared" si="11"/>
        <v>127.56681845179172</v>
      </c>
      <c r="H70" s="485" t="str">
        <f t="shared" si="14"/>
        <v/>
      </c>
      <c r="I70" s="476" t="str">
        <f t="shared" si="12"/>
        <v/>
      </c>
      <c r="J70" s="476" t="str">
        <f t="shared" si="12"/>
        <v/>
      </c>
      <c r="K70" s="476" t="str">
        <f t="shared" si="12"/>
        <v/>
      </c>
      <c r="L70" s="476" t="e">
        <f t="shared" si="13"/>
        <v>#N/A</v>
      </c>
    </row>
    <row r="71" spans="1:12" ht="15" customHeight="1" x14ac:dyDescent="0.2">
      <c r="A71" s="486">
        <v>45536</v>
      </c>
      <c r="B71" s="484">
        <v>297371</v>
      </c>
      <c r="C71" s="484">
        <v>41753</v>
      </c>
      <c r="D71" s="484">
        <v>33213</v>
      </c>
      <c r="E71" s="476">
        <f t="shared" si="11"/>
        <v>109.84124287107355</v>
      </c>
      <c r="F71" s="476">
        <f t="shared" si="11"/>
        <v>93.476168088297854</v>
      </c>
      <c r="G71" s="476">
        <f t="shared" si="11"/>
        <v>131.51059196198773</v>
      </c>
      <c r="H71" s="485">
        <f t="shared" si="14"/>
        <v>45536</v>
      </c>
      <c r="I71" s="476">
        <f t="shared" si="12"/>
        <v>109.84124287107355</v>
      </c>
      <c r="J71" s="476">
        <f t="shared" si="12"/>
        <v>93.476168088297854</v>
      </c>
      <c r="K71" s="476">
        <f t="shared" si="12"/>
        <v>131.51059196198773</v>
      </c>
      <c r="L71" s="476" t="e">
        <f t="shared" si="13"/>
        <v>#N/A</v>
      </c>
    </row>
    <row r="72" spans="1:12" ht="15" customHeight="1" x14ac:dyDescent="0.2">
      <c r="A72" s="486" t="s">
        <v>507</v>
      </c>
      <c r="B72" s="484">
        <v>298660</v>
      </c>
      <c r="C72" s="484">
        <v>42382</v>
      </c>
      <c r="D72" s="484">
        <v>33619</v>
      </c>
      <c r="E72" s="487">
        <f t="shared" ref="E72:G76" si="15">IF($A$52=37802,IF(COUNTBLANK(B$52:B$71)&gt;0,#N/A,IF(ISBLANK(B72)=FALSE,B72/B$52*100,#N/A)),IF(COUNTBLANK(B$52:B$76)&gt;0,#N/A,B72/B$52*100))</f>
        <v>110.3173665080819</v>
      </c>
      <c r="F72" s="487">
        <f t="shared" si="15"/>
        <v>94.884366534578106</v>
      </c>
      <c r="G72" s="487">
        <f t="shared" si="15"/>
        <v>133.11819441694715</v>
      </c>
      <c r="H72" s="488" t="str">
        <f>IF(A$52=37802,IF(ISERROR(L72)=TRUE,IF(ISBLANK(A72)=FALSE,IF(MONTH(A72)=MONTH(MAX(A$52:A$76)),A72,""),""),""),IF(ISERROR(L72)=TRUE,IF(MONTH(A72)=MONTH(MAX(A$52:A$76)),A72,""),""))</f>
        <v/>
      </c>
      <c r="I72" s="476" t="str">
        <f t="shared" si="12"/>
        <v/>
      </c>
      <c r="J72" s="476" t="str">
        <f t="shared" si="12"/>
        <v/>
      </c>
      <c r="K72" s="476" t="str">
        <f t="shared" si="12"/>
        <v/>
      </c>
      <c r="L72" s="476" t="e">
        <f t="shared" si="13"/>
        <v>#N/A</v>
      </c>
    </row>
    <row r="73" spans="1:12" ht="15" customHeight="1" x14ac:dyDescent="0.2">
      <c r="A73" s="486" t="s">
        <v>508</v>
      </c>
      <c r="B73" s="484">
        <v>298272</v>
      </c>
      <c r="C73" s="484">
        <v>42126</v>
      </c>
      <c r="D73" s="484">
        <v>33267</v>
      </c>
      <c r="E73" s="487">
        <f t="shared" si="15"/>
        <v>110.17404923022369</v>
      </c>
      <c r="F73" s="487">
        <f t="shared" si="15"/>
        <v>94.311236483309827</v>
      </c>
      <c r="G73" s="487">
        <f t="shared" si="15"/>
        <v>131.72441100772124</v>
      </c>
      <c r="H73" s="488" t="str">
        <f>IF(A$52=37802,IF(ISERROR(L73)=TRUE,IF(ISBLANK(A73)=FALSE,IF(MONTH(A73)=MONTH(MAX(A$52:A$76)),A73,""),""),""),IF(ISERROR(L73)=TRUE,IF(MONTH(A73)=MONTH(MAX(A$52:A$76)),A73,""),""))</f>
        <v/>
      </c>
      <c r="I73" s="476" t="str">
        <f t="shared" si="12"/>
        <v/>
      </c>
      <c r="J73" s="476" t="str">
        <f t="shared" si="12"/>
        <v/>
      </c>
      <c r="K73" s="476" t="str">
        <f t="shared" si="12"/>
        <v/>
      </c>
      <c r="L73" s="476" t="e">
        <f t="shared" si="13"/>
        <v>#N/A</v>
      </c>
    </row>
    <row r="74" spans="1:12" ht="15" customHeight="1" x14ac:dyDescent="0.2">
      <c r="A74" s="486" t="s">
        <v>509</v>
      </c>
      <c r="B74" s="484">
        <v>297354</v>
      </c>
      <c r="C74" s="484">
        <v>42051</v>
      </c>
      <c r="D74" s="484">
        <v>32724</v>
      </c>
      <c r="E74" s="487">
        <f t="shared" si="15"/>
        <v>109.83496350580657</v>
      </c>
      <c r="F74" s="487">
        <f t="shared" si="15"/>
        <v>94.143327288602322</v>
      </c>
      <c r="G74" s="487">
        <f t="shared" si="15"/>
        <v>129.57434171451197</v>
      </c>
      <c r="H74" s="488" t="str">
        <f>IF(A$52=37802,IF(ISERROR(L74)=TRUE,IF(ISBLANK(A74)=FALSE,IF(MONTH(A74)=MONTH(MAX(A$52:A$76)),A74,""),""),""),IF(ISERROR(L74)=TRUE,IF(MONTH(A74)=MONTH(MAX(A$52:A$76)),A74,""),""))</f>
        <v/>
      </c>
      <c r="I74" s="476" t="str">
        <f t="shared" si="12"/>
        <v/>
      </c>
      <c r="J74" s="476" t="str">
        <f t="shared" si="12"/>
        <v/>
      </c>
      <c r="K74" s="476" t="str">
        <f t="shared" si="12"/>
        <v/>
      </c>
      <c r="L74" s="476" t="e">
        <f t="shared" si="13"/>
        <v>#N/A</v>
      </c>
    </row>
    <row r="75" spans="1:12" ht="15" customHeight="1" x14ac:dyDescent="0.2">
      <c r="A75" s="486">
        <v>45901</v>
      </c>
      <c r="B75" s="484">
        <v>299885</v>
      </c>
      <c r="C75" s="484">
        <v>40448</v>
      </c>
      <c r="D75" s="484">
        <v>33548</v>
      </c>
      <c r="E75" s="487">
        <f t="shared" si="15"/>
        <v>110.76985018173222</v>
      </c>
      <c r="F75" s="487">
        <f t="shared" si="15"/>
        <v>90.554548100387308</v>
      </c>
      <c r="G75" s="487">
        <f t="shared" si="15"/>
        <v>132.83706196792716</v>
      </c>
      <c r="H75" s="488">
        <f>IF(A$52=37802,IF(ISERROR(L75)=TRUE,IF(ISBLANK(A75)=FALSE,IF(MONTH(A75)=MONTH(MAX(A$52:A$76)),A75,""),""),""),IF(ISERROR(L75)=TRUE,IF(MONTH(A75)=MONTH(MAX(A$52:A$76)),A75,""),""))</f>
        <v>45901</v>
      </c>
      <c r="I75" s="476">
        <f t="shared" si="12"/>
        <v>110.76985018173222</v>
      </c>
      <c r="J75" s="476">
        <f t="shared" si="12"/>
        <v>90.554548100387308</v>
      </c>
      <c r="K75" s="476">
        <f t="shared" si="12"/>
        <v>132.83706196792716</v>
      </c>
      <c r="L75" s="476" t="e">
        <f t="shared" si="13"/>
        <v>#N/A</v>
      </c>
    </row>
    <row r="76" spans="1:12" ht="15" customHeight="1" x14ac:dyDescent="0.2">
      <c r="A76" s="486" t="s">
        <v>510</v>
      </c>
      <c r="B76" s="484">
        <v>299473</v>
      </c>
      <c r="C76" s="489">
        <v>40312</v>
      </c>
      <c r="D76" s="489">
        <v>32648</v>
      </c>
      <c r="E76" s="487">
        <f t="shared" si="15"/>
        <v>110.61766791761474</v>
      </c>
      <c r="F76" s="487">
        <f t="shared" si="15"/>
        <v>90.250072760651037</v>
      </c>
      <c r="G76" s="487">
        <f t="shared" si="15"/>
        <v>129.27341120570185</v>
      </c>
      <c r="H76" s="488" t="str">
        <f>IF(A$52=37802,IF(ISERROR(L76)=TRUE,IF(ISBLANK(A76)=FALSE,IF(MONTH(A76)=MONTH(MAX(A$52:A$76)),A76,""),""),""),IF(ISERROR(L76)=TRUE,IF(MONTH(A76)=MONTH(MAX(A$52:A$76)),A76,""),""))</f>
        <v/>
      </c>
      <c r="I76" s="476" t="str">
        <f t="shared" si="12"/>
        <v/>
      </c>
      <c r="J76" s="476" t="str">
        <f t="shared" si="12"/>
        <v/>
      </c>
      <c r="K76" s="476" t="str">
        <f t="shared" si="12"/>
        <v/>
      </c>
      <c r="L76" s="476" t="e">
        <f t="shared" si="13"/>
        <v>#N/A</v>
      </c>
    </row>
    <row r="78" spans="1:12" ht="15" customHeight="1" x14ac:dyDescent="0.2">
      <c r="I78" s="476">
        <f>IF(I76&lt;&gt;"",I76,IF(I75&lt;&gt;"",I75,IF(I74&lt;&gt;"",I74,IF(I73&lt;&gt;"",I73,IF(I72&lt;&gt;"",I72,IF(I71&lt;&gt;"",I71,""))))))</f>
        <v>110.76985018173222</v>
      </c>
      <c r="J78" s="476">
        <f>IF(J76&lt;&gt;"",J76,IF(J75&lt;&gt;"",J75,IF(J74&lt;&gt;"",J74,IF(J73&lt;&gt;"",J73,IF(J72&lt;&gt;"",J72,IF(J71&lt;&gt;"",J71,""))))))</f>
        <v>90.554548100387308</v>
      </c>
      <c r="K78" s="476">
        <f>IF(K76&lt;&gt;"",K76,IF(K75&lt;&gt;"",K75,IF(K74&lt;&gt;"",K74,IF(K73&lt;&gt;"",K73,IF(K72&lt;&gt;"",K72,IF(K71&lt;&gt;"",K71,""))))))</f>
        <v>132.83706196792716</v>
      </c>
    </row>
    <row r="79" spans="1:12" ht="15" customHeight="1" x14ac:dyDescent="0.2">
      <c r="I79" s="473">
        <f>RANK(I78,$I78:$K78)</f>
        <v>2</v>
      </c>
      <c r="J79" s="473">
        <f>RANK(J78,$I78:$K78)</f>
        <v>3</v>
      </c>
      <c r="K79" s="473">
        <f>RANK(K78,$I78:$K78)</f>
        <v>1</v>
      </c>
    </row>
    <row r="80" spans="1:12" ht="15" customHeight="1" x14ac:dyDescent="0.2">
      <c r="I80" s="476" t="str">
        <f>"SvB: "&amp;IF(I78&gt;100,"+","")&amp;TEXT(I78-100,"0,0")&amp;"%"</f>
        <v>SvB: +10,8%</v>
      </c>
      <c r="J80" s="476" t="str">
        <f>"GeB - ausschließlich: "&amp;IF(J78&gt;100,"+","")&amp;TEXT(J78-100,"0,0")&amp;"%"</f>
        <v>GeB - ausschließlich: -9,4%</v>
      </c>
      <c r="K80" s="476" t="str">
        <f>"GeB - im Nebenjob: "&amp;IF(K78&gt;100,"+","")&amp;TEXT(K78-100,"0,0")&amp;"%"</f>
        <v>GeB - im Nebenjob: +32,8%</v>
      </c>
    </row>
    <row r="82" spans="9:9" ht="15" customHeight="1" x14ac:dyDescent="0.2">
      <c r="I82" s="476" t="str">
        <f>IF(ISERROR(HLOOKUP(1,I$79:K$80,2,FALSE)),"",HLOOKUP(1,I$79:K$80,2,FALSE))</f>
        <v>GeB - im Nebenjob: +32,8%</v>
      </c>
    </row>
    <row r="83" spans="9:9" ht="15" customHeight="1" x14ac:dyDescent="0.2">
      <c r="I83" s="476" t="str">
        <f>IF(ISERROR(HLOOKUP(2,I$79:K$80,2,FALSE)),"",HLOOKUP(2,I$79:K$80,2,FALSE))</f>
        <v>SvB: +10,8%</v>
      </c>
    </row>
    <row r="84" spans="9:9" ht="15" customHeight="1" x14ac:dyDescent="0.2">
      <c r="I84" s="476" t="str">
        <f>IF(ISERROR(HLOOKUP(3,I$79:K$80,2,FALSE)),"",HLOOKUP(3,I$79:K$80,2,FALSE))</f>
        <v>GeB - ausschließlich: -9,4%</v>
      </c>
    </row>
  </sheetData>
  <mergeCells count="16">
    <mergeCell ref="J12:N12"/>
    <mergeCell ref="A50:A51"/>
    <mergeCell ref="B50:D50"/>
    <mergeCell ref="E50:G50"/>
    <mergeCell ref="H50:H51"/>
    <mergeCell ref="I50:K50"/>
    <mergeCell ref="B4:C4"/>
    <mergeCell ref="D4:E4"/>
    <mergeCell ref="F4:G4"/>
    <mergeCell ref="H4:I4"/>
    <mergeCell ref="J4:N4"/>
    <mergeCell ref="A12:A13"/>
    <mergeCell ref="B12:C12"/>
    <mergeCell ref="D12:E12"/>
    <mergeCell ref="F12:G12"/>
    <mergeCell ref="H12:I12"/>
  </mergeCells>
  <pageMargins left="0.78740157499999996" right="0.78740157499999996" top="0.984251969" bottom="0.984251969" header="0.4921259845" footer="0.4921259845"/>
  <pageSetup paperSize="9" scale="45" orientation="landscape" r:id="rId1"/>
  <headerFooter alignWithMargins="0"/>
  <rowBreaks count="1" manualBreakCount="1">
    <brk id="47" max="13" man="1"/>
  </row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5FC20-B021-4724-AFFF-1EBE9BBA58DF}">
  <sheetPr codeName="Tabelle27"/>
  <dimension ref="A1:K63"/>
  <sheetViews>
    <sheetView showGridLines="0" zoomScaleNormal="100" zoomScaleSheetLayoutView="100" workbookViewId="0">
      <selection sqref="A1:G1"/>
    </sheetView>
  </sheetViews>
  <sheetFormatPr baseColWidth="10" defaultRowHeight="16.5" customHeight="1" x14ac:dyDescent="0.2"/>
  <cols>
    <col min="1" max="1" width="2.7109375" style="529" customWidth="1"/>
    <col min="2" max="2" width="17.28515625" style="529" customWidth="1"/>
    <col min="3" max="3" width="23.28515625" style="529" customWidth="1"/>
    <col min="4" max="5" width="11.42578125" style="529" customWidth="1"/>
    <col min="6" max="8" width="11.42578125" style="529"/>
    <col min="9" max="9" width="15.7109375" style="529" customWidth="1"/>
    <col min="10" max="256" width="11.42578125" style="529"/>
    <col min="257" max="257" width="2.7109375" style="529" customWidth="1"/>
    <col min="258" max="258" width="17.28515625" style="529" customWidth="1"/>
    <col min="259" max="259" width="23.28515625" style="529" customWidth="1"/>
    <col min="260" max="261" width="11.42578125" style="529" customWidth="1"/>
    <col min="262" max="264" width="11.42578125" style="529"/>
    <col min="265" max="265" width="15.7109375" style="529" customWidth="1"/>
    <col min="266" max="512" width="11.42578125" style="529"/>
    <col min="513" max="513" width="2.7109375" style="529" customWidth="1"/>
    <col min="514" max="514" width="17.28515625" style="529" customWidth="1"/>
    <col min="515" max="515" width="23.28515625" style="529" customWidth="1"/>
    <col min="516" max="517" width="11.42578125" style="529" customWidth="1"/>
    <col min="518" max="520" width="11.42578125" style="529"/>
    <col min="521" max="521" width="15.7109375" style="529" customWidth="1"/>
    <col min="522" max="768" width="11.42578125" style="529"/>
    <col min="769" max="769" width="2.7109375" style="529" customWidth="1"/>
    <col min="770" max="770" width="17.28515625" style="529" customWidth="1"/>
    <col min="771" max="771" width="23.28515625" style="529" customWidth="1"/>
    <col min="772" max="773" width="11.42578125" style="529" customWidth="1"/>
    <col min="774" max="776" width="11.42578125" style="529"/>
    <col min="777" max="777" width="15.7109375" style="529" customWidth="1"/>
    <col min="778" max="1024" width="11.42578125" style="529"/>
    <col min="1025" max="1025" width="2.7109375" style="529" customWidth="1"/>
    <col min="1026" max="1026" width="17.28515625" style="529" customWidth="1"/>
    <col min="1027" max="1027" width="23.28515625" style="529" customWidth="1"/>
    <col min="1028" max="1029" width="11.42578125" style="529" customWidth="1"/>
    <col min="1030" max="1032" width="11.42578125" style="529"/>
    <col min="1033" max="1033" width="15.7109375" style="529" customWidth="1"/>
    <col min="1034" max="1280" width="11.42578125" style="529"/>
    <col min="1281" max="1281" width="2.7109375" style="529" customWidth="1"/>
    <col min="1282" max="1282" width="17.28515625" style="529" customWidth="1"/>
    <col min="1283" max="1283" width="23.28515625" style="529" customWidth="1"/>
    <col min="1284" max="1285" width="11.42578125" style="529" customWidth="1"/>
    <col min="1286" max="1288" width="11.42578125" style="529"/>
    <col min="1289" max="1289" width="15.7109375" style="529" customWidth="1"/>
    <col min="1290" max="1536" width="11.42578125" style="529"/>
    <col min="1537" max="1537" width="2.7109375" style="529" customWidth="1"/>
    <col min="1538" max="1538" width="17.28515625" style="529" customWidth="1"/>
    <col min="1539" max="1539" width="23.28515625" style="529" customWidth="1"/>
    <col min="1540" max="1541" width="11.42578125" style="529" customWidth="1"/>
    <col min="1542" max="1544" width="11.42578125" style="529"/>
    <col min="1545" max="1545" width="15.7109375" style="529" customWidth="1"/>
    <col min="1546" max="1792" width="11.42578125" style="529"/>
    <col min="1793" max="1793" width="2.7109375" style="529" customWidth="1"/>
    <col min="1794" max="1794" width="17.28515625" style="529" customWidth="1"/>
    <col min="1795" max="1795" width="23.28515625" style="529" customWidth="1"/>
    <col min="1796" max="1797" width="11.42578125" style="529" customWidth="1"/>
    <col min="1798" max="1800" width="11.42578125" style="529"/>
    <col min="1801" max="1801" width="15.7109375" style="529" customWidth="1"/>
    <col min="1802" max="2048" width="11.42578125" style="529"/>
    <col min="2049" max="2049" width="2.7109375" style="529" customWidth="1"/>
    <col min="2050" max="2050" width="17.28515625" style="529" customWidth="1"/>
    <col min="2051" max="2051" width="23.28515625" style="529" customWidth="1"/>
    <col min="2052" max="2053" width="11.42578125" style="529" customWidth="1"/>
    <col min="2054" max="2056" width="11.42578125" style="529"/>
    <col min="2057" max="2057" width="15.7109375" style="529" customWidth="1"/>
    <col min="2058" max="2304" width="11.42578125" style="529"/>
    <col min="2305" max="2305" width="2.7109375" style="529" customWidth="1"/>
    <col min="2306" max="2306" width="17.28515625" style="529" customWidth="1"/>
    <col min="2307" max="2307" width="23.28515625" style="529" customWidth="1"/>
    <col min="2308" max="2309" width="11.42578125" style="529" customWidth="1"/>
    <col min="2310" max="2312" width="11.42578125" style="529"/>
    <col min="2313" max="2313" width="15.7109375" style="529" customWidth="1"/>
    <col min="2314" max="2560" width="11.42578125" style="529"/>
    <col min="2561" max="2561" width="2.7109375" style="529" customWidth="1"/>
    <col min="2562" max="2562" width="17.28515625" style="529" customWidth="1"/>
    <col min="2563" max="2563" width="23.28515625" style="529" customWidth="1"/>
    <col min="2564" max="2565" width="11.42578125" style="529" customWidth="1"/>
    <col min="2566" max="2568" width="11.42578125" style="529"/>
    <col min="2569" max="2569" width="15.7109375" style="529" customWidth="1"/>
    <col min="2570" max="2816" width="11.42578125" style="529"/>
    <col min="2817" max="2817" width="2.7109375" style="529" customWidth="1"/>
    <col min="2818" max="2818" width="17.28515625" style="529" customWidth="1"/>
    <col min="2819" max="2819" width="23.28515625" style="529" customWidth="1"/>
    <col min="2820" max="2821" width="11.42578125" style="529" customWidth="1"/>
    <col min="2822" max="2824" width="11.42578125" style="529"/>
    <col min="2825" max="2825" width="15.7109375" style="529" customWidth="1"/>
    <col min="2826" max="3072" width="11.42578125" style="529"/>
    <col min="3073" max="3073" width="2.7109375" style="529" customWidth="1"/>
    <col min="3074" max="3074" width="17.28515625" style="529" customWidth="1"/>
    <col min="3075" max="3075" width="23.28515625" style="529" customWidth="1"/>
    <col min="3076" max="3077" width="11.42578125" style="529" customWidth="1"/>
    <col min="3078" max="3080" width="11.42578125" style="529"/>
    <col min="3081" max="3081" width="15.7109375" style="529" customWidth="1"/>
    <col min="3082" max="3328" width="11.42578125" style="529"/>
    <col min="3329" max="3329" width="2.7109375" style="529" customWidth="1"/>
    <col min="3330" max="3330" width="17.28515625" style="529" customWidth="1"/>
    <col min="3331" max="3331" width="23.28515625" style="529" customWidth="1"/>
    <col min="3332" max="3333" width="11.42578125" style="529" customWidth="1"/>
    <col min="3334" max="3336" width="11.42578125" style="529"/>
    <col min="3337" max="3337" width="15.7109375" style="529" customWidth="1"/>
    <col min="3338" max="3584" width="11.42578125" style="529"/>
    <col min="3585" max="3585" width="2.7109375" style="529" customWidth="1"/>
    <col min="3586" max="3586" width="17.28515625" style="529" customWidth="1"/>
    <col min="3587" max="3587" width="23.28515625" style="529" customWidth="1"/>
    <col min="3588" max="3589" width="11.42578125" style="529" customWidth="1"/>
    <col min="3590" max="3592" width="11.42578125" style="529"/>
    <col min="3593" max="3593" width="15.7109375" style="529" customWidth="1"/>
    <col min="3594" max="3840" width="11.42578125" style="529"/>
    <col min="3841" max="3841" width="2.7109375" style="529" customWidth="1"/>
    <col min="3842" max="3842" width="17.28515625" style="529" customWidth="1"/>
    <col min="3843" max="3843" width="23.28515625" style="529" customWidth="1"/>
    <col min="3844" max="3845" width="11.42578125" style="529" customWidth="1"/>
    <col min="3846" max="3848" width="11.42578125" style="529"/>
    <col min="3849" max="3849" width="15.7109375" style="529" customWidth="1"/>
    <col min="3850" max="4096" width="11.42578125" style="529"/>
    <col min="4097" max="4097" width="2.7109375" style="529" customWidth="1"/>
    <col min="4098" max="4098" width="17.28515625" style="529" customWidth="1"/>
    <col min="4099" max="4099" width="23.28515625" style="529" customWidth="1"/>
    <col min="4100" max="4101" width="11.42578125" style="529" customWidth="1"/>
    <col min="4102" max="4104" width="11.42578125" style="529"/>
    <col min="4105" max="4105" width="15.7109375" style="529" customWidth="1"/>
    <col min="4106" max="4352" width="11.42578125" style="529"/>
    <col min="4353" max="4353" width="2.7109375" style="529" customWidth="1"/>
    <col min="4354" max="4354" width="17.28515625" style="529" customWidth="1"/>
    <col min="4355" max="4355" width="23.28515625" style="529" customWidth="1"/>
    <col min="4356" max="4357" width="11.42578125" style="529" customWidth="1"/>
    <col min="4358" max="4360" width="11.42578125" style="529"/>
    <col min="4361" max="4361" width="15.7109375" style="529" customWidth="1"/>
    <col min="4362" max="4608" width="11.42578125" style="529"/>
    <col min="4609" max="4609" width="2.7109375" style="529" customWidth="1"/>
    <col min="4610" max="4610" width="17.28515625" style="529" customWidth="1"/>
    <col min="4611" max="4611" width="23.28515625" style="529" customWidth="1"/>
    <col min="4612" max="4613" width="11.42578125" style="529" customWidth="1"/>
    <col min="4614" max="4616" width="11.42578125" style="529"/>
    <col min="4617" max="4617" width="15.7109375" style="529" customWidth="1"/>
    <col min="4618" max="4864" width="11.42578125" style="529"/>
    <col min="4865" max="4865" width="2.7109375" style="529" customWidth="1"/>
    <col min="4866" max="4866" width="17.28515625" style="529" customWidth="1"/>
    <col min="4867" max="4867" width="23.28515625" style="529" customWidth="1"/>
    <col min="4868" max="4869" width="11.42578125" style="529" customWidth="1"/>
    <col min="4870" max="4872" width="11.42578125" style="529"/>
    <col min="4873" max="4873" width="15.7109375" style="529" customWidth="1"/>
    <col min="4874" max="5120" width="11.42578125" style="529"/>
    <col min="5121" max="5121" width="2.7109375" style="529" customWidth="1"/>
    <col min="5122" max="5122" width="17.28515625" style="529" customWidth="1"/>
    <col min="5123" max="5123" width="23.28515625" style="529" customWidth="1"/>
    <col min="5124" max="5125" width="11.42578125" style="529" customWidth="1"/>
    <col min="5126" max="5128" width="11.42578125" style="529"/>
    <col min="5129" max="5129" width="15.7109375" style="529" customWidth="1"/>
    <col min="5130" max="5376" width="11.42578125" style="529"/>
    <col min="5377" max="5377" width="2.7109375" style="529" customWidth="1"/>
    <col min="5378" max="5378" width="17.28515625" style="529" customWidth="1"/>
    <col min="5379" max="5379" width="23.28515625" style="529" customWidth="1"/>
    <col min="5380" max="5381" width="11.42578125" style="529" customWidth="1"/>
    <col min="5382" max="5384" width="11.42578125" style="529"/>
    <col min="5385" max="5385" width="15.7109375" style="529" customWidth="1"/>
    <col min="5386" max="5632" width="11.42578125" style="529"/>
    <col min="5633" max="5633" width="2.7109375" style="529" customWidth="1"/>
    <col min="5634" max="5634" width="17.28515625" style="529" customWidth="1"/>
    <col min="5635" max="5635" width="23.28515625" style="529" customWidth="1"/>
    <col min="5636" max="5637" width="11.42578125" style="529" customWidth="1"/>
    <col min="5638" max="5640" width="11.42578125" style="529"/>
    <col min="5641" max="5641" width="15.7109375" style="529" customWidth="1"/>
    <col min="5642" max="5888" width="11.42578125" style="529"/>
    <col min="5889" max="5889" width="2.7109375" style="529" customWidth="1"/>
    <col min="5890" max="5890" width="17.28515625" style="529" customWidth="1"/>
    <col min="5891" max="5891" width="23.28515625" style="529" customWidth="1"/>
    <col min="5892" max="5893" width="11.42578125" style="529" customWidth="1"/>
    <col min="5894" max="5896" width="11.42578125" style="529"/>
    <col min="5897" max="5897" width="15.7109375" style="529" customWidth="1"/>
    <col min="5898" max="6144" width="11.42578125" style="529"/>
    <col min="6145" max="6145" width="2.7109375" style="529" customWidth="1"/>
    <col min="6146" max="6146" width="17.28515625" style="529" customWidth="1"/>
    <col min="6147" max="6147" width="23.28515625" style="529" customWidth="1"/>
    <col min="6148" max="6149" width="11.42578125" style="529" customWidth="1"/>
    <col min="6150" max="6152" width="11.42578125" style="529"/>
    <col min="6153" max="6153" width="15.7109375" style="529" customWidth="1"/>
    <col min="6154" max="6400" width="11.42578125" style="529"/>
    <col min="6401" max="6401" width="2.7109375" style="529" customWidth="1"/>
    <col min="6402" max="6402" width="17.28515625" style="529" customWidth="1"/>
    <col min="6403" max="6403" width="23.28515625" style="529" customWidth="1"/>
    <col min="6404" max="6405" width="11.42578125" style="529" customWidth="1"/>
    <col min="6406" max="6408" width="11.42578125" style="529"/>
    <col min="6409" max="6409" width="15.7109375" style="529" customWidth="1"/>
    <col min="6410" max="6656" width="11.42578125" style="529"/>
    <col min="6657" max="6657" width="2.7109375" style="529" customWidth="1"/>
    <col min="6658" max="6658" width="17.28515625" style="529" customWidth="1"/>
    <col min="6659" max="6659" width="23.28515625" style="529" customWidth="1"/>
    <col min="6660" max="6661" width="11.42578125" style="529" customWidth="1"/>
    <col min="6662" max="6664" width="11.42578125" style="529"/>
    <col min="6665" max="6665" width="15.7109375" style="529" customWidth="1"/>
    <col min="6666" max="6912" width="11.42578125" style="529"/>
    <col min="6913" max="6913" width="2.7109375" style="529" customWidth="1"/>
    <col min="6914" max="6914" width="17.28515625" style="529" customWidth="1"/>
    <col min="6915" max="6915" width="23.28515625" style="529" customWidth="1"/>
    <col min="6916" max="6917" width="11.42578125" style="529" customWidth="1"/>
    <col min="6918" max="6920" width="11.42578125" style="529"/>
    <col min="6921" max="6921" width="15.7109375" style="529" customWidth="1"/>
    <col min="6922" max="7168" width="11.42578125" style="529"/>
    <col min="7169" max="7169" width="2.7109375" style="529" customWidth="1"/>
    <col min="7170" max="7170" width="17.28515625" style="529" customWidth="1"/>
    <col min="7171" max="7171" width="23.28515625" style="529" customWidth="1"/>
    <col min="7172" max="7173" width="11.42578125" style="529" customWidth="1"/>
    <col min="7174" max="7176" width="11.42578125" style="529"/>
    <col min="7177" max="7177" width="15.7109375" style="529" customWidth="1"/>
    <col min="7178" max="7424" width="11.42578125" style="529"/>
    <col min="7425" max="7425" width="2.7109375" style="529" customWidth="1"/>
    <col min="7426" max="7426" width="17.28515625" style="529" customWidth="1"/>
    <col min="7427" max="7427" width="23.28515625" style="529" customWidth="1"/>
    <col min="7428" max="7429" width="11.42578125" style="529" customWidth="1"/>
    <col min="7430" max="7432" width="11.42578125" style="529"/>
    <col min="7433" max="7433" width="15.7109375" style="529" customWidth="1"/>
    <col min="7434" max="7680" width="11.42578125" style="529"/>
    <col min="7681" max="7681" width="2.7109375" style="529" customWidth="1"/>
    <col min="7682" max="7682" width="17.28515625" style="529" customWidth="1"/>
    <col min="7683" max="7683" width="23.28515625" style="529" customWidth="1"/>
    <col min="7684" max="7685" width="11.42578125" style="529" customWidth="1"/>
    <col min="7686" max="7688" width="11.42578125" style="529"/>
    <col min="7689" max="7689" width="15.7109375" style="529" customWidth="1"/>
    <col min="7690" max="7936" width="11.42578125" style="529"/>
    <col min="7937" max="7937" width="2.7109375" style="529" customWidth="1"/>
    <col min="7938" max="7938" width="17.28515625" style="529" customWidth="1"/>
    <col min="7939" max="7939" width="23.28515625" style="529" customWidth="1"/>
    <col min="7940" max="7941" width="11.42578125" style="529" customWidth="1"/>
    <col min="7942" max="7944" width="11.42578125" style="529"/>
    <col min="7945" max="7945" width="15.7109375" style="529" customWidth="1"/>
    <col min="7946" max="8192" width="11.42578125" style="529"/>
    <col min="8193" max="8193" width="2.7109375" style="529" customWidth="1"/>
    <col min="8194" max="8194" width="17.28515625" style="529" customWidth="1"/>
    <col min="8195" max="8195" width="23.28515625" style="529" customWidth="1"/>
    <col min="8196" max="8197" width="11.42578125" style="529" customWidth="1"/>
    <col min="8198" max="8200" width="11.42578125" style="529"/>
    <col min="8201" max="8201" width="15.7109375" style="529" customWidth="1"/>
    <col min="8202" max="8448" width="11.42578125" style="529"/>
    <col min="8449" max="8449" width="2.7109375" style="529" customWidth="1"/>
    <col min="8450" max="8450" width="17.28515625" style="529" customWidth="1"/>
    <col min="8451" max="8451" width="23.28515625" style="529" customWidth="1"/>
    <col min="8452" max="8453" width="11.42578125" style="529" customWidth="1"/>
    <col min="8454" max="8456" width="11.42578125" style="529"/>
    <col min="8457" max="8457" width="15.7109375" style="529" customWidth="1"/>
    <col min="8458" max="8704" width="11.42578125" style="529"/>
    <col min="8705" max="8705" width="2.7109375" style="529" customWidth="1"/>
    <col min="8706" max="8706" width="17.28515625" style="529" customWidth="1"/>
    <col min="8707" max="8707" width="23.28515625" style="529" customWidth="1"/>
    <col min="8708" max="8709" width="11.42578125" style="529" customWidth="1"/>
    <col min="8710" max="8712" width="11.42578125" style="529"/>
    <col min="8713" max="8713" width="15.7109375" style="529" customWidth="1"/>
    <col min="8714" max="8960" width="11.42578125" style="529"/>
    <col min="8961" max="8961" width="2.7109375" style="529" customWidth="1"/>
    <col min="8962" max="8962" width="17.28515625" style="529" customWidth="1"/>
    <col min="8963" max="8963" width="23.28515625" style="529" customWidth="1"/>
    <col min="8964" max="8965" width="11.42578125" style="529" customWidth="1"/>
    <col min="8966" max="8968" width="11.42578125" style="529"/>
    <col min="8969" max="8969" width="15.7109375" style="529" customWidth="1"/>
    <col min="8970" max="9216" width="11.42578125" style="529"/>
    <col min="9217" max="9217" width="2.7109375" style="529" customWidth="1"/>
    <col min="9218" max="9218" width="17.28515625" style="529" customWidth="1"/>
    <col min="9219" max="9219" width="23.28515625" style="529" customWidth="1"/>
    <col min="9220" max="9221" width="11.42578125" style="529" customWidth="1"/>
    <col min="9222" max="9224" width="11.42578125" style="529"/>
    <col min="9225" max="9225" width="15.7109375" style="529" customWidth="1"/>
    <col min="9226" max="9472" width="11.42578125" style="529"/>
    <col min="9473" max="9473" width="2.7109375" style="529" customWidth="1"/>
    <col min="9474" max="9474" width="17.28515625" style="529" customWidth="1"/>
    <col min="9475" max="9475" width="23.28515625" style="529" customWidth="1"/>
    <col min="9476" max="9477" width="11.42578125" style="529" customWidth="1"/>
    <col min="9478" max="9480" width="11.42578125" style="529"/>
    <col min="9481" max="9481" width="15.7109375" style="529" customWidth="1"/>
    <col min="9482" max="9728" width="11.42578125" style="529"/>
    <col min="9729" max="9729" width="2.7109375" style="529" customWidth="1"/>
    <col min="9730" max="9730" width="17.28515625" style="529" customWidth="1"/>
    <col min="9731" max="9731" width="23.28515625" style="529" customWidth="1"/>
    <col min="9732" max="9733" width="11.42578125" style="529" customWidth="1"/>
    <col min="9734" max="9736" width="11.42578125" style="529"/>
    <col min="9737" max="9737" width="15.7109375" style="529" customWidth="1"/>
    <col min="9738" max="9984" width="11.42578125" style="529"/>
    <col min="9985" max="9985" width="2.7109375" style="529" customWidth="1"/>
    <col min="9986" max="9986" width="17.28515625" style="529" customWidth="1"/>
    <col min="9987" max="9987" width="23.28515625" style="529" customWidth="1"/>
    <col min="9988" max="9989" width="11.42578125" style="529" customWidth="1"/>
    <col min="9990" max="9992" width="11.42578125" style="529"/>
    <col min="9993" max="9993" width="15.7109375" style="529" customWidth="1"/>
    <col min="9994" max="10240" width="11.42578125" style="529"/>
    <col min="10241" max="10241" width="2.7109375" style="529" customWidth="1"/>
    <col min="10242" max="10242" width="17.28515625" style="529" customWidth="1"/>
    <col min="10243" max="10243" width="23.28515625" style="529" customWidth="1"/>
    <col min="10244" max="10245" width="11.42578125" style="529" customWidth="1"/>
    <col min="10246" max="10248" width="11.42578125" style="529"/>
    <col min="10249" max="10249" width="15.7109375" style="529" customWidth="1"/>
    <col min="10250" max="10496" width="11.42578125" style="529"/>
    <col min="10497" max="10497" width="2.7109375" style="529" customWidth="1"/>
    <col min="10498" max="10498" width="17.28515625" style="529" customWidth="1"/>
    <col min="10499" max="10499" width="23.28515625" style="529" customWidth="1"/>
    <col min="10500" max="10501" width="11.42578125" style="529" customWidth="1"/>
    <col min="10502" max="10504" width="11.42578125" style="529"/>
    <col min="10505" max="10505" width="15.7109375" style="529" customWidth="1"/>
    <col min="10506" max="10752" width="11.42578125" style="529"/>
    <col min="10753" max="10753" width="2.7109375" style="529" customWidth="1"/>
    <col min="10754" max="10754" width="17.28515625" style="529" customWidth="1"/>
    <col min="10755" max="10755" width="23.28515625" style="529" customWidth="1"/>
    <col min="10756" max="10757" width="11.42578125" style="529" customWidth="1"/>
    <col min="10758" max="10760" width="11.42578125" style="529"/>
    <col min="10761" max="10761" width="15.7109375" style="529" customWidth="1"/>
    <col min="10762" max="11008" width="11.42578125" style="529"/>
    <col min="11009" max="11009" width="2.7109375" style="529" customWidth="1"/>
    <col min="11010" max="11010" width="17.28515625" style="529" customWidth="1"/>
    <col min="11011" max="11011" width="23.28515625" style="529" customWidth="1"/>
    <col min="11012" max="11013" width="11.42578125" style="529" customWidth="1"/>
    <col min="11014" max="11016" width="11.42578125" style="529"/>
    <col min="11017" max="11017" width="15.7109375" style="529" customWidth="1"/>
    <col min="11018" max="11264" width="11.42578125" style="529"/>
    <col min="11265" max="11265" width="2.7109375" style="529" customWidth="1"/>
    <col min="11266" max="11266" width="17.28515625" style="529" customWidth="1"/>
    <col min="11267" max="11267" width="23.28515625" style="529" customWidth="1"/>
    <col min="11268" max="11269" width="11.42578125" style="529" customWidth="1"/>
    <col min="11270" max="11272" width="11.42578125" style="529"/>
    <col min="11273" max="11273" width="15.7109375" style="529" customWidth="1"/>
    <col min="11274" max="11520" width="11.42578125" style="529"/>
    <col min="11521" max="11521" width="2.7109375" style="529" customWidth="1"/>
    <col min="11522" max="11522" width="17.28515625" style="529" customWidth="1"/>
    <col min="11523" max="11523" width="23.28515625" style="529" customWidth="1"/>
    <col min="11524" max="11525" width="11.42578125" style="529" customWidth="1"/>
    <col min="11526" max="11528" width="11.42578125" style="529"/>
    <col min="11529" max="11529" width="15.7109375" style="529" customWidth="1"/>
    <col min="11530" max="11776" width="11.42578125" style="529"/>
    <col min="11777" max="11777" width="2.7109375" style="529" customWidth="1"/>
    <col min="11778" max="11778" width="17.28515625" style="529" customWidth="1"/>
    <col min="11779" max="11779" width="23.28515625" style="529" customWidth="1"/>
    <col min="11780" max="11781" width="11.42578125" style="529" customWidth="1"/>
    <col min="11782" max="11784" width="11.42578125" style="529"/>
    <col min="11785" max="11785" width="15.7109375" style="529" customWidth="1"/>
    <col min="11786" max="12032" width="11.42578125" style="529"/>
    <col min="12033" max="12033" width="2.7109375" style="529" customWidth="1"/>
    <col min="12034" max="12034" width="17.28515625" style="529" customWidth="1"/>
    <col min="12035" max="12035" width="23.28515625" style="529" customWidth="1"/>
    <col min="12036" max="12037" width="11.42578125" style="529" customWidth="1"/>
    <col min="12038" max="12040" width="11.42578125" style="529"/>
    <col min="12041" max="12041" width="15.7109375" style="529" customWidth="1"/>
    <col min="12042" max="12288" width="11.42578125" style="529"/>
    <col min="12289" max="12289" width="2.7109375" style="529" customWidth="1"/>
    <col min="12290" max="12290" width="17.28515625" style="529" customWidth="1"/>
    <col min="12291" max="12291" width="23.28515625" style="529" customWidth="1"/>
    <col min="12292" max="12293" width="11.42578125" style="529" customWidth="1"/>
    <col min="12294" max="12296" width="11.42578125" style="529"/>
    <col min="12297" max="12297" width="15.7109375" style="529" customWidth="1"/>
    <col min="12298" max="12544" width="11.42578125" style="529"/>
    <col min="12545" max="12545" width="2.7109375" style="529" customWidth="1"/>
    <col min="12546" max="12546" width="17.28515625" style="529" customWidth="1"/>
    <col min="12547" max="12547" width="23.28515625" style="529" customWidth="1"/>
    <col min="12548" max="12549" width="11.42578125" style="529" customWidth="1"/>
    <col min="12550" max="12552" width="11.42578125" style="529"/>
    <col min="12553" max="12553" width="15.7109375" style="529" customWidth="1"/>
    <col min="12554" max="12800" width="11.42578125" style="529"/>
    <col min="12801" max="12801" width="2.7109375" style="529" customWidth="1"/>
    <col min="12802" max="12802" width="17.28515625" style="529" customWidth="1"/>
    <col min="12803" max="12803" width="23.28515625" style="529" customWidth="1"/>
    <col min="12804" max="12805" width="11.42578125" style="529" customWidth="1"/>
    <col min="12806" max="12808" width="11.42578125" style="529"/>
    <col min="12809" max="12809" width="15.7109375" style="529" customWidth="1"/>
    <col min="12810" max="13056" width="11.42578125" style="529"/>
    <col min="13057" max="13057" width="2.7109375" style="529" customWidth="1"/>
    <col min="13058" max="13058" width="17.28515625" style="529" customWidth="1"/>
    <col min="13059" max="13059" width="23.28515625" style="529" customWidth="1"/>
    <col min="13060" max="13061" width="11.42578125" style="529" customWidth="1"/>
    <col min="13062" max="13064" width="11.42578125" style="529"/>
    <col min="13065" max="13065" width="15.7109375" style="529" customWidth="1"/>
    <col min="13066" max="13312" width="11.42578125" style="529"/>
    <col min="13313" max="13313" width="2.7109375" style="529" customWidth="1"/>
    <col min="13314" max="13314" width="17.28515625" style="529" customWidth="1"/>
    <col min="13315" max="13315" width="23.28515625" style="529" customWidth="1"/>
    <col min="13316" max="13317" width="11.42578125" style="529" customWidth="1"/>
    <col min="13318" max="13320" width="11.42578125" style="529"/>
    <col min="13321" max="13321" width="15.7109375" style="529" customWidth="1"/>
    <col min="13322" max="13568" width="11.42578125" style="529"/>
    <col min="13569" max="13569" width="2.7109375" style="529" customWidth="1"/>
    <col min="13570" max="13570" width="17.28515625" style="529" customWidth="1"/>
    <col min="13571" max="13571" width="23.28515625" style="529" customWidth="1"/>
    <col min="13572" max="13573" width="11.42578125" style="529" customWidth="1"/>
    <col min="13574" max="13576" width="11.42578125" style="529"/>
    <col min="13577" max="13577" width="15.7109375" style="529" customWidth="1"/>
    <col min="13578" max="13824" width="11.42578125" style="529"/>
    <col min="13825" max="13825" width="2.7109375" style="529" customWidth="1"/>
    <col min="13826" max="13826" width="17.28515625" style="529" customWidth="1"/>
    <col min="13827" max="13827" width="23.28515625" style="529" customWidth="1"/>
    <col min="13828" max="13829" width="11.42578125" style="529" customWidth="1"/>
    <col min="13830" max="13832" width="11.42578125" style="529"/>
    <col min="13833" max="13833" width="15.7109375" style="529" customWidth="1"/>
    <col min="13834" max="14080" width="11.42578125" style="529"/>
    <col min="14081" max="14081" width="2.7109375" style="529" customWidth="1"/>
    <col min="14082" max="14082" width="17.28515625" style="529" customWidth="1"/>
    <col min="14083" max="14083" width="23.28515625" style="529" customWidth="1"/>
    <col min="14084" max="14085" width="11.42578125" style="529" customWidth="1"/>
    <col min="14086" max="14088" width="11.42578125" style="529"/>
    <col min="14089" max="14089" width="15.7109375" style="529" customWidth="1"/>
    <col min="14090" max="14336" width="11.42578125" style="529"/>
    <col min="14337" max="14337" width="2.7109375" style="529" customWidth="1"/>
    <col min="14338" max="14338" width="17.28515625" style="529" customWidth="1"/>
    <col min="14339" max="14339" width="23.28515625" style="529" customWidth="1"/>
    <col min="14340" max="14341" width="11.42578125" style="529" customWidth="1"/>
    <col min="14342" max="14344" width="11.42578125" style="529"/>
    <col min="14345" max="14345" width="15.7109375" style="529" customWidth="1"/>
    <col min="14346" max="14592" width="11.42578125" style="529"/>
    <col min="14593" max="14593" width="2.7109375" style="529" customWidth="1"/>
    <col min="14594" max="14594" width="17.28515625" style="529" customWidth="1"/>
    <col min="14595" max="14595" width="23.28515625" style="529" customWidth="1"/>
    <col min="14596" max="14597" width="11.42578125" style="529" customWidth="1"/>
    <col min="14598" max="14600" width="11.42578125" style="529"/>
    <col min="14601" max="14601" width="15.7109375" style="529" customWidth="1"/>
    <col min="14602" max="14848" width="11.42578125" style="529"/>
    <col min="14849" max="14849" width="2.7109375" style="529" customWidth="1"/>
    <col min="14850" max="14850" width="17.28515625" style="529" customWidth="1"/>
    <col min="14851" max="14851" width="23.28515625" style="529" customWidth="1"/>
    <col min="14852" max="14853" width="11.42578125" style="529" customWidth="1"/>
    <col min="14854" max="14856" width="11.42578125" style="529"/>
    <col min="14857" max="14857" width="15.7109375" style="529" customWidth="1"/>
    <col min="14858" max="15104" width="11.42578125" style="529"/>
    <col min="15105" max="15105" width="2.7109375" style="529" customWidth="1"/>
    <col min="15106" max="15106" width="17.28515625" style="529" customWidth="1"/>
    <col min="15107" max="15107" width="23.28515625" style="529" customWidth="1"/>
    <col min="15108" max="15109" width="11.42578125" style="529" customWidth="1"/>
    <col min="15110" max="15112" width="11.42578125" style="529"/>
    <col min="15113" max="15113" width="15.7109375" style="529" customWidth="1"/>
    <col min="15114" max="15360" width="11.42578125" style="529"/>
    <col min="15361" max="15361" width="2.7109375" style="529" customWidth="1"/>
    <col min="15362" max="15362" width="17.28515625" style="529" customWidth="1"/>
    <col min="15363" max="15363" width="23.28515625" style="529" customWidth="1"/>
    <col min="15364" max="15365" width="11.42578125" style="529" customWidth="1"/>
    <col min="15366" max="15368" width="11.42578125" style="529"/>
    <col min="15369" max="15369" width="15.7109375" style="529" customWidth="1"/>
    <col min="15370" max="15616" width="11.42578125" style="529"/>
    <col min="15617" max="15617" width="2.7109375" style="529" customWidth="1"/>
    <col min="15618" max="15618" width="17.28515625" style="529" customWidth="1"/>
    <col min="15619" max="15619" width="23.28515625" style="529" customWidth="1"/>
    <col min="15620" max="15621" width="11.42578125" style="529" customWidth="1"/>
    <col min="15622" max="15624" width="11.42578125" style="529"/>
    <col min="15625" max="15625" width="15.7109375" style="529" customWidth="1"/>
    <col min="15626" max="15872" width="11.42578125" style="529"/>
    <col min="15873" max="15873" width="2.7109375" style="529" customWidth="1"/>
    <col min="15874" max="15874" width="17.28515625" style="529" customWidth="1"/>
    <col min="15875" max="15875" width="23.28515625" style="529" customWidth="1"/>
    <col min="15876" max="15877" width="11.42578125" style="529" customWidth="1"/>
    <col min="15878" max="15880" width="11.42578125" style="529"/>
    <col min="15881" max="15881" width="15.7109375" style="529" customWidth="1"/>
    <col min="15882" max="16128" width="11.42578125" style="529"/>
    <col min="16129" max="16129" width="2.7109375" style="529" customWidth="1"/>
    <col min="16130" max="16130" width="17.28515625" style="529" customWidth="1"/>
    <col min="16131" max="16131" width="23.28515625" style="529" customWidth="1"/>
    <col min="16132" max="16133" width="11.42578125" style="529" customWidth="1"/>
    <col min="16134" max="16136" width="11.42578125" style="529"/>
    <col min="16137" max="16137" width="15.7109375" style="529" customWidth="1"/>
    <col min="16138" max="16384" width="11.42578125" style="529"/>
  </cols>
  <sheetData>
    <row r="1" spans="1:11" s="491" customFormat="1" ht="32.25" customHeight="1" x14ac:dyDescent="0.2">
      <c r="A1" s="490"/>
      <c r="B1" s="490"/>
      <c r="C1" s="490"/>
      <c r="D1" s="490"/>
      <c r="E1" s="490"/>
      <c r="F1" s="490"/>
      <c r="G1" s="490"/>
      <c r="I1" s="492"/>
    </row>
    <row r="2" spans="1:11" s="494" customFormat="1" ht="13.15" customHeight="1" x14ac:dyDescent="0.2">
      <c r="A2" s="493"/>
      <c r="G2" s="495" t="s">
        <v>511</v>
      </c>
      <c r="H2" s="496"/>
      <c r="I2" s="496"/>
      <c r="K2" s="492"/>
    </row>
    <row r="3" spans="1:11" s="491" customFormat="1" ht="19.5" customHeight="1" x14ac:dyDescent="0.25">
      <c r="A3" s="497" t="s">
        <v>512</v>
      </c>
      <c r="D3" s="498"/>
    </row>
    <row r="4" spans="1:11" s="494" customFormat="1" ht="19.5" customHeight="1" x14ac:dyDescent="0.2">
      <c r="A4" s="493"/>
      <c r="G4" s="499"/>
      <c r="H4" s="496"/>
      <c r="I4" s="496"/>
    </row>
    <row r="5" spans="1:11" s="494" customFormat="1" ht="13.15" customHeight="1" x14ac:dyDescent="0.2">
      <c r="A5" s="493"/>
      <c r="G5" s="499"/>
      <c r="H5" s="496"/>
      <c r="I5" s="496"/>
    </row>
    <row r="6" spans="1:11" s="494" customFormat="1" ht="13.15" customHeight="1" x14ac:dyDescent="0.2">
      <c r="A6" s="500" t="s">
        <v>513</v>
      </c>
      <c r="B6" s="501"/>
      <c r="C6" s="501"/>
      <c r="D6" s="501"/>
      <c r="E6" s="501"/>
      <c r="F6" s="500"/>
      <c r="G6" s="500"/>
      <c r="H6" s="496"/>
      <c r="I6" s="496"/>
    </row>
    <row r="7" spans="1:11" s="494" customFormat="1" ht="13.15" customHeight="1" x14ac:dyDescent="0.2">
      <c r="A7" s="493"/>
      <c r="G7" s="499"/>
      <c r="H7" s="496"/>
      <c r="I7" s="496"/>
    </row>
    <row r="8" spans="1:11" s="499" customFormat="1" ht="13.15" customHeight="1" x14ac:dyDescent="0.2">
      <c r="B8" s="502" t="s">
        <v>514</v>
      </c>
      <c r="C8" s="503"/>
      <c r="D8" s="503"/>
      <c r="E8" s="504"/>
      <c r="F8" s="505"/>
      <c r="G8" s="505"/>
      <c r="H8" s="496"/>
      <c r="I8" s="496"/>
    </row>
    <row r="9" spans="1:11" s="499" customFormat="1" ht="13.15" customHeight="1" x14ac:dyDescent="0.2">
      <c r="A9" s="506"/>
      <c r="B9" s="507" t="s">
        <v>515</v>
      </c>
      <c r="C9" s="507"/>
      <c r="D9" s="508"/>
      <c r="E9" s="509"/>
      <c r="F9" s="509"/>
      <c r="H9" s="496"/>
      <c r="I9" s="496"/>
    </row>
    <row r="10" spans="1:11" s="499" customFormat="1" ht="13.15" customHeight="1" x14ac:dyDescent="0.2">
      <c r="A10" s="506"/>
      <c r="B10" s="510" t="s">
        <v>516</v>
      </c>
      <c r="C10" s="510"/>
      <c r="D10" s="511"/>
      <c r="E10" s="512"/>
      <c r="G10" s="513"/>
      <c r="H10" s="496"/>
      <c r="I10" s="496"/>
    </row>
    <row r="11" spans="1:11" s="499" customFormat="1" ht="13.15" customHeight="1" x14ac:dyDescent="0.2">
      <c r="A11" s="506"/>
      <c r="B11" s="514" t="s">
        <v>517</v>
      </c>
      <c r="C11" s="507"/>
      <c r="D11" s="511"/>
      <c r="E11" s="512"/>
      <c r="G11" s="513"/>
      <c r="H11" s="515"/>
      <c r="I11" s="515"/>
    </row>
    <row r="12" spans="1:11" s="499" customFormat="1" ht="13.15" customHeight="1" x14ac:dyDescent="0.2">
      <c r="A12" s="506"/>
      <c r="B12" s="516" t="s">
        <v>518</v>
      </c>
      <c r="C12" s="516"/>
      <c r="D12" s="511"/>
      <c r="E12" s="512"/>
      <c r="G12" s="513"/>
      <c r="H12" s="515"/>
      <c r="I12" s="515"/>
    </row>
    <row r="13" spans="1:11" s="499" customFormat="1" ht="13.15" customHeight="1" x14ac:dyDescent="0.2">
      <c r="A13" s="506"/>
      <c r="B13" s="516" t="s">
        <v>519</v>
      </c>
      <c r="C13" s="516"/>
      <c r="D13" s="511"/>
      <c r="E13" s="512"/>
      <c r="G13" s="513"/>
    </row>
    <row r="14" spans="1:11" s="499" customFormat="1" ht="13.15" customHeight="1" x14ac:dyDescent="0.2">
      <c r="A14" s="506"/>
      <c r="B14" s="516" t="s">
        <v>520</v>
      </c>
      <c r="C14" s="516"/>
      <c r="D14" s="511"/>
      <c r="E14" s="512"/>
      <c r="G14" s="513"/>
    </row>
    <row r="15" spans="1:11" s="499" customFormat="1" ht="13.15" customHeight="1" x14ac:dyDescent="0.2">
      <c r="A15" s="506"/>
      <c r="B15" s="516" t="s">
        <v>521</v>
      </c>
      <c r="C15" s="516"/>
      <c r="D15" s="511"/>
      <c r="E15" s="512"/>
      <c r="G15" s="513"/>
    </row>
    <row r="16" spans="1:11" s="499" customFormat="1" ht="13.15" customHeight="1" x14ac:dyDescent="0.2">
      <c r="A16" s="506"/>
      <c r="B16" s="517" t="s">
        <v>522</v>
      </c>
      <c r="C16" s="517"/>
      <c r="D16" s="511"/>
      <c r="E16" s="512"/>
      <c r="G16" s="513"/>
    </row>
    <row r="17" spans="1:7" s="499" customFormat="1" ht="13.15" customHeight="1" x14ac:dyDescent="0.2">
      <c r="A17" s="506"/>
      <c r="B17" s="517"/>
      <c r="C17" s="517"/>
      <c r="D17" s="511"/>
      <c r="E17" s="512"/>
      <c r="G17" s="513"/>
    </row>
    <row r="18" spans="1:7" s="499" customFormat="1" ht="13.15" customHeight="1" x14ac:dyDescent="0.2">
      <c r="B18" s="502" t="s">
        <v>523</v>
      </c>
      <c r="C18" s="518"/>
      <c r="D18" s="511"/>
      <c r="E18" s="512"/>
      <c r="G18" s="513"/>
    </row>
    <row r="19" spans="1:7" s="499" customFormat="1" ht="13.15" customHeight="1" x14ac:dyDescent="0.2">
      <c r="A19" s="506"/>
      <c r="B19" s="514" t="s">
        <v>524</v>
      </c>
      <c r="C19" s="507"/>
      <c r="D19" s="511"/>
      <c r="E19" s="512"/>
      <c r="G19" s="513"/>
    </row>
    <row r="20" spans="1:7" s="499" customFormat="1" ht="13.15" customHeight="1" x14ac:dyDescent="0.2">
      <c r="A20" s="506"/>
      <c r="B20" s="517" t="s">
        <v>525</v>
      </c>
      <c r="C20" s="517"/>
      <c r="D20" s="511"/>
      <c r="E20" s="512"/>
      <c r="G20" s="513"/>
    </row>
    <row r="21" spans="1:7" s="499" customFormat="1" ht="13.15" customHeight="1" x14ac:dyDescent="0.2">
      <c r="A21" s="506"/>
      <c r="B21" s="516" t="s">
        <v>526</v>
      </c>
      <c r="C21" s="516"/>
      <c r="D21" s="511"/>
      <c r="E21" s="512"/>
      <c r="G21" s="513"/>
    </row>
    <row r="22" spans="1:7" s="499" customFormat="1" ht="13.15" customHeight="1" x14ac:dyDescent="0.2">
      <c r="A22" s="506"/>
      <c r="B22" s="516" t="s">
        <v>527</v>
      </c>
      <c r="C22" s="516"/>
      <c r="D22" s="511"/>
      <c r="E22" s="512"/>
      <c r="G22" s="513"/>
    </row>
    <row r="23" spans="1:7" s="499" customFormat="1" ht="13.15" customHeight="1" x14ac:dyDescent="0.2">
      <c r="A23" s="506"/>
      <c r="B23" s="516" t="s">
        <v>528</v>
      </c>
      <c r="C23" s="516"/>
      <c r="D23" s="511"/>
      <c r="E23" s="512"/>
      <c r="G23" s="513"/>
    </row>
    <row r="24" spans="1:7" s="499" customFormat="1" ht="13.15" customHeight="1" x14ac:dyDescent="0.2">
      <c r="A24" s="506"/>
      <c r="B24" s="516" t="s">
        <v>529</v>
      </c>
      <c r="C24" s="516"/>
      <c r="D24" s="511"/>
      <c r="E24" s="512"/>
      <c r="G24" s="513"/>
    </row>
    <row r="25" spans="1:7" s="499" customFormat="1" ht="13.15" customHeight="1" x14ac:dyDescent="0.2">
      <c r="A25" s="506"/>
      <c r="B25" s="516" t="s">
        <v>530</v>
      </c>
      <c r="C25" s="516"/>
      <c r="D25" s="511"/>
      <c r="E25" s="512"/>
      <c r="G25" s="494"/>
    </row>
    <row r="26" spans="1:7" s="499" customFormat="1" ht="13.15" customHeight="1" x14ac:dyDescent="0.2">
      <c r="A26" s="506"/>
      <c r="B26" s="514" t="s">
        <v>531</v>
      </c>
      <c r="C26" s="507"/>
      <c r="D26" s="511"/>
      <c r="E26" s="512"/>
      <c r="G26" s="494"/>
    </row>
    <row r="27" spans="1:7" s="494" customFormat="1" ht="13.15" customHeight="1" x14ac:dyDescent="0.2">
      <c r="A27" s="519" t="s">
        <v>532</v>
      </c>
      <c r="B27" s="514" t="s">
        <v>532</v>
      </c>
      <c r="C27" s="507"/>
      <c r="D27" s="511"/>
      <c r="E27" s="512"/>
      <c r="F27" s="499"/>
    </row>
    <row r="28" spans="1:7" s="494" customFormat="1" ht="13.15" customHeight="1" x14ac:dyDescent="0.2">
      <c r="A28" s="506"/>
      <c r="B28" s="514" t="s">
        <v>533</v>
      </c>
      <c r="C28" s="507"/>
      <c r="D28" s="511"/>
      <c r="E28" s="512"/>
      <c r="F28" s="499"/>
    </row>
    <row r="29" spans="1:7" s="494" customFormat="1" ht="13.15" customHeight="1" x14ac:dyDescent="0.2">
      <c r="A29" s="506"/>
      <c r="B29" s="516" t="s">
        <v>534</v>
      </c>
      <c r="C29" s="520"/>
      <c r="D29" s="511"/>
      <c r="E29" s="512"/>
    </row>
    <row r="30" spans="1:7" s="494" customFormat="1" ht="13.15" customHeight="1" x14ac:dyDescent="0.2">
      <c r="A30" s="506"/>
      <c r="B30" s="516" t="s">
        <v>535</v>
      </c>
      <c r="C30" s="516"/>
      <c r="D30" s="511"/>
      <c r="E30" s="512"/>
    </row>
    <row r="31" spans="1:7" s="494" customFormat="1" ht="13.15" customHeight="1" x14ac:dyDescent="0.2">
      <c r="A31" s="506"/>
      <c r="B31" s="516" t="s">
        <v>536</v>
      </c>
      <c r="C31" s="516"/>
      <c r="D31" s="511"/>
      <c r="E31" s="512"/>
    </row>
    <row r="32" spans="1:7" s="494" customFormat="1" ht="13.15" customHeight="1" x14ac:dyDescent="0.2">
      <c r="A32" s="506"/>
      <c r="B32" s="521" t="s">
        <v>537</v>
      </c>
      <c r="C32" s="521"/>
      <c r="D32" s="511"/>
      <c r="E32" s="512"/>
    </row>
    <row r="33" spans="1:7" s="494" customFormat="1" ht="13.15" customHeight="1" x14ac:dyDescent="0.2">
      <c r="A33" s="506"/>
      <c r="B33" s="516" t="s">
        <v>538</v>
      </c>
      <c r="C33" s="516"/>
      <c r="D33" s="511"/>
      <c r="E33" s="512"/>
    </row>
    <row r="34" spans="1:7" s="494" customFormat="1" ht="13.15" customHeight="1" x14ac:dyDescent="0.2">
      <c r="A34" s="506"/>
      <c r="B34" s="516" t="s">
        <v>539</v>
      </c>
      <c r="C34" s="516"/>
      <c r="D34" s="511"/>
      <c r="E34" s="512"/>
    </row>
    <row r="35" spans="1:7" s="494" customFormat="1" ht="13.15" customHeight="1" x14ac:dyDescent="0.2">
      <c r="A35" s="506"/>
      <c r="B35" s="516" t="s">
        <v>540</v>
      </c>
      <c r="C35" s="516"/>
      <c r="D35" s="511"/>
      <c r="E35" s="512"/>
    </row>
    <row r="36" spans="1:7" s="494" customFormat="1" ht="13.15" customHeight="1" x14ac:dyDescent="0.2">
      <c r="A36" s="506"/>
      <c r="B36" s="521"/>
      <c r="C36" s="522"/>
      <c r="D36" s="511"/>
      <c r="E36" s="512"/>
    </row>
    <row r="37" spans="1:7" s="499" customFormat="1" ht="13.15" customHeight="1" x14ac:dyDescent="0.2">
      <c r="A37" s="523" t="s">
        <v>541</v>
      </c>
      <c r="B37" s="524"/>
      <c r="C37" s="524"/>
      <c r="D37" s="524"/>
      <c r="E37" s="524"/>
      <c r="F37" s="525"/>
      <c r="G37" s="525"/>
    </row>
    <row r="38" spans="1:7" ht="13.15" customHeight="1" x14ac:dyDescent="0.2">
      <c r="A38" s="526"/>
      <c r="B38" s="527"/>
      <c r="C38" s="527"/>
      <c r="D38" s="528"/>
      <c r="E38" s="528"/>
      <c r="F38" s="528"/>
      <c r="G38" s="528"/>
    </row>
    <row r="39" spans="1:7" ht="13.15" customHeight="1" x14ac:dyDescent="0.2">
      <c r="A39" s="530" t="s">
        <v>542</v>
      </c>
      <c r="B39" s="530"/>
      <c r="C39" s="530"/>
      <c r="D39" s="530"/>
      <c r="E39" s="530"/>
      <c r="F39" s="530"/>
      <c r="G39" s="530"/>
    </row>
    <row r="40" spans="1:7" ht="13.15" customHeight="1" x14ac:dyDescent="0.2">
      <c r="A40" s="506"/>
      <c r="B40" s="531"/>
      <c r="C40" s="531"/>
      <c r="D40" s="511"/>
      <c r="E40" s="512"/>
      <c r="F40" s="494"/>
      <c r="G40" s="494"/>
    </row>
    <row r="41" spans="1:7" ht="13.15" customHeight="1" x14ac:dyDescent="0.2">
      <c r="A41" s="532" t="s">
        <v>543</v>
      </c>
      <c r="B41" s="532"/>
      <c r="C41" s="532"/>
      <c r="D41" s="532"/>
      <c r="E41" s="532"/>
      <c r="F41" s="533"/>
      <c r="G41" s="533"/>
    </row>
    <row r="42" spans="1:7" ht="13.15" customHeight="1" x14ac:dyDescent="0.2">
      <c r="A42" s="533"/>
      <c r="B42" s="533"/>
      <c r="C42" s="533"/>
      <c r="D42" s="533"/>
      <c r="E42" s="533"/>
      <c r="F42" s="533"/>
      <c r="G42" s="533"/>
    </row>
    <row r="43" spans="1:7" ht="13.15" customHeight="1" x14ac:dyDescent="0.2">
      <c r="A43" s="534"/>
      <c r="B43" s="534"/>
      <c r="C43" s="534"/>
      <c r="D43" s="534"/>
      <c r="E43" s="534"/>
    </row>
    <row r="44" spans="1:7" ht="13.15" customHeight="1" x14ac:dyDescent="0.2">
      <c r="A44" s="535" t="s">
        <v>544</v>
      </c>
      <c r="B44" s="535"/>
      <c r="C44" s="535"/>
      <c r="D44" s="535"/>
      <c r="E44" s="535"/>
      <c r="F44" s="535"/>
      <c r="G44" s="535"/>
    </row>
    <row r="45" spans="1:7" ht="13.15" customHeight="1" x14ac:dyDescent="0.2">
      <c r="A45" s="530" t="s">
        <v>545</v>
      </c>
      <c r="B45" s="530"/>
      <c r="C45" s="536" t="s">
        <v>546</v>
      </c>
      <c r="D45" s="536"/>
      <c r="E45" s="536"/>
      <c r="F45" s="536"/>
      <c r="G45" s="536"/>
    </row>
    <row r="46" spans="1:7" ht="13.15" customHeight="1" x14ac:dyDescent="0.2"/>
    <row r="47" spans="1:7" ht="13.15" customHeight="1" x14ac:dyDescent="0.2"/>
    <row r="48" spans="1:7"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A44:G44"/>
    <mergeCell ref="A45:B45"/>
    <mergeCell ref="B33:C33"/>
    <mergeCell ref="B34:C34"/>
    <mergeCell ref="B35:C35"/>
    <mergeCell ref="A37:E37"/>
    <mergeCell ref="A39:G39"/>
    <mergeCell ref="A41:G42"/>
    <mergeCell ref="B26:C26"/>
    <mergeCell ref="B27:C27"/>
    <mergeCell ref="B28:C28"/>
    <mergeCell ref="B29:C29"/>
    <mergeCell ref="B30:C30"/>
    <mergeCell ref="B31:C31"/>
    <mergeCell ref="B20:C20"/>
    <mergeCell ref="B21:C21"/>
    <mergeCell ref="B22:C22"/>
    <mergeCell ref="B23:C23"/>
    <mergeCell ref="B24:C24"/>
    <mergeCell ref="B25:C25"/>
    <mergeCell ref="B13:C13"/>
    <mergeCell ref="B14:C14"/>
    <mergeCell ref="B15:C15"/>
    <mergeCell ref="B16:C16"/>
    <mergeCell ref="B17:C17"/>
    <mergeCell ref="B19:C19"/>
    <mergeCell ref="A1:G1"/>
    <mergeCell ref="A6:G6"/>
    <mergeCell ref="B9:D9"/>
    <mergeCell ref="B10:C10"/>
    <mergeCell ref="B11:C11"/>
    <mergeCell ref="B12:C12"/>
  </mergeCells>
  <hyperlinks>
    <hyperlink ref="A41:E42" r:id="rId1" display="Das Glossar enthält Erläuterungen zu allen statistisch relevanten Begriffen, die in den verschiedenen Produkten der Statistik der BA verwendung finden." xr:uid="{B6C24AF0-676D-408D-B991-7007169A38A1}"/>
    <hyperlink ref="A41:G42" r:id="rId2" display="Das Glossar enthält Erläuterungen zu allen statistisch relevanten Begriffen, die in den verschiedenen Produkten der Statistik der BA Verwendung finden." xr:uid="{EE8BA42C-736C-4FF7-8D51-0AC2A725A8C1}"/>
    <hyperlink ref="A45:B45" r:id="rId3" display="Abkürzungsverzeichnis" xr:uid="{89A89B6A-948C-4512-AD80-CEC0D034748E}"/>
    <hyperlink ref="C45" r:id="rId4" xr:uid="{AEB45451-3C7D-4115-8CDE-79FBD9A2B89B}"/>
    <hyperlink ref="A39:G39" r:id="rId5" display="Die Qualitätsberichte der Statistik erläutern die Entstehung und Aussagekraft der jeweiligen Fachstatistik." xr:uid="{2EEC8EC5-E237-4E99-8090-0C11CF26AE2B}"/>
    <hyperlink ref="B9:D9" r:id="rId6" display="Arbeitsuche, Arbeitslosigkeit und Unterbeschäftigung" xr:uid="{E376228F-6303-4453-81E2-B79BD99B0210}"/>
    <hyperlink ref="B10:C10" r:id="rId7" display="Ausbildungsmarkt" xr:uid="{0BEBFDD8-DCDC-4FD4-8111-FFA69D2EACF4}"/>
    <hyperlink ref="B11:C11" r:id="rId8" display="Beschäftigung" xr:uid="{4E285CC7-93FC-4595-9217-2E04D403BFB8}"/>
    <hyperlink ref="B12:C12" r:id="rId9" display="Einnahmen/Ausgaben" xr:uid="{F21210AF-17F3-4664-8822-F5A4D301B858}"/>
    <hyperlink ref="B13:C13" r:id="rId10" display="Förderung und berufliche Rehabilitation" xr:uid="{38DD9071-8E7F-4639-AC1F-B892D05B9C8F}"/>
    <hyperlink ref="B14:C14" r:id="rId11" display="Gemeldete Arbeitsstellen" xr:uid="{22EA3213-3280-4F02-8738-2E33F753C4B1}"/>
    <hyperlink ref="B15:C15" r:id="rId12" display="Grundsicherung für Arbeitsuchende (SGB II)" xr:uid="{1B6B52A8-D387-4F59-A370-5FA48DB54A79}"/>
    <hyperlink ref="B16:C16" r:id="rId13" display="Leistungen SGB III" xr:uid="{1DD755A0-293B-4B10-85A1-6AA976016677}"/>
    <hyperlink ref="B19:C19" r:id="rId14" display="Berufe" xr:uid="{5010A4D2-95D5-49D5-90F3-76866AD75749}"/>
    <hyperlink ref="B20:C20" r:id="rId15" display="Bildung" xr:uid="{9E67036D-6B24-409F-8692-6F1FE140E8E0}"/>
    <hyperlink ref="B21:C21" r:id="rId16" display="Demografie" xr:uid="{06121483-6F2A-4876-AC43-CDF359391334}"/>
    <hyperlink ref="B22:C22" r:id="rId17" display="Eingliederungsbilanzen" xr:uid="{F2335CFD-C9AF-4476-A387-82BA1B34544D}"/>
    <hyperlink ref="B23:C23" r:id="rId18" display="Entgelt" xr:uid="{DC2340EA-8AFA-4ADC-833F-ED9011A6B722}"/>
    <hyperlink ref="B24:C24" r:id="rId19" display="Fachkräftebedarf" xr:uid="{0BFF7A18-7023-4263-A58D-9D936A7AC05D}"/>
    <hyperlink ref="B25:C25" r:id="rId20" display="Familien und Kinder" xr:uid="{540667A7-442C-403A-8D9A-0E9BF361ACD1}"/>
    <hyperlink ref="B26:C26" r:id="rId21" display="Frauen und Männer" xr:uid="{C9075888-27DF-4BBA-86F1-F2277C904433}"/>
    <hyperlink ref="B28:C28" r:id="rId22" display="Langzeitarbeitslosigkeit" xr:uid="{3F702D8E-81D6-48DC-85E9-6424813031C1}"/>
    <hyperlink ref="B29:C29" r:id="rId23" display="Menschen mit Behinderungen" xr:uid="{486F1A59-4B4F-467D-8F98-152662596F33}"/>
    <hyperlink ref="B30:C30" r:id="rId24" display="Migration" xr:uid="{3377FD4B-F72D-44B4-8AB5-F28BB0933EE9}"/>
    <hyperlink ref="B31:C31" r:id="rId25" display="Regionale Mobilität" xr:uid="{597E9CA3-8DF8-4D62-B4CE-43503F622562}"/>
    <hyperlink ref="B34:C34" r:id="rId26" display="Wirtschaftszweige" xr:uid="{F5420B86-D4C8-41F2-AA72-3376043D025F}"/>
    <hyperlink ref="B35:C35" r:id="rId27" display="Zeitarbeit" xr:uid="{7F4C999A-B046-462C-BB2C-ECE57981029C}"/>
    <hyperlink ref="A27" r:id="rId28" tooltip="Jüngere" display="https://statistik.arbeitsagentur.de/DE/Navigation/Statistiken/Themen-im-Fokus/Juengere/Juengere-Nav.html?mtm_campaign=Bericht" xr:uid="{C66E3A24-E312-454D-93DF-6545D3717E55}"/>
    <hyperlink ref="B27:C27" r:id="rId29" display="Jüngere" xr:uid="{51D59CB6-40B1-4AB1-91D3-4F0E201BD665}"/>
    <hyperlink ref="B33:C33" r:id="rId30" display="Ukraine-Krieg" xr:uid="{0FE29BD4-DE1D-4DFC-87A0-C33F130CE887}"/>
    <hyperlink ref="A37:E37" r:id="rId31" display="Die Methodischen Hinweise der Statistik bieten ergänzende Informationen." xr:uid="{811CD89A-A414-484C-8D6F-4E047AFD1C9E}"/>
    <hyperlink ref="B32" r:id="rId32" xr:uid="{6A8B9D2F-D5F0-40A1-BD23-D54B3F096449}"/>
  </hyperlinks>
  <printOptions horizontalCentered="1"/>
  <pageMargins left="0.70866141732283472" right="0.39370078740157483" top="0.39370078740157483" bottom="0.59055118110236227" header="0.39370078740157483" footer="0.39370078740157483"/>
  <pageSetup paperSize="9" fitToWidth="0" orientation="portrait" r:id="rId33"/>
  <headerFooter alignWithMargins="0"/>
  <drawing r:id="rId3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08EDA3-09EA-486C-9D18-FB2390346279}">
  <sheetPr codeName="Tabelle13">
    <pageSetUpPr autoPageBreaks="0"/>
  </sheetPr>
  <dimension ref="A1:G62"/>
  <sheetViews>
    <sheetView showGridLines="0" zoomScaleNormal="100" workbookViewId="0"/>
  </sheetViews>
  <sheetFormatPr baseColWidth="10" defaultColWidth="11.140625" defaultRowHeight="16.5" customHeight="1" x14ac:dyDescent="0.2"/>
  <cols>
    <col min="1" max="1" width="4.42578125" style="14" customWidth="1"/>
    <col min="2" max="4" width="15.140625" style="14" customWidth="1"/>
    <col min="5" max="5" width="6.42578125" style="14" customWidth="1"/>
    <col min="6" max="6" width="20.7109375" style="14" customWidth="1"/>
    <col min="7" max="7" width="13.28515625" style="15" customWidth="1"/>
    <col min="8" max="16384" width="11.140625" style="14"/>
  </cols>
  <sheetData>
    <row r="1" spans="1:7" s="13" customFormat="1" ht="33.75" customHeight="1" x14ac:dyDescent="0.2">
      <c r="A1" s="10"/>
      <c r="B1" s="11"/>
      <c r="C1" s="11"/>
      <c r="D1" s="11"/>
      <c r="E1" s="11"/>
      <c r="F1" s="11"/>
      <c r="G1" s="12" t="s">
        <v>38</v>
      </c>
    </row>
    <row r="2" spans="1:7" ht="12.75" customHeight="1" x14ac:dyDescent="0.2"/>
    <row r="3" spans="1:7" ht="12.75" x14ac:dyDescent="0.2"/>
    <row r="4" spans="1:7" ht="15.75" x14ac:dyDescent="0.25">
      <c r="A4" s="16" t="s">
        <v>39</v>
      </c>
      <c r="C4" s="16"/>
      <c r="D4" s="16"/>
      <c r="E4" s="16"/>
      <c r="F4" s="16"/>
    </row>
    <row r="5" spans="1:7" ht="12.75" x14ac:dyDescent="0.2"/>
    <row r="6" spans="1:7" ht="12.75" x14ac:dyDescent="0.2"/>
    <row r="7" spans="1:7" ht="15" x14ac:dyDescent="0.25">
      <c r="A7" s="17" t="s">
        <v>5</v>
      </c>
      <c r="C7" s="18"/>
      <c r="D7" s="18"/>
      <c r="E7" s="18"/>
      <c r="F7" s="18"/>
    </row>
    <row r="8" spans="1:7" ht="15" customHeight="1" x14ac:dyDescent="0.2">
      <c r="A8" s="15" t="s">
        <v>7</v>
      </c>
      <c r="C8" s="19"/>
      <c r="D8" s="19"/>
      <c r="E8" s="19"/>
      <c r="F8" s="19"/>
    </row>
    <row r="9" spans="1:7" ht="15" customHeight="1" x14ac:dyDescent="0.2">
      <c r="A9" s="19" t="s">
        <v>40</v>
      </c>
      <c r="C9" s="19"/>
      <c r="D9" s="19"/>
      <c r="E9" s="19"/>
      <c r="F9" s="19"/>
    </row>
    <row r="10" spans="1:7" ht="15" customHeight="1" x14ac:dyDescent="0.2"/>
    <row r="11" spans="1:7" ht="15" customHeight="1" x14ac:dyDescent="0.2">
      <c r="A11" s="17"/>
    </row>
    <row r="12" spans="1:7" s="15" customFormat="1" ht="15" customHeight="1" x14ac:dyDescent="0.2">
      <c r="A12" s="17" t="s">
        <v>41</v>
      </c>
      <c r="B12" s="17"/>
      <c r="C12" s="17"/>
      <c r="D12" s="17"/>
      <c r="E12" s="17"/>
    </row>
    <row r="13" spans="1:7" s="15" customFormat="1" ht="15" customHeight="1" x14ac:dyDescent="0.2">
      <c r="A13" s="15" t="s">
        <v>42</v>
      </c>
      <c r="F13" s="20"/>
    </row>
    <row r="14" spans="1:7" s="15" customFormat="1" ht="15" customHeight="1" x14ac:dyDescent="0.2">
      <c r="B14" s="15" t="s">
        <v>43</v>
      </c>
      <c r="F14" s="20"/>
      <c r="G14" s="21" t="s">
        <v>44</v>
      </c>
    </row>
    <row r="15" spans="1:7" s="15" customFormat="1" ht="15" customHeight="1" x14ac:dyDescent="0.2">
      <c r="A15" s="15" t="s">
        <v>45</v>
      </c>
      <c r="F15" s="20"/>
    </row>
    <row r="16" spans="1:7" s="15" customFormat="1" ht="15" customHeight="1" x14ac:dyDescent="0.2">
      <c r="B16" s="15" t="s">
        <v>46</v>
      </c>
      <c r="F16" s="20"/>
    </row>
    <row r="17" spans="1:7" s="15" customFormat="1" ht="15" customHeight="1" x14ac:dyDescent="0.2">
      <c r="B17" s="15" t="s">
        <v>47</v>
      </c>
      <c r="F17" s="20"/>
      <c r="G17" s="21" t="s">
        <v>48</v>
      </c>
    </row>
    <row r="18" spans="1:7" s="15" customFormat="1" ht="15" customHeight="1" x14ac:dyDescent="0.2">
      <c r="F18" s="20"/>
    </row>
    <row r="19" spans="1:7" s="15" customFormat="1" ht="15" customHeight="1" x14ac:dyDescent="0.2">
      <c r="A19" s="17" t="s">
        <v>49</v>
      </c>
      <c r="F19" s="20"/>
    </row>
    <row r="20" spans="1:7" s="15" customFormat="1" ht="15" customHeight="1" x14ac:dyDescent="0.2">
      <c r="B20" s="15" t="s">
        <v>50</v>
      </c>
      <c r="F20" s="20"/>
      <c r="G20" s="21" t="s">
        <v>51</v>
      </c>
    </row>
    <row r="21" spans="1:7" s="15" customFormat="1" ht="15" customHeight="1" x14ac:dyDescent="0.2">
      <c r="B21" s="15" t="s">
        <v>43</v>
      </c>
      <c r="F21" s="20"/>
      <c r="G21" s="21" t="s">
        <v>52</v>
      </c>
    </row>
    <row r="22" spans="1:7" s="15" customFormat="1" ht="15" customHeight="1" x14ac:dyDescent="0.2">
      <c r="B22" s="15" t="s">
        <v>53</v>
      </c>
      <c r="F22" s="20"/>
      <c r="G22" s="21" t="s">
        <v>54</v>
      </c>
    </row>
    <row r="23" spans="1:7" s="15" customFormat="1" ht="15" customHeight="1" x14ac:dyDescent="0.2">
      <c r="B23" s="15" t="s">
        <v>55</v>
      </c>
      <c r="F23" s="20"/>
      <c r="G23" s="21" t="s">
        <v>56</v>
      </c>
    </row>
    <row r="24" spans="1:7" s="15" customFormat="1" ht="15" customHeight="1" x14ac:dyDescent="0.2">
      <c r="F24" s="20"/>
    </row>
    <row r="25" spans="1:7" s="15" customFormat="1" ht="15" customHeight="1" x14ac:dyDescent="0.2">
      <c r="A25" s="17" t="s">
        <v>57</v>
      </c>
      <c r="F25" s="20"/>
    </row>
    <row r="26" spans="1:7" s="15" customFormat="1" ht="15" customHeight="1" x14ac:dyDescent="0.2">
      <c r="B26" s="15" t="s">
        <v>50</v>
      </c>
      <c r="F26" s="20"/>
      <c r="G26" s="21" t="s">
        <v>58</v>
      </c>
    </row>
    <row r="27" spans="1:7" s="15" customFormat="1" ht="15" customHeight="1" x14ac:dyDescent="0.2">
      <c r="B27" s="15" t="s">
        <v>43</v>
      </c>
      <c r="F27" s="20"/>
      <c r="G27" s="21" t="s">
        <v>59</v>
      </c>
    </row>
    <row r="28" spans="1:7" s="15" customFormat="1" ht="15" customHeight="1" x14ac:dyDescent="0.2">
      <c r="B28" s="15" t="s">
        <v>53</v>
      </c>
      <c r="F28" s="20"/>
      <c r="G28" s="21" t="s">
        <v>60</v>
      </c>
    </row>
    <row r="29" spans="1:7" s="15" customFormat="1" ht="15" customHeight="1" x14ac:dyDescent="0.2">
      <c r="A29" s="15" t="s">
        <v>61</v>
      </c>
      <c r="B29" s="15" t="s">
        <v>55</v>
      </c>
      <c r="F29" s="20"/>
      <c r="G29" s="21" t="s">
        <v>62</v>
      </c>
    </row>
    <row r="30" spans="1:7" s="15" customFormat="1" ht="15" customHeight="1" x14ac:dyDescent="0.2">
      <c r="F30" s="20"/>
    </row>
    <row r="31" spans="1:7" s="15" customFormat="1" ht="15" customHeight="1" x14ac:dyDescent="0.2">
      <c r="A31" s="17" t="s">
        <v>63</v>
      </c>
      <c r="F31" s="20"/>
    </row>
    <row r="32" spans="1:7" s="15" customFormat="1" ht="15" customHeight="1" x14ac:dyDescent="0.2">
      <c r="B32" s="15" t="s">
        <v>64</v>
      </c>
      <c r="F32" s="20"/>
      <c r="G32" s="21" t="s">
        <v>65</v>
      </c>
    </row>
    <row r="33" spans="1:7" s="15" customFormat="1" ht="15" customHeight="1" x14ac:dyDescent="0.2">
      <c r="B33" s="15" t="s">
        <v>53</v>
      </c>
      <c r="F33" s="20"/>
      <c r="G33" s="21" t="s">
        <v>66</v>
      </c>
    </row>
    <row r="34" spans="1:7" s="15" customFormat="1" ht="15" customHeight="1" x14ac:dyDescent="0.2">
      <c r="B34" s="15" t="s">
        <v>55</v>
      </c>
      <c r="F34" s="20"/>
      <c r="G34" s="21" t="s">
        <v>67</v>
      </c>
    </row>
    <row r="35" spans="1:7" s="15" customFormat="1" ht="15" customHeight="1" x14ac:dyDescent="0.2">
      <c r="F35" s="20"/>
    </row>
    <row r="36" spans="1:7" s="15" customFormat="1" ht="15" customHeight="1" x14ac:dyDescent="0.2">
      <c r="A36" s="17" t="s">
        <v>68</v>
      </c>
      <c r="F36" s="20"/>
    </row>
    <row r="37" spans="1:7" s="15" customFormat="1" ht="15" customHeight="1" x14ac:dyDescent="0.2">
      <c r="B37" s="15" t="s">
        <v>53</v>
      </c>
      <c r="F37" s="20"/>
      <c r="G37" s="21" t="s">
        <v>69</v>
      </c>
    </row>
    <row r="38" spans="1:7" s="15" customFormat="1" ht="15" customHeight="1" x14ac:dyDescent="0.2">
      <c r="B38" s="15" t="s">
        <v>55</v>
      </c>
      <c r="F38" s="20"/>
      <c r="G38" s="21" t="s">
        <v>70</v>
      </c>
    </row>
    <row r="39" spans="1:7" s="15" customFormat="1" ht="15" customHeight="1" x14ac:dyDescent="0.2">
      <c r="F39" s="20"/>
    </row>
    <row r="40" spans="1:7" s="15" customFormat="1" ht="15" customHeight="1" x14ac:dyDescent="0.2">
      <c r="A40" s="17" t="s">
        <v>71</v>
      </c>
      <c r="F40" s="20"/>
    </row>
    <row r="41" spans="1:7" s="15" customFormat="1" ht="32.25" customHeight="1" x14ac:dyDescent="0.2">
      <c r="B41" s="22" t="s">
        <v>72</v>
      </c>
      <c r="C41" s="22"/>
      <c r="D41" s="22"/>
      <c r="E41" s="22"/>
      <c r="F41" s="22"/>
      <c r="G41" s="21" t="s">
        <v>73</v>
      </c>
    </row>
    <row r="42" spans="1:7" s="15" customFormat="1" ht="15" customHeight="1" x14ac:dyDescent="0.2">
      <c r="F42" s="20"/>
    </row>
    <row r="43" spans="1:7" s="15" customFormat="1" ht="15" customHeight="1" x14ac:dyDescent="0.2">
      <c r="A43" s="17" t="s">
        <v>74</v>
      </c>
      <c r="F43" s="20"/>
      <c r="G43" s="21"/>
    </row>
    <row r="44" spans="1:7" s="15" customFormat="1" ht="12.75" x14ac:dyDescent="0.2">
      <c r="A44" s="19"/>
      <c r="B44" s="19"/>
      <c r="C44" s="19"/>
      <c r="D44" s="19"/>
      <c r="E44" s="19"/>
      <c r="F44" s="19"/>
    </row>
    <row r="45" spans="1:7" s="15" customFormat="1" ht="12.75" x14ac:dyDescent="0.2">
      <c r="B45" s="19" t="s">
        <v>75</v>
      </c>
      <c r="C45" s="19"/>
      <c r="D45" s="19"/>
      <c r="E45" s="19"/>
      <c r="F45" s="23"/>
      <c r="G45" s="20" t="s">
        <v>76</v>
      </c>
    </row>
    <row r="46" spans="1:7" s="15" customFormat="1" ht="12.75" x14ac:dyDescent="0.2">
      <c r="B46" s="19" t="s">
        <v>77</v>
      </c>
      <c r="C46" s="19"/>
      <c r="D46" s="19"/>
      <c r="E46" s="19"/>
      <c r="F46" s="23"/>
      <c r="G46" s="20" t="s">
        <v>78</v>
      </c>
    </row>
    <row r="47" spans="1:7" s="15" customFormat="1" ht="12.75" x14ac:dyDescent="0.2">
      <c r="B47" s="19" t="s">
        <v>79</v>
      </c>
      <c r="C47" s="19"/>
      <c r="D47" s="19"/>
      <c r="E47" s="19"/>
      <c r="F47" s="23"/>
      <c r="G47" s="20" t="s">
        <v>80</v>
      </c>
    </row>
    <row r="48" spans="1:7" s="15" customFormat="1" ht="12.75" x14ac:dyDescent="0.2">
      <c r="B48" s="19" t="s">
        <v>81</v>
      </c>
      <c r="C48" s="19"/>
      <c r="D48" s="19"/>
      <c r="E48" s="19"/>
      <c r="F48" s="23"/>
      <c r="G48" s="20" t="s">
        <v>82</v>
      </c>
    </row>
    <row r="49" spans="1:7" s="15" customFormat="1" ht="12.75" x14ac:dyDescent="0.2">
      <c r="B49" s="19"/>
      <c r="C49" s="19"/>
      <c r="D49" s="19"/>
      <c r="E49" s="19"/>
      <c r="F49" s="19"/>
      <c r="G49" s="21"/>
    </row>
    <row r="50" spans="1:7" s="15" customFormat="1" ht="12.75" x14ac:dyDescent="0.2">
      <c r="B50" s="19"/>
      <c r="D50" s="24"/>
      <c r="E50" s="24"/>
      <c r="F50" s="24"/>
    </row>
    <row r="51" spans="1:7" s="15" customFormat="1" ht="12.75" x14ac:dyDescent="0.2">
      <c r="B51" s="19"/>
      <c r="C51" s="25"/>
      <c r="D51" s="25"/>
      <c r="E51" s="25"/>
      <c r="F51" s="25"/>
    </row>
    <row r="52" spans="1:7" s="15" customFormat="1" ht="12.75" x14ac:dyDescent="0.2">
      <c r="B52" s="19"/>
      <c r="C52" s="19"/>
      <c r="D52" s="19"/>
      <c r="E52" s="19"/>
      <c r="F52" s="19"/>
    </row>
    <row r="53" spans="1:7" s="15" customFormat="1" ht="12.75" x14ac:dyDescent="0.2">
      <c r="B53" s="19"/>
      <c r="C53" s="19"/>
      <c r="D53" s="19"/>
      <c r="E53" s="19"/>
      <c r="F53" s="19"/>
    </row>
    <row r="54" spans="1:7" s="15" customFormat="1" ht="12.75" x14ac:dyDescent="0.2">
      <c r="B54" s="7"/>
      <c r="D54" s="26"/>
      <c r="E54" s="26"/>
      <c r="F54" s="26"/>
    </row>
    <row r="55" spans="1:7" ht="12.75" x14ac:dyDescent="0.2">
      <c r="A55" s="15"/>
      <c r="B55" s="27"/>
      <c r="C55" s="28"/>
      <c r="D55" s="28"/>
      <c r="E55" s="28"/>
      <c r="F55" s="28"/>
    </row>
    <row r="56" spans="1:7" ht="12.75" x14ac:dyDescent="0.2">
      <c r="A56" s="15"/>
      <c r="B56" s="29"/>
    </row>
    <row r="57" spans="1:7" ht="12.75" x14ac:dyDescent="0.2">
      <c r="A57" s="15"/>
    </row>
    <row r="58" spans="1:7" ht="12.75" x14ac:dyDescent="0.2">
      <c r="A58" s="15"/>
    </row>
    <row r="59" spans="1:7" ht="12.75" x14ac:dyDescent="0.2">
      <c r="A59" s="15"/>
      <c r="E59" s="30"/>
    </row>
    <row r="60" spans="1:7" ht="12.75" x14ac:dyDescent="0.2">
      <c r="B60" s="29"/>
    </row>
    <row r="61" spans="1:7" ht="12.75" x14ac:dyDescent="0.2">
      <c r="B61" s="31"/>
    </row>
    <row r="62" spans="1:7" ht="12.75" x14ac:dyDescent="0.2"/>
  </sheetData>
  <mergeCells count="1">
    <mergeCell ref="B41:F41"/>
  </mergeCells>
  <hyperlinks>
    <hyperlink ref="G14" location="'Tabelle 1'!A1" display="'Tabelle 1'!A1" xr:uid="{7B28C251-230D-4082-A24A-44527B29BB59}"/>
    <hyperlink ref="G17" location="'Diagramm'!A1" display="'Diagramm'!A1" xr:uid="{27A6E067-0B1F-43B4-A9C6-91B12331A682}"/>
    <hyperlink ref="G20" location="'Tabelle 2.1'!A1" display="'Tabelle 2.1'!A1" xr:uid="{407C02B3-2A34-4E94-A1B0-21DEF52AB987}"/>
    <hyperlink ref="G21" location="'Tabelle 2.2'!A1" display="'Tabelle 2.2'!A1" xr:uid="{36FD6185-0039-4E17-9333-659019480883}"/>
    <hyperlink ref="G22" location="'Tabelle 2.3'!A1" display="'Tabelle 2.3'!A1" xr:uid="{6F24C0BB-BA6B-453D-A831-B3D553163598}"/>
    <hyperlink ref="G23" location="'Tabelle 2.4'!A1" display="'Tabelle 2.4'!A1" xr:uid="{B84FE861-8C0C-4012-B13B-2EC6491444DA}"/>
    <hyperlink ref="G26" location="'Tabelle 3.1'!A1" display="'Tabelle 3.1'!A1" xr:uid="{5AA0AE0A-BF5D-49E1-86ED-43CBFC8D2CD8}"/>
    <hyperlink ref="G27" location="'Tabelle 3.2'!A1" display="'Tabelle 3.2'!A1" xr:uid="{8A1E7A58-6135-43DC-825A-A10F26AD0711}"/>
    <hyperlink ref="G28" location="'Tabelle 3.3'!A1" display="'Tabelle 3.3'!A1" xr:uid="{A89B59A8-16E2-499F-B9F2-44617162969D}"/>
    <hyperlink ref="G29" location="'Tabelle 3.4'!A1" display="'Tabelle 3.4'!A1" xr:uid="{B15C9B69-8564-4810-B16F-F7204AF8897E}"/>
    <hyperlink ref="G32" location="'Tabelle 4.1'!A1" display="'Tabelle 4.1'!A1" xr:uid="{9EC91C8B-4683-4A28-AED1-D13122B55904}"/>
    <hyperlink ref="G33" location="'Tabelle 4.2'!A1" display="'Tabelle 4.2'!A1" xr:uid="{68589C51-D52B-4E8B-B12D-4452F7518874}"/>
    <hyperlink ref="G34" location="'Tabelle 4.3'!A1" display="'Tabelle 4.3'!A1" xr:uid="{3CAD0657-31DE-40A0-82A2-3E09340B0FB1}"/>
    <hyperlink ref="G37" location="'Tabelle 5.1'!A1" display="'Tabelle 5.1'!A1" xr:uid="{798443A6-FA9B-401D-8634-A31876799362}"/>
    <hyperlink ref="G38" location="'Tabelle 5.2'!A1" display="'Tabelle 5.2'!A1" xr:uid="{C12DFABB-A78F-4AD2-8CCC-91F1D3092A41}"/>
    <hyperlink ref="G41" location="'Tabelle 6'!A1" display="'Tabelle 6'!A1" xr:uid="{69013CED-A017-4B4E-84AF-8ABB0926567B}"/>
    <hyperlink ref="G45" location="'Hinweis - Berufsaggregate'!A1" display="Hinw Berufsagg" xr:uid="{03F95F6E-924F-4AA8-B024-CFBECF329166}"/>
    <hyperlink ref="G46" location="Hinweis_Befristung!A1" display="Hinw Befristung" xr:uid="{7171AADE-C2F6-40AD-A91F-AACB6E3F716F}"/>
    <hyperlink ref="G47" location="Hinweis_beg_been_BV!A1" display="Hinw beg_been_BV" xr:uid="{55AF474B-B3E5-4E78-A753-0092057B67F9}"/>
    <hyperlink ref="G48" location="Hinweise_SvB_GB!A1" display="Hinw SvB GB" xr:uid="{A03B0D67-6181-4B73-B8DE-D0B61106A8E2}"/>
  </hyperlinks>
  <printOptions horizontalCentered="1"/>
  <pageMargins left="0.25" right="0.25" top="0.75" bottom="0.75" header="0.3" footer="0.3"/>
  <pageSetup paperSize="9" scale="97" fitToHeight="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0D864-D5EA-4077-9B7B-B4EF7DE586D0}">
  <sheetPr codeName="Tabelle1">
    <pageSetUpPr fitToPage="1"/>
  </sheetPr>
  <dimension ref="A1:O126"/>
  <sheetViews>
    <sheetView showGridLines="0" zoomScaleNormal="100" workbookViewId="0"/>
  </sheetViews>
  <sheetFormatPr baseColWidth="10" defaultColWidth="8.85546875" defaultRowHeight="15.95" customHeight="1" x14ac:dyDescent="0.2"/>
  <cols>
    <col min="1" max="1" width="3.7109375" style="53" customWidth="1"/>
    <col min="2" max="2" width="18.85546875" style="53" bestFit="1"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5" customFormat="1" ht="36.75" customHeight="1" x14ac:dyDescent="0.2">
      <c r="A1" s="32"/>
      <c r="B1" s="33"/>
      <c r="C1" s="33"/>
      <c r="D1" s="33"/>
      <c r="E1" s="33"/>
      <c r="F1" s="33"/>
      <c r="G1" s="33"/>
      <c r="H1" s="33"/>
      <c r="I1" s="33"/>
      <c r="J1" s="34" t="s">
        <v>38</v>
      </c>
    </row>
    <row r="2" spans="1:15" customFormat="1" ht="6.2" customHeight="1" x14ac:dyDescent="0.2">
      <c r="A2" s="35"/>
      <c r="B2" s="36"/>
      <c r="C2" s="36"/>
      <c r="D2" s="36"/>
      <c r="E2" s="36"/>
      <c r="F2" s="36"/>
      <c r="G2" s="36"/>
      <c r="H2" s="36"/>
      <c r="I2" s="36"/>
      <c r="J2" s="36"/>
    </row>
    <row r="3" spans="1:15" s="39" customFormat="1" ht="24.95" customHeight="1" x14ac:dyDescent="0.2">
      <c r="A3" s="37" t="s">
        <v>83</v>
      </c>
      <c r="B3" s="38"/>
      <c r="C3" s="38"/>
      <c r="D3" s="38"/>
      <c r="E3" s="38"/>
      <c r="F3" s="38"/>
      <c r="G3" s="38"/>
      <c r="H3" s="38"/>
      <c r="I3" s="38"/>
      <c r="J3" s="38"/>
    </row>
    <row r="4" spans="1:15" s="39" customFormat="1" ht="12" customHeight="1" x14ac:dyDescent="0.2">
      <c r="A4" s="40" t="s">
        <v>84</v>
      </c>
      <c r="B4" s="40"/>
      <c r="C4" s="40"/>
      <c r="D4" s="40"/>
      <c r="E4" s="40"/>
      <c r="F4" s="40"/>
      <c r="G4" s="40"/>
      <c r="H4" s="40"/>
      <c r="I4" s="40"/>
      <c r="J4" s="40"/>
    </row>
    <row r="5" spans="1:15" s="39" customFormat="1" ht="12" customHeight="1" x14ac:dyDescent="0.2">
      <c r="A5" s="41" t="s">
        <v>40</v>
      </c>
      <c r="B5" s="41"/>
      <c r="C5" s="41"/>
      <c r="D5" s="41"/>
      <c r="E5" s="42"/>
      <c r="F5" s="42"/>
      <c r="G5" s="42"/>
      <c r="H5" s="42"/>
      <c r="I5" s="42"/>
      <c r="J5" s="42"/>
    </row>
    <row r="6" spans="1:15" s="39" customFormat="1" ht="11.25" customHeight="1" x14ac:dyDescent="0.2">
      <c r="A6" s="43"/>
      <c r="B6" s="44"/>
      <c r="C6" s="44"/>
      <c r="D6" s="44"/>
      <c r="E6" s="44"/>
      <c r="F6" s="44"/>
      <c r="G6" s="44"/>
      <c r="H6" s="44"/>
      <c r="I6" s="44"/>
      <c r="J6" s="44"/>
    </row>
    <row r="7" spans="1:15" customFormat="1" ht="12" customHeight="1" x14ac:dyDescent="0.2">
      <c r="A7" s="45" t="s">
        <v>85</v>
      </c>
      <c r="B7" s="46"/>
      <c r="C7" s="47" t="s">
        <v>86</v>
      </c>
      <c r="D7" s="48" t="s">
        <v>87</v>
      </c>
      <c r="E7" s="49"/>
      <c r="F7" s="49"/>
      <c r="G7" s="49"/>
      <c r="H7" s="50"/>
      <c r="I7" s="51" t="s">
        <v>88</v>
      </c>
      <c r="J7" s="52"/>
      <c r="K7" s="53"/>
      <c r="L7" s="53"/>
      <c r="M7" s="53"/>
      <c r="N7" s="53"/>
      <c r="O7" s="53"/>
    </row>
    <row r="8" spans="1:15" ht="34.5" customHeight="1" x14ac:dyDescent="0.2">
      <c r="A8" s="54"/>
      <c r="B8" s="55"/>
      <c r="C8" s="56"/>
      <c r="D8" s="57" t="s">
        <v>89</v>
      </c>
      <c r="E8" s="57" t="s">
        <v>90</v>
      </c>
      <c r="F8" s="57" t="s">
        <v>91</v>
      </c>
      <c r="G8" s="57" t="s">
        <v>92</v>
      </c>
      <c r="H8" s="57" t="s">
        <v>93</v>
      </c>
      <c r="I8" s="58"/>
      <c r="J8" s="59"/>
    </row>
    <row r="9" spans="1:15" ht="12" customHeight="1" x14ac:dyDescent="0.2">
      <c r="A9" s="54"/>
      <c r="B9" s="55"/>
      <c r="C9" s="56"/>
      <c r="D9" s="60"/>
      <c r="E9" s="60"/>
      <c r="F9" s="60"/>
      <c r="G9" s="60"/>
      <c r="H9" s="60"/>
      <c r="I9" s="61" t="s">
        <v>94</v>
      </c>
      <c r="J9" s="62" t="s">
        <v>95</v>
      </c>
    </row>
    <row r="10" spans="1:15" ht="12" customHeight="1" x14ac:dyDescent="0.2">
      <c r="A10" s="63"/>
      <c r="B10" s="64"/>
      <c r="C10" s="65"/>
      <c r="D10" s="66">
        <v>1</v>
      </c>
      <c r="E10" s="66">
        <v>2</v>
      </c>
      <c r="F10" s="66">
        <v>3</v>
      </c>
      <c r="G10" s="66">
        <v>4</v>
      </c>
      <c r="H10" s="66">
        <v>5</v>
      </c>
      <c r="I10" s="66">
        <v>6</v>
      </c>
      <c r="J10" s="66">
        <v>7</v>
      </c>
      <c r="K10" s="67"/>
    </row>
    <row r="11" spans="1:15" ht="18" customHeight="1" x14ac:dyDescent="0.2">
      <c r="A11" s="68" t="s">
        <v>49</v>
      </c>
      <c r="B11" s="69"/>
      <c r="C11" s="70"/>
      <c r="D11" s="71"/>
      <c r="E11" s="72"/>
      <c r="F11" s="72"/>
      <c r="G11" s="72"/>
      <c r="H11" s="73"/>
      <c r="I11" s="74"/>
      <c r="J11" s="75"/>
    </row>
    <row r="12" spans="1:15" ht="13.5" customHeight="1" x14ac:dyDescent="0.2">
      <c r="A12" s="76" t="s">
        <v>96</v>
      </c>
      <c r="B12" s="77"/>
      <c r="C12" s="78">
        <v>100</v>
      </c>
      <c r="D12" s="79">
        <v>299473</v>
      </c>
      <c r="E12" s="79">
        <v>299885</v>
      </c>
      <c r="F12" s="79">
        <v>297354</v>
      </c>
      <c r="G12" s="79">
        <v>298272</v>
      </c>
      <c r="H12" s="79">
        <v>298660</v>
      </c>
      <c r="I12" s="80">
        <v>813</v>
      </c>
      <c r="J12" s="81">
        <v>0.2722158976762874</v>
      </c>
      <c r="N12" s="82"/>
    </row>
    <row r="13" spans="1:15" ht="13.5" customHeight="1" x14ac:dyDescent="0.2">
      <c r="A13" s="83" t="s">
        <v>97</v>
      </c>
      <c r="B13" s="84" t="s">
        <v>98</v>
      </c>
      <c r="C13" s="78">
        <v>51.775953090929733</v>
      </c>
      <c r="D13" s="79">
        <v>155055</v>
      </c>
      <c r="E13" s="79">
        <v>155963</v>
      </c>
      <c r="F13" s="79">
        <v>154642</v>
      </c>
      <c r="G13" s="79">
        <v>155254</v>
      </c>
      <c r="H13" s="79">
        <v>155349</v>
      </c>
      <c r="I13" s="80">
        <v>-294</v>
      </c>
      <c r="J13" s="81">
        <v>-0.18925129868875887</v>
      </c>
    </row>
    <row r="14" spans="1:15" ht="13.5" customHeight="1" x14ac:dyDescent="0.2">
      <c r="A14" s="85"/>
      <c r="B14" s="84" t="s">
        <v>99</v>
      </c>
      <c r="C14" s="78">
        <v>48.224046909070267</v>
      </c>
      <c r="D14" s="79">
        <v>144418</v>
      </c>
      <c r="E14" s="79">
        <v>143922</v>
      </c>
      <c r="F14" s="79">
        <v>142712</v>
      </c>
      <c r="G14" s="79">
        <v>143018</v>
      </c>
      <c r="H14" s="79">
        <v>143311</v>
      </c>
      <c r="I14" s="80">
        <v>1107</v>
      </c>
      <c r="J14" s="81">
        <v>0.77244593925099958</v>
      </c>
    </row>
    <row r="15" spans="1:15" ht="13.5" customHeight="1" x14ac:dyDescent="0.2">
      <c r="A15" s="83" t="s">
        <v>97</v>
      </c>
      <c r="B15" s="86" t="s">
        <v>100</v>
      </c>
      <c r="C15" s="78">
        <v>10.451359554951532</v>
      </c>
      <c r="D15" s="79">
        <v>31299</v>
      </c>
      <c r="E15" s="79">
        <v>31686</v>
      </c>
      <c r="F15" s="79">
        <v>29747</v>
      </c>
      <c r="G15" s="79">
        <v>30911</v>
      </c>
      <c r="H15" s="79">
        <v>31857</v>
      </c>
      <c r="I15" s="80">
        <v>-558</v>
      </c>
      <c r="J15" s="81">
        <v>-1.7515773613334589</v>
      </c>
    </row>
    <row r="16" spans="1:15" ht="13.5" customHeight="1" x14ac:dyDescent="0.2">
      <c r="A16" s="83"/>
      <c r="B16" s="86" t="s">
        <v>101</v>
      </c>
      <c r="C16" s="78">
        <v>65.138760422475485</v>
      </c>
      <c r="D16" s="79">
        <v>195073</v>
      </c>
      <c r="E16" s="79">
        <v>195376</v>
      </c>
      <c r="F16" s="79">
        <v>194888</v>
      </c>
      <c r="G16" s="79">
        <v>195118</v>
      </c>
      <c r="H16" s="79">
        <v>194582</v>
      </c>
      <c r="I16" s="80">
        <v>491</v>
      </c>
      <c r="J16" s="81">
        <v>0.25233577617662478</v>
      </c>
    </row>
    <row r="17" spans="1:10" ht="13.5" customHeight="1" x14ac:dyDescent="0.2">
      <c r="A17" s="83"/>
      <c r="B17" s="86" t="s">
        <v>102</v>
      </c>
      <c r="C17" s="78">
        <v>22.081456425120127</v>
      </c>
      <c r="D17" s="79">
        <v>66128</v>
      </c>
      <c r="E17" s="79">
        <v>66043</v>
      </c>
      <c r="F17" s="79">
        <v>66044</v>
      </c>
      <c r="G17" s="79">
        <v>65810</v>
      </c>
      <c r="H17" s="79">
        <v>65883</v>
      </c>
      <c r="I17" s="80">
        <v>245</v>
      </c>
      <c r="J17" s="81">
        <v>0.37187134769212088</v>
      </c>
    </row>
    <row r="18" spans="1:10" ht="13.5" customHeight="1" x14ac:dyDescent="0.2">
      <c r="A18" s="85"/>
      <c r="B18" s="86" t="s">
        <v>103</v>
      </c>
      <c r="C18" s="78">
        <v>2.3284235974528587</v>
      </c>
      <c r="D18" s="79">
        <v>6973</v>
      </c>
      <c r="E18" s="79">
        <v>6780</v>
      </c>
      <c r="F18" s="79">
        <v>6675</v>
      </c>
      <c r="G18" s="79">
        <v>6433</v>
      </c>
      <c r="H18" s="79">
        <v>6338</v>
      </c>
      <c r="I18" s="80">
        <v>635</v>
      </c>
      <c r="J18" s="81">
        <v>10.018933417481856</v>
      </c>
    </row>
    <row r="19" spans="1:10" ht="13.5" customHeight="1" x14ac:dyDescent="0.2">
      <c r="A19" s="85"/>
      <c r="B19" s="86" t="s">
        <v>104</v>
      </c>
      <c r="C19" s="78">
        <v>0.93764713346445261</v>
      </c>
      <c r="D19" s="79">
        <v>2808</v>
      </c>
      <c r="E19" s="79">
        <v>2824</v>
      </c>
      <c r="F19" s="79">
        <v>2854</v>
      </c>
      <c r="G19" s="79">
        <v>2806</v>
      </c>
      <c r="H19" s="79">
        <v>2508</v>
      </c>
      <c r="I19" s="80">
        <v>300</v>
      </c>
      <c r="J19" s="81">
        <v>11.961722488038278</v>
      </c>
    </row>
    <row r="20" spans="1:10" ht="13.5" customHeight="1" x14ac:dyDescent="0.2">
      <c r="A20" s="83" t="s">
        <v>105</v>
      </c>
      <c r="B20" s="87" t="s">
        <v>106</v>
      </c>
      <c r="C20" s="78">
        <v>66.99335165440624</v>
      </c>
      <c r="D20" s="79">
        <v>200627</v>
      </c>
      <c r="E20" s="79">
        <v>201316</v>
      </c>
      <c r="F20" s="79">
        <v>199059</v>
      </c>
      <c r="G20" s="79">
        <v>200480</v>
      </c>
      <c r="H20" s="79">
        <v>201304</v>
      </c>
      <c r="I20" s="80">
        <v>-677</v>
      </c>
      <c r="J20" s="81">
        <v>-0.33630727655684933</v>
      </c>
    </row>
    <row r="21" spans="1:10" ht="13.5" customHeight="1" x14ac:dyDescent="0.2">
      <c r="A21" s="85"/>
      <c r="B21" s="87" t="s">
        <v>107</v>
      </c>
      <c r="C21" s="78">
        <v>33.00664834559376</v>
      </c>
      <c r="D21" s="79">
        <v>98846</v>
      </c>
      <c r="E21" s="79">
        <v>98569</v>
      </c>
      <c r="F21" s="79">
        <v>98295</v>
      </c>
      <c r="G21" s="79">
        <v>97792</v>
      </c>
      <c r="H21" s="79">
        <v>97356</v>
      </c>
      <c r="I21" s="80">
        <v>1490</v>
      </c>
      <c r="J21" s="81">
        <v>1.5304655080323761</v>
      </c>
    </row>
    <row r="22" spans="1:10" ht="13.5" customHeight="1" x14ac:dyDescent="0.2">
      <c r="A22" s="83" t="s">
        <v>105</v>
      </c>
      <c r="B22" s="87" t="s">
        <v>108</v>
      </c>
      <c r="C22" s="78">
        <v>86.700303533206664</v>
      </c>
      <c r="D22" s="79">
        <v>259644</v>
      </c>
      <c r="E22" s="79">
        <v>260202</v>
      </c>
      <c r="F22" s="79">
        <v>258404</v>
      </c>
      <c r="G22" s="79">
        <v>259598</v>
      </c>
      <c r="H22" s="79">
        <v>260932</v>
      </c>
      <c r="I22" s="80">
        <v>-1288</v>
      </c>
      <c r="J22" s="81">
        <v>-0.49361519476338661</v>
      </c>
    </row>
    <row r="23" spans="1:10" ht="13.5" customHeight="1" x14ac:dyDescent="0.2">
      <c r="A23" s="88"/>
      <c r="B23" s="89" t="s">
        <v>109</v>
      </c>
      <c r="C23" s="90">
        <v>13.299696466793334</v>
      </c>
      <c r="D23" s="79">
        <v>39829</v>
      </c>
      <c r="E23" s="79">
        <v>39683</v>
      </c>
      <c r="F23" s="79">
        <v>38950</v>
      </c>
      <c r="G23" s="79">
        <v>38674</v>
      </c>
      <c r="H23" s="79">
        <v>37728</v>
      </c>
      <c r="I23" s="80">
        <v>2101</v>
      </c>
      <c r="J23" s="81">
        <v>5.5688083121289225</v>
      </c>
    </row>
    <row r="24" spans="1:10" ht="18" customHeight="1" x14ac:dyDescent="0.2">
      <c r="A24" s="91" t="s">
        <v>110</v>
      </c>
      <c r="B24" s="69"/>
      <c r="C24" s="92"/>
      <c r="D24" s="93"/>
      <c r="E24" s="94"/>
      <c r="F24" s="94"/>
      <c r="G24" s="94"/>
      <c r="H24" s="95"/>
      <c r="I24" s="96"/>
      <c r="J24" s="97"/>
    </row>
    <row r="25" spans="1:10" ht="15.75" customHeight="1" x14ac:dyDescent="0.2">
      <c r="A25" s="76" t="s">
        <v>111</v>
      </c>
      <c r="B25" s="77"/>
      <c r="C25" s="98"/>
      <c r="D25" s="99"/>
      <c r="E25" s="100"/>
      <c r="F25" s="100"/>
      <c r="G25" s="100"/>
      <c r="H25" s="101"/>
      <c r="I25" s="102"/>
      <c r="J25" s="103"/>
    </row>
    <row r="26" spans="1:10" ht="13.5" customHeight="1" x14ac:dyDescent="0.2">
      <c r="A26" s="76" t="s">
        <v>96</v>
      </c>
      <c r="B26" s="77"/>
      <c r="C26" s="78">
        <v>100</v>
      </c>
      <c r="D26" s="104">
        <v>72960</v>
      </c>
      <c r="E26" s="79">
        <v>73996</v>
      </c>
      <c r="F26" s="79">
        <v>74775</v>
      </c>
      <c r="G26" s="79">
        <v>75393</v>
      </c>
      <c r="H26" s="105">
        <v>76001</v>
      </c>
      <c r="I26" s="80">
        <v>-3041</v>
      </c>
      <c r="J26" s="81">
        <v>-4.0012631412744568</v>
      </c>
    </row>
    <row r="27" spans="1:10" ht="13.5" customHeight="1" x14ac:dyDescent="0.2">
      <c r="A27" s="83" t="s">
        <v>97</v>
      </c>
      <c r="B27" s="84" t="s">
        <v>98</v>
      </c>
      <c r="C27" s="78">
        <v>46.662554824561404</v>
      </c>
      <c r="D27" s="80">
        <v>34045</v>
      </c>
      <c r="E27" s="79">
        <v>35133</v>
      </c>
      <c r="F27" s="79">
        <v>35310</v>
      </c>
      <c r="G27" s="79">
        <v>35997</v>
      </c>
      <c r="H27" s="105">
        <v>36293</v>
      </c>
      <c r="I27" s="80">
        <v>-2248</v>
      </c>
      <c r="J27" s="81">
        <v>-6.1940319069793075</v>
      </c>
    </row>
    <row r="28" spans="1:10" ht="13.5" customHeight="1" x14ac:dyDescent="0.2">
      <c r="A28" s="85"/>
      <c r="B28" s="84" t="s">
        <v>99</v>
      </c>
      <c r="C28" s="78">
        <v>53.337445175438596</v>
      </c>
      <c r="D28" s="80">
        <v>38915</v>
      </c>
      <c r="E28" s="79">
        <v>38863</v>
      </c>
      <c r="F28" s="79">
        <v>39465</v>
      </c>
      <c r="G28" s="79">
        <v>39396</v>
      </c>
      <c r="H28" s="105">
        <v>39708</v>
      </c>
      <c r="I28" s="80">
        <v>-793</v>
      </c>
      <c r="J28" s="81">
        <v>-1.9970786743225546</v>
      </c>
    </row>
    <row r="29" spans="1:10" ht="13.5" customHeight="1" x14ac:dyDescent="0.2">
      <c r="A29" s="83" t="s">
        <v>97</v>
      </c>
      <c r="B29" s="86" t="s">
        <v>100</v>
      </c>
      <c r="C29" s="78">
        <v>26.088267543859651</v>
      </c>
      <c r="D29" s="80">
        <v>19034</v>
      </c>
      <c r="E29" s="79">
        <v>19195</v>
      </c>
      <c r="F29" s="79">
        <v>20034</v>
      </c>
      <c r="G29" s="79">
        <v>19939</v>
      </c>
      <c r="H29" s="105">
        <v>20350</v>
      </c>
      <c r="I29" s="80">
        <v>-1316</v>
      </c>
      <c r="J29" s="81">
        <v>-6.4668304668304666</v>
      </c>
    </row>
    <row r="30" spans="1:10" ht="13.5" customHeight="1" x14ac:dyDescent="0.2">
      <c r="A30" s="83"/>
      <c r="B30" s="86" t="s">
        <v>101</v>
      </c>
      <c r="C30" s="78">
        <v>45.391995614035089</v>
      </c>
      <c r="D30" s="80">
        <v>33118</v>
      </c>
      <c r="E30" s="79">
        <v>33877</v>
      </c>
      <c r="F30" s="79">
        <v>33897</v>
      </c>
      <c r="G30" s="79">
        <v>34567</v>
      </c>
      <c r="H30" s="105">
        <v>34711</v>
      </c>
      <c r="I30" s="80">
        <v>-1593</v>
      </c>
      <c r="J30" s="81">
        <v>-4.5893232692806318</v>
      </c>
    </row>
    <row r="31" spans="1:10" ht="13.5" customHeight="1" x14ac:dyDescent="0.2">
      <c r="A31" s="83"/>
      <c r="B31" s="86" t="s">
        <v>102</v>
      </c>
      <c r="C31" s="78">
        <v>14.187225877192983</v>
      </c>
      <c r="D31" s="80">
        <v>10351</v>
      </c>
      <c r="E31" s="79">
        <v>10518</v>
      </c>
      <c r="F31" s="79">
        <v>10586</v>
      </c>
      <c r="G31" s="79">
        <v>10702</v>
      </c>
      <c r="H31" s="105">
        <v>10790</v>
      </c>
      <c r="I31" s="80">
        <v>-439</v>
      </c>
      <c r="J31" s="81">
        <v>-4.0685820203892495</v>
      </c>
    </row>
    <row r="32" spans="1:10" ht="13.5" customHeight="1" x14ac:dyDescent="0.2">
      <c r="A32" s="85"/>
      <c r="B32" s="86" t="s">
        <v>103</v>
      </c>
      <c r="C32" s="78">
        <v>14.332510964912281</v>
      </c>
      <c r="D32" s="80">
        <v>10457</v>
      </c>
      <c r="E32" s="79">
        <v>10405</v>
      </c>
      <c r="F32" s="79">
        <v>10257</v>
      </c>
      <c r="G32" s="79">
        <v>10185</v>
      </c>
      <c r="H32" s="105">
        <v>10150</v>
      </c>
      <c r="I32" s="80">
        <v>307</v>
      </c>
      <c r="J32" s="81">
        <v>3.0246305418719213</v>
      </c>
    </row>
    <row r="33" spans="1:10" ht="13.5" customHeight="1" x14ac:dyDescent="0.2">
      <c r="A33" s="85"/>
      <c r="B33" s="86" t="s">
        <v>104</v>
      </c>
      <c r="C33" s="78">
        <v>2.0751096491228069</v>
      </c>
      <c r="D33" s="80">
        <v>1514</v>
      </c>
      <c r="E33" s="79">
        <v>1558</v>
      </c>
      <c r="F33" s="79">
        <v>1552</v>
      </c>
      <c r="G33" s="79">
        <v>1566</v>
      </c>
      <c r="H33" s="105">
        <v>1334</v>
      </c>
      <c r="I33" s="80">
        <v>180</v>
      </c>
      <c r="J33" s="81">
        <v>13.493253373313344</v>
      </c>
    </row>
    <row r="34" spans="1:10" ht="13.5" customHeight="1" x14ac:dyDescent="0.2">
      <c r="A34" s="83" t="s">
        <v>105</v>
      </c>
      <c r="B34" s="87" t="s">
        <v>108</v>
      </c>
      <c r="C34" s="78">
        <v>84.956140350877192</v>
      </c>
      <c r="D34" s="80">
        <v>61984</v>
      </c>
      <c r="E34" s="79">
        <v>62682</v>
      </c>
      <c r="F34" s="79">
        <v>63620</v>
      </c>
      <c r="G34" s="79">
        <v>63987</v>
      </c>
      <c r="H34" s="105">
        <v>64595</v>
      </c>
      <c r="I34" s="80">
        <v>-2611</v>
      </c>
      <c r="J34" s="81">
        <v>-4.0421085223314499</v>
      </c>
    </row>
    <row r="35" spans="1:10" ht="13.5" customHeight="1" x14ac:dyDescent="0.2">
      <c r="A35" s="83"/>
      <c r="B35" s="84" t="s">
        <v>109</v>
      </c>
      <c r="C35" s="78">
        <v>15.043859649122806</v>
      </c>
      <c r="D35" s="80">
        <v>10976</v>
      </c>
      <c r="E35" s="79">
        <v>11314</v>
      </c>
      <c r="F35" s="79">
        <v>11155</v>
      </c>
      <c r="G35" s="79">
        <v>11406</v>
      </c>
      <c r="H35" s="105">
        <v>11406</v>
      </c>
      <c r="I35" s="80">
        <v>-430</v>
      </c>
      <c r="J35" s="81">
        <v>-3.7699456426442222</v>
      </c>
    </row>
    <row r="36" spans="1:10" ht="18" customHeight="1" x14ac:dyDescent="0.2">
      <c r="A36" s="76" t="s">
        <v>112</v>
      </c>
      <c r="B36" s="77"/>
      <c r="C36" s="106"/>
      <c r="D36" s="99"/>
      <c r="E36" s="100"/>
      <c r="F36" s="100"/>
      <c r="G36" s="100"/>
      <c r="H36" s="101"/>
      <c r="I36" s="102"/>
      <c r="J36" s="103"/>
    </row>
    <row r="37" spans="1:10" ht="13.5" customHeight="1" x14ac:dyDescent="0.2">
      <c r="A37" s="76" t="s">
        <v>96</v>
      </c>
      <c r="B37" s="77"/>
      <c r="C37" s="78">
        <v>100</v>
      </c>
      <c r="D37" s="104">
        <v>40312</v>
      </c>
      <c r="E37" s="79">
        <v>40448</v>
      </c>
      <c r="F37" s="79">
        <v>42051</v>
      </c>
      <c r="G37" s="79">
        <v>42126</v>
      </c>
      <c r="H37" s="105">
        <v>42382</v>
      </c>
      <c r="I37" s="80">
        <v>-2070</v>
      </c>
      <c r="J37" s="81">
        <v>-4.8841489311500164</v>
      </c>
    </row>
    <row r="38" spans="1:10" ht="13.5" customHeight="1" x14ac:dyDescent="0.2">
      <c r="A38" s="83" t="s">
        <v>97</v>
      </c>
      <c r="B38" s="84" t="s">
        <v>98</v>
      </c>
      <c r="C38" s="78">
        <v>41.483925382020239</v>
      </c>
      <c r="D38" s="80">
        <v>16723</v>
      </c>
      <c r="E38" s="79">
        <v>16980</v>
      </c>
      <c r="F38" s="79">
        <v>17676</v>
      </c>
      <c r="G38" s="79">
        <v>17843</v>
      </c>
      <c r="H38" s="105">
        <v>17857</v>
      </c>
      <c r="I38" s="80">
        <v>-1134</v>
      </c>
      <c r="J38" s="81">
        <v>-6.3504508036064289</v>
      </c>
    </row>
    <row r="39" spans="1:10" ht="13.5" customHeight="1" x14ac:dyDescent="0.2">
      <c r="A39" s="85"/>
      <c r="B39" s="84" t="s">
        <v>99</v>
      </c>
      <c r="C39" s="78">
        <v>58.516074617979761</v>
      </c>
      <c r="D39" s="80">
        <v>23589</v>
      </c>
      <c r="E39" s="79">
        <v>23468</v>
      </c>
      <c r="F39" s="79">
        <v>24375</v>
      </c>
      <c r="G39" s="79">
        <v>24283</v>
      </c>
      <c r="H39" s="105">
        <v>24525</v>
      </c>
      <c r="I39" s="80">
        <v>-936</v>
      </c>
      <c r="J39" s="81">
        <v>-3.8165137614678901</v>
      </c>
    </row>
    <row r="40" spans="1:10" ht="13.5" customHeight="1" x14ac:dyDescent="0.2">
      <c r="A40" s="83" t="s">
        <v>97</v>
      </c>
      <c r="B40" s="86" t="s">
        <v>100</v>
      </c>
      <c r="C40" s="78">
        <v>34.582754514784682</v>
      </c>
      <c r="D40" s="80">
        <v>13941</v>
      </c>
      <c r="E40" s="79">
        <v>13779</v>
      </c>
      <c r="F40" s="79">
        <v>15122</v>
      </c>
      <c r="G40" s="79">
        <v>14744</v>
      </c>
      <c r="H40" s="105">
        <v>14840</v>
      </c>
      <c r="I40" s="80">
        <v>-899</v>
      </c>
      <c r="J40" s="81">
        <v>-6.0579514824797842</v>
      </c>
    </row>
    <row r="41" spans="1:10" ht="13.5" customHeight="1" x14ac:dyDescent="0.2">
      <c r="A41" s="83"/>
      <c r="B41" s="86" t="s">
        <v>101</v>
      </c>
      <c r="C41" s="78">
        <v>28.138023417344712</v>
      </c>
      <c r="D41" s="80">
        <v>11343</v>
      </c>
      <c r="E41" s="79">
        <v>11518</v>
      </c>
      <c r="F41" s="79">
        <v>11809</v>
      </c>
      <c r="G41" s="79">
        <v>12203</v>
      </c>
      <c r="H41" s="105">
        <v>12359</v>
      </c>
      <c r="I41" s="80">
        <v>-1016</v>
      </c>
      <c r="J41" s="81">
        <v>-8.2207298325107203</v>
      </c>
    </row>
    <row r="42" spans="1:10" ht="13.5" customHeight="1" x14ac:dyDescent="0.2">
      <c r="A42" s="83"/>
      <c r="B42" s="86" t="s">
        <v>102</v>
      </c>
      <c r="C42" s="78">
        <v>12.81256201627307</v>
      </c>
      <c r="D42" s="80">
        <v>5165</v>
      </c>
      <c r="E42" s="79">
        <v>5313</v>
      </c>
      <c r="F42" s="79">
        <v>5423</v>
      </c>
      <c r="G42" s="79">
        <v>5545</v>
      </c>
      <c r="H42" s="105">
        <v>5550</v>
      </c>
      <c r="I42" s="80">
        <v>-385</v>
      </c>
      <c r="J42" s="81">
        <v>-6.9369369369369371</v>
      </c>
    </row>
    <row r="43" spans="1:10" ht="13.5" customHeight="1" x14ac:dyDescent="0.2">
      <c r="A43" s="85"/>
      <c r="B43" s="86" t="s">
        <v>103</v>
      </c>
      <c r="C43" s="78">
        <v>24.46666005159754</v>
      </c>
      <c r="D43" s="80">
        <v>9863</v>
      </c>
      <c r="E43" s="79">
        <v>9837</v>
      </c>
      <c r="F43" s="79">
        <v>9696</v>
      </c>
      <c r="G43" s="79">
        <v>9634</v>
      </c>
      <c r="H43" s="105">
        <v>9633</v>
      </c>
      <c r="I43" s="80">
        <v>230</v>
      </c>
      <c r="J43" s="81">
        <v>2.3876258694072461</v>
      </c>
    </row>
    <row r="44" spans="1:10" ht="13.5" customHeight="1" x14ac:dyDescent="0.2">
      <c r="A44" s="85"/>
      <c r="B44" s="86" t="s">
        <v>104</v>
      </c>
      <c r="C44" s="78">
        <v>3.1702718793411391</v>
      </c>
      <c r="D44" s="80">
        <v>1278</v>
      </c>
      <c r="E44" s="79">
        <v>1324</v>
      </c>
      <c r="F44" s="79">
        <v>1325</v>
      </c>
      <c r="G44" s="79">
        <v>1352</v>
      </c>
      <c r="H44" s="105">
        <v>1172</v>
      </c>
      <c r="I44" s="80">
        <v>106</v>
      </c>
      <c r="J44" s="81">
        <v>9.0443686006825939</v>
      </c>
    </row>
    <row r="45" spans="1:10" ht="13.5" customHeight="1" x14ac:dyDescent="0.2">
      <c r="A45" s="83" t="s">
        <v>105</v>
      </c>
      <c r="B45" s="87" t="s">
        <v>108</v>
      </c>
      <c r="C45" s="78">
        <v>87.199841238340937</v>
      </c>
      <c r="D45" s="80">
        <v>35152</v>
      </c>
      <c r="E45" s="79">
        <v>35214</v>
      </c>
      <c r="F45" s="79">
        <v>36693</v>
      </c>
      <c r="G45" s="79">
        <v>36620</v>
      </c>
      <c r="H45" s="105">
        <v>36934</v>
      </c>
      <c r="I45" s="80">
        <v>-1782</v>
      </c>
      <c r="J45" s="81">
        <v>-4.8248226566307464</v>
      </c>
    </row>
    <row r="46" spans="1:10" ht="13.5" customHeight="1" x14ac:dyDescent="0.2">
      <c r="A46" s="83"/>
      <c r="B46" s="84" t="s">
        <v>109</v>
      </c>
      <c r="C46" s="78">
        <v>12.800158761659059</v>
      </c>
      <c r="D46" s="80">
        <v>5160</v>
      </c>
      <c r="E46" s="79">
        <v>5234</v>
      </c>
      <c r="F46" s="79">
        <v>5358</v>
      </c>
      <c r="G46" s="79">
        <v>5506</v>
      </c>
      <c r="H46" s="105">
        <v>5448</v>
      </c>
      <c r="I46" s="80">
        <v>-288</v>
      </c>
      <c r="J46" s="81">
        <v>-5.286343612334802</v>
      </c>
    </row>
    <row r="47" spans="1:10" ht="18" customHeight="1" x14ac:dyDescent="0.2">
      <c r="A47" s="76" t="s">
        <v>113</v>
      </c>
      <c r="B47" s="77"/>
      <c r="C47" s="106"/>
      <c r="D47" s="99"/>
      <c r="E47" s="100"/>
      <c r="F47" s="100"/>
      <c r="G47" s="100"/>
      <c r="H47" s="101"/>
      <c r="I47" s="102"/>
      <c r="J47" s="103"/>
    </row>
    <row r="48" spans="1:10" ht="13.5" customHeight="1" x14ac:dyDescent="0.2">
      <c r="A48" s="76" t="s">
        <v>96</v>
      </c>
      <c r="B48" s="77"/>
      <c r="C48" s="78">
        <v>100</v>
      </c>
      <c r="D48" s="104">
        <v>32648</v>
      </c>
      <c r="E48" s="79">
        <v>33548</v>
      </c>
      <c r="F48" s="79">
        <v>32724</v>
      </c>
      <c r="G48" s="79">
        <v>33267</v>
      </c>
      <c r="H48" s="105">
        <v>33619</v>
      </c>
      <c r="I48" s="80">
        <v>-971</v>
      </c>
      <c r="J48" s="81">
        <v>-2.8882477170647549</v>
      </c>
    </row>
    <row r="49" spans="1:12" ht="13.5" customHeight="1" x14ac:dyDescent="0.2">
      <c r="A49" s="83" t="s">
        <v>97</v>
      </c>
      <c r="B49" s="84" t="s">
        <v>98</v>
      </c>
      <c r="C49" s="78">
        <v>53.056848811565793</v>
      </c>
      <c r="D49" s="80">
        <v>17322</v>
      </c>
      <c r="E49" s="79">
        <v>18153</v>
      </c>
      <c r="F49" s="79">
        <v>17634</v>
      </c>
      <c r="G49" s="79">
        <v>18154</v>
      </c>
      <c r="H49" s="105">
        <v>18436</v>
      </c>
      <c r="I49" s="80">
        <v>-1114</v>
      </c>
      <c r="J49" s="81">
        <v>-6.042525493599479</v>
      </c>
    </row>
    <row r="50" spans="1:12" ht="13.5" customHeight="1" x14ac:dyDescent="0.2">
      <c r="A50" s="85"/>
      <c r="B50" s="84" t="s">
        <v>99</v>
      </c>
      <c r="C50" s="78">
        <v>46.943151188434207</v>
      </c>
      <c r="D50" s="80">
        <v>15326</v>
      </c>
      <c r="E50" s="79">
        <v>15395</v>
      </c>
      <c r="F50" s="79">
        <v>15090</v>
      </c>
      <c r="G50" s="79">
        <v>15113</v>
      </c>
      <c r="H50" s="105">
        <v>15183</v>
      </c>
      <c r="I50" s="80">
        <v>143</v>
      </c>
      <c r="J50" s="81">
        <v>0.94184285055654349</v>
      </c>
    </row>
    <row r="51" spans="1:12" ht="13.5" customHeight="1" x14ac:dyDescent="0.2">
      <c r="A51" s="83" t="s">
        <v>97</v>
      </c>
      <c r="B51" s="86" t="s">
        <v>100</v>
      </c>
      <c r="C51" s="78">
        <v>15.599730458221025</v>
      </c>
      <c r="D51" s="80">
        <v>5093</v>
      </c>
      <c r="E51" s="79">
        <v>5416</v>
      </c>
      <c r="F51" s="79">
        <v>4912</v>
      </c>
      <c r="G51" s="79">
        <v>5195</v>
      </c>
      <c r="H51" s="105">
        <v>5510</v>
      </c>
      <c r="I51" s="80">
        <v>-417</v>
      </c>
      <c r="J51" s="81">
        <v>-7.5680580762250456</v>
      </c>
    </row>
    <row r="52" spans="1:12" ht="13.5" customHeight="1" x14ac:dyDescent="0.2">
      <c r="A52" s="83"/>
      <c r="B52" s="86" t="s">
        <v>101</v>
      </c>
      <c r="C52" s="78">
        <v>66.696275422690519</v>
      </c>
      <c r="D52" s="80">
        <v>21775</v>
      </c>
      <c r="E52" s="79">
        <v>22359</v>
      </c>
      <c r="F52" s="79">
        <v>22088</v>
      </c>
      <c r="G52" s="79">
        <v>22364</v>
      </c>
      <c r="H52" s="105">
        <v>22352</v>
      </c>
      <c r="I52" s="80">
        <v>-577</v>
      </c>
      <c r="J52" s="81">
        <v>-2.5814244810307803</v>
      </c>
    </row>
    <row r="53" spans="1:12" ht="13.5" customHeight="1" x14ac:dyDescent="0.2">
      <c r="A53" s="83"/>
      <c r="B53" s="86" t="s">
        <v>102</v>
      </c>
      <c r="C53" s="78">
        <v>15.884587111002205</v>
      </c>
      <c r="D53" s="80">
        <v>5186</v>
      </c>
      <c r="E53" s="79">
        <v>5205</v>
      </c>
      <c r="F53" s="79">
        <v>5163</v>
      </c>
      <c r="G53" s="79">
        <v>5157</v>
      </c>
      <c r="H53" s="105">
        <v>5240</v>
      </c>
      <c r="I53" s="80">
        <v>-54</v>
      </c>
      <c r="J53" s="81">
        <v>-1.0305343511450382</v>
      </c>
    </row>
    <row r="54" spans="1:12" ht="13.5" customHeight="1" x14ac:dyDescent="0.2">
      <c r="A54" s="85"/>
      <c r="B54" s="86" t="s">
        <v>103</v>
      </c>
      <c r="C54" s="78">
        <v>1.8194070080862534</v>
      </c>
      <c r="D54" s="80">
        <v>594</v>
      </c>
      <c r="E54" s="79">
        <v>568</v>
      </c>
      <c r="F54" s="79">
        <v>561</v>
      </c>
      <c r="G54" s="79">
        <v>551</v>
      </c>
      <c r="H54" s="105">
        <v>517</v>
      </c>
      <c r="I54" s="80">
        <v>77</v>
      </c>
      <c r="J54" s="81">
        <v>14.893617021276595</v>
      </c>
    </row>
    <row r="55" spans="1:12" ht="13.5" customHeight="1" x14ac:dyDescent="0.2">
      <c r="A55" s="85"/>
      <c r="B55" s="86" t="s">
        <v>104</v>
      </c>
      <c r="C55" s="78">
        <v>0.72286204361676065</v>
      </c>
      <c r="D55" s="80">
        <v>236</v>
      </c>
      <c r="E55" s="79">
        <v>234</v>
      </c>
      <c r="F55" s="79">
        <v>227</v>
      </c>
      <c r="G55" s="79">
        <v>214</v>
      </c>
      <c r="H55" s="105">
        <v>162</v>
      </c>
      <c r="I55" s="80">
        <v>74</v>
      </c>
      <c r="J55" s="81">
        <v>45.679012345679013</v>
      </c>
    </row>
    <row r="56" spans="1:12" ht="13.5" customHeight="1" x14ac:dyDescent="0.2">
      <c r="A56" s="83" t="s">
        <v>105</v>
      </c>
      <c r="B56" s="87" t="s">
        <v>108</v>
      </c>
      <c r="C56" s="78">
        <v>82.185738789512371</v>
      </c>
      <c r="D56" s="80">
        <v>26832</v>
      </c>
      <c r="E56" s="79">
        <v>27468</v>
      </c>
      <c r="F56" s="79">
        <v>26927</v>
      </c>
      <c r="G56" s="79">
        <v>27367</v>
      </c>
      <c r="H56" s="105">
        <v>27661</v>
      </c>
      <c r="I56" s="80">
        <v>-829</v>
      </c>
      <c r="J56" s="81">
        <v>-2.9969993854162902</v>
      </c>
    </row>
    <row r="57" spans="1:12" ht="13.5" customHeight="1" x14ac:dyDescent="0.2">
      <c r="A57" s="107"/>
      <c r="B57" s="89" t="s">
        <v>109</v>
      </c>
      <c r="C57" s="90">
        <v>17.814261210487626</v>
      </c>
      <c r="D57" s="108">
        <v>5816</v>
      </c>
      <c r="E57" s="109">
        <v>6080</v>
      </c>
      <c r="F57" s="109">
        <v>5797</v>
      </c>
      <c r="G57" s="109">
        <v>5900</v>
      </c>
      <c r="H57" s="110">
        <v>5958</v>
      </c>
      <c r="I57" s="108">
        <v>-142</v>
      </c>
      <c r="J57" s="111">
        <v>-2.3833501174890901</v>
      </c>
    </row>
    <row r="58" spans="1:12" s="112" customFormat="1" ht="11.25" customHeight="1" x14ac:dyDescent="0.15">
      <c r="B58" s="113"/>
      <c r="C58" s="113"/>
      <c r="D58" s="113"/>
      <c r="E58" s="113"/>
      <c r="F58" s="113"/>
      <c r="G58" s="113"/>
      <c r="H58" s="113"/>
      <c r="I58" s="113"/>
      <c r="J58" s="114" t="s">
        <v>35</v>
      </c>
      <c r="K58" s="113"/>
      <c r="L58" s="113"/>
    </row>
    <row r="59" spans="1:12" s="112" customFormat="1" ht="12.75" customHeight="1" x14ac:dyDescent="0.15">
      <c r="A59" s="113" t="s">
        <v>114</v>
      </c>
      <c r="D59" s="115"/>
      <c r="K59" s="113"/>
      <c r="L59" s="113"/>
    </row>
    <row r="60" spans="1:12" s="112" customFormat="1" ht="21" customHeight="1" x14ac:dyDescent="0.15">
      <c r="A60" s="116" t="s">
        <v>115</v>
      </c>
      <c r="B60" s="117"/>
      <c r="C60" s="117"/>
      <c r="D60" s="117"/>
      <c r="E60" s="117"/>
      <c r="F60" s="117"/>
      <c r="G60" s="117"/>
      <c r="H60" s="117"/>
      <c r="I60" s="117"/>
      <c r="J60" s="117"/>
      <c r="K60" s="113"/>
      <c r="L60" s="113"/>
    </row>
    <row r="61" spans="1:12" s="86" customFormat="1" ht="12.75" customHeight="1" x14ac:dyDescent="0.2">
      <c r="A61" s="116"/>
      <c r="B61" s="117"/>
      <c r="C61" s="117"/>
      <c r="D61" s="117"/>
      <c r="E61" s="117"/>
      <c r="F61" s="117"/>
      <c r="G61" s="117"/>
      <c r="H61" s="117"/>
      <c r="I61" s="117"/>
      <c r="J61" s="117"/>
      <c r="K61" s="113"/>
      <c r="L61" s="113"/>
    </row>
    <row r="62" spans="1:12" s="86" customFormat="1" ht="12.75" customHeight="1" x14ac:dyDescent="0.2"/>
    <row r="63" spans="1:12" ht="15.95" customHeight="1" x14ac:dyDescent="0.2">
      <c r="B63" s="118"/>
      <c r="C63" s="119"/>
      <c r="D63" s="119"/>
      <c r="E63" s="119"/>
      <c r="F63" s="119"/>
      <c r="G63" s="119"/>
      <c r="H63" s="119"/>
      <c r="I63" s="119"/>
      <c r="J63" s="119"/>
      <c r="K63" s="119"/>
    </row>
    <row r="64" spans="1:12" ht="15.95" customHeight="1" x14ac:dyDescent="0.2">
      <c r="C64" s="53"/>
      <c r="D64" s="53"/>
      <c r="E64" s="53"/>
      <c r="F64" s="53"/>
      <c r="G64" s="53"/>
      <c r="H64" s="53"/>
      <c r="I64" s="53"/>
      <c r="J64" s="53"/>
    </row>
    <row r="65" s="53" customFormat="1" ht="15.95" customHeight="1" x14ac:dyDescent="0.2"/>
    <row r="66" s="53" customFormat="1" ht="15.95" customHeight="1" x14ac:dyDescent="0.2"/>
    <row r="67" s="53" customFormat="1" ht="15.95" customHeight="1" x14ac:dyDescent="0.2"/>
    <row r="68" s="53" customFormat="1" ht="15.95" customHeight="1" x14ac:dyDescent="0.2"/>
    <row r="69" s="53" customFormat="1" ht="15.95" customHeight="1" x14ac:dyDescent="0.2"/>
    <row r="70" s="53" customFormat="1" ht="15.95" customHeight="1" x14ac:dyDescent="0.2"/>
    <row r="71" s="53" customFormat="1" ht="15.95" customHeight="1" x14ac:dyDescent="0.2"/>
    <row r="72" s="53" customFormat="1" ht="15.95" customHeight="1" x14ac:dyDescent="0.2"/>
    <row r="73" s="53" customFormat="1" ht="15.95" customHeight="1" x14ac:dyDescent="0.2"/>
    <row r="74" s="53" customFormat="1" ht="15.95" customHeight="1" x14ac:dyDescent="0.2"/>
    <row r="75" s="53" customFormat="1" ht="15.95" customHeight="1" x14ac:dyDescent="0.2"/>
    <row r="76" s="53" customFormat="1" ht="15.95" customHeight="1" x14ac:dyDescent="0.2"/>
    <row r="77" s="53" customFormat="1" ht="15.95" customHeight="1" x14ac:dyDescent="0.2"/>
    <row r="78" s="53" customFormat="1" ht="15.95" customHeight="1" x14ac:dyDescent="0.2"/>
    <row r="79" s="53" customFormat="1" ht="15.95" customHeight="1" x14ac:dyDescent="0.2"/>
    <row r="80" s="53" customFormat="1" ht="15.95" customHeight="1" x14ac:dyDescent="0.2"/>
    <row r="81" s="53" customFormat="1" ht="15.95" customHeight="1" x14ac:dyDescent="0.2"/>
    <row r="82" s="53" customFormat="1" ht="15.95" customHeight="1" x14ac:dyDescent="0.2"/>
    <row r="83" s="53" customFormat="1" ht="15.9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sheetData>
  <mergeCells count="16">
    <mergeCell ref="F8:F9"/>
    <mergeCell ref="G8:G9"/>
    <mergeCell ref="H8:H9"/>
    <mergeCell ref="A60:J60"/>
    <mergeCell ref="A61:J61"/>
    <mergeCell ref="B63:K63"/>
    <mergeCell ref="A3:J3"/>
    <mergeCell ref="A4:J4"/>
    <mergeCell ref="A5:D5"/>
    <mergeCell ref="A6:J6"/>
    <mergeCell ref="A7:B10"/>
    <mergeCell ref="C7:C10"/>
    <mergeCell ref="D7:H7"/>
    <mergeCell ref="I7:J8"/>
    <mergeCell ref="D8:D9"/>
    <mergeCell ref="E8:E9"/>
  </mergeCells>
  <printOptions horizontalCentered="1"/>
  <pageMargins left="0.70866141732283472" right="0.39370078740157483" top="0.39370078740157483" bottom="0.39370078740157483" header="0" footer="0"/>
  <pageSetup paperSize="9" scale="91"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FE10D4-EB1F-4065-8735-2008B937908F}">
  <sheetPr codeName="Tabelle5"/>
  <dimension ref="A1:K110"/>
  <sheetViews>
    <sheetView showGridLines="0" zoomScaleNormal="100" workbookViewId="0"/>
  </sheetViews>
  <sheetFormatPr baseColWidth="10" defaultColWidth="8.85546875" defaultRowHeight="15.95" customHeight="1" x14ac:dyDescent="0.2"/>
  <cols>
    <col min="1" max="1" width="10" style="53" customWidth="1"/>
    <col min="2" max="2" width="35.7109375" style="53" customWidth="1"/>
    <col min="3" max="3" width="6.28515625" style="87" customWidth="1"/>
    <col min="4" max="4" width="11.7109375" style="120" customWidth="1"/>
    <col min="5" max="9" width="15" style="120" customWidth="1"/>
    <col min="10" max="10" width="10.7109375" style="185" bestFit="1" customWidth="1"/>
    <col min="11" max="11" width="10" style="148" bestFit="1" customWidth="1"/>
    <col min="12" max="16384" width="8.85546875" style="53"/>
  </cols>
  <sheetData>
    <row r="1" spans="1:11" customFormat="1" ht="36.75" customHeight="1" x14ac:dyDescent="0.2">
      <c r="A1" s="32"/>
      <c r="B1" s="33"/>
      <c r="C1" s="33"/>
      <c r="D1" s="33"/>
      <c r="E1" s="33"/>
      <c r="F1" s="33"/>
      <c r="G1" s="33"/>
      <c r="H1" s="33"/>
      <c r="I1" s="12" t="s">
        <v>38</v>
      </c>
      <c r="J1" s="122"/>
      <c r="K1" s="123"/>
    </row>
    <row r="2" spans="1:11" customFormat="1" ht="6.2" customHeight="1" x14ac:dyDescent="0.2">
      <c r="A2" s="35"/>
      <c r="B2" s="36"/>
      <c r="C2" s="36"/>
      <c r="D2" s="36"/>
      <c r="E2" s="36"/>
      <c r="F2" s="36"/>
      <c r="G2" s="36"/>
      <c r="H2" s="36"/>
      <c r="I2" s="36"/>
      <c r="J2" s="122"/>
      <c r="K2" s="123"/>
    </row>
    <row r="3" spans="1:11" s="39" customFormat="1" ht="15" x14ac:dyDescent="0.2">
      <c r="A3" s="38" t="s">
        <v>116</v>
      </c>
      <c r="B3" s="38"/>
      <c r="C3" s="38"/>
      <c r="D3" s="38"/>
      <c r="E3" s="38"/>
      <c r="F3" s="38"/>
      <c r="G3" s="38"/>
      <c r="H3" s="38"/>
      <c r="I3" s="38"/>
      <c r="J3" s="124"/>
      <c r="K3" s="125"/>
    </row>
    <row r="4" spans="1:11" s="39" customFormat="1" ht="15" x14ac:dyDescent="0.2">
      <c r="A4" s="38" t="s">
        <v>117</v>
      </c>
      <c r="B4" s="38"/>
      <c r="C4" s="38"/>
      <c r="D4" s="38"/>
      <c r="E4" s="38"/>
      <c r="F4" s="38"/>
      <c r="G4" s="38"/>
      <c r="H4" s="38"/>
      <c r="I4" s="38"/>
      <c r="J4" s="124"/>
      <c r="K4" s="125"/>
    </row>
    <row r="5" spans="1:11" s="39" customFormat="1" ht="12" customHeight="1" x14ac:dyDescent="0.2">
      <c r="A5" s="41" t="s">
        <v>118</v>
      </c>
      <c r="B5" s="41"/>
      <c r="C5" s="41"/>
      <c r="D5" s="41"/>
      <c r="E5" s="126"/>
      <c r="F5" s="126"/>
      <c r="G5" s="126"/>
      <c r="H5" s="126"/>
      <c r="I5" s="17"/>
      <c r="J5" s="124"/>
      <c r="K5" s="125"/>
    </row>
    <row r="6" spans="1:11" s="39" customFormat="1" ht="11.25" customHeight="1" x14ac:dyDescent="0.2">
      <c r="A6" s="127" t="s">
        <v>40</v>
      </c>
      <c r="B6" s="127"/>
      <c r="C6" s="128"/>
      <c r="D6" s="129" t="s">
        <v>119</v>
      </c>
      <c r="E6" s="129"/>
      <c r="F6" s="129"/>
      <c r="G6" s="129"/>
      <c r="H6" s="129"/>
      <c r="I6" s="129"/>
      <c r="J6" s="124"/>
      <c r="K6" s="125"/>
    </row>
    <row r="7" spans="1:11" s="39" customFormat="1" ht="24.95" customHeight="1" x14ac:dyDescent="0.2">
      <c r="A7" s="130"/>
      <c r="B7" s="131"/>
      <c r="C7" s="132"/>
      <c r="D7" s="133" t="s">
        <v>49</v>
      </c>
      <c r="E7" s="133"/>
      <c r="F7" s="133"/>
      <c r="G7" s="133" t="s">
        <v>120</v>
      </c>
      <c r="H7" s="133"/>
      <c r="I7" s="133"/>
      <c r="J7" s="124"/>
      <c r="K7" s="125"/>
    </row>
    <row r="8" spans="1:11" s="39" customFormat="1" ht="15" customHeight="1" x14ac:dyDescent="0.2">
      <c r="A8" s="134"/>
      <c r="B8" s="135"/>
      <c r="C8" s="135"/>
      <c r="D8" s="135"/>
      <c r="E8" s="135"/>
      <c r="F8" s="135"/>
      <c r="G8" s="135"/>
      <c r="H8" s="135"/>
      <c r="I8" s="136"/>
    </row>
    <row r="9" spans="1:11" s="140" customFormat="1" ht="24.95" customHeight="1" x14ac:dyDescent="0.2">
      <c r="A9" s="137" t="s">
        <v>7</v>
      </c>
      <c r="B9" s="138"/>
      <c r="C9" s="138"/>
      <c r="D9" s="138"/>
      <c r="E9" s="138"/>
      <c r="F9" s="138"/>
      <c r="G9" s="138"/>
      <c r="H9" s="138"/>
      <c r="I9" s="139"/>
    </row>
    <row r="10" spans="1:11" s="140" customFormat="1" ht="24.95" customHeight="1" x14ac:dyDescent="0.2">
      <c r="A10" s="137" t="s">
        <v>121</v>
      </c>
      <c r="B10" s="138"/>
      <c r="C10" s="138"/>
      <c r="D10" s="138"/>
      <c r="E10" s="138"/>
      <c r="F10" s="138"/>
      <c r="G10" s="138"/>
      <c r="H10" s="138"/>
      <c r="I10" s="139"/>
    </row>
    <row r="11" spans="1:11" s="140" customFormat="1" ht="24.95" customHeight="1" x14ac:dyDescent="0.2">
      <c r="A11" s="137" t="s">
        <v>122</v>
      </c>
      <c r="B11" s="138"/>
      <c r="C11" s="138"/>
      <c r="D11" s="138"/>
      <c r="E11" s="138"/>
      <c r="F11" s="138"/>
      <c r="G11" s="138"/>
      <c r="H11" s="138"/>
      <c r="I11" s="139"/>
    </row>
    <row r="12" spans="1:11" s="140" customFormat="1" ht="24.95" customHeight="1" x14ac:dyDescent="0.2">
      <c r="A12" s="137" t="s">
        <v>123</v>
      </c>
      <c r="B12" s="138"/>
      <c r="C12" s="138"/>
      <c r="D12" s="138"/>
      <c r="E12" s="138"/>
      <c r="F12" s="138"/>
      <c r="G12" s="138"/>
      <c r="H12" s="138"/>
      <c r="I12" s="139"/>
    </row>
    <row r="13" spans="1:11" ht="0.75" customHeight="1" x14ac:dyDescent="0.2">
      <c r="A13" s="88"/>
      <c r="B13" s="89"/>
      <c r="C13" s="141"/>
      <c r="D13" s="142"/>
      <c r="E13" s="142"/>
      <c r="F13" s="142"/>
      <c r="G13" s="142"/>
      <c r="H13" s="142"/>
      <c r="I13" s="143"/>
      <c r="J13" s="144"/>
      <c r="K13" s="53"/>
    </row>
    <row r="14" spans="1:11" ht="9.9499999999999993" customHeight="1" x14ac:dyDescent="0.2">
      <c r="A14" s="85"/>
      <c r="B14" s="84"/>
      <c r="C14" s="121"/>
      <c r="D14" s="145"/>
      <c r="E14" s="145"/>
      <c r="F14" s="145"/>
      <c r="G14" s="145"/>
      <c r="H14" s="145"/>
      <c r="I14" s="146"/>
      <c r="J14" s="147"/>
    </row>
    <row r="15" spans="1:11" s="39" customFormat="1" ht="15" x14ac:dyDescent="0.2">
      <c r="A15" s="149" t="s">
        <v>7</v>
      </c>
      <c r="B15" s="150"/>
      <c r="C15" s="150"/>
      <c r="D15" s="150"/>
      <c r="E15" s="150"/>
      <c r="F15" s="150"/>
      <c r="G15" s="150"/>
      <c r="H15" s="150"/>
      <c r="I15" s="151"/>
      <c r="J15" s="122"/>
      <c r="K15" s="125"/>
    </row>
    <row r="16" spans="1:11" s="157" customFormat="1" ht="24.95" customHeight="1" x14ac:dyDescent="0.2">
      <c r="A16" s="152" t="s">
        <v>96</v>
      </c>
      <c r="B16" s="153"/>
      <c r="C16" s="154"/>
      <c r="D16" s="155"/>
      <c r="E16" s="155"/>
      <c r="F16" s="155"/>
      <c r="G16" s="155"/>
      <c r="H16" s="155"/>
      <c r="I16" s="156"/>
    </row>
    <row r="17" spans="1:9" s="163" customFormat="1" ht="24.95" customHeight="1" x14ac:dyDescent="0.2">
      <c r="A17" s="158" t="s">
        <v>124</v>
      </c>
      <c r="B17" s="159" t="s">
        <v>125</v>
      </c>
      <c r="C17" s="160"/>
      <c r="D17" s="161"/>
      <c r="E17" s="161"/>
      <c r="F17" s="161"/>
      <c r="G17" s="161"/>
      <c r="H17" s="161"/>
      <c r="I17" s="162"/>
    </row>
    <row r="18" spans="1:9" s="163" customFormat="1" ht="24.95" customHeight="1" x14ac:dyDescent="0.2">
      <c r="A18" s="158" t="s">
        <v>126</v>
      </c>
      <c r="B18" s="164" t="s">
        <v>127</v>
      </c>
      <c r="C18" s="160"/>
      <c r="D18" s="161"/>
      <c r="E18" s="161"/>
      <c r="F18" s="161"/>
      <c r="G18" s="161"/>
      <c r="H18" s="161"/>
      <c r="I18" s="162"/>
    </row>
    <row r="19" spans="1:9" s="165" customFormat="1" ht="24.95" customHeight="1" x14ac:dyDescent="0.2">
      <c r="A19" s="158" t="s">
        <v>128</v>
      </c>
      <c r="B19" s="164" t="s">
        <v>129</v>
      </c>
      <c r="C19" s="160"/>
      <c r="D19" s="161"/>
      <c r="E19" s="161"/>
      <c r="F19" s="161"/>
      <c r="G19" s="161"/>
      <c r="H19" s="161"/>
      <c r="I19" s="162"/>
    </row>
    <row r="20" spans="1:9" s="163" customFormat="1" ht="24.95" customHeight="1" x14ac:dyDescent="0.2">
      <c r="A20" s="158" t="s">
        <v>130</v>
      </c>
      <c r="B20" s="166" t="s">
        <v>131</v>
      </c>
      <c r="C20" s="166"/>
      <c r="D20" s="161"/>
      <c r="E20" s="161"/>
      <c r="F20" s="161"/>
      <c r="G20" s="161"/>
      <c r="H20" s="161"/>
      <c r="I20" s="162"/>
    </row>
    <row r="21" spans="1:9" s="165" customFormat="1" ht="24.95" customHeight="1" x14ac:dyDescent="0.2">
      <c r="A21" s="158" t="s">
        <v>132</v>
      </c>
      <c r="B21" s="164" t="s">
        <v>133</v>
      </c>
      <c r="C21" s="160"/>
      <c r="D21" s="161"/>
      <c r="E21" s="161"/>
      <c r="F21" s="161"/>
      <c r="G21" s="161"/>
      <c r="H21" s="161"/>
      <c r="I21" s="162"/>
    </row>
    <row r="22" spans="1:9" s="163" customFormat="1" ht="24.95" customHeight="1" x14ac:dyDescent="0.2">
      <c r="A22" s="158" t="s">
        <v>134</v>
      </c>
      <c r="B22" s="166" t="s">
        <v>135</v>
      </c>
      <c r="C22" s="166"/>
      <c r="D22" s="161"/>
      <c r="E22" s="161"/>
      <c r="F22" s="161"/>
      <c r="G22" s="161"/>
      <c r="H22" s="161"/>
      <c r="I22" s="162"/>
    </row>
    <row r="23" spans="1:9" s="165" customFormat="1" ht="24.95" customHeight="1" x14ac:dyDescent="0.2">
      <c r="A23" s="167" t="s">
        <v>136</v>
      </c>
      <c r="B23" s="168" t="s">
        <v>137</v>
      </c>
      <c r="C23" s="160"/>
      <c r="D23" s="161"/>
      <c r="E23" s="161"/>
      <c r="F23" s="161"/>
      <c r="G23" s="161"/>
      <c r="H23" s="161"/>
      <c r="I23" s="162"/>
    </row>
    <row r="24" spans="1:9" s="163" customFormat="1" ht="24.95" customHeight="1" x14ac:dyDescent="0.2">
      <c r="A24" s="158" t="s">
        <v>138</v>
      </c>
      <c r="B24" s="164" t="s">
        <v>139</v>
      </c>
      <c r="C24" s="160"/>
      <c r="D24" s="161"/>
      <c r="E24" s="161"/>
      <c r="F24" s="161"/>
      <c r="G24" s="161"/>
      <c r="H24" s="161"/>
      <c r="I24" s="162"/>
    </row>
    <row r="25" spans="1:9" s="165" customFormat="1" ht="24.95" customHeight="1" x14ac:dyDescent="0.2">
      <c r="A25" s="158" t="s">
        <v>140</v>
      </c>
      <c r="B25" s="164" t="s">
        <v>141</v>
      </c>
      <c r="C25" s="160"/>
      <c r="D25" s="161"/>
      <c r="E25" s="161"/>
      <c r="F25" s="161"/>
      <c r="G25" s="161"/>
      <c r="H25" s="161"/>
      <c r="I25" s="162"/>
    </row>
    <row r="26" spans="1:9" s="163" customFormat="1" ht="24.95" customHeight="1" x14ac:dyDescent="0.2">
      <c r="A26" s="167" t="s">
        <v>142</v>
      </c>
      <c r="B26" s="168" t="s">
        <v>143</v>
      </c>
      <c r="C26" s="160"/>
      <c r="D26" s="161"/>
      <c r="E26" s="161"/>
      <c r="F26" s="161"/>
      <c r="G26" s="161"/>
      <c r="H26" s="161"/>
      <c r="I26" s="162"/>
    </row>
    <row r="27" spans="1:9" s="163" customFormat="1" ht="24.95" customHeight="1" x14ac:dyDescent="0.2">
      <c r="A27" s="167" t="s">
        <v>144</v>
      </c>
      <c r="B27" s="164" t="s">
        <v>145</v>
      </c>
      <c r="C27" s="160"/>
      <c r="D27" s="161"/>
      <c r="E27" s="161"/>
      <c r="F27" s="161"/>
      <c r="G27" s="161"/>
      <c r="H27" s="161"/>
      <c r="I27" s="162"/>
    </row>
    <row r="28" spans="1:9" s="163" customFormat="1" ht="24.95" customHeight="1" x14ac:dyDescent="0.2">
      <c r="A28" s="158" t="s">
        <v>146</v>
      </c>
      <c r="B28" s="166" t="s">
        <v>147</v>
      </c>
      <c r="C28" s="166"/>
      <c r="D28" s="161"/>
      <c r="E28" s="161"/>
      <c r="F28" s="161"/>
      <c r="G28" s="161"/>
      <c r="H28" s="161"/>
      <c r="I28" s="162"/>
    </row>
    <row r="29" spans="1:9" s="163" customFormat="1" ht="24.95" customHeight="1" x14ac:dyDescent="0.2">
      <c r="A29" s="158" t="s">
        <v>148</v>
      </c>
      <c r="B29" s="166" t="s">
        <v>149</v>
      </c>
      <c r="C29" s="166"/>
      <c r="D29" s="161"/>
      <c r="E29" s="161"/>
      <c r="F29" s="161"/>
      <c r="G29" s="161"/>
      <c r="H29" s="161"/>
      <c r="I29" s="162"/>
    </row>
    <row r="30" spans="1:9" s="163" customFormat="1" ht="24.95" customHeight="1" x14ac:dyDescent="0.2">
      <c r="A30" s="167" t="s">
        <v>150</v>
      </c>
      <c r="B30" s="169" t="s">
        <v>151</v>
      </c>
      <c r="C30" s="169"/>
      <c r="D30" s="161"/>
      <c r="E30" s="161"/>
      <c r="F30" s="161"/>
      <c r="G30" s="161"/>
      <c r="H30" s="161"/>
      <c r="I30" s="162"/>
    </row>
    <row r="31" spans="1:9" s="163" customFormat="1" ht="24.95" customHeight="1" x14ac:dyDescent="0.2">
      <c r="A31" s="158" t="s">
        <v>152</v>
      </c>
      <c r="B31" s="169" t="s">
        <v>153</v>
      </c>
      <c r="C31" s="169"/>
      <c r="D31" s="161"/>
      <c r="E31" s="161"/>
      <c r="F31" s="161"/>
      <c r="G31" s="161"/>
      <c r="H31" s="161"/>
      <c r="I31" s="162"/>
    </row>
    <row r="32" spans="1:9" s="163" customFormat="1" ht="24.95" customHeight="1" x14ac:dyDescent="0.2">
      <c r="A32" s="167">
        <v>782.78300000000002</v>
      </c>
      <c r="B32" s="170" t="s">
        <v>154</v>
      </c>
      <c r="C32" s="160"/>
      <c r="D32" s="161"/>
      <c r="E32" s="161"/>
      <c r="F32" s="161"/>
      <c r="G32" s="161"/>
      <c r="H32" s="161"/>
      <c r="I32" s="162"/>
    </row>
    <row r="33" spans="1:11" s="163" customFormat="1" ht="24.95" customHeight="1" x14ac:dyDescent="0.2">
      <c r="A33" s="158" t="s">
        <v>155</v>
      </c>
      <c r="B33" s="166" t="s">
        <v>156</v>
      </c>
      <c r="C33" s="166"/>
      <c r="D33" s="161"/>
      <c r="E33" s="161"/>
      <c r="F33" s="161"/>
      <c r="G33" s="161"/>
      <c r="H33" s="161"/>
      <c r="I33" s="162"/>
    </row>
    <row r="34" spans="1:11" s="163" customFormat="1" ht="24.95" customHeight="1" x14ac:dyDescent="0.2">
      <c r="A34" s="158" t="s">
        <v>157</v>
      </c>
      <c r="B34" s="164" t="s">
        <v>158</v>
      </c>
      <c r="C34" s="160"/>
      <c r="D34" s="161"/>
      <c r="E34" s="161"/>
      <c r="F34" s="161"/>
      <c r="G34" s="161"/>
      <c r="H34" s="161"/>
      <c r="I34" s="162"/>
    </row>
    <row r="35" spans="1:11" s="163" customFormat="1" ht="24.95" customHeight="1" x14ac:dyDescent="0.2">
      <c r="A35" s="158">
        <v>86</v>
      </c>
      <c r="B35" s="164" t="s">
        <v>159</v>
      </c>
      <c r="C35" s="160"/>
      <c r="D35" s="161"/>
      <c r="E35" s="161"/>
      <c r="F35" s="161"/>
      <c r="G35" s="161"/>
      <c r="H35" s="161"/>
      <c r="I35" s="162"/>
    </row>
    <row r="36" spans="1:11" s="163" customFormat="1" ht="24.95" customHeight="1" x14ac:dyDescent="0.2">
      <c r="A36" s="158">
        <v>87.88</v>
      </c>
      <c r="B36" s="171" t="s">
        <v>160</v>
      </c>
      <c r="C36" s="160"/>
      <c r="D36" s="161"/>
      <c r="E36" s="161"/>
      <c r="F36" s="161"/>
      <c r="G36" s="161"/>
      <c r="H36" s="161"/>
      <c r="I36" s="162"/>
    </row>
    <row r="37" spans="1:11" s="163" customFormat="1" ht="24.95" customHeight="1" x14ac:dyDescent="0.2">
      <c r="A37" s="158" t="s">
        <v>161</v>
      </c>
      <c r="B37" s="166" t="s">
        <v>162</v>
      </c>
      <c r="C37" s="166"/>
      <c r="D37" s="161"/>
      <c r="E37" s="161"/>
      <c r="F37" s="161"/>
      <c r="G37" s="161"/>
      <c r="H37" s="161"/>
      <c r="I37" s="162"/>
    </row>
    <row r="38" spans="1:11" s="163" customFormat="1" ht="24.95" customHeight="1" x14ac:dyDescent="0.2">
      <c r="A38" s="158"/>
      <c r="B38" s="171" t="s">
        <v>163</v>
      </c>
      <c r="C38" s="160"/>
      <c r="D38" s="161"/>
      <c r="E38" s="161"/>
      <c r="F38" s="161"/>
      <c r="G38" s="161"/>
      <c r="H38" s="161"/>
      <c r="I38" s="162"/>
    </row>
    <row r="39" spans="1:11" s="163" customFormat="1" ht="24.95" customHeight="1" x14ac:dyDescent="0.2">
      <c r="A39" s="172" t="s">
        <v>164</v>
      </c>
      <c r="B39" s="173"/>
      <c r="C39" s="160"/>
      <c r="D39" s="161"/>
      <c r="E39" s="161"/>
      <c r="F39" s="161"/>
      <c r="G39" s="161"/>
      <c r="H39" s="161"/>
      <c r="I39" s="162"/>
    </row>
    <row r="40" spans="1:11" s="163" customFormat="1" ht="24.95" customHeight="1" x14ac:dyDescent="0.2">
      <c r="A40" s="174" t="s">
        <v>124</v>
      </c>
      <c r="B40" s="175" t="s">
        <v>125</v>
      </c>
      <c r="C40" s="160"/>
      <c r="D40" s="161"/>
      <c r="E40" s="161"/>
      <c r="F40" s="161"/>
      <c r="G40" s="161"/>
      <c r="H40" s="161"/>
      <c r="I40" s="162"/>
    </row>
    <row r="41" spans="1:11" s="163" customFormat="1" ht="24.95" customHeight="1" x14ac:dyDescent="0.2">
      <c r="A41" s="174" t="s">
        <v>165</v>
      </c>
      <c r="B41" s="175" t="s">
        <v>166</v>
      </c>
      <c r="C41" s="160"/>
      <c r="D41" s="161"/>
      <c r="E41" s="161"/>
      <c r="F41" s="161"/>
      <c r="G41" s="161"/>
      <c r="H41" s="161"/>
      <c r="I41" s="162"/>
    </row>
    <row r="42" spans="1:11" s="163" customFormat="1" ht="24.95" customHeight="1" x14ac:dyDescent="0.2">
      <c r="A42" s="174" t="s">
        <v>167</v>
      </c>
      <c r="B42" s="175" t="s">
        <v>168</v>
      </c>
      <c r="C42" s="160"/>
      <c r="D42" s="161"/>
      <c r="E42" s="161"/>
      <c r="F42" s="161"/>
      <c r="G42" s="161"/>
      <c r="H42" s="161"/>
      <c r="I42" s="162"/>
    </row>
    <row r="43" spans="1:11" ht="2.25" customHeight="1" x14ac:dyDescent="0.2">
      <c r="A43" s="176"/>
      <c r="B43" s="131"/>
      <c r="C43" s="177"/>
      <c r="D43" s="178"/>
      <c r="E43" s="178"/>
      <c r="F43" s="178"/>
      <c r="G43" s="178"/>
      <c r="H43" s="178"/>
      <c r="I43" s="179"/>
      <c r="J43" s="53"/>
      <c r="K43" s="53"/>
    </row>
    <row r="44" spans="1:11" s="180" customFormat="1" ht="11.25" customHeight="1" x14ac:dyDescent="0.15">
      <c r="I44" s="181" t="s">
        <v>35</v>
      </c>
      <c r="J44" s="182"/>
      <c r="K44" s="183"/>
    </row>
    <row r="45" spans="1:11" s="180" customFormat="1" ht="20.100000000000001" customHeight="1" x14ac:dyDescent="0.15">
      <c r="A45" s="184" t="s">
        <v>169</v>
      </c>
      <c r="B45" s="184"/>
      <c r="C45" s="184"/>
      <c r="D45" s="184"/>
      <c r="E45" s="184"/>
      <c r="F45" s="184"/>
      <c r="G45" s="184"/>
      <c r="H45" s="184"/>
      <c r="I45" s="184"/>
    </row>
    <row r="46" spans="1:11" s="180" customFormat="1" ht="9" x14ac:dyDescent="0.15"/>
    <row r="47" spans="1:11" ht="11.25" x14ac:dyDescent="0.2">
      <c r="A47" s="67"/>
      <c r="C47" s="53"/>
      <c r="D47" s="53"/>
      <c r="E47" s="53"/>
      <c r="F47" s="53"/>
      <c r="G47" s="53"/>
      <c r="H47" s="53"/>
      <c r="I47" s="53"/>
      <c r="J47" s="53"/>
      <c r="K47" s="53"/>
    </row>
    <row r="48" spans="1:11" ht="15.95" customHeight="1" x14ac:dyDescent="0.2">
      <c r="C48" s="53"/>
      <c r="D48" s="53"/>
      <c r="E48" s="53"/>
      <c r="F48" s="53"/>
      <c r="G48" s="53"/>
      <c r="H48" s="53"/>
      <c r="I48" s="53"/>
    </row>
    <row r="49" spans="10:11" s="53" customFormat="1" ht="15.95" customHeight="1" x14ac:dyDescent="0.2">
      <c r="J49" s="185"/>
      <c r="K49" s="148"/>
    </row>
    <row r="50" spans="10:11" s="53" customFormat="1" ht="15.95" customHeight="1" x14ac:dyDescent="0.2">
      <c r="J50" s="185"/>
      <c r="K50" s="148"/>
    </row>
    <row r="51" spans="10:11" s="53" customFormat="1" ht="15.95" customHeight="1" x14ac:dyDescent="0.2">
      <c r="J51" s="185"/>
      <c r="K51" s="148"/>
    </row>
    <row r="52" spans="10:11" s="53" customFormat="1" ht="15.95" customHeight="1" x14ac:dyDescent="0.2">
      <c r="J52" s="185"/>
      <c r="K52" s="148"/>
    </row>
    <row r="53" spans="10:11" s="53" customFormat="1" ht="15.95" customHeight="1" x14ac:dyDescent="0.2">
      <c r="J53" s="185"/>
      <c r="K53" s="148"/>
    </row>
    <row r="54" spans="10:11" s="53" customFormat="1" ht="15.95" customHeight="1" x14ac:dyDescent="0.2">
      <c r="J54" s="185"/>
      <c r="K54" s="148"/>
    </row>
    <row r="55" spans="10:11" s="53" customFormat="1" ht="15.95" customHeight="1" x14ac:dyDescent="0.2">
      <c r="J55" s="185"/>
      <c r="K55" s="148"/>
    </row>
    <row r="56" spans="10:11" s="53" customFormat="1" ht="15.95" customHeight="1" x14ac:dyDescent="0.2">
      <c r="J56" s="185"/>
      <c r="K56" s="148"/>
    </row>
    <row r="57" spans="10:11" s="53" customFormat="1" ht="15.95" customHeight="1" x14ac:dyDescent="0.2">
      <c r="J57" s="185"/>
      <c r="K57" s="148"/>
    </row>
    <row r="58" spans="10:11" s="53" customFormat="1" ht="15.95" customHeight="1" x14ac:dyDescent="0.2">
      <c r="J58" s="185"/>
      <c r="K58" s="148"/>
    </row>
    <row r="59" spans="10:11" s="53" customFormat="1" ht="15.95" customHeight="1" x14ac:dyDescent="0.2">
      <c r="J59" s="185"/>
      <c r="K59" s="148"/>
    </row>
    <row r="60" spans="10:11" s="53" customFormat="1" ht="15.95" customHeight="1" x14ac:dyDescent="0.2">
      <c r="J60" s="185"/>
      <c r="K60" s="148"/>
    </row>
    <row r="61" spans="10:11" s="53" customFormat="1" ht="15.95" customHeight="1" x14ac:dyDescent="0.2">
      <c r="J61" s="185"/>
      <c r="K61" s="148"/>
    </row>
    <row r="62" spans="10:11" s="53" customFormat="1" ht="15.95" customHeight="1" x14ac:dyDescent="0.2">
      <c r="J62" s="185"/>
      <c r="K62" s="148"/>
    </row>
    <row r="63" spans="10:11" s="53" customFormat="1" ht="15.95" customHeight="1" x14ac:dyDescent="0.2">
      <c r="J63" s="185"/>
      <c r="K63" s="148"/>
    </row>
    <row r="64" spans="10:11" s="53" customFormat="1" ht="15.95" customHeight="1" x14ac:dyDescent="0.2">
      <c r="J64" s="185"/>
      <c r="K64" s="148"/>
    </row>
    <row r="65" spans="10:11" s="53" customFormat="1" ht="15.95" customHeight="1" x14ac:dyDescent="0.2">
      <c r="J65" s="185"/>
      <c r="K65" s="148"/>
    </row>
    <row r="66" spans="10:11" s="53" customFormat="1" ht="15.95" customHeight="1" x14ac:dyDescent="0.2">
      <c r="J66" s="185"/>
      <c r="K66" s="148"/>
    </row>
    <row r="67" spans="10:11" s="53" customFormat="1" ht="15.95" customHeight="1" x14ac:dyDescent="0.2">
      <c r="J67" s="185"/>
      <c r="K67" s="148"/>
    </row>
    <row r="68" spans="10:11" s="53" customFormat="1" ht="15.95" customHeight="1" x14ac:dyDescent="0.2">
      <c r="J68" s="185"/>
      <c r="K68" s="148"/>
    </row>
    <row r="69" spans="10:11" s="53" customFormat="1" ht="15.95" customHeight="1" x14ac:dyDescent="0.2">
      <c r="J69" s="185"/>
      <c r="K69" s="148"/>
    </row>
    <row r="70" spans="10:11" s="53" customFormat="1" ht="15.95" customHeight="1" x14ac:dyDescent="0.2">
      <c r="J70" s="185"/>
      <c r="K70" s="148"/>
    </row>
    <row r="71" spans="10:11" s="53" customFormat="1" ht="15.95" customHeight="1" x14ac:dyDescent="0.2">
      <c r="J71" s="185"/>
      <c r="K71" s="148"/>
    </row>
    <row r="72" spans="10:11" s="53" customFormat="1" ht="15.95" customHeight="1" x14ac:dyDescent="0.2">
      <c r="J72" s="185"/>
      <c r="K72" s="148"/>
    </row>
    <row r="73" spans="10:11" s="53" customFormat="1" ht="15.95" customHeight="1" x14ac:dyDescent="0.2">
      <c r="J73" s="185"/>
      <c r="K73" s="148"/>
    </row>
    <row r="74" spans="10:11" s="53" customFormat="1" ht="15.95" customHeight="1" x14ac:dyDescent="0.2">
      <c r="J74" s="185"/>
      <c r="K74" s="148"/>
    </row>
    <row r="75" spans="10:11" s="53" customFormat="1" ht="15.95" customHeight="1" x14ac:dyDescent="0.2">
      <c r="J75" s="185"/>
      <c r="K75" s="148"/>
    </row>
    <row r="76" spans="10:11" s="53" customFormat="1" ht="15.95" customHeight="1" x14ac:dyDescent="0.2">
      <c r="J76" s="185"/>
      <c r="K76" s="148"/>
    </row>
    <row r="77" spans="10:11" s="53" customFormat="1" ht="15.95" customHeight="1" x14ac:dyDescent="0.2">
      <c r="J77" s="185"/>
      <c r="K77" s="148"/>
    </row>
    <row r="78" spans="10:11" s="53" customFormat="1" ht="15.95" customHeight="1" x14ac:dyDescent="0.2">
      <c r="J78" s="185"/>
      <c r="K78" s="148"/>
    </row>
    <row r="79" spans="10:11" s="53" customFormat="1" ht="15.95" customHeight="1" x14ac:dyDescent="0.2">
      <c r="J79" s="185"/>
      <c r="K79" s="148"/>
    </row>
    <row r="80" spans="10:11" s="53" customFormat="1" ht="15.95" customHeight="1" x14ac:dyDescent="0.2">
      <c r="J80" s="185"/>
      <c r="K80" s="148"/>
    </row>
    <row r="81" spans="10:11" s="53" customFormat="1" ht="15.95" customHeight="1" x14ac:dyDescent="0.2">
      <c r="J81" s="185"/>
      <c r="K81" s="148"/>
    </row>
    <row r="82" spans="10:11" s="53" customFormat="1" ht="15.95" customHeight="1" x14ac:dyDescent="0.2">
      <c r="J82" s="185"/>
      <c r="K82" s="148"/>
    </row>
    <row r="83" spans="10:11" s="53" customFormat="1" ht="15.95" customHeight="1" x14ac:dyDescent="0.2">
      <c r="J83" s="185"/>
      <c r="K83" s="148"/>
    </row>
    <row r="84" spans="10:11" s="53" customFormat="1" ht="15.95" customHeight="1" x14ac:dyDescent="0.2">
      <c r="J84" s="185"/>
      <c r="K84" s="148"/>
    </row>
    <row r="85" spans="10:11" s="53" customFormat="1" ht="15.95" customHeight="1" x14ac:dyDescent="0.2">
      <c r="J85" s="185"/>
      <c r="K85" s="148"/>
    </row>
    <row r="86" spans="10:11" s="53" customFormat="1" ht="15.95" customHeight="1" x14ac:dyDescent="0.2">
      <c r="J86" s="185"/>
      <c r="K86" s="148"/>
    </row>
    <row r="87" spans="10:11" s="53" customFormat="1" ht="15.95" customHeight="1" x14ac:dyDescent="0.2">
      <c r="J87" s="185"/>
      <c r="K87" s="148"/>
    </row>
    <row r="88" spans="10:11" s="53" customFormat="1" ht="15.95" customHeight="1" x14ac:dyDescent="0.2">
      <c r="J88" s="185"/>
      <c r="K88" s="148"/>
    </row>
    <row r="89" spans="10:11" s="53" customFormat="1" ht="15.95" customHeight="1" x14ac:dyDescent="0.2">
      <c r="J89" s="185"/>
      <c r="K89" s="148"/>
    </row>
    <row r="90" spans="10:11" s="53" customFormat="1" ht="15.95" customHeight="1" x14ac:dyDescent="0.2">
      <c r="J90" s="185"/>
      <c r="K90" s="148"/>
    </row>
    <row r="91" spans="10:11" s="53" customFormat="1" ht="15.95" customHeight="1" x14ac:dyDescent="0.2">
      <c r="J91" s="185"/>
      <c r="K91" s="148"/>
    </row>
    <row r="92" spans="10:11" s="53" customFormat="1" ht="15.95" customHeight="1" x14ac:dyDescent="0.2">
      <c r="J92" s="185"/>
      <c r="K92" s="148"/>
    </row>
    <row r="93" spans="10:11" s="53" customFormat="1" ht="15.95" customHeight="1" x14ac:dyDescent="0.2">
      <c r="J93" s="185"/>
      <c r="K93" s="148"/>
    </row>
    <row r="94" spans="10:11" s="53" customFormat="1" ht="15.95" customHeight="1" x14ac:dyDescent="0.2">
      <c r="J94" s="185"/>
      <c r="K94" s="148"/>
    </row>
    <row r="95" spans="10:11" s="53" customFormat="1" ht="15.95" customHeight="1" x14ac:dyDescent="0.2">
      <c r="J95" s="185"/>
      <c r="K95" s="148"/>
    </row>
    <row r="96" spans="10:11" s="53" customFormat="1" ht="15.95" customHeight="1" x14ac:dyDescent="0.2">
      <c r="J96" s="185"/>
      <c r="K96" s="148"/>
    </row>
    <row r="97" spans="10:11" s="53" customFormat="1" ht="15.95" customHeight="1" x14ac:dyDescent="0.2">
      <c r="J97" s="185"/>
      <c r="K97" s="148"/>
    </row>
    <row r="98" spans="10:11" s="53" customFormat="1" ht="15.95" customHeight="1" x14ac:dyDescent="0.2">
      <c r="J98" s="185"/>
      <c r="K98" s="148"/>
    </row>
    <row r="99" spans="10:11" s="53" customFormat="1" ht="15.95" customHeight="1" x14ac:dyDescent="0.2">
      <c r="J99" s="185"/>
      <c r="K99" s="148"/>
    </row>
    <row r="100" spans="10:11" s="53" customFormat="1" ht="15.95" customHeight="1" x14ac:dyDescent="0.2">
      <c r="J100" s="185"/>
      <c r="K100" s="148"/>
    </row>
    <row r="101" spans="10:11" s="53" customFormat="1" ht="15.95" customHeight="1" x14ac:dyDescent="0.2">
      <c r="J101" s="185"/>
      <c r="K101" s="148"/>
    </row>
    <row r="102" spans="10:11" s="53" customFormat="1" ht="15.95" customHeight="1" x14ac:dyDescent="0.2">
      <c r="J102" s="185"/>
      <c r="K102" s="148"/>
    </row>
    <row r="103" spans="10:11" s="53" customFormat="1" ht="15.95" customHeight="1" x14ac:dyDescent="0.2">
      <c r="J103" s="185"/>
      <c r="K103" s="148"/>
    </row>
    <row r="104" spans="10:11" s="53" customFormat="1" ht="15.95" customHeight="1" x14ac:dyDescent="0.2">
      <c r="J104" s="185"/>
      <c r="K104" s="148"/>
    </row>
    <row r="105" spans="10:11" s="53" customFormat="1" ht="15.95" customHeight="1" x14ac:dyDescent="0.2">
      <c r="J105" s="185"/>
      <c r="K105" s="148"/>
    </row>
    <row r="106" spans="10:11" s="53" customFormat="1" ht="15.95" customHeight="1" x14ac:dyDescent="0.2">
      <c r="J106" s="185"/>
      <c r="K106" s="148"/>
    </row>
    <row r="107" spans="10:11" s="53" customFormat="1" ht="15.95" customHeight="1" x14ac:dyDescent="0.2">
      <c r="J107" s="185"/>
      <c r="K107" s="148"/>
    </row>
    <row r="108" spans="10:11" s="53" customFormat="1" ht="15.95" customHeight="1" x14ac:dyDescent="0.2">
      <c r="J108" s="185"/>
      <c r="K108" s="148"/>
    </row>
    <row r="109" spans="10:11" s="53" customFormat="1" ht="15.95" customHeight="1" x14ac:dyDescent="0.2">
      <c r="J109" s="185"/>
      <c r="K109" s="148"/>
    </row>
    <row r="110" spans="10:11" s="53" customFormat="1" ht="15.95" customHeight="1" x14ac:dyDescent="0.2">
      <c r="J110" s="185"/>
      <c r="K110" s="148"/>
    </row>
  </sheetData>
  <mergeCells count="18">
    <mergeCell ref="B30:C30"/>
    <mergeCell ref="B31:C31"/>
    <mergeCell ref="B33:C33"/>
    <mergeCell ref="B37:C37"/>
    <mergeCell ref="A45:I45"/>
    <mergeCell ref="A15:I15"/>
    <mergeCell ref="A16:B16"/>
    <mergeCell ref="B20:C20"/>
    <mergeCell ref="B22:C22"/>
    <mergeCell ref="B28:C28"/>
    <mergeCell ref="B29:C29"/>
    <mergeCell ref="A3:I3"/>
    <mergeCell ref="A4:I4"/>
    <mergeCell ref="A5:D5"/>
    <mergeCell ref="A6:B6"/>
    <mergeCell ref="D6:I6"/>
    <mergeCell ref="D7:F7"/>
    <mergeCell ref="G7:I7"/>
  </mergeCells>
  <printOptions horizontalCentered="1"/>
  <pageMargins left="0.7" right="0.7" top="0.75" bottom="0.75" header="0.3" footer="0.3"/>
  <pageSetup paperSize="9" scale="64" fitToWidth="0" fitToHeight="0"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338CF-1435-46BB-BAAD-BC9FB019C05B}">
  <sheetPr codeName="Tabelle7">
    <pageSetUpPr fitToPage="1"/>
  </sheetPr>
  <dimension ref="A1:O200"/>
  <sheetViews>
    <sheetView showGridLines="0" zoomScaleNormal="100" workbookViewId="0"/>
  </sheetViews>
  <sheetFormatPr baseColWidth="10" defaultColWidth="8.85546875" defaultRowHeight="15.95" customHeight="1" x14ac:dyDescent="0.2"/>
  <cols>
    <col min="1" max="1" width="3.7109375" style="53" customWidth="1"/>
    <col min="2" max="2" width="18.7109375" style="53"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5" customFormat="1" ht="36.75" customHeight="1" x14ac:dyDescent="0.2">
      <c r="A1" s="32" t="s">
        <v>61</v>
      </c>
      <c r="B1" s="33"/>
      <c r="C1" s="33"/>
      <c r="D1" s="33"/>
      <c r="E1" s="33"/>
      <c r="F1" s="33"/>
      <c r="G1" s="33"/>
      <c r="H1" s="33"/>
      <c r="I1" s="33"/>
      <c r="J1" s="34" t="s">
        <v>38</v>
      </c>
    </row>
    <row r="2" spans="1:15" customFormat="1" ht="6.2" customHeight="1" x14ac:dyDescent="0.2">
      <c r="A2" s="35"/>
      <c r="B2" s="36"/>
      <c r="C2" s="36"/>
      <c r="D2" s="36"/>
      <c r="E2" s="36"/>
      <c r="F2" s="36"/>
      <c r="G2" s="36"/>
      <c r="H2" s="36"/>
      <c r="I2" s="36"/>
      <c r="J2" s="36"/>
    </row>
    <row r="3" spans="1:15" s="39" customFormat="1" ht="24.95" customHeight="1" x14ac:dyDescent="0.2">
      <c r="A3" s="37" t="s">
        <v>170</v>
      </c>
      <c r="B3" s="38"/>
      <c r="C3" s="38"/>
      <c r="D3" s="38"/>
      <c r="E3" s="38"/>
      <c r="F3" s="38"/>
      <c r="G3" s="38"/>
      <c r="H3" s="38"/>
      <c r="I3" s="38"/>
      <c r="J3" s="38"/>
    </row>
    <row r="4" spans="1:15" s="39" customFormat="1" ht="12" customHeight="1" x14ac:dyDescent="0.2">
      <c r="A4" s="41" t="s">
        <v>118</v>
      </c>
      <c r="B4" s="41"/>
      <c r="C4" s="41"/>
      <c r="D4" s="41"/>
      <c r="E4" s="41"/>
      <c r="F4" s="41"/>
      <c r="G4" s="41"/>
      <c r="H4" s="41"/>
      <c r="I4" s="41"/>
      <c r="J4" s="41"/>
    </row>
    <row r="5" spans="1:15" s="39" customFormat="1" ht="11.25" customHeight="1" x14ac:dyDescent="0.2">
      <c r="A5" s="41" t="s">
        <v>40</v>
      </c>
      <c r="B5" s="41"/>
      <c r="C5" s="41"/>
      <c r="D5" s="41"/>
      <c r="E5" s="42"/>
      <c r="F5" s="42"/>
      <c r="G5" s="42"/>
      <c r="H5" s="42"/>
      <c r="I5" s="42"/>
      <c r="J5" s="42"/>
    </row>
    <row r="6" spans="1:15" s="39" customFormat="1" ht="12.75" customHeight="1" x14ac:dyDescent="0.2">
      <c r="A6" s="186"/>
      <c r="B6" s="187"/>
      <c r="C6" s="187"/>
      <c r="D6" s="187"/>
      <c r="E6" s="187"/>
      <c r="F6" s="187"/>
      <c r="G6" s="187"/>
      <c r="H6" s="187"/>
      <c r="I6" s="187"/>
      <c r="J6" s="187"/>
    </row>
    <row r="7" spans="1:15" customFormat="1" ht="12" customHeight="1" x14ac:dyDescent="0.2">
      <c r="A7" s="45" t="s">
        <v>171</v>
      </c>
      <c r="B7" s="46"/>
      <c r="C7" s="47" t="s">
        <v>172</v>
      </c>
      <c r="D7" s="48" t="s">
        <v>173</v>
      </c>
      <c r="E7" s="49"/>
      <c r="F7" s="49"/>
      <c r="G7" s="49"/>
      <c r="H7" s="50"/>
      <c r="I7" s="51" t="s">
        <v>174</v>
      </c>
      <c r="J7" s="52"/>
      <c r="K7" s="53"/>
      <c r="L7" s="53"/>
      <c r="M7" s="53"/>
      <c r="N7" s="53"/>
      <c r="O7" s="53"/>
    </row>
    <row r="8" spans="1:15" ht="21.75" customHeight="1" x14ac:dyDescent="0.2">
      <c r="A8" s="54"/>
      <c r="B8" s="55"/>
      <c r="C8" s="56"/>
      <c r="D8" s="57" t="s">
        <v>89</v>
      </c>
      <c r="E8" s="57" t="s">
        <v>90</v>
      </c>
      <c r="F8" s="57" t="s">
        <v>91</v>
      </c>
      <c r="G8" s="57" t="s">
        <v>92</v>
      </c>
      <c r="H8" s="57" t="s">
        <v>93</v>
      </c>
      <c r="I8" s="58"/>
      <c r="J8" s="59"/>
    </row>
    <row r="9" spans="1:15" ht="12" customHeight="1" x14ac:dyDescent="0.2">
      <c r="A9" s="54"/>
      <c r="B9" s="55"/>
      <c r="C9" s="56"/>
      <c r="D9" s="60"/>
      <c r="E9" s="60"/>
      <c r="F9" s="60"/>
      <c r="G9" s="60"/>
      <c r="H9" s="60"/>
      <c r="I9" s="61" t="s">
        <v>94</v>
      </c>
      <c r="J9" s="62" t="s">
        <v>95</v>
      </c>
    </row>
    <row r="10" spans="1:15" ht="12" customHeight="1" x14ac:dyDescent="0.2">
      <c r="A10" s="63"/>
      <c r="B10" s="64"/>
      <c r="C10" s="65"/>
      <c r="D10" s="66">
        <v>1</v>
      </c>
      <c r="E10" s="66">
        <v>2</v>
      </c>
      <c r="F10" s="66">
        <v>3</v>
      </c>
      <c r="G10" s="66">
        <v>4</v>
      </c>
      <c r="H10" s="66">
        <v>5</v>
      </c>
      <c r="I10" s="66">
        <v>6</v>
      </c>
      <c r="J10" s="66">
        <v>7</v>
      </c>
      <c r="K10" s="67"/>
    </row>
    <row r="11" spans="1:15" ht="14.1" customHeight="1" x14ac:dyDescent="0.2">
      <c r="A11" s="68" t="s">
        <v>7</v>
      </c>
      <c r="B11" s="188"/>
      <c r="C11" s="189"/>
      <c r="D11" s="190"/>
      <c r="E11" s="191"/>
      <c r="F11" s="191"/>
      <c r="G11" s="191"/>
      <c r="H11" s="192"/>
      <c r="I11" s="190"/>
      <c r="J11" s="193"/>
    </row>
    <row r="12" spans="1:15" ht="14.1" customHeight="1" x14ac:dyDescent="0.2">
      <c r="A12" s="91" t="s">
        <v>96</v>
      </c>
      <c r="B12" s="69"/>
      <c r="C12" s="78">
        <v>100</v>
      </c>
      <c r="D12" s="194">
        <v>299473</v>
      </c>
      <c r="E12" s="195">
        <v>299885</v>
      </c>
      <c r="F12" s="79">
        <v>297354</v>
      </c>
      <c r="G12" s="79">
        <v>298272</v>
      </c>
      <c r="H12" s="105">
        <v>298660</v>
      </c>
      <c r="I12" s="80">
        <v>813</v>
      </c>
      <c r="J12" s="81">
        <v>0.2722158976762874</v>
      </c>
    </row>
    <row r="13" spans="1:15" ht="12" customHeight="1" x14ac:dyDescent="0.2">
      <c r="A13" s="83" t="s">
        <v>97</v>
      </c>
      <c r="B13" s="84" t="s">
        <v>98</v>
      </c>
      <c r="C13" s="78">
        <v>51.775953090929733</v>
      </c>
      <c r="D13" s="80">
        <v>155055</v>
      </c>
      <c r="E13" s="79">
        <v>155963</v>
      </c>
      <c r="F13" s="79">
        <v>154642</v>
      </c>
      <c r="G13" s="79">
        <v>155254</v>
      </c>
      <c r="H13" s="105">
        <v>155349</v>
      </c>
      <c r="I13" s="80">
        <v>-294</v>
      </c>
      <c r="J13" s="81">
        <v>-0.18925129868875887</v>
      </c>
    </row>
    <row r="14" spans="1:15" ht="12" customHeight="1" x14ac:dyDescent="0.2">
      <c r="A14" s="83"/>
      <c r="B14" s="84" t="s">
        <v>99</v>
      </c>
      <c r="C14" s="78">
        <v>48.224046909070267</v>
      </c>
      <c r="D14" s="80">
        <v>144418</v>
      </c>
      <c r="E14" s="79">
        <v>143922</v>
      </c>
      <c r="F14" s="79">
        <v>142712</v>
      </c>
      <c r="G14" s="79">
        <v>143018</v>
      </c>
      <c r="H14" s="105">
        <v>143311</v>
      </c>
      <c r="I14" s="80">
        <v>1107</v>
      </c>
      <c r="J14" s="81">
        <v>0.77244593925099958</v>
      </c>
    </row>
    <row r="15" spans="1:15" ht="12" customHeight="1" x14ac:dyDescent="0.2">
      <c r="A15" s="83" t="s">
        <v>97</v>
      </c>
      <c r="B15" s="86" t="s">
        <v>100</v>
      </c>
      <c r="C15" s="78">
        <v>10.451359554951532</v>
      </c>
      <c r="D15" s="80">
        <v>31299</v>
      </c>
      <c r="E15" s="79">
        <v>31686</v>
      </c>
      <c r="F15" s="79">
        <v>29747</v>
      </c>
      <c r="G15" s="79">
        <v>30911</v>
      </c>
      <c r="H15" s="105">
        <v>31857</v>
      </c>
      <c r="I15" s="80">
        <v>-558</v>
      </c>
      <c r="J15" s="81">
        <v>-1.7515773613334589</v>
      </c>
    </row>
    <row r="16" spans="1:15" ht="12" customHeight="1" x14ac:dyDescent="0.2">
      <c r="A16" s="83"/>
      <c r="B16" s="86" t="s">
        <v>101</v>
      </c>
      <c r="C16" s="78">
        <v>65.138760422475485</v>
      </c>
      <c r="D16" s="80">
        <v>195073</v>
      </c>
      <c r="E16" s="79">
        <v>195376</v>
      </c>
      <c r="F16" s="79">
        <v>194888</v>
      </c>
      <c r="G16" s="79">
        <v>195118</v>
      </c>
      <c r="H16" s="105">
        <v>194582</v>
      </c>
      <c r="I16" s="80">
        <v>491</v>
      </c>
      <c r="J16" s="81">
        <v>0.25233577617662478</v>
      </c>
    </row>
    <row r="17" spans="1:10" ht="12" customHeight="1" x14ac:dyDescent="0.2">
      <c r="A17" s="83"/>
      <c r="B17" s="86" t="s">
        <v>102</v>
      </c>
      <c r="C17" s="78">
        <v>22.081456425120127</v>
      </c>
      <c r="D17" s="80">
        <v>66128</v>
      </c>
      <c r="E17" s="79">
        <v>66043</v>
      </c>
      <c r="F17" s="79">
        <v>66044</v>
      </c>
      <c r="G17" s="79">
        <v>65810</v>
      </c>
      <c r="H17" s="105">
        <v>65883</v>
      </c>
      <c r="I17" s="80">
        <v>245</v>
      </c>
      <c r="J17" s="81">
        <v>0.37187134769212088</v>
      </c>
    </row>
    <row r="18" spans="1:10" ht="12" customHeight="1" x14ac:dyDescent="0.2">
      <c r="A18" s="85"/>
      <c r="B18" s="86" t="s">
        <v>103</v>
      </c>
      <c r="C18" s="78">
        <v>2.3284235974528587</v>
      </c>
      <c r="D18" s="80">
        <v>6973</v>
      </c>
      <c r="E18" s="79">
        <v>6780</v>
      </c>
      <c r="F18" s="79">
        <v>6675</v>
      </c>
      <c r="G18" s="79">
        <v>6433</v>
      </c>
      <c r="H18" s="105">
        <v>6338</v>
      </c>
      <c r="I18" s="80">
        <v>635</v>
      </c>
      <c r="J18" s="81">
        <v>10.018933417481856</v>
      </c>
    </row>
    <row r="19" spans="1:10" ht="12" customHeight="1" x14ac:dyDescent="0.2">
      <c r="A19" s="85"/>
      <c r="B19" s="86" t="s">
        <v>104</v>
      </c>
      <c r="C19" s="78">
        <v>0.93764713346445261</v>
      </c>
      <c r="D19" s="80">
        <v>2808</v>
      </c>
      <c r="E19" s="79">
        <v>2824</v>
      </c>
      <c r="F19" s="79">
        <v>2854</v>
      </c>
      <c r="G19" s="79">
        <v>2806</v>
      </c>
      <c r="H19" s="105">
        <v>2508</v>
      </c>
      <c r="I19" s="80">
        <v>300</v>
      </c>
      <c r="J19" s="81">
        <v>11.961722488038278</v>
      </c>
    </row>
    <row r="20" spans="1:10" ht="12" customHeight="1" x14ac:dyDescent="0.2">
      <c r="A20" s="83" t="s">
        <v>105</v>
      </c>
      <c r="B20" s="84" t="s">
        <v>175</v>
      </c>
      <c r="C20" s="78">
        <v>66.99335165440624</v>
      </c>
      <c r="D20" s="80">
        <v>200627</v>
      </c>
      <c r="E20" s="79">
        <v>201316</v>
      </c>
      <c r="F20" s="79">
        <v>199059</v>
      </c>
      <c r="G20" s="79">
        <v>200480</v>
      </c>
      <c r="H20" s="105">
        <v>201304</v>
      </c>
      <c r="I20" s="80">
        <v>-677</v>
      </c>
      <c r="J20" s="81">
        <v>-0.33630727655684933</v>
      </c>
    </row>
    <row r="21" spans="1:10" ht="12" customHeight="1" x14ac:dyDescent="0.2">
      <c r="A21" s="83"/>
      <c r="B21" s="84" t="s">
        <v>176</v>
      </c>
      <c r="C21" s="78">
        <v>33.00664834559376</v>
      </c>
      <c r="D21" s="80">
        <v>98846</v>
      </c>
      <c r="E21" s="79">
        <v>98569</v>
      </c>
      <c r="F21" s="79">
        <v>98295</v>
      </c>
      <c r="G21" s="79">
        <v>97792</v>
      </c>
      <c r="H21" s="105">
        <v>97356</v>
      </c>
      <c r="I21" s="80">
        <v>1490</v>
      </c>
      <c r="J21" s="81">
        <v>1.5304655080323761</v>
      </c>
    </row>
    <row r="22" spans="1:10" ht="12" customHeight="1" x14ac:dyDescent="0.2">
      <c r="A22" s="83" t="s">
        <v>105</v>
      </c>
      <c r="B22" s="84" t="s">
        <v>108</v>
      </c>
      <c r="C22" s="78">
        <v>86.700303533206664</v>
      </c>
      <c r="D22" s="80">
        <v>259644</v>
      </c>
      <c r="E22" s="79">
        <v>260202</v>
      </c>
      <c r="F22" s="79">
        <v>258404</v>
      </c>
      <c r="G22" s="79">
        <v>259598</v>
      </c>
      <c r="H22" s="105">
        <v>260932</v>
      </c>
      <c r="I22" s="80">
        <v>-1288</v>
      </c>
      <c r="J22" s="81">
        <v>-0.49361519476338661</v>
      </c>
    </row>
    <row r="23" spans="1:10" ht="12" customHeight="1" x14ac:dyDescent="0.2">
      <c r="A23" s="83"/>
      <c r="B23" s="84" t="s">
        <v>109</v>
      </c>
      <c r="C23" s="78">
        <v>13.299696466793334</v>
      </c>
      <c r="D23" s="80">
        <v>39829</v>
      </c>
      <c r="E23" s="79">
        <v>39683</v>
      </c>
      <c r="F23" s="79">
        <v>38950</v>
      </c>
      <c r="G23" s="79">
        <v>38674</v>
      </c>
      <c r="H23" s="105">
        <v>37728</v>
      </c>
      <c r="I23" s="80">
        <v>2101</v>
      </c>
      <c r="J23" s="81">
        <v>5.5688083121289225</v>
      </c>
    </row>
    <row r="24" spans="1:10" ht="14.1" customHeight="1" x14ac:dyDescent="0.2">
      <c r="A24" s="68" t="s">
        <v>121</v>
      </c>
      <c r="B24" s="188"/>
      <c r="C24" s="189"/>
      <c r="D24" s="196"/>
      <c r="E24" s="197"/>
      <c r="F24" s="197"/>
      <c r="G24" s="197"/>
      <c r="H24" s="198"/>
      <c r="I24" s="190"/>
      <c r="J24" s="193"/>
    </row>
    <row r="25" spans="1:10" ht="14.1" customHeight="1" x14ac:dyDescent="0.2">
      <c r="A25" s="91" t="s">
        <v>96</v>
      </c>
      <c r="B25" s="69"/>
      <c r="C25" s="78">
        <v>100</v>
      </c>
      <c r="D25" s="199">
        <v>7394540</v>
      </c>
      <c r="E25" s="195">
        <v>7424513</v>
      </c>
      <c r="F25" s="195">
        <v>7350231</v>
      </c>
      <c r="G25" s="195">
        <v>7360270</v>
      </c>
      <c r="H25" s="200">
        <v>7390826</v>
      </c>
      <c r="I25" s="194">
        <v>3714</v>
      </c>
      <c r="J25" s="81">
        <v>5.0251487452146755E-2</v>
      </c>
    </row>
    <row r="26" spans="1:10" ht="12" customHeight="1" x14ac:dyDescent="0.2">
      <c r="A26" s="83" t="s">
        <v>97</v>
      </c>
      <c r="B26" s="84" t="s">
        <v>98</v>
      </c>
      <c r="C26" s="78">
        <v>53.897240396292396</v>
      </c>
      <c r="D26" s="80">
        <v>3985453</v>
      </c>
      <c r="E26" s="79">
        <v>4013652</v>
      </c>
      <c r="F26" s="79">
        <v>3970039</v>
      </c>
      <c r="G26" s="79">
        <v>3973335</v>
      </c>
      <c r="H26" s="105">
        <v>3991915</v>
      </c>
      <c r="I26" s="80">
        <v>-6462</v>
      </c>
      <c r="J26" s="81">
        <v>-0.16187719427893629</v>
      </c>
    </row>
    <row r="27" spans="1:10" ht="12" customHeight="1" x14ac:dyDescent="0.2">
      <c r="A27" s="83"/>
      <c r="B27" s="84" t="s">
        <v>99</v>
      </c>
      <c r="C27" s="78">
        <v>46.102759603707604</v>
      </c>
      <c r="D27" s="80">
        <v>3409087</v>
      </c>
      <c r="E27" s="79">
        <v>3410861</v>
      </c>
      <c r="F27" s="79">
        <v>3380192</v>
      </c>
      <c r="G27" s="79">
        <v>3386935</v>
      </c>
      <c r="H27" s="105">
        <v>3398911</v>
      </c>
      <c r="I27" s="80">
        <v>10176</v>
      </c>
      <c r="J27" s="81">
        <v>0.29939001050630626</v>
      </c>
    </row>
    <row r="28" spans="1:10" ht="12" customHeight="1" x14ac:dyDescent="0.2">
      <c r="A28" s="83" t="s">
        <v>97</v>
      </c>
      <c r="B28" s="86" t="s">
        <v>100</v>
      </c>
      <c r="C28" s="78">
        <v>9.999026308600671</v>
      </c>
      <c r="D28" s="80">
        <v>739382</v>
      </c>
      <c r="E28" s="79">
        <v>755737</v>
      </c>
      <c r="F28" s="79">
        <v>698478</v>
      </c>
      <c r="G28" s="79">
        <v>721861</v>
      </c>
      <c r="H28" s="105">
        <v>750824</v>
      </c>
      <c r="I28" s="80">
        <v>-11442</v>
      </c>
      <c r="J28" s="81">
        <v>-1.5239257136159738</v>
      </c>
    </row>
    <row r="29" spans="1:10" ht="12" customHeight="1" x14ac:dyDescent="0.2">
      <c r="A29" s="83"/>
      <c r="B29" s="86" t="s">
        <v>101</v>
      </c>
      <c r="C29" s="78">
        <v>65.160943074214217</v>
      </c>
      <c r="D29" s="80">
        <v>4818352</v>
      </c>
      <c r="E29" s="79">
        <v>4833843</v>
      </c>
      <c r="F29" s="79">
        <v>4821346</v>
      </c>
      <c r="G29" s="79">
        <v>4819171</v>
      </c>
      <c r="H29" s="105">
        <v>4821119</v>
      </c>
      <c r="I29" s="80">
        <v>-2767</v>
      </c>
      <c r="J29" s="81">
        <v>-5.7393314705569388E-2</v>
      </c>
    </row>
    <row r="30" spans="1:10" ht="12" customHeight="1" x14ac:dyDescent="0.2">
      <c r="A30" s="83"/>
      <c r="B30" s="86" t="s">
        <v>102</v>
      </c>
      <c r="C30" s="78">
        <v>22.586286638519773</v>
      </c>
      <c r="D30" s="80">
        <v>1670152</v>
      </c>
      <c r="E30" s="79">
        <v>1673514</v>
      </c>
      <c r="F30" s="79">
        <v>1672415</v>
      </c>
      <c r="G30" s="79">
        <v>1667320</v>
      </c>
      <c r="H30" s="105">
        <v>1671498</v>
      </c>
      <c r="I30" s="80">
        <v>-1346</v>
      </c>
      <c r="J30" s="81">
        <v>-8.0526569580101209E-2</v>
      </c>
    </row>
    <row r="31" spans="1:10" ht="12" customHeight="1" x14ac:dyDescent="0.2">
      <c r="A31" s="85"/>
      <c r="B31" s="86" t="s">
        <v>103</v>
      </c>
      <c r="C31" s="78">
        <v>2.2537304551736823</v>
      </c>
      <c r="D31" s="80">
        <v>166653</v>
      </c>
      <c r="E31" s="79">
        <v>161418</v>
      </c>
      <c r="F31" s="79">
        <v>157991</v>
      </c>
      <c r="G31" s="79">
        <v>151918</v>
      </c>
      <c r="H31" s="105">
        <v>147385</v>
      </c>
      <c r="I31" s="80">
        <v>19268</v>
      </c>
      <c r="J31" s="81">
        <v>13.073243545815382</v>
      </c>
    </row>
    <row r="32" spans="1:10" ht="12" customHeight="1" x14ac:dyDescent="0.2">
      <c r="A32" s="85"/>
      <c r="B32" s="86" t="s">
        <v>104</v>
      </c>
      <c r="C32" s="78">
        <v>0.9614526393798668</v>
      </c>
      <c r="D32" s="80">
        <v>71095</v>
      </c>
      <c r="E32" s="79">
        <v>70008</v>
      </c>
      <c r="F32" s="79">
        <v>69349</v>
      </c>
      <c r="G32" s="79">
        <v>67130</v>
      </c>
      <c r="H32" s="105">
        <v>58338</v>
      </c>
      <c r="I32" s="80">
        <v>12757</v>
      </c>
      <c r="J32" s="81">
        <v>21.867393465665604</v>
      </c>
    </row>
    <row r="33" spans="1:10" ht="12" customHeight="1" x14ac:dyDescent="0.2">
      <c r="A33" s="83" t="s">
        <v>105</v>
      </c>
      <c r="B33" s="84" t="s">
        <v>175</v>
      </c>
      <c r="C33" s="78">
        <v>69.45842472959778</v>
      </c>
      <c r="D33" s="80">
        <v>5136131</v>
      </c>
      <c r="E33" s="79">
        <v>5178728</v>
      </c>
      <c r="F33" s="79">
        <v>5114584</v>
      </c>
      <c r="G33" s="79">
        <v>5140313</v>
      </c>
      <c r="H33" s="105">
        <v>5174277</v>
      </c>
      <c r="I33" s="80">
        <v>-38146</v>
      </c>
      <c r="J33" s="81">
        <v>-0.73722377058669264</v>
      </c>
    </row>
    <row r="34" spans="1:10" ht="12" customHeight="1" x14ac:dyDescent="0.2">
      <c r="A34" s="83"/>
      <c r="B34" s="84" t="s">
        <v>176</v>
      </c>
      <c r="C34" s="78">
        <v>30.541575270402216</v>
      </c>
      <c r="D34" s="80">
        <v>2258409</v>
      </c>
      <c r="E34" s="79">
        <v>2245785</v>
      </c>
      <c r="F34" s="79">
        <v>2235647</v>
      </c>
      <c r="G34" s="79">
        <v>2219957</v>
      </c>
      <c r="H34" s="105">
        <v>2216548</v>
      </c>
      <c r="I34" s="80">
        <v>41861</v>
      </c>
      <c r="J34" s="81">
        <v>1.8885672676612462</v>
      </c>
    </row>
    <row r="35" spans="1:10" ht="12" customHeight="1" x14ac:dyDescent="0.2">
      <c r="A35" s="83" t="s">
        <v>105</v>
      </c>
      <c r="B35" s="84" t="s">
        <v>108</v>
      </c>
      <c r="C35" s="78">
        <v>83.534662061466975</v>
      </c>
      <c r="D35" s="80">
        <v>6177004</v>
      </c>
      <c r="E35" s="79">
        <v>6204464</v>
      </c>
      <c r="F35" s="79">
        <v>6156418</v>
      </c>
      <c r="G35" s="79">
        <v>6185376</v>
      </c>
      <c r="H35" s="105">
        <v>6232618</v>
      </c>
      <c r="I35" s="80">
        <v>-55614</v>
      </c>
      <c r="J35" s="81">
        <v>-0.89230560897523326</v>
      </c>
    </row>
    <row r="36" spans="1:10" ht="12" customHeight="1" x14ac:dyDescent="0.2">
      <c r="A36" s="83"/>
      <c r="B36" s="84" t="s">
        <v>109</v>
      </c>
      <c r="C36" s="78">
        <v>16.465324415041369</v>
      </c>
      <c r="D36" s="80">
        <v>1217535</v>
      </c>
      <c r="E36" s="79">
        <v>1220048</v>
      </c>
      <c r="F36" s="79">
        <v>1193812</v>
      </c>
      <c r="G36" s="79">
        <v>1174893</v>
      </c>
      <c r="H36" s="105">
        <v>1158206</v>
      </c>
      <c r="I36" s="80">
        <v>59329</v>
      </c>
      <c r="J36" s="81">
        <v>5.1224911630573491</v>
      </c>
    </row>
    <row r="37" spans="1:10" ht="14.1" customHeight="1" x14ac:dyDescent="0.2">
      <c r="A37" s="68" t="s">
        <v>122</v>
      </c>
      <c r="B37" s="188"/>
      <c r="C37" s="189"/>
      <c r="D37" s="196"/>
      <c r="E37" s="197"/>
      <c r="F37" s="197"/>
      <c r="G37" s="197"/>
      <c r="H37" s="198"/>
      <c r="I37" s="190"/>
      <c r="J37" s="193"/>
    </row>
    <row r="38" spans="1:10" ht="14.1" customHeight="1" x14ac:dyDescent="0.2">
      <c r="A38" s="91" t="s">
        <v>96</v>
      </c>
      <c r="B38" s="69"/>
      <c r="C38" s="78">
        <v>100</v>
      </c>
      <c r="D38" s="199">
        <v>28639088</v>
      </c>
      <c r="E38" s="195">
        <v>28820804</v>
      </c>
      <c r="F38" s="195">
        <v>28542882</v>
      </c>
      <c r="G38" s="195">
        <v>28545079</v>
      </c>
      <c r="H38" s="200">
        <v>28633360</v>
      </c>
      <c r="I38" s="194">
        <v>5728</v>
      </c>
      <c r="J38" s="81">
        <v>2.0004637946786547E-2</v>
      </c>
    </row>
    <row r="39" spans="1:10" ht="12" customHeight="1" x14ac:dyDescent="0.2">
      <c r="A39" s="83" t="s">
        <v>97</v>
      </c>
      <c r="B39" s="84" t="s">
        <v>98</v>
      </c>
      <c r="C39" s="78">
        <v>53.704259018303937</v>
      </c>
      <c r="D39" s="80">
        <v>15380410</v>
      </c>
      <c r="E39" s="79">
        <v>15531366</v>
      </c>
      <c r="F39" s="79">
        <v>15373217</v>
      </c>
      <c r="G39" s="79">
        <v>15360040</v>
      </c>
      <c r="H39" s="105">
        <v>15407871</v>
      </c>
      <c r="I39" s="80">
        <v>-27461</v>
      </c>
      <c r="J39" s="81">
        <v>-0.17822708925847056</v>
      </c>
    </row>
    <row r="40" spans="1:10" ht="12" customHeight="1" x14ac:dyDescent="0.2">
      <c r="A40" s="83"/>
      <c r="B40" s="84" t="s">
        <v>99</v>
      </c>
      <c r="C40" s="78">
        <v>46.295740981696063</v>
      </c>
      <c r="D40" s="80">
        <v>13258678</v>
      </c>
      <c r="E40" s="79">
        <v>13289438</v>
      </c>
      <c r="F40" s="79">
        <v>13169665</v>
      </c>
      <c r="G40" s="79">
        <v>13185039</v>
      </c>
      <c r="H40" s="105">
        <v>13225489</v>
      </c>
      <c r="I40" s="80">
        <v>33189</v>
      </c>
      <c r="J40" s="81">
        <v>0.25094724285809017</v>
      </c>
    </row>
    <row r="41" spans="1:10" ht="12" customHeight="1" x14ac:dyDescent="0.2">
      <c r="A41" s="83" t="s">
        <v>97</v>
      </c>
      <c r="B41" s="86" t="s">
        <v>100</v>
      </c>
      <c r="C41" s="78">
        <v>10.033221029943412</v>
      </c>
      <c r="D41" s="80">
        <v>2873423</v>
      </c>
      <c r="E41" s="79">
        <v>2946269</v>
      </c>
      <c r="F41" s="79">
        <v>2737167</v>
      </c>
      <c r="G41" s="79">
        <v>2816588</v>
      </c>
      <c r="H41" s="105">
        <v>2921773</v>
      </c>
      <c r="I41" s="80">
        <v>-48350</v>
      </c>
      <c r="J41" s="81">
        <v>-1.6548171264502751</v>
      </c>
    </row>
    <row r="42" spans="1:10" ht="12" customHeight="1" x14ac:dyDescent="0.2">
      <c r="A42" s="83"/>
      <c r="B42" s="86" t="s">
        <v>101</v>
      </c>
      <c r="C42" s="78">
        <v>65.412756858737964</v>
      </c>
      <c r="D42" s="80">
        <v>18733617</v>
      </c>
      <c r="E42" s="79">
        <v>18840583</v>
      </c>
      <c r="F42" s="79">
        <v>18793962</v>
      </c>
      <c r="G42" s="79">
        <v>18771978</v>
      </c>
      <c r="H42" s="105">
        <v>18768478</v>
      </c>
      <c r="I42" s="80">
        <v>-34861</v>
      </c>
      <c r="J42" s="81">
        <v>-0.18574228554920649</v>
      </c>
    </row>
    <row r="43" spans="1:10" ht="12" customHeight="1" x14ac:dyDescent="0.2">
      <c r="A43" s="83"/>
      <c r="B43" s="86" t="s">
        <v>102</v>
      </c>
      <c r="C43" s="78">
        <v>22.319481681818917</v>
      </c>
      <c r="D43" s="80">
        <v>6392096</v>
      </c>
      <c r="E43" s="79">
        <v>6413550</v>
      </c>
      <c r="F43" s="79">
        <v>6405870</v>
      </c>
      <c r="G43" s="79">
        <v>6374701</v>
      </c>
      <c r="H43" s="105">
        <v>6380286</v>
      </c>
      <c r="I43" s="80">
        <v>11810</v>
      </c>
      <c r="J43" s="81">
        <v>0.18510142021846671</v>
      </c>
    </row>
    <row r="44" spans="1:10" ht="12" customHeight="1" x14ac:dyDescent="0.2">
      <c r="A44" s="85"/>
      <c r="B44" s="86" t="s">
        <v>103</v>
      </c>
      <c r="C44" s="78">
        <v>2.2345299543058075</v>
      </c>
      <c r="D44" s="80">
        <v>639949</v>
      </c>
      <c r="E44" s="79">
        <v>620398</v>
      </c>
      <c r="F44" s="79">
        <v>605880</v>
      </c>
      <c r="G44" s="79">
        <v>581809</v>
      </c>
      <c r="H44" s="105">
        <v>562822</v>
      </c>
      <c r="I44" s="80">
        <v>77127</v>
      </c>
      <c r="J44" s="81">
        <v>13.70362210432428</v>
      </c>
    </row>
    <row r="45" spans="1:10" ht="12" customHeight="1" x14ac:dyDescent="0.2">
      <c r="A45" s="85"/>
      <c r="B45" s="86" t="s">
        <v>104</v>
      </c>
      <c r="C45" s="78">
        <v>0.93525324549440958</v>
      </c>
      <c r="D45" s="80">
        <v>267848</v>
      </c>
      <c r="E45" s="79">
        <v>264421</v>
      </c>
      <c r="F45" s="79">
        <v>261325</v>
      </c>
      <c r="G45" s="79">
        <v>253811</v>
      </c>
      <c r="H45" s="105">
        <v>218956</v>
      </c>
      <c r="I45" s="80">
        <v>48892</v>
      </c>
      <c r="J45" s="81">
        <v>22.32960046767387</v>
      </c>
    </row>
    <row r="46" spans="1:10" ht="12" customHeight="1" x14ac:dyDescent="0.2">
      <c r="A46" s="83" t="s">
        <v>105</v>
      </c>
      <c r="B46" s="84" t="s">
        <v>175</v>
      </c>
      <c r="C46" s="78">
        <v>69.27240839512767</v>
      </c>
      <c r="D46" s="80">
        <v>19838986</v>
      </c>
      <c r="E46" s="79">
        <v>20052398</v>
      </c>
      <c r="F46" s="79">
        <v>19836547</v>
      </c>
      <c r="G46" s="79">
        <v>19903947</v>
      </c>
      <c r="H46" s="105">
        <v>20006421</v>
      </c>
      <c r="I46" s="80">
        <v>-167435</v>
      </c>
      <c r="J46" s="81">
        <v>-0.83690631122878001</v>
      </c>
    </row>
    <row r="47" spans="1:10" ht="12" customHeight="1" x14ac:dyDescent="0.2">
      <c r="A47" s="83"/>
      <c r="B47" s="84" t="s">
        <v>176</v>
      </c>
      <c r="C47" s="78">
        <v>30.727591604872334</v>
      </c>
      <c r="D47" s="80">
        <v>8800102</v>
      </c>
      <c r="E47" s="79">
        <v>8768406</v>
      </c>
      <c r="F47" s="79">
        <v>8706333</v>
      </c>
      <c r="G47" s="79">
        <v>8641129</v>
      </c>
      <c r="H47" s="105">
        <v>8626936</v>
      </c>
      <c r="I47" s="80">
        <v>173166</v>
      </c>
      <c r="J47" s="81">
        <v>2.0072711794778586</v>
      </c>
    </row>
    <row r="48" spans="1:10" ht="12" customHeight="1" x14ac:dyDescent="0.2">
      <c r="A48" s="83" t="s">
        <v>105</v>
      </c>
      <c r="B48" s="84" t="s">
        <v>108</v>
      </c>
      <c r="C48" s="78">
        <v>82.409167498629841</v>
      </c>
      <c r="D48" s="80">
        <v>23601234</v>
      </c>
      <c r="E48" s="79">
        <v>23735923</v>
      </c>
      <c r="F48" s="79">
        <v>23539369</v>
      </c>
      <c r="G48" s="79">
        <v>23624014</v>
      </c>
      <c r="H48" s="105">
        <v>23774470</v>
      </c>
      <c r="I48" s="80">
        <v>-173236</v>
      </c>
      <c r="J48" s="81">
        <v>-0.72866398283536915</v>
      </c>
    </row>
    <row r="49" spans="1:10" ht="12" customHeight="1" x14ac:dyDescent="0.2">
      <c r="A49" s="83"/>
      <c r="B49" s="84" t="s">
        <v>109</v>
      </c>
      <c r="C49" s="78">
        <v>17.590811550982348</v>
      </c>
      <c r="D49" s="80">
        <v>5037848</v>
      </c>
      <c r="E49" s="79">
        <v>5084875</v>
      </c>
      <c r="F49" s="79">
        <v>5003504</v>
      </c>
      <c r="G49" s="79">
        <v>4921056</v>
      </c>
      <c r="H49" s="105">
        <v>4858880</v>
      </c>
      <c r="I49" s="80">
        <v>178968</v>
      </c>
      <c r="J49" s="81">
        <v>3.6833179662802951</v>
      </c>
    </row>
    <row r="50" spans="1:10" ht="14.1" customHeight="1" x14ac:dyDescent="0.2">
      <c r="A50" s="68" t="s">
        <v>123</v>
      </c>
      <c r="B50" s="188"/>
      <c r="C50" s="189"/>
      <c r="D50" s="196"/>
      <c r="E50" s="197"/>
      <c r="F50" s="197"/>
      <c r="G50" s="197"/>
      <c r="H50" s="198"/>
      <c r="I50" s="190"/>
      <c r="J50" s="193"/>
    </row>
    <row r="51" spans="1:10" ht="14.1" customHeight="1" x14ac:dyDescent="0.2">
      <c r="A51" s="91" t="s">
        <v>96</v>
      </c>
      <c r="B51" s="69"/>
      <c r="C51" s="78">
        <v>100</v>
      </c>
      <c r="D51" s="199">
        <v>34985555</v>
      </c>
      <c r="E51" s="195">
        <v>35215934</v>
      </c>
      <c r="F51" s="195">
        <v>34885488</v>
      </c>
      <c r="G51" s="195">
        <v>34887706</v>
      </c>
      <c r="H51" s="200">
        <v>35018375</v>
      </c>
      <c r="I51" s="194">
        <v>-32820</v>
      </c>
      <c r="J51" s="81">
        <v>-9.3722224403616675E-2</v>
      </c>
    </row>
    <row r="52" spans="1:10" ht="12" customHeight="1" x14ac:dyDescent="0.2">
      <c r="A52" s="83" t="s">
        <v>97</v>
      </c>
      <c r="B52" s="84" t="s">
        <v>98</v>
      </c>
      <c r="C52" s="78">
        <v>53.363732546189418</v>
      </c>
      <c r="D52" s="80">
        <v>18669598</v>
      </c>
      <c r="E52" s="79">
        <v>18853052</v>
      </c>
      <c r="F52" s="79">
        <v>18659848</v>
      </c>
      <c r="G52" s="79">
        <v>18640170</v>
      </c>
      <c r="H52" s="105">
        <v>18707512</v>
      </c>
      <c r="I52" s="80">
        <v>-37914</v>
      </c>
      <c r="J52" s="81">
        <v>-0.20266724939158132</v>
      </c>
    </row>
    <row r="53" spans="1:10" ht="12" customHeight="1" x14ac:dyDescent="0.2">
      <c r="A53" s="83"/>
      <c r="B53" s="84" t="s">
        <v>99</v>
      </c>
      <c r="C53" s="78">
        <v>46.636267453810582</v>
      </c>
      <c r="D53" s="80">
        <v>16315957</v>
      </c>
      <c r="E53" s="79">
        <v>16362882</v>
      </c>
      <c r="F53" s="79">
        <v>16225640</v>
      </c>
      <c r="G53" s="79">
        <v>16247536</v>
      </c>
      <c r="H53" s="105">
        <v>16310863</v>
      </c>
      <c r="I53" s="80">
        <v>5094</v>
      </c>
      <c r="J53" s="81">
        <v>3.1230720287455053E-2</v>
      </c>
    </row>
    <row r="54" spans="1:10" ht="12" customHeight="1" x14ac:dyDescent="0.2">
      <c r="A54" s="83" t="s">
        <v>97</v>
      </c>
      <c r="B54" s="86" t="s">
        <v>100</v>
      </c>
      <c r="C54" s="78">
        <v>9.9519730357286029</v>
      </c>
      <c r="D54" s="80">
        <v>3481753</v>
      </c>
      <c r="E54" s="79">
        <v>3567411</v>
      </c>
      <c r="F54" s="79">
        <v>3312093</v>
      </c>
      <c r="G54" s="79">
        <v>3404157</v>
      </c>
      <c r="H54" s="105">
        <v>3530165</v>
      </c>
      <c r="I54" s="80">
        <v>-48412</v>
      </c>
      <c r="J54" s="81">
        <v>-1.3713806578446051</v>
      </c>
    </row>
    <row r="55" spans="1:10" ht="12" customHeight="1" x14ac:dyDescent="0.2">
      <c r="A55" s="83"/>
      <c r="B55" s="86" t="s">
        <v>101</v>
      </c>
      <c r="C55" s="78">
        <v>65.477855074758708</v>
      </c>
      <c r="D55" s="80">
        <v>22907791</v>
      </c>
      <c r="E55" s="79">
        <v>23045292</v>
      </c>
      <c r="F55" s="79">
        <v>22995034</v>
      </c>
      <c r="G55" s="79">
        <v>22969743</v>
      </c>
      <c r="H55" s="105">
        <v>22977613</v>
      </c>
      <c r="I55" s="80">
        <v>-69822</v>
      </c>
      <c r="J55" s="81">
        <v>-0.30386968393975478</v>
      </c>
    </row>
    <row r="56" spans="1:10" ht="12" customHeight="1" x14ac:dyDescent="0.2">
      <c r="A56" s="83"/>
      <c r="B56" s="86" t="s">
        <v>102</v>
      </c>
      <c r="C56" s="78">
        <v>22.390949636214145</v>
      </c>
      <c r="D56" s="80">
        <v>7833598</v>
      </c>
      <c r="E56" s="79">
        <v>7864767</v>
      </c>
      <c r="F56" s="79">
        <v>7857543</v>
      </c>
      <c r="G56" s="79">
        <v>7821575</v>
      </c>
      <c r="H56" s="105">
        <v>7838209</v>
      </c>
      <c r="I56" s="80">
        <v>-4611</v>
      </c>
      <c r="J56" s="81">
        <v>-5.8827214227127653E-2</v>
      </c>
    </row>
    <row r="57" spans="1:10" ht="12" customHeight="1" x14ac:dyDescent="0.2">
      <c r="A57" s="85"/>
      <c r="B57" s="86" t="s">
        <v>103</v>
      </c>
      <c r="C57" s="78">
        <v>2.179213678330957</v>
      </c>
      <c r="D57" s="80">
        <v>762410</v>
      </c>
      <c r="E57" s="79">
        <v>738460</v>
      </c>
      <c r="F57" s="79">
        <v>720815</v>
      </c>
      <c r="G57" s="79">
        <v>692228</v>
      </c>
      <c r="H57" s="105">
        <v>672387</v>
      </c>
      <c r="I57" s="80">
        <v>90023</v>
      </c>
      <c r="J57" s="81">
        <v>13.38856938043121</v>
      </c>
    </row>
    <row r="58" spans="1:10" ht="12" customHeight="1" x14ac:dyDescent="0.2">
      <c r="A58" s="85"/>
      <c r="B58" s="86" t="s">
        <v>104</v>
      </c>
      <c r="C58" s="78">
        <v>0.91582940444992222</v>
      </c>
      <c r="D58" s="80">
        <v>320408</v>
      </c>
      <c r="E58" s="79">
        <v>315777</v>
      </c>
      <c r="F58" s="79">
        <v>311816</v>
      </c>
      <c r="G58" s="79">
        <v>302788</v>
      </c>
      <c r="H58" s="105">
        <v>262742</v>
      </c>
      <c r="I58" s="80">
        <v>57666</v>
      </c>
      <c r="J58" s="81">
        <v>21.947766249781154</v>
      </c>
    </row>
    <row r="59" spans="1:10" ht="12" customHeight="1" x14ac:dyDescent="0.2">
      <c r="A59" s="83" t="s">
        <v>105</v>
      </c>
      <c r="B59" s="84" t="s">
        <v>175</v>
      </c>
      <c r="C59" s="78">
        <v>68.655872402195712</v>
      </c>
      <c r="D59" s="80">
        <v>24019638</v>
      </c>
      <c r="E59" s="79">
        <v>24278676</v>
      </c>
      <c r="F59" s="79">
        <v>24024859</v>
      </c>
      <c r="G59" s="79">
        <v>24107647</v>
      </c>
      <c r="H59" s="105">
        <v>24248794</v>
      </c>
      <c r="I59" s="80">
        <v>-229156</v>
      </c>
      <c r="J59" s="81">
        <v>-0.94502019358158595</v>
      </c>
    </row>
    <row r="60" spans="1:10" ht="12" customHeight="1" x14ac:dyDescent="0.2">
      <c r="A60" s="83"/>
      <c r="B60" s="84" t="s">
        <v>176</v>
      </c>
      <c r="C60" s="78">
        <v>31.344124739481767</v>
      </c>
      <c r="D60" s="80">
        <v>10965916</v>
      </c>
      <c r="E60" s="79">
        <v>10937257</v>
      </c>
      <c r="F60" s="79">
        <v>10860622</v>
      </c>
      <c r="G60" s="79">
        <v>10780051</v>
      </c>
      <c r="H60" s="105">
        <v>10769577</v>
      </c>
      <c r="I60" s="80">
        <v>196339</v>
      </c>
      <c r="J60" s="81">
        <v>1.823089244823636</v>
      </c>
    </row>
    <row r="61" spans="1:10" ht="12" customHeight="1" x14ac:dyDescent="0.2">
      <c r="A61" s="83" t="s">
        <v>105</v>
      </c>
      <c r="B61" s="84" t="s">
        <v>108</v>
      </c>
      <c r="C61" s="78">
        <v>83.183099424891211</v>
      </c>
      <c r="D61" s="80">
        <v>29102069</v>
      </c>
      <c r="E61" s="79">
        <v>29281880</v>
      </c>
      <c r="F61" s="79">
        <v>29047509</v>
      </c>
      <c r="G61" s="79">
        <v>29151408</v>
      </c>
      <c r="H61" s="105">
        <v>29352342</v>
      </c>
      <c r="I61" s="80">
        <v>-250273</v>
      </c>
      <c r="J61" s="81">
        <v>-0.85265087194745826</v>
      </c>
    </row>
    <row r="62" spans="1:10" ht="12" customHeight="1" x14ac:dyDescent="0.2">
      <c r="A62" s="83"/>
      <c r="B62" s="84" t="s">
        <v>109</v>
      </c>
      <c r="C62" s="78">
        <v>16.816857700270869</v>
      </c>
      <c r="D62" s="80">
        <v>5883471</v>
      </c>
      <c r="E62" s="79">
        <v>5934017</v>
      </c>
      <c r="F62" s="79">
        <v>5837916</v>
      </c>
      <c r="G62" s="79">
        <v>5736211</v>
      </c>
      <c r="H62" s="105">
        <v>5665936</v>
      </c>
      <c r="I62" s="80">
        <v>217535</v>
      </c>
      <c r="J62" s="81">
        <v>3.839347991223339</v>
      </c>
    </row>
    <row r="63" spans="1:10" ht="14.1" customHeight="1" x14ac:dyDescent="0.2">
      <c r="A63" s="68" t="s">
        <v>177</v>
      </c>
      <c r="B63" s="188"/>
      <c r="C63" s="189"/>
      <c r="D63" s="196"/>
      <c r="E63" s="197"/>
      <c r="F63" s="197"/>
      <c r="G63" s="197"/>
      <c r="H63" s="198"/>
      <c r="I63" s="190"/>
      <c r="J63" s="193"/>
    </row>
    <row r="64" spans="1:10" ht="14.1" customHeight="1" x14ac:dyDescent="0.2">
      <c r="A64" s="91" t="s">
        <v>96</v>
      </c>
      <c r="B64" s="69"/>
      <c r="C64" s="78">
        <v>100</v>
      </c>
      <c r="D64" s="199">
        <v>257173</v>
      </c>
      <c r="E64" s="195">
        <v>257495</v>
      </c>
      <c r="F64" s="195">
        <v>254841</v>
      </c>
      <c r="G64" s="195">
        <v>254848</v>
      </c>
      <c r="H64" s="105">
        <v>254870</v>
      </c>
      <c r="I64" s="80">
        <v>2303</v>
      </c>
      <c r="J64" s="81">
        <v>0.90359791266135681</v>
      </c>
    </row>
    <row r="65" spans="1:12" ht="12" customHeight="1" x14ac:dyDescent="0.2">
      <c r="A65" s="83" t="s">
        <v>97</v>
      </c>
      <c r="B65" s="84" t="s">
        <v>98</v>
      </c>
      <c r="C65" s="78">
        <v>52.549839990978832</v>
      </c>
      <c r="D65" s="194">
        <v>135144</v>
      </c>
      <c r="E65" s="195">
        <v>135873</v>
      </c>
      <c r="F65" s="195">
        <v>134362</v>
      </c>
      <c r="G65" s="195">
        <v>134405</v>
      </c>
      <c r="H65" s="105">
        <v>134417</v>
      </c>
      <c r="I65" s="80">
        <v>727</v>
      </c>
      <c r="J65" s="81">
        <v>0.54085420742911983</v>
      </c>
    </row>
    <row r="66" spans="1:12" ht="12" customHeight="1" x14ac:dyDescent="0.2">
      <c r="A66" s="83"/>
      <c r="B66" s="84" t="s">
        <v>99</v>
      </c>
      <c r="C66" s="78">
        <v>47.450160009021168</v>
      </c>
      <c r="D66" s="194">
        <v>122029</v>
      </c>
      <c r="E66" s="195">
        <v>121622</v>
      </c>
      <c r="F66" s="195">
        <v>120479</v>
      </c>
      <c r="G66" s="195">
        <v>120443</v>
      </c>
      <c r="H66" s="105">
        <v>120453</v>
      </c>
      <c r="I66" s="80">
        <v>1576</v>
      </c>
      <c r="J66" s="81">
        <v>1.3083941454343189</v>
      </c>
    </row>
    <row r="67" spans="1:12" ht="12" customHeight="1" x14ac:dyDescent="0.2">
      <c r="A67" s="83" t="s">
        <v>97</v>
      </c>
      <c r="B67" s="86" t="s">
        <v>100</v>
      </c>
      <c r="C67" s="78">
        <v>10.899277917977393</v>
      </c>
      <c r="D67" s="194">
        <v>28030</v>
      </c>
      <c r="E67" s="195">
        <v>28456</v>
      </c>
      <c r="F67" s="195">
        <v>26560</v>
      </c>
      <c r="G67" s="195">
        <v>27410</v>
      </c>
      <c r="H67" s="105">
        <v>28072</v>
      </c>
      <c r="I67" s="80">
        <v>-42</v>
      </c>
      <c r="J67" s="81">
        <v>-0.14961527500712454</v>
      </c>
    </row>
    <row r="68" spans="1:12" ht="12" customHeight="1" x14ac:dyDescent="0.2">
      <c r="A68" s="83"/>
      <c r="B68" s="86" t="s">
        <v>101</v>
      </c>
      <c r="C68" s="78">
        <v>65.546149867987694</v>
      </c>
      <c r="D68" s="194">
        <v>168567</v>
      </c>
      <c r="E68" s="195">
        <v>168695</v>
      </c>
      <c r="F68" s="195">
        <v>168082</v>
      </c>
      <c r="G68" s="195">
        <v>167684</v>
      </c>
      <c r="H68" s="105">
        <v>167119</v>
      </c>
      <c r="I68" s="80">
        <v>1448</v>
      </c>
      <c r="J68" s="81">
        <v>0.8664484588825927</v>
      </c>
    </row>
    <row r="69" spans="1:12" ht="12" customHeight="1" x14ac:dyDescent="0.2">
      <c r="A69" s="83"/>
      <c r="B69" s="86" t="s">
        <v>102</v>
      </c>
      <c r="C69" s="78">
        <v>21.256897108172321</v>
      </c>
      <c r="D69" s="194">
        <v>54667</v>
      </c>
      <c r="E69" s="195">
        <v>54623</v>
      </c>
      <c r="F69" s="195">
        <v>54568</v>
      </c>
      <c r="G69" s="195">
        <v>54289</v>
      </c>
      <c r="H69" s="105">
        <v>54332</v>
      </c>
      <c r="I69" s="80">
        <v>335</v>
      </c>
      <c r="J69" s="81">
        <v>0.6165795479643672</v>
      </c>
    </row>
    <row r="70" spans="1:12" ht="12" customHeight="1" x14ac:dyDescent="0.2">
      <c r="A70" s="85"/>
      <c r="B70" s="86" t="s">
        <v>103</v>
      </c>
      <c r="C70" s="78">
        <v>2.2976751058625906</v>
      </c>
      <c r="D70" s="194">
        <v>5909</v>
      </c>
      <c r="E70" s="195">
        <v>5721</v>
      </c>
      <c r="F70" s="195">
        <v>5631</v>
      </c>
      <c r="G70" s="195">
        <v>5465</v>
      </c>
      <c r="H70" s="105">
        <v>5347</v>
      </c>
      <c r="I70" s="80">
        <v>562</v>
      </c>
      <c r="J70" s="81">
        <v>10.510566672900692</v>
      </c>
    </row>
    <row r="71" spans="1:12" ht="12" customHeight="1" x14ac:dyDescent="0.2">
      <c r="A71" s="85"/>
      <c r="B71" s="86" t="s">
        <v>104</v>
      </c>
      <c r="C71" s="78">
        <v>0.94916651436970445</v>
      </c>
      <c r="D71" s="194">
        <v>2441</v>
      </c>
      <c r="E71" s="195">
        <v>2404</v>
      </c>
      <c r="F71" s="195">
        <v>2421</v>
      </c>
      <c r="G71" s="195">
        <v>2381</v>
      </c>
      <c r="H71" s="105">
        <v>2098</v>
      </c>
      <c r="I71" s="80">
        <v>343</v>
      </c>
      <c r="J71" s="81">
        <v>16.348903717826502</v>
      </c>
    </row>
    <row r="72" spans="1:12" ht="12" customHeight="1" x14ac:dyDescent="0.2">
      <c r="A72" s="83" t="s">
        <v>105</v>
      </c>
      <c r="B72" s="84" t="s">
        <v>175</v>
      </c>
      <c r="C72" s="78">
        <v>66.935487006800869</v>
      </c>
      <c r="D72" s="194">
        <v>172140</v>
      </c>
      <c r="E72" s="195">
        <v>172916</v>
      </c>
      <c r="F72" s="195">
        <v>170589</v>
      </c>
      <c r="G72" s="195">
        <v>171228</v>
      </c>
      <c r="H72" s="105">
        <v>171523</v>
      </c>
      <c r="I72" s="80">
        <v>617</v>
      </c>
      <c r="J72" s="81">
        <v>0.35971852171428903</v>
      </c>
    </row>
    <row r="73" spans="1:12" ht="12" customHeight="1" x14ac:dyDescent="0.2">
      <c r="A73" s="83"/>
      <c r="B73" s="84" t="s">
        <v>176</v>
      </c>
      <c r="C73" s="78">
        <v>33.064512993199131</v>
      </c>
      <c r="D73" s="80">
        <v>85033</v>
      </c>
      <c r="E73" s="79">
        <v>84579</v>
      </c>
      <c r="F73" s="79">
        <v>84252</v>
      </c>
      <c r="G73" s="79">
        <v>83620</v>
      </c>
      <c r="H73" s="105">
        <v>83347</v>
      </c>
      <c r="I73" s="80">
        <v>1686</v>
      </c>
      <c r="J73" s="81">
        <v>2.0228682496070642</v>
      </c>
    </row>
    <row r="74" spans="1:12" ht="12" customHeight="1" x14ac:dyDescent="0.2">
      <c r="A74" s="83" t="s">
        <v>105</v>
      </c>
      <c r="B74" s="84" t="s">
        <v>108</v>
      </c>
      <c r="C74" s="78">
        <v>85.778056016766925</v>
      </c>
      <c r="D74" s="80">
        <v>220598</v>
      </c>
      <c r="E74" s="79">
        <v>221121</v>
      </c>
      <c r="F74" s="79">
        <v>219439</v>
      </c>
      <c r="G74" s="79">
        <v>220251</v>
      </c>
      <c r="H74" s="105">
        <v>221434</v>
      </c>
      <c r="I74" s="80">
        <v>-836</v>
      </c>
      <c r="J74" s="81">
        <v>-0.37753913129871652</v>
      </c>
    </row>
    <row r="75" spans="1:12" ht="12" customHeight="1" x14ac:dyDescent="0.2">
      <c r="A75" s="107"/>
      <c r="B75" s="89" t="s">
        <v>109</v>
      </c>
      <c r="C75" s="90">
        <v>14.221943983233077</v>
      </c>
      <c r="D75" s="108">
        <v>36575</v>
      </c>
      <c r="E75" s="109">
        <v>36374</v>
      </c>
      <c r="F75" s="109">
        <v>35400</v>
      </c>
      <c r="G75" s="109">
        <v>34595</v>
      </c>
      <c r="H75" s="110">
        <v>33434</v>
      </c>
      <c r="I75" s="108">
        <v>3141</v>
      </c>
      <c r="J75" s="111">
        <v>9.3946282227672437</v>
      </c>
    </row>
    <row r="76" spans="1:12" s="112" customFormat="1" ht="11.25" customHeight="1" x14ac:dyDescent="0.15">
      <c r="B76" s="113"/>
      <c r="C76" s="113"/>
      <c r="D76" s="113"/>
      <c r="E76" s="113"/>
      <c r="F76" s="113"/>
      <c r="G76" s="113"/>
      <c r="H76" s="113"/>
      <c r="I76" s="113"/>
      <c r="J76" s="114" t="s">
        <v>35</v>
      </c>
    </row>
    <row r="77" spans="1:12" s="112" customFormat="1" ht="12.75" customHeight="1" x14ac:dyDescent="0.15">
      <c r="A77" s="113" t="s">
        <v>114</v>
      </c>
      <c r="D77" s="115"/>
    </row>
    <row r="78" spans="1:12" s="112" customFormat="1" ht="21" customHeight="1" x14ac:dyDescent="0.15">
      <c r="A78" s="116" t="s">
        <v>178</v>
      </c>
      <c r="B78" s="117"/>
      <c r="C78" s="117"/>
      <c r="D78" s="117"/>
      <c r="E78" s="117"/>
      <c r="F78" s="117"/>
      <c r="G78" s="117"/>
      <c r="H78" s="117"/>
      <c r="I78" s="117"/>
      <c r="J78" s="117"/>
    </row>
    <row r="79" spans="1:12" s="86" customFormat="1" ht="12.75" customHeight="1" x14ac:dyDescent="0.2">
      <c r="A79" s="116"/>
      <c r="B79" s="117"/>
      <c r="C79" s="117"/>
      <c r="D79" s="117"/>
      <c r="E79" s="117"/>
      <c r="F79" s="117"/>
      <c r="G79" s="117"/>
      <c r="H79" s="117"/>
      <c r="I79" s="117"/>
      <c r="J79" s="117"/>
    </row>
    <row r="80" spans="1:12" s="86" customFormat="1" ht="12.75" customHeight="1" x14ac:dyDescent="0.2">
      <c r="A80" s="116"/>
      <c r="B80" s="117"/>
      <c r="C80" s="117"/>
      <c r="D80" s="117"/>
      <c r="E80" s="117"/>
      <c r="F80" s="117"/>
      <c r="G80" s="117"/>
      <c r="H80" s="117"/>
      <c r="I80" s="117"/>
      <c r="J80" s="117"/>
      <c r="K80" s="201"/>
      <c r="L80" s="201"/>
    </row>
    <row r="81" s="53" customFormat="1" ht="12.75" customHeight="1" x14ac:dyDescent="0.2"/>
    <row r="82" s="53" customFormat="1" ht="12.75" customHeight="1" x14ac:dyDescent="0.2"/>
    <row r="83" s="53" customFormat="1" ht="12.7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5">
    <mergeCell ref="G8:G9"/>
    <mergeCell ref="H8:H9"/>
    <mergeCell ref="A78:J78"/>
    <mergeCell ref="A79:J79"/>
    <mergeCell ref="A80:J80"/>
    <mergeCell ref="A3:J3"/>
    <mergeCell ref="A4:J4"/>
    <mergeCell ref="A5:D5"/>
    <mergeCell ref="A7:B10"/>
    <mergeCell ref="C7:C10"/>
    <mergeCell ref="D7:H7"/>
    <mergeCell ref="I7:J8"/>
    <mergeCell ref="D8:D9"/>
    <mergeCell ref="E8:E9"/>
    <mergeCell ref="F8:F9"/>
  </mergeCells>
  <printOptions horizontalCentered="1"/>
  <pageMargins left="0.7" right="0.7" top="0.75" bottom="0.75" header="0.3" footer="0.3"/>
  <pageSetup paperSize="9" scale="73"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538224-9B14-43B3-8DB1-F5C1DD1C5FEF}">
  <sheetPr codeName="Tabelle10">
    <pageSetUpPr fitToPage="1"/>
  </sheetPr>
  <dimension ref="A1:Q863"/>
  <sheetViews>
    <sheetView showGridLines="0" zoomScaleNormal="100" workbookViewId="0"/>
  </sheetViews>
  <sheetFormatPr baseColWidth="10" defaultColWidth="8.85546875" defaultRowHeight="15.95" customHeight="1" x14ac:dyDescent="0.2"/>
  <cols>
    <col min="1" max="1" width="3.5703125" style="53" customWidth="1"/>
    <col min="2" max="2" width="2.28515625" style="53" customWidth="1"/>
    <col min="3" max="3" width="6.7109375" style="53" customWidth="1"/>
    <col min="4" max="4" width="32.5703125" style="53" customWidth="1"/>
    <col min="5" max="5" width="5.7109375" style="87" customWidth="1"/>
    <col min="6" max="10" width="9.7109375" style="120" customWidth="1"/>
    <col min="11" max="11" width="9.7109375" style="100" customWidth="1"/>
    <col min="12" max="12" width="9.7109375" style="121" customWidth="1"/>
    <col min="13" max="256" width="8.85546875" style="53"/>
    <col min="257" max="258" width="3.7109375" style="53" customWidth="1"/>
    <col min="259" max="259" width="3.85546875" style="53" customWidth="1"/>
    <col min="260" max="260" width="26.28515625" style="53" customWidth="1"/>
    <col min="261" max="261" width="5.7109375" style="53" customWidth="1"/>
    <col min="262" max="268" width="9.5703125" style="53" customWidth="1"/>
    <col min="269" max="512" width="8.85546875" style="53"/>
    <col min="513" max="514" width="3.7109375" style="53" customWidth="1"/>
    <col min="515" max="515" width="3.85546875" style="53" customWidth="1"/>
    <col min="516" max="516" width="26.28515625" style="53" customWidth="1"/>
    <col min="517" max="517" width="5.7109375" style="53" customWidth="1"/>
    <col min="518" max="524" width="9.5703125" style="53" customWidth="1"/>
    <col min="525" max="768" width="8.85546875" style="53"/>
    <col min="769" max="770" width="3.7109375" style="53" customWidth="1"/>
    <col min="771" max="771" width="3.85546875" style="53" customWidth="1"/>
    <col min="772" max="772" width="26.28515625" style="53" customWidth="1"/>
    <col min="773" max="773" width="5.7109375" style="53" customWidth="1"/>
    <col min="774" max="780" width="9.5703125" style="53" customWidth="1"/>
    <col min="781" max="1024" width="8.85546875" style="53"/>
    <col min="1025" max="1026" width="3.7109375" style="53" customWidth="1"/>
    <col min="1027" max="1027" width="3.85546875" style="53" customWidth="1"/>
    <col min="1028" max="1028" width="26.28515625" style="53" customWidth="1"/>
    <col min="1029" max="1029" width="5.7109375" style="53" customWidth="1"/>
    <col min="1030" max="1036" width="9.5703125" style="53" customWidth="1"/>
    <col min="1037" max="1280" width="8.85546875" style="53"/>
    <col min="1281" max="1282" width="3.7109375" style="53" customWidth="1"/>
    <col min="1283" max="1283" width="3.85546875" style="53" customWidth="1"/>
    <col min="1284" max="1284" width="26.28515625" style="53" customWidth="1"/>
    <col min="1285" max="1285" width="5.7109375" style="53" customWidth="1"/>
    <col min="1286" max="1292" width="9.5703125" style="53" customWidth="1"/>
    <col min="1293" max="1536" width="8.85546875" style="53"/>
    <col min="1537" max="1538" width="3.7109375" style="53" customWidth="1"/>
    <col min="1539" max="1539" width="3.85546875" style="53" customWidth="1"/>
    <col min="1540" max="1540" width="26.28515625" style="53" customWidth="1"/>
    <col min="1541" max="1541" width="5.7109375" style="53" customWidth="1"/>
    <col min="1542" max="1548" width="9.5703125" style="53" customWidth="1"/>
    <col min="1549" max="1792" width="8.85546875" style="53"/>
    <col min="1793" max="1794" width="3.7109375" style="53" customWidth="1"/>
    <col min="1795" max="1795" width="3.85546875" style="53" customWidth="1"/>
    <col min="1796" max="1796" width="26.28515625" style="53" customWidth="1"/>
    <col min="1797" max="1797" width="5.7109375" style="53" customWidth="1"/>
    <col min="1798" max="1804" width="9.5703125" style="53" customWidth="1"/>
    <col min="1805" max="2048" width="8.85546875" style="53"/>
    <col min="2049" max="2050" width="3.7109375" style="53" customWidth="1"/>
    <col min="2051" max="2051" width="3.85546875" style="53" customWidth="1"/>
    <col min="2052" max="2052" width="26.28515625" style="53" customWidth="1"/>
    <col min="2053" max="2053" width="5.7109375" style="53" customWidth="1"/>
    <col min="2054" max="2060" width="9.5703125" style="53" customWidth="1"/>
    <col min="2061" max="2304" width="8.85546875" style="53"/>
    <col min="2305" max="2306" width="3.7109375" style="53" customWidth="1"/>
    <col min="2307" max="2307" width="3.85546875" style="53" customWidth="1"/>
    <col min="2308" max="2308" width="26.28515625" style="53" customWidth="1"/>
    <col min="2309" max="2309" width="5.7109375" style="53" customWidth="1"/>
    <col min="2310" max="2316" width="9.5703125" style="53" customWidth="1"/>
    <col min="2317" max="2560" width="8.85546875" style="53"/>
    <col min="2561" max="2562" width="3.7109375" style="53" customWidth="1"/>
    <col min="2563" max="2563" width="3.85546875" style="53" customWidth="1"/>
    <col min="2564" max="2564" width="26.28515625" style="53" customWidth="1"/>
    <col min="2565" max="2565" width="5.7109375" style="53" customWidth="1"/>
    <col min="2566" max="2572" width="9.5703125" style="53" customWidth="1"/>
    <col min="2573" max="2816" width="8.85546875" style="53"/>
    <col min="2817" max="2818" width="3.7109375" style="53" customWidth="1"/>
    <col min="2819" max="2819" width="3.85546875" style="53" customWidth="1"/>
    <col min="2820" max="2820" width="26.28515625" style="53" customWidth="1"/>
    <col min="2821" max="2821" width="5.7109375" style="53" customWidth="1"/>
    <col min="2822" max="2828" width="9.5703125" style="53" customWidth="1"/>
    <col min="2829" max="3072" width="8.85546875" style="53"/>
    <col min="3073" max="3074" width="3.7109375" style="53" customWidth="1"/>
    <col min="3075" max="3075" width="3.85546875" style="53" customWidth="1"/>
    <col min="3076" max="3076" width="26.28515625" style="53" customWidth="1"/>
    <col min="3077" max="3077" width="5.7109375" style="53" customWidth="1"/>
    <col min="3078" max="3084" width="9.5703125" style="53" customWidth="1"/>
    <col min="3085" max="3328" width="8.85546875" style="53"/>
    <col min="3329" max="3330" width="3.7109375" style="53" customWidth="1"/>
    <col min="3331" max="3331" width="3.85546875" style="53" customWidth="1"/>
    <col min="3332" max="3332" width="26.28515625" style="53" customWidth="1"/>
    <col min="3333" max="3333" width="5.7109375" style="53" customWidth="1"/>
    <col min="3334" max="3340" width="9.5703125" style="53" customWidth="1"/>
    <col min="3341" max="3584" width="8.85546875" style="53"/>
    <col min="3585" max="3586" width="3.7109375" style="53" customWidth="1"/>
    <col min="3587" max="3587" width="3.85546875" style="53" customWidth="1"/>
    <col min="3588" max="3588" width="26.28515625" style="53" customWidth="1"/>
    <col min="3589" max="3589" width="5.7109375" style="53" customWidth="1"/>
    <col min="3590" max="3596" width="9.5703125" style="53" customWidth="1"/>
    <col min="3597" max="3840" width="8.85546875" style="53"/>
    <col min="3841" max="3842" width="3.7109375" style="53" customWidth="1"/>
    <col min="3843" max="3843" width="3.85546875" style="53" customWidth="1"/>
    <col min="3844" max="3844" width="26.28515625" style="53" customWidth="1"/>
    <col min="3845" max="3845" width="5.7109375" style="53" customWidth="1"/>
    <col min="3846" max="3852" width="9.5703125" style="53" customWidth="1"/>
    <col min="3853" max="4096" width="8.85546875" style="53"/>
    <col min="4097" max="4098" width="3.7109375" style="53" customWidth="1"/>
    <col min="4099" max="4099" width="3.85546875" style="53" customWidth="1"/>
    <col min="4100" max="4100" width="26.28515625" style="53" customWidth="1"/>
    <col min="4101" max="4101" width="5.7109375" style="53" customWidth="1"/>
    <col min="4102" max="4108" width="9.5703125" style="53" customWidth="1"/>
    <col min="4109" max="4352" width="8.85546875" style="53"/>
    <col min="4353" max="4354" width="3.7109375" style="53" customWidth="1"/>
    <col min="4355" max="4355" width="3.85546875" style="53" customWidth="1"/>
    <col min="4356" max="4356" width="26.28515625" style="53" customWidth="1"/>
    <col min="4357" max="4357" width="5.7109375" style="53" customWidth="1"/>
    <col min="4358" max="4364" width="9.5703125" style="53" customWidth="1"/>
    <col min="4365" max="4608" width="8.85546875" style="53"/>
    <col min="4609" max="4610" width="3.7109375" style="53" customWidth="1"/>
    <col min="4611" max="4611" width="3.85546875" style="53" customWidth="1"/>
    <col min="4612" max="4612" width="26.28515625" style="53" customWidth="1"/>
    <col min="4613" max="4613" width="5.7109375" style="53" customWidth="1"/>
    <col min="4614" max="4620" width="9.5703125" style="53" customWidth="1"/>
    <col min="4621" max="4864" width="8.85546875" style="53"/>
    <col min="4865" max="4866" width="3.7109375" style="53" customWidth="1"/>
    <col min="4867" max="4867" width="3.85546875" style="53" customWidth="1"/>
    <col min="4868" max="4868" width="26.28515625" style="53" customWidth="1"/>
    <col min="4869" max="4869" width="5.7109375" style="53" customWidth="1"/>
    <col min="4870" max="4876" width="9.5703125" style="53" customWidth="1"/>
    <col min="4877" max="5120" width="8.85546875" style="53"/>
    <col min="5121" max="5122" width="3.7109375" style="53" customWidth="1"/>
    <col min="5123" max="5123" width="3.85546875" style="53" customWidth="1"/>
    <col min="5124" max="5124" width="26.28515625" style="53" customWidth="1"/>
    <col min="5125" max="5125" width="5.7109375" style="53" customWidth="1"/>
    <col min="5126" max="5132" width="9.5703125" style="53" customWidth="1"/>
    <col min="5133" max="5376" width="8.85546875" style="53"/>
    <col min="5377" max="5378" width="3.7109375" style="53" customWidth="1"/>
    <col min="5379" max="5379" width="3.85546875" style="53" customWidth="1"/>
    <col min="5380" max="5380" width="26.28515625" style="53" customWidth="1"/>
    <col min="5381" max="5381" width="5.7109375" style="53" customWidth="1"/>
    <col min="5382" max="5388" width="9.5703125" style="53" customWidth="1"/>
    <col min="5389" max="5632" width="8.85546875" style="53"/>
    <col min="5633" max="5634" width="3.7109375" style="53" customWidth="1"/>
    <col min="5635" max="5635" width="3.85546875" style="53" customWidth="1"/>
    <col min="5636" max="5636" width="26.28515625" style="53" customWidth="1"/>
    <col min="5637" max="5637" width="5.7109375" style="53" customWidth="1"/>
    <col min="5638" max="5644" width="9.5703125" style="53" customWidth="1"/>
    <col min="5645" max="5888" width="8.85546875" style="53"/>
    <col min="5889" max="5890" width="3.7109375" style="53" customWidth="1"/>
    <col min="5891" max="5891" width="3.85546875" style="53" customWidth="1"/>
    <col min="5892" max="5892" width="26.28515625" style="53" customWidth="1"/>
    <col min="5893" max="5893" width="5.7109375" style="53" customWidth="1"/>
    <col min="5894" max="5900" width="9.5703125" style="53" customWidth="1"/>
    <col min="5901" max="6144" width="8.85546875" style="53"/>
    <col min="6145" max="6146" width="3.7109375" style="53" customWidth="1"/>
    <col min="6147" max="6147" width="3.85546875" style="53" customWidth="1"/>
    <col min="6148" max="6148" width="26.28515625" style="53" customWidth="1"/>
    <col min="6149" max="6149" width="5.7109375" style="53" customWidth="1"/>
    <col min="6150" max="6156" width="9.5703125" style="53" customWidth="1"/>
    <col min="6157" max="6400" width="8.85546875" style="53"/>
    <col min="6401" max="6402" width="3.7109375" style="53" customWidth="1"/>
    <col min="6403" max="6403" width="3.85546875" style="53" customWidth="1"/>
    <col min="6404" max="6404" width="26.28515625" style="53" customWidth="1"/>
    <col min="6405" max="6405" width="5.7109375" style="53" customWidth="1"/>
    <col min="6406" max="6412" width="9.5703125" style="53" customWidth="1"/>
    <col min="6413" max="6656" width="8.85546875" style="53"/>
    <col min="6657" max="6658" width="3.7109375" style="53" customWidth="1"/>
    <col min="6659" max="6659" width="3.85546875" style="53" customWidth="1"/>
    <col min="6660" max="6660" width="26.28515625" style="53" customWidth="1"/>
    <col min="6661" max="6661" width="5.7109375" style="53" customWidth="1"/>
    <col min="6662" max="6668" width="9.5703125" style="53" customWidth="1"/>
    <col min="6669" max="6912" width="8.85546875" style="53"/>
    <col min="6913" max="6914" width="3.7109375" style="53" customWidth="1"/>
    <col min="6915" max="6915" width="3.85546875" style="53" customWidth="1"/>
    <col min="6916" max="6916" width="26.28515625" style="53" customWidth="1"/>
    <col min="6917" max="6917" width="5.7109375" style="53" customWidth="1"/>
    <col min="6918" max="6924" width="9.5703125" style="53" customWidth="1"/>
    <col min="6925" max="7168" width="8.85546875" style="53"/>
    <col min="7169" max="7170" width="3.7109375" style="53" customWidth="1"/>
    <col min="7171" max="7171" width="3.85546875" style="53" customWidth="1"/>
    <col min="7172" max="7172" width="26.28515625" style="53" customWidth="1"/>
    <col min="7173" max="7173" width="5.7109375" style="53" customWidth="1"/>
    <col min="7174" max="7180" width="9.5703125" style="53" customWidth="1"/>
    <col min="7181" max="7424" width="8.85546875" style="53"/>
    <col min="7425" max="7426" width="3.7109375" style="53" customWidth="1"/>
    <col min="7427" max="7427" width="3.85546875" style="53" customWidth="1"/>
    <col min="7428" max="7428" width="26.28515625" style="53" customWidth="1"/>
    <col min="7429" max="7429" width="5.7109375" style="53" customWidth="1"/>
    <col min="7430" max="7436" width="9.5703125" style="53" customWidth="1"/>
    <col min="7437" max="7680" width="8.85546875" style="53"/>
    <col min="7681" max="7682" width="3.7109375" style="53" customWidth="1"/>
    <col min="7683" max="7683" width="3.85546875" style="53" customWidth="1"/>
    <col min="7684" max="7684" width="26.28515625" style="53" customWidth="1"/>
    <col min="7685" max="7685" width="5.7109375" style="53" customWidth="1"/>
    <col min="7686" max="7692" width="9.5703125" style="53" customWidth="1"/>
    <col min="7693" max="7936" width="8.85546875" style="53"/>
    <col min="7937" max="7938" width="3.7109375" style="53" customWidth="1"/>
    <col min="7939" max="7939" width="3.85546875" style="53" customWidth="1"/>
    <col min="7940" max="7940" width="26.28515625" style="53" customWidth="1"/>
    <col min="7941" max="7941" width="5.7109375" style="53" customWidth="1"/>
    <col min="7942" max="7948" width="9.5703125" style="53" customWidth="1"/>
    <col min="7949" max="8192" width="8.85546875" style="53"/>
    <col min="8193" max="8194" width="3.7109375" style="53" customWidth="1"/>
    <col min="8195" max="8195" width="3.85546875" style="53" customWidth="1"/>
    <col min="8196" max="8196" width="26.28515625" style="53" customWidth="1"/>
    <col min="8197" max="8197" width="5.7109375" style="53" customWidth="1"/>
    <col min="8198" max="8204" width="9.5703125" style="53" customWidth="1"/>
    <col min="8205" max="8448" width="8.85546875" style="53"/>
    <col min="8449" max="8450" width="3.7109375" style="53" customWidth="1"/>
    <col min="8451" max="8451" width="3.85546875" style="53" customWidth="1"/>
    <col min="8452" max="8452" width="26.28515625" style="53" customWidth="1"/>
    <col min="8453" max="8453" width="5.7109375" style="53" customWidth="1"/>
    <col min="8454" max="8460" width="9.5703125" style="53" customWidth="1"/>
    <col min="8461" max="8704" width="8.85546875" style="53"/>
    <col min="8705" max="8706" width="3.7109375" style="53" customWidth="1"/>
    <col min="8707" max="8707" width="3.85546875" style="53" customWidth="1"/>
    <col min="8708" max="8708" width="26.28515625" style="53" customWidth="1"/>
    <col min="8709" max="8709" width="5.7109375" style="53" customWidth="1"/>
    <col min="8710" max="8716" width="9.5703125" style="53" customWidth="1"/>
    <col min="8717" max="8960" width="8.85546875" style="53"/>
    <col min="8961" max="8962" width="3.7109375" style="53" customWidth="1"/>
    <col min="8963" max="8963" width="3.85546875" style="53" customWidth="1"/>
    <col min="8964" max="8964" width="26.28515625" style="53" customWidth="1"/>
    <col min="8965" max="8965" width="5.7109375" style="53" customWidth="1"/>
    <col min="8966" max="8972" width="9.5703125" style="53" customWidth="1"/>
    <col min="8973" max="9216" width="8.85546875" style="53"/>
    <col min="9217" max="9218" width="3.7109375" style="53" customWidth="1"/>
    <col min="9219" max="9219" width="3.85546875" style="53" customWidth="1"/>
    <col min="9220" max="9220" width="26.28515625" style="53" customWidth="1"/>
    <col min="9221" max="9221" width="5.7109375" style="53" customWidth="1"/>
    <col min="9222" max="9228" width="9.5703125" style="53" customWidth="1"/>
    <col min="9229" max="9472" width="8.85546875" style="53"/>
    <col min="9473" max="9474" width="3.7109375" style="53" customWidth="1"/>
    <col min="9475" max="9475" width="3.85546875" style="53" customWidth="1"/>
    <col min="9476" max="9476" width="26.28515625" style="53" customWidth="1"/>
    <col min="9477" max="9477" width="5.7109375" style="53" customWidth="1"/>
    <col min="9478" max="9484" width="9.5703125" style="53" customWidth="1"/>
    <col min="9485" max="9728" width="8.85546875" style="53"/>
    <col min="9729" max="9730" width="3.7109375" style="53" customWidth="1"/>
    <col min="9731" max="9731" width="3.85546875" style="53" customWidth="1"/>
    <col min="9732" max="9732" width="26.28515625" style="53" customWidth="1"/>
    <col min="9733" max="9733" width="5.7109375" style="53" customWidth="1"/>
    <col min="9734" max="9740" width="9.5703125" style="53" customWidth="1"/>
    <col min="9741" max="9984" width="8.85546875" style="53"/>
    <col min="9985" max="9986" width="3.7109375" style="53" customWidth="1"/>
    <col min="9987" max="9987" width="3.85546875" style="53" customWidth="1"/>
    <col min="9988" max="9988" width="26.28515625" style="53" customWidth="1"/>
    <col min="9989" max="9989" width="5.7109375" style="53" customWidth="1"/>
    <col min="9990" max="9996" width="9.5703125" style="53" customWidth="1"/>
    <col min="9997" max="10240" width="8.85546875" style="53"/>
    <col min="10241" max="10242" width="3.7109375" style="53" customWidth="1"/>
    <col min="10243" max="10243" width="3.85546875" style="53" customWidth="1"/>
    <col min="10244" max="10244" width="26.28515625" style="53" customWidth="1"/>
    <col min="10245" max="10245" width="5.7109375" style="53" customWidth="1"/>
    <col min="10246" max="10252" width="9.5703125" style="53" customWidth="1"/>
    <col min="10253" max="10496" width="8.85546875" style="53"/>
    <col min="10497" max="10498" width="3.7109375" style="53" customWidth="1"/>
    <col min="10499" max="10499" width="3.85546875" style="53" customWidth="1"/>
    <col min="10500" max="10500" width="26.28515625" style="53" customWidth="1"/>
    <col min="10501" max="10501" width="5.7109375" style="53" customWidth="1"/>
    <col min="10502" max="10508" width="9.5703125" style="53" customWidth="1"/>
    <col min="10509" max="10752" width="8.85546875" style="53"/>
    <col min="10753" max="10754" width="3.7109375" style="53" customWidth="1"/>
    <col min="10755" max="10755" width="3.85546875" style="53" customWidth="1"/>
    <col min="10756" max="10756" width="26.28515625" style="53" customWidth="1"/>
    <col min="10757" max="10757" width="5.7109375" style="53" customWidth="1"/>
    <col min="10758" max="10764" width="9.5703125" style="53" customWidth="1"/>
    <col min="10765" max="11008" width="8.85546875" style="53"/>
    <col min="11009" max="11010" width="3.7109375" style="53" customWidth="1"/>
    <col min="11011" max="11011" width="3.85546875" style="53" customWidth="1"/>
    <col min="11012" max="11012" width="26.28515625" style="53" customWidth="1"/>
    <col min="11013" max="11013" width="5.7109375" style="53" customWidth="1"/>
    <col min="11014" max="11020" width="9.5703125" style="53" customWidth="1"/>
    <col min="11021" max="11264" width="8.85546875" style="53"/>
    <col min="11265" max="11266" width="3.7109375" style="53" customWidth="1"/>
    <col min="11267" max="11267" width="3.85546875" style="53" customWidth="1"/>
    <col min="11268" max="11268" width="26.28515625" style="53" customWidth="1"/>
    <col min="11269" max="11269" width="5.7109375" style="53" customWidth="1"/>
    <col min="11270" max="11276" width="9.5703125" style="53" customWidth="1"/>
    <col min="11277" max="11520" width="8.85546875" style="53"/>
    <col min="11521" max="11522" width="3.7109375" style="53" customWidth="1"/>
    <col min="11523" max="11523" width="3.85546875" style="53" customWidth="1"/>
    <col min="11524" max="11524" width="26.28515625" style="53" customWidth="1"/>
    <col min="11525" max="11525" width="5.7109375" style="53" customWidth="1"/>
    <col min="11526" max="11532" width="9.5703125" style="53" customWidth="1"/>
    <col min="11533" max="11776" width="8.85546875" style="53"/>
    <col min="11777" max="11778" width="3.7109375" style="53" customWidth="1"/>
    <col min="11779" max="11779" width="3.85546875" style="53" customWidth="1"/>
    <col min="11780" max="11780" width="26.28515625" style="53" customWidth="1"/>
    <col min="11781" max="11781" width="5.7109375" style="53" customWidth="1"/>
    <col min="11782" max="11788" width="9.5703125" style="53" customWidth="1"/>
    <col min="11789" max="12032" width="8.85546875" style="53"/>
    <col min="12033" max="12034" width="3.7109375" style="53" customWidth="1"/>
    <col min="12035" max="12035" width="3.85546875" style="53" customWidth="1"/>
    <col min="12036" max="12036" width="26.28515625" style="53" customWidth="1"/>
    <col min="12037" max="12037" width="5.7109375" style="53" customWidth="1"/>
    <col min="12038" max="12044" width="9.5703125" style="53" customWidth="1"/>
    <col min="12045" max="12288" width="8.85546875" style="53"/>
    <col min="12289" max="12290" width="3.7109375" style="53" customWidth="1"/>
    <col min="12291" max="12291" width="3.85546875" style="53" customWidth="1"/>
    <col min="12292" max="12292" width="26.28515625" style="53" customWidth="1"/>
    <col min="12293" max="12293" width="5.7109375" style="53" customWidth="1"/>
    <col min="12294" max="12300" width="9.5703125" style="53" customWidth="1"/>
    <col min="12301" max="12544" width="8.85546875" style="53"/>
    <col min="12545" max="12546" width="3.7109375" style="53" customWidth="1"/>
    <col min="12547" max="12547" width="3.85546875" style="53" customWidth="1"/>
    <col min="12548" max="12548" width="26.28515625" style="53" customWidth="1"/>
    <col min="12549" max="12549" width="5.7109375" style="53" customWidth="1"/>
    <col min="12550" max="12556" width="9.5703125" style="53" customWidth="1"/>
    <col min="12557" max="12800" width="8.85546875" style="53"/>
    <col min="12801" max="12802" width="3.7109375" style="53" customWidth="1"/>
    <col min="12803" max="12803" width="3.85546875" style="53" customWidth="1"/>
    <col min="12804" max="12804" width="26.28515625" style="53" customWidth="1"/>
    <col min="12805" max="12805" width="5.7109375" style="53" customWidth="1"/>
    <col min="12806" max="12812" width="9.5703125" style="53" customWidth="1"/>
    <col min="12813" max="13056" width="8.85546875" style="53"/>
    <col min="13057" max="13058" width="3.7109375" style="53" customWidth="1"/>
    <col min="13059" max="13059" width="3.85546875" style="53" customWidth="1"/>
    <col min="13060" max="13060" width="26.28515625" style="53" customWidth="1"/>
    <col min="13061" max="13061" width="5.7109375" style="53" customWidth="1"/>
    <col min="13062" max="13068" width="9.5703125" style="53" customWidth="1"/>
    <col min="13069" max="13312" width="8.85546875" style="53"/>
    <col min="13313" max="13314" width="3.7109375" style="53" customWidth="1"/>
    <col min="13315" max="13315" width="3.85546875" style="53" customWidth="1"/>
    <col min="13316" max="13316" width="26.28515625" style="53" customWidth="1"/>
    <col min="13317" max="13317" width="5.7109375" style="53" customWidth="1"/>
    <col min="13318" max="13324" width="9.5703125" style="53" customWidth="1"/>
    <col min="13325" max="13568" width="8.85546875" style="53"/>
    <col min="13569" max="13570" width="3.7109375" style="53" customWidth="1"/>
    <col min="13571" max="13571" width="3.85546875" style="53" customWidth="1"/>
    <col min="13572" max="13572" width="26.28515625" style="53" customWidth="1"/>
    <col min="13573" max="13573" width="5.7109375" style="53" customWidth="1"/>
    <col min="13574" max="13580" width="9.5703125" style="53" customWidth="1"/>
    <col min="13581" max="13824" width="8.85546875" style="53"/>
    <col min="13825" max="13826" width="3.7109375" style="53" customWidth="1"/>
    <col min="13827" max="13827" width="3.85546875" style="53" customWidth="1"/>
    <col min="13828" max="13828" width="26.28515625" style="53" customWidth="1"/>
    <col min="13829" max="13829" width="5.7109375" style="53" customWidth="1"/>
    <col min="13830" max="13836" width="9.5703125" style="53" customWidth="1"/>
    <col min="13837" max="14080" width="8.85546875" style="53"/>
    <col min="14081" max="14082" width="3.7109375" style="53" customWidth="1"/>
    <col min="14083" max="14083" width="3.85546875" style="53" customWidth="1"/>
    <col min="14084" max="14084" width="26.28515625" style="53" customWidth="1"/>
    <col min="14085" max="14085" width="5.7109375" style="53" customWidth="1"/>
    <col min="14086" max="14092" width="9.5703125" style="53" customWidth="1"/>
    <col min="14093" max="14336" width="8.85546875" style="53"/>
    <col min="14337" max="14338" width="3.7109375" style="53" customWidth="1"/>
    <col min="14339" max="14339" width="3.85546875" style="53" customWidth="1"/>
    <col min="14340" max="14340" width="26.28515625" style="53" customWidth="1"/>
    <col min="14341" max="14341" width="5.7109375" style="53" customWidth="1"/>
    <col min="14342" max="14348" width="9.5703125" style="53" customWidth="1"/>
    <col min="14349" max="14592" width="8.85546875" style="53"/>
    <col min="14593" max="14594" width="3.7109375" style="53" customWidth="1"/>
    <col min="14595" max="14595" width="3.85546875" style="53" customWidth="1"/>
    <col min="14596" max="14596" width="26.28515625" style="53" customWidth="1"/>
    <col min="14597" max="14597" width="5.7109375" style="53" customWidth="1"/>
    <col min="14598" max="14604" width="9.5703125" style="53" customWidth="1"/>
    <col min="14605" max="14848" width="8.85546875" style="53"/>
    <col min="14849" max="14850" width="3.7109375" style="53" customWidth="1"/>
    <col min="14851" max="14851" width="3.85546875" style="53" customWidth="1"/>
    <col min="14852" max="14852" width="26.28515625" style="53" customWidth="1"/>
    <col min="14853" max="14853" width="5.7109375" style="53" customWidth="1"/>
    <col min="14854" max="14860" width="9.5703125" style="53" customWidth="1"/>
    <col min="14861" max="15104" width="8.85546875" style="53"/>
    <col min="15105" max="15106" width="3.7109375" style="53" customWidth="1"/>
    <col min="15107" max="15107" width="3.85546875" style="53" customWidth="1"/>
    <col min="15108" max="15108" width="26.28515625" style="53" customWidth="1"/>
    <col min="15109" max="15109" width="5.7109375" style="53" customWidth="1"/>
    <col min="15110" max="15116" width="9.5703125" style="53" customWidth="1"/>
    <col min="15117" max="15360" width="8.85546875" style="53"/>
    <col min="15361" max="15362" width="3.7109375" style="53" customWidth="1"/>
    <col min="15363" max="15363" width="3.85546875" style="53" customWidth="1"/>
    <col min="15364" max="15364" width="26.28515625" style="53" customWidth="1"/>
    <col min="15365" max="15365" width="5.7109375" style="53" customWidth="1"/>
    <col min="15366" max="15372" width="9.5703125" style="53" customWidth="1"/>
    <col min="15373" max="15616" width="8.85546875" style="53"/>
    <col min="15617" max="15618" width="3.7109375" style="53" customWidth="1"/>
    <col min="15619" max="15619" width="3.85546875" style="53" customWidth="1"/>
    <col min="15620" max="15620" width="26.28515625" style="53" customWidth="1"/>
    <col min="15621" max="15621" width="5.7109375" style="53" customWidth="1"/>
    <col min="15622" max="15628" width="9.5703125" style="53" customWidth="1"/>
    <col min="15629" max="15872" width="8.85546875" style="53"/>
    <col min="15873" max="15874" width="3.7109375" style="53" customWidth="1"/>
    <col min="15875" max="15875" width="3.85546875" style="53" customWidth="1"/>
    <col min="15876" max="15876" width="26.28515625" style="53" customWidth="1"/>
    <col min="15877" max="15877" width="5.7109375" style="53" customWidth="1"/>
    <col min="15878" max="15884" width="9.5703125" style="53" customWidth="1"/>
    <col min="15885" max="16128" width="8.85546875" style="53"/>
    <col min="16129" max="16130" width="3.7109375" style="53" customWidth="1"/>
    <col min="16131" max="16131" width="3.85546875" style="53" customWidth="1"/>
    <col min="16132" max="16132" width="26.28515625" style="53" customWidth="1"/>
    <col min="16133" max="16133" width="5.7109375" style="53" customWidth="1"/>
    <col min="16134" max="16140" width="9.5703125" style="53" customWidth="1"/>
    <col min="16141" max="16384" width="8.85546875" style="53"/>
  </cols>
  <sheetData>
    <row r="1" spans="1:17" customFormat="1" ht="36.75" customHeight="1" x14ac:dyDescent="0.2">
      <c r="A1" s="32"/>
      <c r="B1" s="32"/>
      <c r="C1" s="32"/>
      <c r="D1" s="33"/>
      <c r="E1" s="202"/>
      <c r="F1" s="33"/>
      <c r="G1" s="33"/>
      <c r="H1" s="33"/>
      <c r="I1" s="33"/>
      <c r="J1" s="33"/>
      <c r="K1" s="203"/>
      <c r="L1" s="34" t="s">
        <v>38</v>
      </c>
    </row>
    <row r="2" spans="1:17" customFormat="1" ht="11.25" customHeight="1" x14ac:dyDescent="0.2">
      <c r="A2" s="35"/>
      <c r="B2" s="35"/>
      <c r="C2" s="35"/>
      <c r="D2" s="36"/>
      <c r="E2" s="204"/>
      <c r="F2" s="36"/>
      <c r="G2" s="36"/>
      <c r="H2" s="36"/>
      <c r="I2" s="36"/>
      <c r="J2" s="36"/>
      <c r="K2" s="205"/>
      <c r="L2" s="36"/>
    </row>
    <row r="3" spans="1:17" s="39" customFormat="1" ht="20.100000000000001" customHeight="1" x14ac:dyDescent="0.2">
      <c r="A3" s="38" t="s">
        <v>179</v>
      </c>
      <c r="B3" s="38"/>
      <c r="C3" s="38"/>
      <c r="D3" s="38"/>
      <c r="E3" s="38"/>
      <c r="F3" s="38"/>
      <c r="G3" s="38"/>
      <c r="H3" s="38"/>
      <c r="I3" s="38"/>
      <c r="J3" s="38"/>
      <c r="K3" s="38"/>
      <c r="L3" s="38"/>
    </row>
    <row r="4" spans="1:17" s="39" customFormat="1" ht="12" customHeight="1" x14ac:dyDescent="0.2">
      <c r="A4" s="40" t="s">
        <v>84</v>
      </c>
      <c r="B4" s="40"/>
      <c r="C4" s="40"/>
      <c r="D4" s="40"/>
      <c r="E4" s="40"/>
      <c r="F4" s="40"/>
      <c r="G4" s="40"/>
      <c r="H4" s="40"/>
      <c r="I4" s="40"/>
      <c r="J4" s="40"/>
      <c r="K4" s="40"/>
      <c r="L4" s="40"/>
    </row>
    <row r="5" spans="1:17" s="39" customFormat="1" ht="12" customHeight="1" x14ac:dyDescent="0.2">
      <c r="A5" s="41" t="s">
        <v>40</v>
      </c>
      <c r="B5" s="41"/>
      <c r="C5" s="41"/>
      <c r="D5" s="41"/>
      <c r="E5" s="41"/>
      <c r="F5" s="41"/>
      <c r="G5" s="206"/>
      <c r="H5" s="206"/>
      <c r="I5" s="206"/>
      <c r="J5" s="206"/>
      <c r="K5" s="207"/>
      <c r="L5" s="206"/>
    </row>
    <row r="6" spans="1:17" s="39" customFormat="1" ht="11.25" customHeight="1" x14ac:dyDescent="0.2">
      <c r="A6" s="186"/>
      <c r="B6" s="187"/>
      <c r="C6" s="187"/>
      <c r="D6" s="187"/>
      <c r="E6" s="187"/>
      <c r="F6" s="187"/>
      <c r="G6" s="187"/>
      <c r="H6" s="187"/>
      <c r="I6" s="187"/>
      <c r="J6" s="187"/>
      <c r="K6" s="208"/>
    </row>
    <row r="7" spans="1:17" customFormat="1" ht="12" customHeight="1" x14ac:dyDescent="0.2">
      <c r="A7" s="45" t="s">
        <v>85</v>
      </c>
      <c r="B7" s="46"/>
      <c r="C7" s="46"/>
      <c r="D7" s="46"/>
      <c r="E7" s="47" t="s">
        <v>86</v>
      </c>
      <c r="F7" s="48" t="s">
        <v>173</v>
      </c>
      <c r="G7" s="49"/>
      <c r="H7" s="49"/>
      <c r="I7" s="49"/>
      <c r="J7" s="50"/>
      <c r="K7" s="51" t="s">
        <v>174</v>
      </c>
      <c r="L7" s="52"/>
      <c r="M7" s="53"/>
      <c r="N7" s="53"/>
      <c r="O7" s="53"/>
      <c r="P7" s="53"/>
      <c r="Q7" s="53"/>
    </row>
    <row r="8" spans="1:17" ht="21.75" customHeight="1" x14ac:dyDescent="0.2">
      <c r="A8" s="54"/>
      <c r="B8" s="55"/>
      <c r="C8" s="55"/>
      <c r="D8" s="55"/>
      <c r="E8" s="56"/>
      <c r="F8" s="57" t="s">
        <v>89</v>
      </c>
      <c r="G8" s="57" t="s">
        <v>90</v>
      </c>
      <c r="H8" s="57" t="s">
        <v>91</v>
      </c>
      <c r="I8" s="57" t="s">
        <v>92</v>
      </c>
      <c r="J8" s="57" t="s">
        <v>93</v>
      </c>
      <c r="K8" s="58"/>
      <c r="L8" s="59"/>
    </row>
    <row r="9" spans="1:17" ht="12" customHeight="1" x14ac:dyDescent="0.2">
      <c r="A9" s="54"/>
      <c r="B9" s="55"/>
      <c r="C9" s="55"/>
      <c r="D9" s="55"/>
      <c r="E9" s="56"/>
      <c r="F9" s="60"/>
      <c r="G9" s="60"/>
      <c r="H9" s="60"/>
      <c r="I9" s="60"/>
      <c r="J9" s="60"/>
      <c r="K9" s="61" t="s">
        <v>94</v>
      </c>
      <c r="L9" s="62" t="s">
        <v>95</v>
      </c>
    </row>
    <row r="10" spans="1:17" ht="12" customHeight="1" x14ac:dyDescent="0.2">
      <c r="A10" s="63"/>
      <c r="B10" s="64"/>
      <c r="C10" s="64"/>
      <c r="D10" s="64"/>
      <c r="E10" s="65"/>
      <c r="F10" s="66">
        <v>1</v>
      </c>
      <c r="G10" s="66">
        <v>2</v>
      </c>
      <c r="H10" s="66">
        <v>3</v>
      </c>
      <c r="I10" s="66">
        <v>4</v>
      </c>
      <c r="J10" s="66">
        <v>5</v>
      </c>
      <c r="K10" s="66">
        <v>6</v>
      </c>
      <c r="L10" s="66">
        <v>7</v>
      </c>
      <c r="M10" s="67"/>
    </row>
    <row r="11" spans="1:17" ht="18" customHeight="1" x14ac:dyDescent="0.2">
      <c r="A11" s="209" t="s">
        <v>96</v>
      </c>
      <c r="B11" s="210"/>
      <c r="C11" s="210"/>
      <c r="D11" s="211"/>
      <c r="E11" s="78">
        <v>100</v>
      </c>
      <c r="F11" s="80">
        <v>299473</v>
      </c>
      <c r="G11" s="79">
        <v>299885</v>
      </c>
      <c r="H11" s="79">
        <v>297354</v>
      </c>
      <c r="I11" s="79">
        <v>298272</v>
      </c>
      <c r="J11" s="105">
        <v>298660</v>
      </c>
      <c r="K11" s="79">
        <v>813</v>
      </c>
      <c r="L11" s="81">
        <v>0.2722158976762874</v>
      </c>
    </row>
    <row r="12" spans="1:17" ht="24.95" customHeight="1" x14ac:dyDescent="0.2">
      <c r="A12" s="212" t="s">
        <v>180</v>
      </c>
      <c r="B12" s="213"/>
      <c r="C12" s="213"/>
      <c r="D12" s="214"/>
      <c r="E12" s="78">
        <v>51.775953090929733</v>
      </c>
      <c r="F12" s="80">
        <v>155055</v>
      </c>
      <c r="G12" s="79">
        <v>155963</v>
      </c>
      <c r="H12" s="79">
        <v>154642</v>
      </c>
      <c r="I12" s="79">
        <v>155254</v>
      </c>
      <c r="J12" s="105">
        <v>155349</v>
      </c>
      <c r="K12" s="79">
        <v>-294</v>
      </c>
      <c r="L12" s="81">
        <v>-0.18925129868875887</v>
      </c>
    </row>
    <row r="13" spans="1:17" ht="15" customHeight="1" x14ac:dyDescent="0.2">
      <c r="A13" s="85"/>
      <c r="B13" s="215" t="s">
        <v>99</v>
      </c>
      <c r="C13" s="215"/>
      <c r="E13" s="78">
        <v>48.224046909070267</v>
      </c>
      <c r="F13" s="80">
        <v>144418</v>
      </c>
      <c r="G13" s="79">
        <v>143922</v>
      </c>
      <c r="H13" s="79">
        <v>142712</v>
      </c>
      <c r="I13" s="79">
        <v>143018</v>
      </c>
      <c r="J13" s="105">
        <v>143311</v>
      </c>
      <c r="K13" s="79">
        <v>1107</v>
      </c>
      <c r="L13" s="81">
        <v>0.77244593925099958</v>
      </c>
    </row>
    <row r="14" spans="1:17" ht="24.95" customHeight="1" x14ac:dyDescent="0.2">
      <c r="A14" s="212" t="s">
        <v>181</v>
      </c>
      <c r="B14" s="213"/>
      <c r="C14" s="213"/>
      <c r="D14" s="214"/>
      <c r="E14" s="78">
        <v>10.451359554951532</v>
      </c>
      <c r="F14" s="80">
        <v>31299</v>
      </c>
      <c r="G14" s="79">
        <v>31686</v>
      </c>
      <c r="H14" s="79">
        <v>29747</v>
      </c>
      <c r="I14" s="79">
        <v>30911</v>
      </c>
      <c r="J14" s="105">
        <v>31857</v>
      </c>
      <c r="K14" s="79">
        <v>-558</v>
      </c>
      <c r="L14" s="81">
        <v>-1.7515773613334589</v>
      </c>
    </row>
    <row r="15" spans="1:17" ht="15" customHeight="1" x14ac:dyDescent="0.2">
      <c r="A15" s="85"/>
      <c r="B15" s="84"/>
      <c r="C15" s="53" t="s">
        <v>98</v>
      </c>
      <c r="E15" s="78">
        <v>54.187034729544074</v>
      </c>
      <c r="F15" s="80">
        <v>16960</v>
      </c>
      <c r="G15" s="79">
        <v>17363</v>
      </c>
      <c r="H15" s="79">
        <v>16225</v>
      </c>
      <c r="I15" s="79">
        <v>16833</v>
      </c>
      <c r="J15" s="105">
        <v>17251</v>
      </c>
      <c r="K15" s="79">
        <v>-291</v>
      </c>
      <c r="L15" s="81">
        <v>-1.6868587328270825</v>
      </c>
    </row>
    <row r="16" spans="1:17" ht="15" customHeight="1" x14ac:dyDescent="0.2">
      <c r="A16" s="85"/>
      <c r="B16" s="84"/>
      <c r="C16" s="53" t="s">
        <v>99</v>
      </c>
      <c r="E16" s="78">
        <v>45.812965270455926</v>
      </c>
      <c r="F16" s="80">
        <v>14339</v>
      </c>
      <c r="G16" s="79">
        <v>14323</v>
      </c>
      <c r="H16" s="79">
        <v>13522</v>
      </c>
      <c r="I16" s="79">
        <v>14078</v>
      </c>
      <c r="J16" s="105">
        <v>14606</v>
      </c>
      <c r="K16" s="79">
        <v>-267</v>
      </c>
      <c r="L16" s="81">
        <v>-1.8280158838833356</v>
      </c>
    </row>
    <row r="17" spans="1:12" ht="15" customHeight="1" x14ac:dyDescent="0.2">
      <c r="A17" s="85"/>
      <c r="B17" s="86" t="s">
        <v>101</v>
      </c>
      <c r="E17" s="78">
        <v>65.138760422475485</v>
      </c>
      <c r="F17" s="80">
        <v>195073</v>
      </c>
      <c r="G17" s="79">
        <v>195376</v>
      </c>
      <c r="H17" s="79">
        <v>194888</v>
      </c>
      <c r="I17" s="79">
        <v>195118</v>
      </c>
      <c r="J17" s="105">
        <v>194582</v>
      </c>
      <c r="K17" s="79">
        <v>491</v>
      </c>
      <c r="L17" s="81">
        <v>0.25233577617662478</v>
      </c>
    </row>
    <row r="18" spans="1:12" ht="15" customHeight="1" x14ac:dyDescent="0.2">
      <c r="A18" s="85"/>
      <c r="B18" s="84"/>
      <c r="C18" s="53" t="s">
        <v>98</v>
      </c>
      <c r="E18" s="78">
        <v>51.701670656625978</v>
      </c>
      <c r="F18" s="80">
        <v>100856</v>
      </c>
      <c r="G18" s="79">
        <v>101393</v>
      </c>
      <c r="H18" s="79">
        <v>101285</v>
      </c>
      <c r="I18" s="79">
        <v>101485</v>
      </c>
      <c r="J18" s="105">
        <v>101096</v>
      </c>
      <c r="K18" s="79">
        <v>-240</v>
      </c>
      <c r="L18" s="81">
        <v>-0.23739811664160798</v>
      </c>
    </row>
    <row r="19" spans="1:12" ht="15" customHeight="1" x14ac:dyDescent="0.2">
      <c r="A19" s="85"/>
      <c r="B19" s="84"/>
      <c r="C19" s="53" t="s">
        <v>99</v>
      </c>
      <c r="E19" s="78">
        <v>48.298329343374022</v>
      </c>
      <c r="F19" s="80">
        <v>94217</v>
      </c>
      <c r="G19" s="79">
        <v>93983</v>
      </c>
      <c r="H19" s="79">
        <v>93603</v>
      </c>
      <c r="I19" s="79">
        <v>93633</v>
      </c>
      <c r="J19" s="105">
        <v>93486</v>
      </c>
      <c r="K19" s="79">
        <v>731</v>
      </c>
      <c r="L19" s="81">
        <v>0.78193526303403715</v>
      </c>
    </row>
    <row r="20" spans="1:12" ht="15" customHeight="1" x14ac:dyDescent="0.2">
      <c r="A20" s="85"/>
      <c r="B20" s="86" t="s">
        <v>102</v>
      </c>
      <c r="E20" s="78">
        <v>22.081456425120127</v>
      </c>
      <c r="F20" s="80">
        <v>66128</v>
      </c>
      <c r="G20" s="79">
        <v>66043</v>
      </c>
      <c r="H20" s="79">
        <v>66044</v>
      </c>
      <c r="I20" s="79">
        <v>65810</v>
      </c>
      <c r="J20" s="105">
        <v>65883</v>
      </c>
      <c r="K20" s="79">
        <v>245</v>
      </c>
      <c r="L20" s="81">
        <v>0.37187134769212088</v>
      </c>
    </row>
    <row r="21" spans="1:12" ht="15" customHeight="1" x14ac:dyDescent="0.2">
      <c r="A21" s="85"/>
      <c r="B21" s="84"/>
      <c r="C21" s="53" t="s">
        <v>98</v>
      </c>
      <c r="E21" s="78">
        <v>50.204149528187756</v>
      </c>
      <c r="F21" s="80">
        <v>33199</v>
      </c>
      <c r="G21" s="79">
        <v>33263</v>
      </c>
      <c r="H21" s="79">
        <v>33278</v>
      </c>
      <c r="I21" s="79">
        <v>33195</v>
      </c>
      <c r="J21" s="105">
        <v>33297</v>
      </c>
      <c r="K21" s="79">
        <v>-98</v>
      </c>
      <c r="L21" s="81">
        <v>-0.29432080968255397</v>
      </c>
    </row>
    <row r="22" spans="1:12" ht="15" customHeight="1" x14ac:dyDescent="0.2">
      <c r="A22" s="85"/>
      <c r="B22" s="84"/>
      <c r="C22" s="53" t="s">
        <v>99</v>
      </c>
      <c r="E22" s="78">
        <v>49.795850471812244</v>
      </c>
      <c r="F22" s="80">
        <v>32929</v>
      </c>
      <c r="G22" s="79">
        <v>32780</v>
      </c>
      <c r="H22" s="79">
        <v>32766</v>
      </c>
      <c r="I22" s="79">
        <v>32615</v>
      </c>
      <c r="J22" s="105">
        <v>32586</v>
      </c>
      <c r="K22" s="79">
        <v>343</v>
      </c>
      <c r="L22" s="81">
        <v>1.0525992757625975</v>
      </c>
    </row>
    <row r="23" spans="1:12" ht="15" customHeight="1" x14ac:dyDescent="0.2">
      <c r="A23" s="85"/>
      <c r="B23" s="86" t="s">
        <v>103</v>
      </c>
      <c r="E23" s="78">
        <v>2.3284235974528587</v>
      </c>
      <c r="F23" s="80">
        <v>6973</v>
      </c>
      <c r="G23" s="79">
        <v>6780</v>
      </c>
      <c r="H23" s="79">
        <v>6675</v>
      </c>
      <c r="I23" s="79">
        <v>6433</v>
      </c>
      <c r="J23" s="105">
        <v>6338</v>
      </c>
      <c r="K23" s="79">
        <v>635</v>
      </c>
      <c r="L23" s="81">
        <v>10.018933417481856</v>
      </c>
    </row>
    <row r="24" spans="1:12" ht="15" customHeight="1" x14ac:dyDescent="0.2">
      <c r="A24" s="85"/>
      <c r="B24" s="84"/>
      <c r="C24" s="53" t="s">
        <v>98</v>
      </c>
      <c r="E24" s="78">
        <v>57.937759931163058</v>
      </c>
      <c r="F24" s="80">
        <v>4040</v>
      </c>
      <c r="G24" s="79">
        <v>3944</v>
      </c>
      <c r="H24" s="79">
        <v>3854</v>
      </c>
      <c r="I24" s="79">
        <v>3741</v>
      </c>
      <c r="J24" s="105">
        <v>3705</v>
      </c>
      <c r="K24" s="79">
        <v>335</v>
      </c>
      <c r="L24" s="81">
        <v>9.0418353576248318</v>
      </c>
    </row>
    <row r="25" spans="1:12" ht="15" customHeight="1" x14ac:dyDescent="0.2">
      <c r="A25" s="85"/>
      <c r="B25" s="84"/>
      <c r="C25" s="53" t="s">
        <v>99</v>
      </c>
      <c r="E25" s="78">
        <v>42.062240068836942</v>
      </c>
      <c r="F25" s="80">
        <v>2933</v>
      </c>
      <c r="G25" s="79">
        <v>2836</v>
      </c>
      <c r="H25" s="79">
        <v>2821</v>
      </c>
      <c r="I25" s="79">
        <v>2692</v>
      </c>
      <c r="J25" s="105">
        <v>2633</v>
      </c>
      <c r="K25" s="79">
        <v>300</v>
      </c>
      <c r="L25" s="81">
        <v>11.393847322445879</v>
      </c>
    </row>
    <row r="26" spans="1:12" ht="15" customHeight="1" x14ac:dyDescent="0.2">
      <c r="A26" s="85"/>
      <c r="C26" s="86" t="s">
        <v>182</v>
      </c>
      <c r="D26" s="53" t="s">
        <v>183</v>
      </c>
      <c r="E26" s="78">
        <v>0.93764713346445261</v>
      </c>
      <c r="F26" s="80">
        <v>2808</v>
      </c>
      <c r="G26" s="79">
        <v>2824</v>
      </c>
      <c r="H26" s="79">
        <v>2854</v>
      </c>
      <c r="I26" s="79">
        <v>2806</v>
      </c>
      <c r="J26" s="105">
        <v>2508</v>
      </c>
      <c r="K26" s="79">
        <v>300</v>
      </c>
      <c r="L26" s="81">
        <v>11.961722488038278</v>
      </c>
    </row>
    <row r="27" spans="1:12" ht="15" customHeight="1" x14ac:dyDescent="0.2">
      <c r="A27" s="85"/>
      <c r="B27" s="84"/>
      <c r="D27" s="216" t="s">
        <v>98</v>
      </c>
      <c r="E27" s="78">
        <v>51.887464387464391</v>
      </c>
      <c r="F27" s="80">
        <v>1457</v>
      </c>
      <c r="G27" s="79">
        <v>1475</v>
      </c>
      <c r="H27" s="79">
        <v>1471</v>
      </c>
      <c r="I27" s="79">
        <v>1470</v>
      </c>
      <c r="J27" s="105">
        <v>1323</v>
      </c>
      <c r="K27" s="79">
        <v>134</v>
      </c>
      <c r="L27" s="81">
        <v>10.128495842781557</v>
      </c>
    </row>
    <row r="28" spans="1:12" ht="15" customHeight="1" x14ac:dyDescent="0.2">
      <c r="A28" s="85"/>
      <c r="B28" s="84"/>
      <c r="D28" s="216" t="s">
        <v>99</v>
      </c>
      <c r="E28" s="78">
        <v>48.112535612535609</v>
      </c>
      <c r="F28" s="80">
        <v>1351</v>
      </c>
      <c r="G28" s="79">
        <v>1349</v>
      </c>
      <c r="H28" s="79">
        <v>1383</v>
      </c>
      <c r="I28" s="79">
        <v>1336</v>
      </c>
      <c r="J28" s="105">
        <v>1185</v>
      </c>
      <c r="K28" s="79">
        <v>166</v>
      </c>
      <c r="L28" s="81">
        <v>14.0084388185654</v>
      </c>
    </row>
    <row r="29" spans="1:12" ht="24.95" customHeight="1" x14ac:dyDescent="0.2">
      <c r="A29" s="212" t="s">
        <v>184</v>
      </c>
      <c r="B29" s="213"/>
      <c r="C29" s="213"/>
      <c r="D29" s="214"/>
      <c r="E29" s="78">
        <v>86.700303533206664</v>
      </c>
      <c r="F29" s="80">
        <v>259644</v>
      </c>
      <c r="G29" s="79">
        <v>260202</v>
      </c>
      <c r="H29" s="79">
        <v>258404</v>
      </c>
      <c r="I29" s="79">
        <v>259598</v>
      </c>
      <c r="J29" s="105">
        <v>260932</v>
      </c>
      <c r="K29" s="79">
        <v>-1288</v>
      </c>
      <c r="L29" s="81">
        <v>-0.49361519476338661</v>
      </c>
    </row>
    <row r="30" spans="1:12" ht="15" customHeight="1" x14ac:dyDescent="0.2">
      <c r="A30" s="85"/>
      <c r="B30" s="84"/>
      <c r="C30" s="53" t="s">
        <v>98</v>
      </c>
      <c r="E30" s="78">
        <v>50.714054628645378</v>
      </c>
      <c r="F30" s="80">
        <v>131676</v>
      </c>
      <c r="G30" s="79">
        <v>132392</v>
      </c>
      <c r="H30" s="79">
        <v>131504</v>
      </c>
      <c r="I30" s="79">
        <v>132104</v>
      </c>
      <c r="J30" s="105">
        <v>132870</v>
      </c>
      <c r="K30" s="79">
        <v>-1194</v>
      </c>
      <c r="L30" s="81">
        <v>-0.89862271393090987</v>
      </c>
    </row>
    <row r="31" spans="1:12" ht="15" customHeight="1" x14ac:dyDescent="0.2">
      <c r="A31" s="85"/>
      <c r="B31" s="84"/>
      <c r="C31" s="53" t="s">
        <v>99</v>
      </c>
      <c r="E31" s="78">
        <v>49.285945371354622</v>
      </c>
      <c r="F31" s="80">
        <v>127968</v>
      </c>
      <c r="G31" s="79">
        <v>127810</v>
      </c>
      <c r="H31" s="79">
        <v>126900</v>
      </c>
      <c r="I31" s="79">
        <v>127494</v>
      </c>
      <c r="J31" s="105">
        <v>128062</v>
      </c>
      <c r="K31" s="79">
        <v>-94</v>
      </c>
      <c r="L31" s="81">
        <v>-7.3401945932438969E-2</v>
      </c>
    </row>
    <row r="32" spans="1:12" ht="15" customHeight="1" x14ac:dyDescent="0.2">
      <c r="A32" s="85"/>
      <c r="B32" s="84" t="s">
        <v>109</v>
      </c>
      <c r="E32" s="78">
        <v>13.299696466793334</v>
      </c>
      <c r="F32" s="80">
        <v>39829</v>
      </c>
      <c r="G32" s="79">
        <v>39683</v>
      </c>
      <c r="H32" s="79">
        <v>38950</v>
      </c>
      <c r="I32" s="79">
        <v>38674</v>
      </c>
      <c r="J32" s="105">
        <v>37728</v>
      </c>
      <c r="K32" s="79">
        <v>2101</v>
      </c>
      <c r="L32" s="81">
        <v>5.5688083121289225</v>
      </c>
    </row>
    <row r="33" spans="1:12" ht="15" customHeight="1" x14ac:dyDescent="0.2">
      <c r="A33" s="85"/>
      <c r="B33" s="84"/>
      <c r="C33" s="53" t="s">
        <v>98</v>
      </c>
      <c r="E33" s="78">
        <v>58.698435813101007</v>
      </c>
      <c r="F33" s="80">
        <v>23379</v>
      </c>
      <c r="G33" s="79">
        <v>23571</v>
      </c>
      <c r="H33" s="79">
        <v>23138</v>
      </c>
      <c r="I33" s="79">
        <v>23150</v>
      </c>
      <c r="J33" s="105">
        <v>22479</v>
      </c>
      <c r="K33" s="79">
        <v>900</v>
      </c>
      <c r="L33" s="81">
        <v>4.0037368210329642</v>
      </c>
    </row>
    <row r="34" spans="1:12" ht="15" customHeight="1" x14ac:dyDescent="0.2">
      <c r="A34" s="85"/>
      <c r="B34" s="84"/>
      <c r="C34" s="53" t="s">
        <v>99</v>
      </c>
      <c r="E34" s="78">
        <v>41.301564186898993</v>
      </c>
      <c r="F34" s="80">
        <v>16450</v>
      </c>
      <c r="G34" s="79">
        <v>16112</v>
      </c>
      <c r="H34" s="79">
        <v>15812</v>
      </c>
      <c r="I34" s="79">
        <v>15524</v>
      </c>
      <c r="J34" s="105">
        <v>15249</v>
      </c>
      <c r="K34" s="79">
        <v>1201</v>
      </c>
      <c r="L34" s="81">
        <v>7.8759262902485405</v>
      </c>
    </row>
    <row r="35" spans="1:12" ht="24.95" customHeight="1" x14ac:dyDescent="0.2">
      <c r="A35" s="212" t="s">
        <v>185</v>
      </c>
      <c r="B35" s="213"/>
      <c r="C35" s="213"/>
      <c r="D35" s="214"/>
      <c r="E35" s="78">
        <v>66.99335165440624</v>
      </c>
      <c r="F35" s="80">
        <v>200627</v>
      </c>
      <c r="G35" s="79">
        <v>201316</v>
      </c>
      <c r="H35" s="79">
        <v>199059</v>
      </c>
      <c r="I35" s="79">
        <v>200480</v>
      </c>
      <c r="J35" s="105">
        <v>201304</v>
      </c>
      <c r="K35" s="79">
        <v>-677</v>
      </c>
      <c r="L35" s="81">
        <v>-0.33630727655684933</v>
      </c>
    </row>
    <row r="36" spans="1:12" ht="15" customHeight="1" x14ac:dyDescent="0.2">
      <c r="A36" s="85"/>
      <c r="B36" s="84"/>
      <c r="C36" s="53" t="s">
        <v>98</v>
      </c>
      <c r="E36" s="78">
        <v>64.643343119320932</v>
      </c>
      <c r="F36" s="80">
        <v>129692</v>
      </c>
      <c r="G36" s="79">
        <v>130475</v>
      </c>
      <c r="H36" s="79">
        <v>129144</v>
      </c>
      <c r="I36" s="79">
        <v>129967</v>
      </c>
      <c r="J36" s="105">
        <v>130291</v>
      </c>
      <c r="K36" s="79">
        <v>-599</v>
      </c>
      <c r="L36" s="81">
        <v>-0.45974012019249216</v>
      </c>
    </row>
    <row r="37" spans="1:12" ht="15" customHeight="1" x14ac:dyDescent="0.2">
      <c r="A37" s="85"/>
      <c r="B37" s="84"/>
      <c r="C37" s="53" t="s">
        <v>99</v>
      </c>
      <c r="E37" s="78">
        <v>35.356656880679068</v>
      </c>
      <c r="F37" s="80">
        <v>70935</v>
      </c>
      <c r="G37" s="79">
        <v>70841</v>
      </c>
      <c r="H37" s="79">
        <v>69915</v>
      </c>
      <c r="I37" s="79">
        <v>70513</v>
      </c>
      <c r="J37" s="105">
        <v>71013</v>
      </c>
      <c r="K37" s="79">
        <v>-78</v>
      </c>
      <c r="L37" s="81">
        <v>-0.10983904355540534</v>
      </c>
    </row>
    <row r="38" spans="1:12" ht="15" customHeight="1" x14ac:dyDescent="0.2">
      <c r="A38" s="85"/>
      <c r="B38" s="84" t="s">
        <v>176</v>
      </c>
      <c r="E38" s="78">
        <v>33.00664834559376</v>
      </c>
      <c r="F38" s="80">
        <v>98846</v>
      </c>
      <c r="G38" s="79">
        <v>98569</v>
      </c>
      <c r="H38" s="79">
        <v>98295</v>
      </c>
      <c r="I38" s="79">
        <v>97792</v>
      </c>
      <c r="J38" s="105">
        <v>97356</v>
      </c>
      <c r="K38" s="79">
        <v>1490</v>
      </c>
      <c r="L38" s="81">
        <v>1.5304655080323761</v>
      </c>
    </row>
    <row r="39" spans="1:12" ht="15" customHeight="1" x14ac:dyDescent="0.2">
      <c r="A39" s="85"/>
      <c r="B39" s="84"/>
      <c r="C39" s="53" t="s">
        <v>98</v>
      </c>
      <c r="E39" s="78">
        <v>25.659106084211803</v>
      </c>
      <c r="F39" s="80">
        <v>25363</v>
      </c>
      <c r="G39" s="79">
        <v>25488</v>
      </c>
      <c r="H39" s="79">
        <v>25498</v>
      </c>
      <c r="I39" s="79">
        <v>25287</v>
      </c>
      <c r="J39" s="105">
        <v>25058</v>
      </c>
      <c r="K39" s="79">
        <v>305</v>
      </c>
      <c r="L39" s="81">
        <v>1.217176151328917</v>
      </c>
    </row>
    <row r="40" spans="1:12" ht="15" customHeight="1" x14ac:dyDescent="0.2">
      <c r="A40" s="85"/>
      <c r="B40" s="84"/>
      <c r="C40" s="53" t="s">
        <v>99</v>
      </c>
      <c r="E40" s="78">
        <v>74.3408939157882</v>
      </c>
      <c r="F40" s="80">
        <v>73483</v>
      </c>
      <c r="G40" s="79">
        <v>73081</v>
      </c>
      <c r="H40" s="79">
        <v>72797</v>
      </c>
      <c r="I40" s="79">
        <v>72505</v>
      </c>
      <c r="J40" s="105">
        <v>72298</v>
      </c>
      <c r="K40" s="79">
        <v>1185</v>
      </c>
      <c r="L40" s="81">
        <v>1.6390494896124375</v>
      </c>
    </row>
    <row r="41" spans="1:12" ht="24.75" customHeight="1" x14ac:dyDescent="0.2">
      <c r="A41" s="212" t="s">
        <v>552</v>
      </c>
      <c r="B41" s="213"/>
      <c r="C41" s="213"/>
      <c r="D41" s="214"/>
      <c r="E41" s="78">
        <v>5.2869540826718939</v>
      </c>
      <c r="F41" s="80">
        <v>15833</v>
      </c>
      <c r="G41" s="79">
        <v>15934</v>
      </c>
      <c r="H41" s="79">
        <v>13362</v>
      </c>
      <c r="I41" s="79">
        <v>14527</v>
      </c>
      <c r="J41" s="105">
        <v>15849</v>
      </c>
      <c r="K41" s="79">
        <v>-16</v>
      </c>
      <c r="L41" s="81">
        <v>-0.1009527414978863</v>
      </c>
    </row>
    <row r="42" spans="1:12" ht="15" customHeight="1" x14ac:dyDescent="0.2">
      <c r="A42" s="85"/>
      <c r="B42" s="84"/>
      <c r="C42" s="53" t="s">
        <v>98</v>
      </c>
      <c r="E42" s="78">
        <v>53.369544621992041</v>
      </c>
      <c r="F42" s="80">
        <v>8450</v>
      </c>
      <c r="G42" s="79">
        <v>8556</v>
      </c>
      <c r="H42" s="79">
        <v>7059</v>
      </c>
      <c r="I42" s="79">
        <v>7647</v>
      </c>
      <c r="J42" s="105">
        <v>8519</v>
      </c>
      <c r="K42" s="79">
        <v>-69</v>
      </c>
      <c r="L42" s="81">
        <v>-0.80995421997887074</v>
      </c>
    </row>
    <row r="43" spans="1:12" ht="15" customHeight="1" x14ac:dyDescent="0.2">
      <c r="A43" s="88"/>
      <c r="B43" s="89"/>
      <c r="C43" s="131" t="s">
        <v>99</v>
      </c>
      <c r="D43" s="131"/>
      <c r="E43" s="90">
        <v>46.630455378007959</v>
      </c>
      <c r="F43" s="108">
        <v>7383</v>
      </c>
      <c r="G43" s="109">
        <v>7378</v>
      </c>
      <c r="H43" s="109">
        <v>6303</v>
      </c>
      <c r="I43" s="109">
        <v>6880</v>
      </c>
      <c r="J43" s="110">
        <v>7330</v>
      </c>
      <c r="K43" s="109">
        <v>53</v>
      </c>
      <c r="L43" s="111">
        <v>0.72305593451568895</v>
      </c>
    </row>
    <row r="44" spans="1:12" ht="45.75" customHeight="1" x14ac:dyDescent="0.2">
      <c r="A44" s="212" t="s">
        <v>186</v>
      </c>
      <c r="B44" s="213"/>
      <c r="C44" s="213"/>
      <c r="D44" s="214"/>
      <c r="E44" s="78">
        <v>1.0795630991775553</v>
      </c>
      <c r="F44" s="80">
        <v>3233</v>
      </c>
      <c r="G44" s="79">
        <v>3241</v>
      </c>
      <c r="H44" s="79">
        <v>3206</v>
      </c>
      <c r="I44" s="79">
        <v>3240</v>
      </c>
      <c r="J44" s="105">
        <v>3239</v>
      </c>
      <c r="K44" s="79">
        <v>-6</v>
      </c>
      <c r="L44" s="81">
        <v>-0.18524235875270145</v>
      </c>
    </row>
    <row r="45" spans="1:12" ht="15" customHeight="1" x14ac:dyDescent="0.2">
      <c r="A45" s="85"/>
      <c r="B45" s="84"/>
      <c r="C45" s="53" t="s">
        <v>98</v>
      </c>
      <c r="E45" s="78">
        <v>59.727806990411381</v>
      </c>
      <c r="F45" s="80">
        <v>1931</v>
      </c>
      <c r="G45" s="79">
        <v>1939</v>
      </c>
      <c r="H45" s="79">
        <v>1904</v>
      </c>
      <c r="I45" s="79">
        <v>1924</v>
      </c>
      <c r="J45" s="105">
        <v>1941</v>
      </c>
      <c r="K45" s="79">
        <v>-10</v>
      </c>
      <c r="L45" s="81">
        <v>-0.51519835136527559</v>
      </c>
    </row>
    <row r="46" spans="1:12" ht="15" customHeight="1" x14ac:dyDescent="0.2">
      <c r="A46" s="88"/>
      <c r="B46" s="89"/>
      <c r="C46" s="131" t="s">
        <v>99</v>
      </c>
      <c r="D46" s="131"/>
      <c r="E46" s="90">
        <v>40.272193009588619</v>
      </c>
      <c r="F46" s="108">
        <v>1302</v>
      </c>
      <c r="G46" s="109">
        <v>1302</v>
      </c>
      <c r="H46" s="109">
        <v>1302</v>
      </c>
      <c r="I46" s="109">
        <v>1316</v>
      </c>
      <c r="J46" s="110">
        <v>1298</v>
      </c>
      <c r="K46" s="109">
        <v>4</v>
      </c>
      <c r="L46" s="111">
        <v>0.3081664098613251</v>
      </c>
    </row>
    <row r="47" spans="1:12" ht="39" customHeight="1" x14ac:dyDescent="0.2">
      <c r="A47" s="212" t="s">
        <v>553</v>
      </c>
      <c r="B47" s="127"/>
      <c r="C47" s="127"/>
      <c r="D47" s="217"/>
      <c r="E47" s="78">
        <v>0.28850681029675462</v>
      </c>
      <c r="F47" s="80">
        <v>864</v>
      </c>
      <c r="G47" s="79">
        <v>782</v>
      </c>
      <c r="H47" s="79">
        <v>783</v>
      </c>
      <c r="I47" s="79">
        <v>844</v>
      </c>
      <c r="J47" s="105">
        <v>874</v>
      </c>
      <c r="K47" s="79">
        <v>-10</v>
      </c>
      <c r="L47" s="81">
        <v>-1.1441647597254005</v>
      </c>
    </row>
    <row r="48" spans="1:12" ht="15" customHeight="1" x14ac:dyDescent="0.2">
      <c r="A48" s="85"/>
      <c r="B48" s="84"/>
      <c r="C48" s="53" t="s">
        <v>98</v>
      </c>
      <c r="E48" s="78">
        <v>28.935185185185187</v>
      </c>
      <c r="F48" s="80">
        <v>250</v>
      </c>
      <c r="G48" s="79">
        <v>246</v>
      </c>
      <c r="H48" s="79">
        <v>272</v>
      </c>
      <c r="I48" s="79">
        <v>303</v>
      </c>
      <c r="J48" s="105">
        <v>308</v>
      </c>
      <c r="K48" s="79">
        <v>-58</v>
      </c>
      <c r="L48" s="81">
        <v>-18.831168831168831</v>
      </c>
    </row>
    <row r="49" spans="1:12" ht="15" customHeight="1" x14ac:dyDescent="0.2">
      <c r="A49" s="88"/>
      <c r="B49" s="89"/>
      <c r="C49" s="131" t="s">
        <v>99</v>
      </c>
      <c r="D49" s="131"/>
      <c r="E49" s="90">
        <v>71.06481481481481</v>
      </c>
      <c r="F49" s="108">
        <v>614</v>
      </c>
      <c r="G49" s="109">
        <v>536</v>
      </c>
      <c r="H49" s="109">
        <v>511</v>
      </c>
      <c r="I49" s="109">
        <v>541</v>
      </c>
      <c r="J49" s="110">
        <v>566</v>
      </c>
      <c r="K49" s="109">
        <v>48</v>
      </c>
      <c r="L49" s="111">
        <v>8.4805653710247348</v>
      </c>
    </row>
    <row r="50" spans="1:12" ht="24.95" customHeight="1" x14ac:dyDescent="0.2">
      <c r="A50" s="218" t="s">
        <v>187</v>
      </c>
      <c r="B50" s="219"/>
      <c r="C50" s="219"/>
      <c r="D50" s="220"/>
      <c r="E50" s="221">
        <v>14.547221285391338</v>
      </c>
      <c r="F50" s="222">
        <v>43565</v>
      </c>
      <c r="G50" s="223">
        <v>43805</v>
      </c>
      <c r="H50" s="223">
        <v>42013</v>
      </c>
      <c r="I50" s="223">
        <v>42323</v>
      </c>
      <c r="J50" s="224">
        <v>43693</v>
      </c>
      <c r="K50" s="222">
        <v>-128</v>
      </c>
      <c r="L50" s="225">
        <v>-0.29295310461630009</v>
      </c>
    </row>
    <row r="51" spans="1:12" ht="15" customHeight="1" x14ac:dyDescent="0.2">
      <c r="A51" s="85"/>
      <c r="B51" s="84"/>
      <c r="C51" s="53" t="s">
        <v>98</v>
      </c>
      <c r="E51" s="78">
        <v>56.699185125674276</v>
      </c>
      <c r="F51" s="80">
        <v>24701</v>
      </c>
      <c r="G51" s="79">
        <v>25118</v>
      </c>
      <c r="H51" s="79">
        <v>24084</v>
      </c>
      <c r="I51" s="79">
        <v>24266</v>
      </c>
      <c r="J51" s="105">
        <v>24944</v>
      </c>
      <c r="K51" s="79">
        <v>-243</v>
      </c>
      <c r="L51" s="81">
        <v>-0.97418216805644642</v>
      </c>
    </row>
    <row r="52" spans="1:12" ht="15" customHeight="1" x14ac:dyDescent="0.2">
      <c r="A52" s="85"/>
      <c r="B52" s="84"/>
      <c r="C52" s="53" t="s">
        <v>99</v>
      </c>
      <c r="E52" s="78">
        <v>43.300814874325724</v>
      </c>
      <c r="F52" s="80">
        <v>18864</v>
      </c>
      <c r="G52" s="79">
        <v>18687</v>
      </c>
      <c r="H52" s="79">
        <v>17929</v>
      </c>
      <c r="I52" s="79">
        <v>18057</v>
      </c>
      <c r="J52" s="105">
        <v>18749</v>
      </c>
      <c r="K52" s="79">
        <v>115</v>
      </c>
      <c r="L52" s="81">
        <v>0.61336604618913004</v>
      </c>
    </row>
    <row r="53" spans="1:12" ht="15" customHeight="1" x14ac:dyDescent="0.2">
      <c r="A53" s="85"/>
      <c r="B53" s="84"/>
      <c r="C53" s="53" t="s">
        <v>182</v>
      </c>
      <c r="D53" s="53" t="s">
        <v>188</v>
      </c>
      <c r="E53" s="78">
        <v>25.743142430850455</v>
      </c>
      <c r="F53" s="80">
        <v>11215</v>
      </c>
      <c r="G53" s="79">
        <v>11412</v>
      </c>
      <c r="H53" s="79">
        <v>9090</v>
      </c>
      <c r="I53" s="79">
        <v>9755</v>
      </c>
      <c r="J53" s="105">
        <v>11312</v>
      </c>
      <c r="K53" s="79">
        <v>-97</v>
      </c>
      <c r="L53" s="81">
        <v>-0.85749646393210754</v>
      </c>
    </row>
    <row r="54" spans="1:12" ht="15" customHeight="1" x14ac:dyDescent="0.2">
      <c r="A54" s="85"/>
      <c r="B54" s="84"/>
      <c r="D54" s="216" t="s">
        <v>189</v>
      </c>
      <c r="E54" s="78">
        <v>54.498439589835044</v>
      </c>
      <c r="F54" s="80">
        <v>6112</v>
      </c>
      <c r="G54" s="79">
        <v>6284</v>
      </c>
      <c r="H54" s="79">
        <v>4983</v>
      </c>
      <c r="I54" s="79">
        <v>5311</v>
      </c>
      <c r="J54" s="105">
        <v>6189</v>
      </c>
      <c r="K54" s="79">
        <v>-77</v>
      </c>
      <c r="L54" s="81">
        <v>-1.2441428340604297</v>
      </c>
    </row>
    <row r="55" spans="1:12" ht="15" customHeight="1" x14ac:dyDescent="0.2">
      <c r="A55" s="85"/>
      <c r="B55" s="84"/>
      <c r="D55" s="216" t="s">
        <v>190</v>
      </c>
      <c r="E55" s="78">
        <v>45.501560410164956</v>
      </c>
      <c r="F55" s="80">
        <v>5103</v>
      </c>
      <c r="G55" s="79">
        <v>5128</v>
      </c>
      <c r="H55" s="79">
        <v>4107</v>
      </c>
      <c r="I55" s="79">
        <v>4444</v>
      </c>
      <c r="J55" s="105">
        <v>5123</v>
      </c>
      <c r="K55" s="79">
        <v>-20</v>
      </c>
      <c r="L55" s="81">
        <v>-0.3903962521959789</v>
      </c>
    </row>
    <row r="56" spans="1:12" ht="15" customHeight="1" x14ac:dyDescent="0.2">
      <c r="A56" s="85"/>
      <c r="B56" s="84" t="s">
        <v>191</v>
      </c>
      <c r="E56" s="78">
        <v>54.910459373633017</v>
      </c>
      <c r="F56" s="80">
        <v>164442</v>
      </c>
      <c r="G56" s="79">
        <v>165088</v>
      </c>
      <c r="H56" s="79">
        <v>165048</v>
      </c>
      <c r="I56" s="79">
        <v>165757</v>
      </c>
      <c r="J56" s="105">
        <v>165610</v>
      </c>
      <c r="K56" s="79">
        <v>-1168</v>
      </c>
      <c r="L56" s="81">
        <v>-0.70527142080792227</v>
      </c>
    </row>
    <row r="57" spans="1:12" ht="15" customHeight="1" x14ac:dyDescent="0.2">
      <c r="A57" s="85"/>
      <c r="B57" s="84"/>
      <c r="C57" s="53" t="s">
        <v>98</v>
      </c>
      <c r="E57" s="78">
        <v>50.214665353133626</v>
      </c>
      <c r="F57" s="80">
        <v>82574</v>
      </c>
      <c r="G57" s="79">
        <v>82980</v>
      </c>
      <c r="H57" s="79">
        <v>83009</v>
      </c>
      <c r="I57" s="79">
        <v>83353</v>
      </c>
      <c r="J57" s="105">
        <v>83289</v>
      </c>
      <c r="K57" s="79">
        <v>-715</v>
      </c>
      <c r="L57" s="81">
        <v>-0.8584566989638488</v>
      </c>
    </row>
    <row r="58" spans="1:12" ht="15" customHeight="1" x14ac:dyDescent="0.2">
      <c r="A58" s="85"/>
      <c r="B58" s="84"/>
      <c r="C58" s="53" t="s">
        <v>99</v>
      </c>
      <c r="E58" s="78">
        <v>49.785334646866374</v>
      </c>
      <c r="F58" s="80">
        <v>81868</v>
      </c>
      <c r="G58" s="79">
        <v>82108</v>
      </c>
      <c r="H58" s="79">
        <v>82039</v>
      </c>
      <c r="I58" s="79">
        <v>82404</v>
      </c>
      <c r="J58" s="105">
        <v>82321</v>
      </c>
      <c r="K58" s="79">
        <v>-453</v>
      </c>
      <c r="L58" s="81">
        <v>-0.55028486048517389</v>
      </c>
    </row>
    <row r="59" spans="1:12" ht="15" customHeight="1" x14ac:dyDescent="0.2">
      <c r="A59" s="85"/>
      <c r="B59" s="84"/>
      <c r="C59" s="53" t="s">
        <v>97</v>
      </c>
      <c r="D59" s="53" t="s">
        <v>192</v>
      </c>
      <c r="E59" s="78">
        <v>92.018462436603784</v>
      </c>
      <c r="F59" s="80">
        <v>151317</v>
      </c>
      <c r="G59" s="79">
        <v>152000</v>
      </c>
      <c r="H59" s="79">
        <v>152054</v>
      </c>
      <c r="I59" s="79">
        <v>152761</v>
      </c>
      <c r="J59" s="105">
        <v>152624</v>
      </c>
      <c r="K59" s="79">
        <v>-1307</v>
      </c>
      <c r="L59" s="81">
        <v>-0.85635286717685288</v>
      </c>
    </row>
    <row r="60" spans="1:12" ht="15" customHeight="1" x14ac:dyDescent="0.2">
      <c r="A60" s="85"/>
      <c r="B60" s="84"/>
      <c r="D60" s="216" t="s">
        <v>193</v>
      </c>
      <c r="E60" s="78">
        <v>48.468447035032412</v>
      </c>
      <c r="F60" s="80">
        <v>73341</v>
      </c>
      <c r="G60" s="79">
        <v>73773</v>
      </c>
      <c r="H60" s="79">
        <v>73842</v>
      </c>
      <c r="I60" s="79">
        <v>74194</v>
      </c>
      <c r="J60" s="105">
        <v>74122</v>
      </c>
      <c r="K60" s="79">
        <v>-781</v>
      </c>
      <c r="L60" s="81">
        <v>-1.0536682766250236</v>
      </c>
    </row>
    <row r="61" spans="1:12" ht="15" customHeight="1" x14ac:dyDescent="0.2">
      <c r="A61" s="85"/>
      <c r="B61" s="84"/>
      <c r="D61" s="216" t="s">
        <v>194</v>
      </c>
      <c r="E61" s="78">
        <v>51.531552964967588</v>
      </c>
      <c r="F61" s="80">
        <v>77976</v>
      </c>
      <c r="G61" s="79">
        <v>78227</v>
      </c>
      <c r="H61" s="79">
        <v>78212</v>
      </c>
      <c r="I61" s="79">
        <v>78567</v>
      </c>
      <c r="J61" s="105">
        <v>78502</v>
      </c>
      <c r="K61" s="79">
        <v>-526</v>
      </c>
      <c r="L61" s="81">
        <v>-0.67004662301597406</v>
      </c>
    </row>
    <row r="62" spans="1:12" ht="15" customHeight="1" x14ac:dyDescent="0.2">
      <c r="A62" s="85"/>
      <c r="B62" s="84"/>
      <c r="D62" s="53" t="s">
        <v>195</v>
      </c>
      <c r="E62" s="78">
        <v>7.9815375633962127</v>
      </c>
      <c r="F62" s="80">
        <v>13125</v>
      </c>
      <c r="G62" s="79">
        <v>13088</v>
      </c>
      <c r="H62" s="79">
        <v>12994</v>
      </c>
      <c r="I62" s="79">
        <v>12996</v>
      </c>
      <c r="J62" s="105">
        <v>12986</v>
      </c>
      <c r="K62" s="79">
        <v>139</v>
      </c>
      <c r="L62" s="81">
        <v>1.0703834899122131</v>
      </c>
    </row>
    <row r="63" spans="1:12" ht="15" customHeight="1" x14ac:dyDescent="0.2">
      <c r="A63" s="85"/>
      <c r="B63" s="84"/>
      <c r="D63" s="216" t="s">
        <v>193</v>
      </c>
      <c r="E63" s="78">
        <v>70.346666666666664</v>
      </c>
      <c r="F63" s="80">
        <v>9233</v>
      </c>
      <c r="G63" s="79">
        <v>9207</v>
      </c>
      <c r="H63" s="79">
        <v>9167</v>
      </c>
      <c r="I63" s="79">
        <v>9159</v>
      </c>
      <c r="J63" s="105">
        <v>9167</v>
      </c>
      <c r="K63" s="79">
        <v>66</v>
      </c>
      <c r="L63" s="81">
        <v>0.71997381913384972</v>
      </c>
    </row>
    <row r="64" spans="1:12" ht="15" customHeight="1" x14ac:dyDescent="0.2">
      <c r="A64" s="85"/>
      <c r="B64" s="84"/>
      <c r="D64" s="216" t="s">
        <v>194</v>
      </c>
      <c r="E64" s="78">
        <v>29.653333333333332</v>
      </c>
      <c r="F64" s="80">
        <v>3892</v>
      </c>
      <c r="G64" s="79">
        <v>3881</v>
      </c>
      <c r="H64" s="79">
        <v>3827</v>
      </c>
      <c r="I64" s="79">
        <v>3837</v>
      </c>
      <c r="J64" s="105">
        <v>3819</v>
      </c>
      <c r="K64" s="79">
        <v>73</v>
      </c>
      <c r="L64" s="81">
        <v>1.9114951557999476</v>
      </c>
    </row>
    <row r="65" spans="1:12" ht="15" customHeight="1" x14ac:dyDescent="0.2">
      <c r="A65" s="85"/>
      <c r="B65" s="84" t="s">
        <v>196</v>
      </c>
      <c r="E65" s="78">
        <v>23.14666096776671</v>
      </c>
      <c r="F65" s="80">
        <v>69318</v>
      </c>
      <c r="G65" s="79">
        <v>68569</v>
      </c>
      <c r="H65" s="79">
        <v>68022</v>
      </c>
      <c r="I65" s="79">
        <v>67352</v>
      </c>
      <c r="J65" s="105">
        <v>66847</v>
      </c>
      <c r="K65" s="79">
        <v>2471</v>
      </c>
      <c r="L65" s="81">
        <v>3.6965009648899727</v>
      </c>
    </row>
    <row r="66" spans="1:12" ht="15" customHeight="1" x14ac:dyDescent="0.2">
      <c r="A66" s="85"/>
      <c r="B66" s="84"/>
      <c r="C66" s="53" t="s">
        <v>98</v>
      </c>
      <c r="E66" s="78">
        <v>50.027409907960411</v>
      </c>
      <c r="F66" s="80">
        <v>34678</v>
      </c>
      <c r="G66" s="79">
        <v>34443</v>
      </c>
      <c r="H66" s="79">
        <v>34201</v>
      </c>
      <c r="I66" s="79">
        <v>33917</v>
      </c>
      <c r="J66" s="105">
        <v>33685</v>
      </c>
      <c r="K66" s="79">
        <v>993</v>
      </c>
      <c r="L66" s="81">
        <v>2.9478996586017514</v>
      </c>
    </row>
    <row r="67" spans="1:12" ht="15" customHeight="1" x14ac:dyDescent="0.2">
      <c r="A67" s="85"/>
      <c r="B67" s="84"/>
      <c r="C67" s="53" t="s">
        <v>99</v>
      </c>
      <c r="E67" s="78">
        <v>49.972590092039589</v>
      </c>
      <c r="F67" s="80">
        <v>34640</v>
      </c>
      <c r="G67" s="79">
        <v>34126</v>
      </c>
      <c r="H67" s="79">
        <v>33821</v>
      </c>
      <c r="I67" s="79">
        <v>33435</v>
      </c>
      <c r="J67" s="105">
        <v>33162</v>
      </c>
      <c r="K67" s="79">
        <v>1478</v>
      </c>
      <c r="L67" s="81">
        <v>4.4569085097400638</v>
      </c>
    </row>
    <row r="68" spans="1:12" ht="15" customHeight="1" x14ac:dyDescent="0.2">
      <c r="A68" s="85"/>
      <c r="B68" s="84"/>
      <c r="C68" s="53" t="s">
        <v>97</v>
      </c>
      <c r="D68" s="53" t="s">
        <v>197</v>
      </c>
      <c r="E68" s="78">
        <v>29.107879627225252</v>
      </c>
      <c r="F68" s="80">
        <v>20177</v>
      </c>
      <c r="G68" s="79">
        <v>19737</v>
      </c>
      <c r="H68" s="79">
        <v>19314</v>
      </c>
      <c r="I68" s="79">
        <v>18858</v>
      </c>
      <c r="J68" s="105">
        <v>18504</v>
      </c>
      <c r="K68" s="79">
        <v>1673</v>
      </c>
      <c r="L68" s="81">
        <v>9.0412883700821443</v>
      </c>
    </row>
    <row r="69" spans="1:12" ht="15" customHeight="1" x14ac:dyDescent="0.2">
      <c r="A69" s="85"/>
      <c r="B69" s="84"/>
      <c r="D69" s="216" t="s">
        <v>193</v>
      </c>
      <c r="E69" s="78">
        <v>48.654408484908558</v>
      </c>
      <c r="F69" s="80">
        <v>9817</v>
      </c>
      <c r="G69" s="79">
        <v>9665</v>
      </c>
      <c r="H69" s="79">
        <v>9450</v>
      </c>
      <c r="I69" s="79">
        <v>9202</v>
      </c>
      <c r="J69" s="105">
        <v>9033</v>
      </c>
      <c r="K69" s="79">
        <v>784</v>
      </c>
      <c r="L69" s="81">
        <v>8.6792870585630464</v>
      </c>
    </row>
    <row r="70" spans="1:12" ht="15" customHeight="1" x14ac:dyDescent="0.2">
      <c r="A70" s="85"/>
      <c r="B70" s="84"/>
      <c r="D70" s="216" t="s">
        <v>194</v>
      </c>
      <c r="E70" s="78">
        <v>51.345591515091442</v>
      </c>
      <c r="F70" s="80">
        <v>10360</v>
      </c>
      <c r="G70" s="79">
        <v>10072</v>
      </c>
      <c r="H70" s="79">
        <v>9864</v>
      </c>
      <c r="I70" s="79">
        <v>9656</v>
      </c>
      <c r="J70" s="105">
        <v>9471</v>
      </c>
      <c r="K70" s="79">
        <v>889</v>
      </c>
      <c r="L70" s="81">
        <v>9.386548410938655</v>
      </c>
    </row>
    <row r="71" spans="1:12" ht="15" customHeight="1" x14ac:dyDescent="0.2">
      <c r="A71" s="85"/>
      <c r="B71" s="84"/>
      <c r="D71" s="53" t="s">
        <v>198</v>
      </c>
      <c r="E71" s="78">
        <v>62.08776941054272</v>
      </c>
      <c r="F71" s="80">
        <v>43038</v>
      </c>
      <c r="G71" s="79">
        <v>42804</v>
      </c>
      <c r="H71" s="79">
        <v>42708</v>
      </c>
      <c r="I71" s="79">
        <v>42515</v>
      </c>
      <c r="J71" s="105">
        <v>42394</v>
      </c>
      <c r="K71" s="79">
        <v>644</v>
      </c>
      <c r="L71" s="81">
        <v>1.5190828890880785</v>
      </c>
    </row>
    <row r="72" spans="1:12" ht="15" customHeight="1" x14ac:dyDescent="0.2">
      <c r="A72" s="85"/>
      <c r="B72" s="84"/>
      <c r="D72" s="216" t="s">
        <v>193</v>
      </c>
      <c r="E72" s="78">
        <v>50.401970351782147</v>
      </c>
      <c r="F72" s="80">
        <v>21692</v>
      </c>
      <c r="G72" s="79">
        <v>21639</v>
      </c>
      <c r="H72" s="79">
        <v>21617</v>
      </c>
      <c r="I72" s="79">
        <v>21580</v>
      </c>
      <c r="J72" s="105">
        <v>21532</v>
      </c>
      <c r="K72" s="79">
        <v>160</v>
      </c>
      <c r="L72" s="81">
        <v>0.74308006687720607</v>
      </c>
    </row>
    <row r="73" spans="1:12" ht="15" customHeight="1" x14ac:dyDescent="0.2">
      <c r="A73" s="85"/>
      <c r="B73" s="84"/>
      <c r="D73" s="216" t="s">
        <v>194</v>
      </c>
      <c r="E73" s="78">
        <v>49.598029648217853</v>
      </c>
      <c r="F73" s="80">
        <v>21346</v>
      </c>
      <c r="G73" s="79">
        <v>21165</v>
      </c>
      <c r="H73" s="79">
        <v>21091</v>
      </c>
      <c r="I73" s="79">
        <v>20935</v>
      </c>
      <c r="J73" s="105">
        <v>20862</v>
      </c>
      <c r="K73" s="79">
        <v>484</v>
      </c>
      <c r="L73" s="81">
        <v>2.320007669446841</v>
      </c>
    </row>
    <row r="74" spans="1:12" ht="15" customHeight="1" x14ac:dyDescent="0.2">
      <c r="A74" s="85"/>
      <c r="B74" s="84"/>
      <c r="D74" s="53" t="s">
        <v>199</v>
      </c>
      <c r="E74" s="78">
        <v>8.8043509622320322</v>
      </c>
      <c r="F74" s="80">
        <v>6103</v>
      </c>
      <c r="G74" s="79">
        <v>6028</v>
      </c>
      <c r="H74" s="79">
        <v>6000</v>
      </c>
      <c r="I74" s="79">
        <v>5979</v>
      </c>
      <c r="J74" s="105">
        <v>5949</v>
      </c>
      <c r="K74" s="79">
        <v>154</v>
      </c>
      <c r="L74" s="81">
        <v>2.5886703647671876</v>
      </c>
    </row>
    <row r="75" spans="1:12" ht="15" customHeight="1" x14ac:dyDescent="0.2">
      <c r="A75" s="85"/>
      <c r="B75" s="84"/>
      <c r="D75" s="216" t="s">
        <v>193</v>
      </c>
      <c r="E75" s="78">
        <v>51.925282647878092</v>
      </c>
      <c r="F75" s="80">
        <v>3169</v>
      </c>
      <c r="G75" s="79">
        <v>3139</v>
      </c>
      <c r="H75" s="79">
        <v>3134</v>
      </c>
      <c r="I75" s="79">
        <v>3135</v>
      </c>
      <c r="J75" s="105">
        <v>3120</v>
      </c>
      <c r="K75" s="79">
        <v>49</v>
      </c>
      <c r="L75" s="81">
        <v>1.5705128205128205</v>
      </c>
    </row>
    <row r="76" spans="1:12" ht="15" customHeight="1" x14ac:dyDescent="0.2">
      <c r="A76" s="85"/>
      <c r="B76" s="84"/>
      <c r="D76" s="216" t="s">
        <v>194</v>
      </c>
      <c r="E76" s="78">
        <v>48.074717352121908</v>
      </c>
      <c r="F76" s="80">
        <v>2934</v>
      </c>
      <c r="G76" s="79">
        <v>2889</v>
      </c>
      <c r="H76" s="79">
        <v>2866</v>
      </c>
      <c r="I76" s="79">
        <v>2844</v>
      </c>
      <c r="J76" s="105">
        <v>2829</v>
      </c>
      <c r="K76" s="79">
        <v>105</v>
      </c>
      <c r="L76" s="81">
        <v>3.7115588547189819</v>
      </c>
    </row>
    <row r="77" spans="1:12" ht="15" customHeight="1" x14ac:dyDescent="0.2">
      <c r="A77" s="85"/>
      <c r="B77" s="84" t="s">
        <v>200</v>
      </c>
      <c r="E77" s="78">
        <v>7.3956583732089367</v>
      </c>
      <c r="F77" s="80">
        <v>22148</v>
      </c>
      <c r="G77" s="79">
        <v>22423</v>
      </c>
      <c r="H77" s="79">
        <v>22271</v>
      </c>
      <c r="I77" s="79">
        <v>22840</v>
      </c>
      <c r="J77" s="105">
        <v>22510</v>
      </c>
      <c r="K77" s="79">
        <v>-362</v>
      </c>
      <c r="L77" s="81">
        <v>-1.6081741448245224</v>
      </c>
    </row>
    <row r="78" spans="1:12" ht="15" customHeight="1" x14ac:dyDescent="0.2">
      <c r="A78" s="85"/>
      <c r="B78" s="84"/>
      <c r="C78" s="53" t="s">
        <v>98</v>
      </c>
      <c r="E78" s="78">
        <v>59.156582987177174</v>
      </c>
      <c r="F78" s="80">
        <v>13102</v>
      </c>
      <c r="G78" s="79">
        <v>13422</v>
      </c>
      <c r="H78" s="79">
        <v>13348</v>
      </c>
      <c r="I78" s="79">
        <v>13718</v>
      </c>
      <c r="J78" s="105">
        <v>13431</v>
      </c>
      <c r="K78" s="79">
        <v>-329</v>
      </c>
      <c r="L78" s="81">
        <v>-2.4495569950115406</v>
      </c>
    </row>
    <row r="79" spans="1:12" ht="15" customHeight="1" x14ac:dyDescent="0.2">
      <c r="A79" s="88"/>
      <c r="B79" s="89"/>
      <c r="C79" s="131" t="s">
        <v>99</v>
      </c>
      <c r="D79" s="131"/>
      <c r="E79" s="90">
        <v>40.843417012822826</v>
      </c>
      <c r="F79" s="108">
        <v>9046</v>
      </c>
      <c r="G79" s="109">
        <v>9001</v>
      </c>
      <c r="H79" s="109">
        <v>8923</v>
      </c>
      <c r="I79" s="109">
        <v>9122</v>
      </c>
      <c r="J79" s="110">
        <v>9079</v>
      </c>
      <c r="K79" s="109">
        <v>-33</v>
      </c>
      <c r="L79" s="111">
        <v>-0.36347615376142745</v>
      </c>
    </row>
    <row r="80" spans="1:12" s="113" customFormat="1" ht="11.25" customHeight="1" x14ac:dyDescent="0.15">
      <c r="L80" s="114" t="s">
        <v>35</v>
      </c>
    </row>
    <row r="81" spans="1:12" s="86" customFormat="1" ht="12.75" customHeight="1" x14ac:dyDescent="0.2">
      <c r="A81" s="113" t="s">
        <v>201</v>
      </c>
    </row>
    <row r="82" spans="1:12" s="86" customFormat="1" ht="12.75" customHeight="1" x14ac:dyDescent="0.2">
      <c r="A82" s="113" t="s">
        <v>202</v>
      </c>
      <c r="B82" s="226"/>
      <c r="C82" s="226"/>
      <c r="D82" s="226"/>
      <c r="E82" s="226"/>
      <c r="F82" s="226"/>
      <c r="G82" s="226"/>
      <c r="H82" s="226"/>
      <c r="I82" s="226"/>
      <c r="J82" s="226"/>
      <c r="K82" s="226"/>
      <c r="L82" s="226"/>
    </row>
    <row r="83" spans="1:12" s="86" customFormat="1" ht="12.75" customHeight="1" x14ac:dyDescent="0.2">
      <c r="A83" s="113" t="s">
        <v>203</v>
      </c>
    </row>
    <row r="84" spans="1:12" s="86" customFormat="1" ht="12.75" customHeight="1" x14ac:dyDescent="0.2">
      <c r="A84" s="113" t="s">
        <v>204</v>
      </c>
    </row>
    <row r="85" spans="1:12" s="86" customFormat="1" ht="21" customHeight="1" x14ac:dyDescent="0.2">
      <c r="A85" s="116" t="s">
        <v>115</v>
      </c>
      <c r="B85" s="116"/>
      <c r="C85" s="116"/>
      <c r="D85" s="116"/>
      <c r="E85" s="116"/>
      <c r="F85" s="116"/>
      <c r="G85" s="116"/>
      <c r="H85" s="116"/>
      <c r="I85" s="116"/>
      <c r="J85" s="116"/>
      <c r="K85" s="116"/>
      <c r="L85" s="116"/>
    </row>
    <row r="86" spans="1:12" s="113" customFormat="1" ht="12.75" customHeight="1" x14ac:dyDescent="0.15">
      <c r="A86" s="116" t="s">
        <v>205</v>
      </c>
      <c r="B86" s="116"/>
      <c r="C86" s="116"/>
      <c r="D86" s="116"/>
      <c r="E86" s="116"/>
      <c r="F86" s="116"/>
      <c r="G86" s="116"/>
      <c r="H86" s="116"/>
      <c r="I86" s="116"/>
      <c r="J86" s="116"/>
      <c r="K86" s="116"/>
      <c r="L86" s="116"/>
    </row>
    <row r="87" spans="1:12" s="86" customFormat="1" ht="12.75" customHeight="1" x14ac:dyDescent="0.2"/>
    <row r="88" spans="1:12" s="86" customFormat="1" ht="12.75" customHeight="1" x14ac:dyDescent="0.2"/>
    <row r="89" spans="1:12" ht="12.75" customHeight="1" x14ac:dyDescent="0.2">
      <c r="E89" s="53"/>
      <c r="F89" s="53"/>
      <c r="G89" s="53"/>
      <c r="H89" s="53"/>
      <c r="I89" s="53"/>
      <c r="J89" s="53"/>
      <c r="K89" s="227"/>
      <c r="L89" s="53"/>
    </row>
    <row r="90" spans="1:12" ht="12.75" customHeight="1" x14ac:dyDescent="0.2">
      <c r="E90" s="53"/>
      <c r="F90" s="53"/>
      <c r="G90" s="53"/>
      <c r="H90" s="53"/>
      <c r="I90" s="53"/>
      <c r="J90" s="53"/>
      <c r="K90" s="227"/>
      <c r="L90" s="53"/>
    </row>
    <row r="91" spans="1:12" ht="15.95" customHeight="1" x14ac:dyDescent="0.2">
      <c r="E91" s="53"/>
      <c r="F91" s="53"/>
      <c r="G91" s="53"/>
      <c r="H91" s="53"/>
      <c r="I91" s="53"/>
      <c r="J91" s="53"/>
      <c r="K91" s="227"/>
      <c r="L91" s="53"/>
    </row>
    <row r="92" spans="1:12" ht="15.95" customHeight="1" x14ac:dyDescent="0.2">
      <c r="E92" s="53"/>
      <c r="F92" s="53"/>
      <c r="G92" s="53"/>
      <c r="H92" s="53"/>
      <c r="I92" s="53"/>
      <c r="J92" s="53"/>
      <c r="K92" s="227"/>
      <c r="L92" s="53"/>
    </row>
    <row r="93" spans="1:12" ht="15.95" customHeight="1" x14ac:dyDescent="0.2">
      <c r="E93" s="53"/>
      <c r="F93" s="53"/>
      <c r="G93" s="53"/>
      <c r="H93" s="53"/>
      <c r="I93" s="53"/>
      <c r="J93" s="53"/>
      <c r="K93" s="227"/>
      <c r="L93" s="53"/>
    </row>
    <row r="94" spans="1:12" ht="15.95" customHeight="1" x14ac:dyDescent="0.2">
      <c r="E94" s="53"/>
      <c r="F94" s="53"/>
      <c r="G94" s="53"/>
      <c r="H94" s="53"/>
      <c r="I94" s="53"/>
      <c r="J94" s="53"/>
      <c r="K94" s="227"/>
      <c r="L94" s="53"/>
    </row>
    <row r="95" spans="1:12" ht="15.95" customHeight="1" x14ac:dyDescent="0.2">
      <c r="E95" s="53"/>
      <c r="F95" s="53"/>
      <c r="G95" s="53"/>
      <c r="H95" s="53"/>
      <c r="I95" s="53"/>
      <c r="J95" s="53"/>
      <c r="K95" s="227"/>
      <c r="L95" s="53"/>
    </row>
    <row r="96" spans="1:12" ht="15.95" customHeight="1" x14ac:dyDescent="0.2">
      <c r="E96" s="53"/>
      <c r="F96" s="53"/>
      <c r="G96" s="53"/>
      <c r="H96" s="53"/>
      <c r="I96" s="53"/>
      <c r="J96" s="53"/>
      <c r="K96" s="227"/>
      <c r="L96" s="53"/>
    </row>
    <row r="97" spans="11:11" s="53" customFormat="1" ht="15.95" customHeight="1" x14ac:dyDescent="0.2">
      <c r="K97" s="227"/>
    </row>
    <row r="98" spans="11:11" s="53" customFormat="1" ht="15.95" customHeight="1" x14ac:dyDescent="0.2">
      <c r="K98" s="227"/>
    </row>
    <row r="99" spans="11:11" s="53" customFormat="1" ht="15.95" customHeight="1" x14ac:dyDescent="0.2">
      <c r="K99" s="227"/>
    </row>
    <row r="100" spans="11:11" s="53" customFormat="1" ht="15.95" customHeight="1" x14ac:dyDescent="0.2">
      <c r="K100" s="227"/>
    </row>
    <row r="101" spans="11:11" s="53" customFormat="1" ht="15.95" customHeight="1" x14ac:dyDescent="0.2">
      <c r="K101" s="227"/>
    </row>
    <row r="102" spans="11:11" s="53" customFormat="1" ht="15.95" customHeight="1" x14ac:dyDescent="0.2">
      <c r="K102" s="227"/>
    </row>
    <row r="103" spans="11:11" s="53" customFormat="1" ht="15.95" customHeight="1" x14ac:dyDescent="0.2">
      <c r="K103" s="227"/>
    </row>
    <row r="104" spans="11:11" s="53" customFormat="1" ht="15.95" customHeight="1" x14ac:dyDescent="0.2">
      <c r="K104" s="227"/>
    </row>
    <row r="105" spans="11:11" s="53" customFormat="1" ht="15.95" customHeight="1" x14ac:dyDescent="0.2">
      <c r="K105" s="227"/>
    </row>
    <row r="106" spans="11:11" s="53" customFormat="1" ht="15.95" customHeight="1" x14ac:dyDescent="0.2">
      <c r="K106" s="227"/>
    </row>
    <row r="107" spans="11:11" s="53" customFormat="1" ht="15.95" customHeight="1" x14ac:dyDescent="0.2">
      <c r="K107" s="227"/>
    </row>
    <row r="108" spans="11:11" s="53" customFormat="1" ht="15.95" customHeight="1" x14ac:dyDescent="0.2">
      <c r="K108" s="227"/>
    </row>
    <row r="109" spans="11:11" s="53" customFormat="1" ht="15.95" customHeight="1" x14ac:dyDescent="0.2">
      <c r="K109" s="227"/>
    </row>
    <row r="110" spans="11:11" s="53" customFormat="1" ht="15.95" customHeight="1" x14ac:dyDescent="0.2">
      <c r="K110" s="227"/>
    </row>
    <row r="111" spans="11:11" s="53" customFormat="1" ht="15.95" customHeight="1" x14ac:dyDescent="0.2">
      <c r="K111" s="227"/>
    </row>
    <row r="112" spans="11:11" s="53" customFormat="1" ht="15.95" customHeight="1" x14ac:dyDescent="0.2">
      <c r="K112" s="227"/>
    </row>
    <row r="113" spans="11:11" s="53" customFormat="1" ht="15.95" customHeight="1" x14ac:dyDescent="0.2">
      <c r="K113" s="227"/>
    </row>
    <row r="114" spans="11:11" s="53" customFormat="1" ht="15.95" customHeight="1" x14ac:dyDescent="0.2">
      <c r="K114" s="227"/>
    </row>
    <row r="115" spans="11:11" s="53" customFormat="1" ht="15.95" customHeight="1" x14ac:dyDescent="0.2">
      <c r="K115" s="227"/>
    </row>
    <row r="116" spans="11:11" s="53" customFormat="1" ht="15.95" customHeight="1" x14ac:dyDescent="0.2">
      <c r="K116" s="227"/>
    </row>
    <row r="117" spans="11:11" s="53" customFormat="1" ht="15.95" customHeight="1" x14ac:dyDescent="0.2">
      <c r="K117" s="227"/>
    </row>
    <row r="118" spans="11:11" s="53" customFormat="1" ht="15.95" customHeight="1" x14ac:dyDescent="0.2">
      <c r="K118" s="227"/>
    </row>
    <row r="119" spans="11:11" s="53" customFormat="1" ht="15.95" customHeight="1" x14ac:dyDescent="0.2">
      <c r="K119" s="227"/>
    </row>
    <row r="120" spans="11:11" s="53" customFormat="1" ht="15.95" customHeight="1" x14ac:dyDescent="0.2">
      <c r="K120" s="227"/>
    </row>
    <row r="121" spans="11:11" s="53" customFormat="1" ht="15.95" customHeight="1" x14ac:dyDescent="0.2">
      <c r="K121" s="227"/>
    </row>
    <row r="122" spans="11:11" s="53" customFormat="1" ht="15.95" customHeight="1" x14ac:dyDescent="0.2">
      <c r="K122" s="227"/>
    </row>
    <row r="123" spans="11:11" s="53" customFormat="1" ht="15.95" customHeight="1" x14ac:dyDescent="0.2">
      <c r="K123" s="227"/>
    </row>
    <row r="124" spans="11:11" s="53" customFormat="1" ht="15.95" customHeight="1" x14ac:dyDescent="0.2">
      <c r="K124" s="227"/>
    </row>
    <row r="125" spans="11:11" s="53" customFormat="1" ht="15.95" customHeight="1" x14ac:dyDescent="0.2">
      <c r="K125" s="227"/>
    </row>
    <row r="126" spans="11:11" s="53" customFormat="1" ht="15.95" customHeight="1" x14ac:dyDescent="0.2">
      <c r="K126" s="227"/>
    </row>
    <row r="127" spans="11:11" s="53" customFormat="1" ht="15.95" customHeight="1" x14ac:dyDescent="0.2">
      <c r="K127" s="227"/>
    </row>
    <row r="128" spans="11:11" s="53" customFormat="1" ht="15.95" customHeight="1" x14ac:dyDescent="0.2">
      <c r="K128" s="227"/>
    </row>
    <row r="129" spans="11:11" s="53" customFormat="1" ht="15.95" customHeight="1" x14ac:dyDescent="0.2">
      <c r="K129" s="227"/>
    </row>
    <row r="130" spans="11:11" s="53" customFormat="1" ht="15.95" customHeight="1" x14ac:dyDescent="0.2">
      <c r="K130" s="227"/>
    </row>
    <row r="131" spans="11:11" s="53" customFormat="1" ht="15.95" customHeight="1" x14ac:dyDescent="0.2">
      <c r="K131" s="227"/>
    </row>
    <row r="132" spans="11:11" s="53" customFormat="1" ht="15.95" customHeight="1" x14ac:dyDescent="0.2">
      <c r="K132" s="227"/>
    </row>
    <row r="133" spans="11:11" s="53" customFormat="1" ht="15.95" customHeight="1" x14ac:dyDescent="0.2">
      <c r="K133" s="227"/>
    </row>
    <row r="134" spans="11:11" s="53" customFormat="1" ht="15.95" customHeight="1" x14ac:dyDescent="0.2">
      <c r="K134" s="227"/>
    </row>
    <row r="135" spans="11:11" s="53" customFormat="1" ht="15.95" customHeight="1" x14ac:dyDescent="0.2">
      <c r="K135" s="227"/>
    </row>
    <row r="136" spans="11:11" s="53" customFormat="1" ht="15.95" customHeight="1" x14ac:dyDescent="0.2">
      <c r="K136" s="227"/>
    </row>
    <row r="137" spans="11:11" s="53" customFormat="1" ht="15.95" customHeight="1" x14ac:dyDescent="0.2">
      <c r="K137" s="227"/>
    </row>
    <row r="138" spans="11:11" s="53" customFormat="1" ht="15.95" customHeight="1" x14ac:dyDescent="0.2">
      <c r="K138" s="227"/>
    </row>
    <row r="139" spans="11:11" s="53" customFormat="1" ht="15.95" customHeight="1" x14ac:dyDescent="0.2">
      <c r="K139" s="227"/>
    </row>
    <row r="140" spans="11:11" s="53" customFormat="1" ht="15.95" customHeight="1" x14ac:dyDescent="0.2">
      <c r="K140" s="227"/>
    </row>
    <row r="141" spans="11:11" s="53" customFormat="1" ht="15.95" customHeight="1" x14ac:dyDescent="0.2">
      <c r="K141" s="227"/>
    </row>
    <row r="142" spans="11:11" s="53" customFormat="1" ht="15.95" customHeight="1" x14ac:dyDescent="0.2">
      <c r="K142" s="227"/>
    </row>
    <row r="143" spans="11:11" s="53" customFormat="1" ht="15.95" customHeight="1" x14ac:dyDescent="0.2">
      <c r="K143" s="227"/>
    </row>
    <row r="144" spans="11:11" s="53" customFormat="1" ht="15.95" customHeight="1" x14ac:dyDescent="0.2">
      <c r="K144" s="227"/>
    </row>
    <row r="145" spans="11:11" s="53" customFormat="1" ht="15.95" customHeight="1" x14ac:dyDescent="0.2">
      <c r="K145" s="227"/>
    </row>
    <row r="146" spans="11:11" s="53" customFormat="1" ht="15.95" customHeight="1" x14ac:dyDescent="0.2">
      <c r="K146" s="227"/>
    </row>
    <row r="147" spans="11:11" s="53" customFormat="1" ht="15.95" customHeight="1" x14ac:dyDescent="0.2">
      <c r="K147" s="227"/>
    </row>
    <row r="148" spans="11:11" s="53" customFormat="1" ht="15.95" customHeight="1" x14ac:dyDescent="0.2">
      <c r="K148" s="227"/>
    </row>
    <row r="149" spans="11:11" s="53" customFormat="1" ht="15.95" customHeight="1" x14ac:dyDescent="0.2">
      <c r="K149" s="227"/>
    </row>
    <row r="150" spans="11:11" s="53" customFormat="1" ht="15.95" customHeight="1" x14ac:dyDescent="0.2">
      <c r="K150" s="227"/>
    </row>
    <row r="151" spans="11:11" s="53" customFormat="1" ht="15.95" customHeight="1" x14ac:dyDescent="0.2">
      <c r="K151" s="227"/>
    </row>
    <row r="152" spans="11:11" s="53" customFormat="1" ht="15.95" customHeight="1" x14ac:dyDescent="0.2">
      <c r="K152" s="227"/>
    </row>
    <row r="153" spans="11:11" s="53" customFormat="1" ht="15.95" customHeight="1" x14ac:dyDescent="0.2">
      <c r="K153" s="227"/>
    </row>
    <row r="154" spans="11:11" s="53" customFormat="1" ht="15.95" customHeight="1" x14ac:dyDescent="0.2">
      <c r="K154" s="227"/>
    </row>
    <row r="155" spans="11:11" s="53" customFormat="1" ht="15.95" customHeight="1" x14ac:dyDescent="0.2">
      <c r="K155" s="227"/>
    </row>
    <row r="156" spans="11:11" s="53" customFormat="1" ht="15.95" customHeight="1" x14ac:dyDescent="0.2">
      <c r="K156" s="227"/>
    </row>
    <row r="157" spans="11:11" s="53" customFormat="1" ht="15.95" customHeight="1" x14ac:dyDescent="0.2">
      <c r="K157" s="227"/>
    </row>
    <row r="158" spans="11:11" s="53" customFormat="1" ht="15.95" customHeight="1" x14ac:dyDescent="0.2">
      <c r="K158" s="227"/>
    </row>
    <row r="159" spans="11:11" s="53" customFormat="1" ht="15.95" customHeight="1" x14ac:dyDescent="0.2">
      <c r="K159" s="227"/>
    </row>
    <row r="160" spans="11:11" s="53" customFormat="1" ht="15.95" customHeight="1" x14ac:dyDescent="0.2">
      <c r="K160" s="227"/>
    </row>
    <row r="161" spans="11:11" s="53" customFormat="1" ht="15.95" customHeight="1" x14ac:dyDescent="0.2">
      <c r="K161" s="227"/>
    </row>
    <row r="162" spans="11:11" s="53" customFormat="1" ht="15.95" customHeight="1" x14ac:dyDescent="0.2">
      <c r="K162" s="227"/>
    </row>
    <row r="163" spans="11:11" s="53" customFormat="1" ht="15.95" customHeight="1" x14ac:dyDescent="0.2">
      <c r="K163" s="227"/>
    </row>
    <row r="164" spans="11:11" s="53" customFormat="1" ht="15.95" customHeight="1" x14ac:dyDescent="0.2">
      <c r="K164" s="227"/>
    </row>
    <row r="165" spans="11:11" s="53" customFormat="1" ht="15.95" customHeight="1" x14ac:dyDescent="0.2">
      <c r="K165" s="227"/>
    </row>
    <row r="166" spans="11:11" s="53" customFormat="1" ht="15.95" customHeight="1" x14ac:dyDescent="0.2">
      <c r="K166" s="227"/>
    </row>
    <row r="167" spans="11:11" s="53" customFormat="1" ht="15.95" customHeight="1" x14ac:dyDescent="0.2">
      <c r="K167" s="227"/>
    </row>
    <row r="168" spans="11:11" s="53" customFormat="1" ht="15.95" customHeight="1" x14ac:dyDescent="0.2">
      <c r="K168" s="227"/>
    </row>
    <row r="169" spans="11:11" s="53" customFormat="1" ht="15.95" customHeight="1" x14ac:dyDescent="0.2">
      <c r="K169" s="227"/>
    </row>
    <row r="170" spans="11:11" s="53" customFormat="1" ht="15.95" customHeight="1" x14ac:dyDescent="0.2">
      <c r="K170" s="227"/>
    </row>
    <row r="171" spans="11:11" s="53" customFormat="1" ht="15.95" customHeight="1" x14ac:dyDescent="0.2">
      <c r="K171" s="227"/>
    </row>
    <row r="172" spans="11:11" s="53" customFormat="1" ht="15.95" customHeight="1" x14ac:dyDescent="0.2">
      <c r="K172" s="227"/>
    </row>
    <row r="173" spans="11:11" s="53" customFormat="1" ht="15.95" customHeight="1" x14ac:dyDescent="0.2">
      <c r="K173" s="227"/>
    </row>
    <row r="174" spans="11:11" s="53" customFormat="1" ht="15.95" customHeight="1" x14ac:dyDescent="0.2">
      <c r="K174" s="227"/>
    </row>
    <row r="175" spans="11:11" s="53" customFormat="1" ht="15.95" customHeight="1" x14ac:dyDescent="0.2">
      <c r="K175" s="227"/>
    </row>
    <row r="176" spans="11:11" s="53" customFormat="1" ht="15.95" customHeight="1" x14ac:dyDescent="0.2">
      <c r="K176" s="227"/>
    </row>
    <row r="177" spans="11:11" s="53" customFormat="1" ht="15.95" customHeight="1" x14ac:dyDescent="0.2">
      <c r="K177" s="227"/>
    </row>
    <row r="178" spans="11:11" s="53" customFormat="1" ht="15.95" customHeight="1" x14ac:dyDescent="0.2">
      <c r="K178" s="227"/>
    </row>
    <row r="179" spans="11:11" s="53" customFormat="1" ht="15.95" customHeight="1" x14ac:dyDescent="0.2">
      <c r="K179" s="227"/>
    </row>
    <row r="180" spans="11:11" s="53" customFormat="1" ht="15.95" customHeight="1" x14ac:dyDescent="0.2">
      <c r="K180" s="227"/>
    </row>
    <row r="181" spans="11:11" s="53" customFormat="1" ht="15.95" customHeight="1" x14ac:dyDescent="0.2">
      <c r="K181" s="227"/>
    </row>
    <row r="182" spans="11:11" s="53" customFormat="1" ht="15.95" customHeight="1" x14ac:dyDescent="0.2">
      <c r="K182" s="227"/>
    </row>
    <row r="183" spans="11:11" s="53" customFormat="1" ht="15.95" customHeight="1" x14ac:dyDescent="0.2">
      <c r="K183" s="227"/>
    </row>
    <row r="184" spans="11:11" s="53" customFormat="1" ht="15.95" customHeight="1" x14ac:dyDescent="0.2">
      <c r="K184" s="227"/>
    </row>
    <row r="185" spans="11:11" s="53" customFormat="1" ht="15.95" customHeight="1" x14ac:dyDescent="0.2">
      <c r="K185" s="227"/>
    </row>
    <row r="186" spans="11:11" s="53" customFormat="1" ht="15.95" customHeight="1" x14ac:dyDescent="0.2">
      <c r="K186" s="227"/>
    </row>
    <row r="187" spans="11:11" s="53" customFormat="1" ht="15.95" customHeight="1" x14ac:dyDescent="0.2">
      <c r="K187" s="227"/>
    </row>
    <row r="188" spans="11:11" s="53" customFormat="1" ht="15.95" customHeight="1" x14ac:dyDescent="0.2">
      <c r="K188" s="227"/>
    </row>
    <row r="189" spans="11:11" s="53" customFormat="1" ht="15.95" customHeight="1" x14ac:dyDescent="0.2">
      <c r="K189" s="227"/>
    </row>
    <row r="190" spans="11:11" s="53" customFormat="1" ht="15.95" customHeight="1" x14ac:dyDescent="0.2">
      <c r="K190" s="227"/>
    </row>
    <row r="191" spans="11:11" s="53" customFormat="1" ht="15.95" customHeight="1" x14ac:dyDescent="0.2">
      <c r="K191" s="227"/>
    </row>
    <row r="192" spans="11:11" s="53" customFormat="1" ht="15.95" customHeight="1" x14ac:dyDescent="0.2">
      <c r="K192" s="227"/>
    </row>
    <row r="193" spans="11:11" s="53" customFormat="1" ht="15.95" customHeight="1" x14ac:dyDescent="0.2">
      <c r="K193" s="227"/>
    </row>
    <row r="194" spans="11:11" s="53" customFormat="1" ht="15.95" customHeight="1" x14ac:dyDescent="0.2">
      <c r="K194" s="227"/>
    </row>
    <row r="195" spans="11:11" s="53" customFormat="1" ht="15.95" customHeight="1" x14ac:dyDescent="0.2">
      <c r="K195" s="227"/>
    </row>
    <row r="196" spans="11:11" s="53" customFormat="1" ht="15.95" customHeight="1" x14ac:dyDescent="0.2">
      <c r="K196" s="227"/>
    </row>
    <row r="197" spans="11:11" s="53" customFormat="1" ht="15.95" customHeight="1" x14ac:dyDescent="0.2">
      <c r="K197" s="227"/>
    </row>
    <row r="198" spans="11:11" s="53" customFormat="1" ht="15.95" customHeight="1" x14ac:dyDescent="0.2">
      <c r="K198" s="227"/>
    </row>
    <row r="199" spans="11:11" s="53" customFormat="1" ht="15.95" customHeight="1" x14ac:dyDescent="0.2">
      <c r="K199" s="227"/>
    </row>
    <row r="200" spans="11:11" s="53" customFormat="1" ht="15.95" customHeight="1" x14ac:dyDescent="0.2">
      <c r="K200" s="227"/>
    </row>
    <row r="863" spans="6:6" ht="15.95" customHeight="1" x14ac:dyDescent="0.2">
      <c r="F863" s="228"/>
    </row>
  </sheetData>
  <mergeCells count="23">
    <mergeCell ref="A86:L86"/>
    <mergeCell ref="A35:D35"/>
    <mergeCell ref="A41:D41"/>
    <mergeCell ref="A44:D44"/>
    <mergeCell ref="A47:D47"/>
    <mergeCell ref="A50:D50"/>
    <mergeCell ref="A85:L85"/>
    <mergeCell ref="I8:I9"/>
    <mergeCell ref="J8:J9"/>
    <mergeCell ref="A12:D12"/>
    <mergeCell ref="B13:C13"/>
    <mergeCell ref="A14:D14"/>
    <mergeCell ref="A29:D29"/>
    <mergeCell ref="A3:L3"/>
    <mergeCell ref="A4:L4"/>
    <mergeCell ref="A5:F5"/>
    <mergeCell ref="A7:D10"/>
    <mergeCell ref="E7:E10"/>
    <mergeCell ref="F7:J7"/>
    <mergeCell ref="K7:L8"/>
    <mergeCell ref="F8:F9"/>
    <mergeCell ref="G8:G9"/>
    <mergeCell ref="H8:H9"/>
  </mergeCells>
  <printOptions horizontalCentered="1"/>
  <pageMargins left="0.7" right="0.7" top="0.75" bottom="0.75" header="0.3" footer="0.3"/>
  <pageSetup paperSize="9" scale="75" fitToHeight="0" orientation="portrait" r:id="rId1"/>
  <headerFooter alignWithMargins="0"/>
  <rowBreaks count="1" manualBreakCount="1">
    <brk id="49"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2A52E5-FE7D-4F8C-95E3-601A467C169A}">
  <sheetPr codeName="Tabelle111">
    <pageSetUpPr fitToPage="1"/>
  </sheetPr>
  <dimension ref="A1:O200"/>
  <sheetViews>
    <sheetView showGridLines="0" zoomScaleNormal="100" workbookViewId="0"/>
  </sheetViews>
  <sheetFormatPr baseColWidth="10" defaultColWidth="8.85546875" defaultRowHeight="15.95" customHeight="1" x14ac:dyDescent="0.2"/>
  <cols>
    <col min="1" max="1" width="9.7109375" style="53" customWidth="1"/>
    <col min="2" max="2" width="48.7109375" style="53"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5" customFormat="1" ht="36.75" customHeight="1" x14ac:dyDescent="0.2">
      <c r="A1" s="32"/>
      <c r="B1" s="33"/>
      <c r="C1" s="33"/>
      <c r="D1" s="33"/>
      <c r="E1" s="33"/>
      <c r="F1" s="33"/>
      <c r="G1" s="33"/>
      <c r="H1" s="33"/>
      <c r="I1" s="33"/>
      <c r="J1" s="34" t="s">
        <v>38</v>
      </c>
    </row>
    <row r="2" spans="1:15" customFormat="1" ht="11.25" customHeight="1" x14ac:dyDescent="0.2">
      <c r="A2" s="35"/>
      <c r="B2" s="36"/>
      <c r="C2" s="36"/>
      <c r="D2" s="36"/>
      <c r="E2" s="36"/>
      <c r="F2" s="36"/>
      <c r="G2" s="36"/>
      <c r="H2" s="36"/>
      <c r="I2" s="36"/>
      <c r="J2" s="36"/>
    </row>
    <row r="3" spans="1:15" s="39" customFormat="1" ht="20.100000000000001" customHeight="1" x14ac:dyDescent="0.2">
      <c r="A3" s="38" t="s">
        <v>206</v>
      </c>
      <c r="B3" s="38"/>
      <c r="C3" s="38"/>
      <c r="D3" s="38"/>
      <c r="E3" s="38"/>
      <c r="F3" s="38"/>
      <c r="G3" s="38"/>
      <c r="H3" s="38"/>
      <c r="I3" s="38"/>
      <c r="J3" s="38"/>
    </row>
    <row r="4" spans="1:15" s="39" customFormat="1" ht="12" customHeight="1" x14ac:dyDescent="0.2">
      <c r="A4" s="40" t="s">
        <v>84</v>
      </c>
      <c r="B4" s="40"/>
      <c r="C4" s="40"/>
      <c r="D4" s="40"/>
      <c r="E4" s="40"/>
      <c r="F4" s="40"/>
      <c r="G4" s="40"/>
      <c r="H4" s="40"/>
      <c r="I4" s="40"/>
      <c r="J4" s="40"/>
    </row>
    <row r="5" spans="1:15" s="39" customFormat="1" ht="12" customHeight="1" x14ac:dyDescent="0.2">
      <c r="A5" s="41" t="s">
        <v>40</v>
      </c>
      <c r="B5" s="41"/>
      <c r="C5" s="41"/>
      <c r="D5" s="41"/>
      <c r="E5" s="206"/>
      <c r="F5" s="206"/>
      <c r="G5" s="206"/>
      <c r="H5" s="206"/>
      <c r="I5" s="206"/>
      <c r="J5" s="206"/>
    </row>
    <row r="6" spans="1:15" s="39" customFormat="1" ht="11.25" customHeight="1" x14ac:dyDescent="0.2">
      <c r="A6" s="186"/>
      <c r="B6" s="187"/>
      <c r="C6" s="187"/>
      <c r="D6" s="187"/>
      <c r="E6" s="187"/>
      <c r="F6" s="187"/>
      <c r="G6" s="187"/>
      <c r="H6" s="187"/>
      <c r="I6" s="187"/>
      <c r="J6" s="187"/>
    </row>
    <row r="7" spans="1:15" customFormat="1" ht="12" customHeight="1" x14ac:dyDescent="0.2">
      <c r="A7" s="51" t="s">
        <v>207</v>
      </c>
      <c r="B7" s="52"/>
      <c r="C7" s="47" t="s">
        <v>86</v>
      </c>
      <c r="D7" s="48" t="s">
        <v>173</v>
      </c>
      <c r="E7" s="49"/>
      <c r="F7" s="49"/>
      <c r="G7" s="49"/>
      <c r="H7" s="50"/>
      <c r="I7" s="51" t="s">
        <v>174</v>
      </c>
      <c r="J7" s="52"/>
      <c r="K7" s="53"/>
      <c r="L7" s="53"/>
      <c r="M7" s="53"/>
      <c r="N7" s="53"/>
      <c r="O7" s="53"/>
    </row>
    <row r="8" spans="1:15" ht="21.75" customHeight="1" x14ac:dyDescent="0.2">
      <c r="A8" s="229"/>
      <c r="B8" s="230"/>
      <c r="C8" s="56"/>
      <c r="D8" s="57" t="s">
        <v>89</v>
      </c>
      <c r="E8" s="57" t="s">
        <v>90</v>
      </c>
      <c r="F8" s="57" t="s">
        <v>91</v>
      </c>
      <c r="G8" s="57" t="s">
        <v>92</v>
      </c>
      <c r="H8" s="57" t="s">
        <v>93</v>
      </c>
      <c r="I8" s="58"/>
      <c r="J8" s="59"/>
    </row>
    <row r="9" spans="1:15" ht="12" customHeight="1" x14ac:dyDescent="0.2">
      <c r="A9" s="229"/>
      <c r="B9" s="230"/>
      <c r="C9" s="56"/>
      <c r="D9" s="60"/>
      <c r="E9" s="60"/>
      <c r="F9" s="60"/>
      <c r="G9" s="60"/>
      <c r="H9" s="60"/>
      <c r="I9" s="61" t="s">
        <v>94</v>
      </c>
      <c r="J9" s="62" t="s">
        <v>95</v>
      </c>
    </row>
    <row r="10" spans="1:15" ht="12" customHeight="1" x14ac:dyDescent="0.2">
      <c r="A10" s="231"/>
      <c r="B10" s="232"/>
      <c r="C10" s="65"/>
      <c r="D10" s="66">
        <v>1</v>
      </c>
      <c r="E10" s="66">
        <v>2</v>
      </c>
      <c r="F10" s="66">
        <v>3</v>
      </c>
      <c r="G10" s="66">
        <v>4</v>
      </c>
      <c r="H10" s="66">
        <v>5</v>
      </c>
      <c r="I10" s="66">
        <v>6</v>
      </c>
      <c r="J10" s="66">
        <v>7</v>
      </c>
      <c r="K10" s="67"/>
    </row>
    <row r="11" spans="1:15" s="77" customFormat="1" ht="24.95" customHeight="1" x14ac:dyDescent="0.2">
      <c r="A11" s="233" t="s">
        <v>96</v>
      </c>
      <c r="B11" s="234"/>
      <c r="C11" s="78">
        <v>100</v>
      </c>
      <c r="D11" s="80">
        <v>299473</v>
      </c>
      <c r="E11" s="79">
        <v>299885</v>
      </c>
      <c r="F11" s="79">
        <v>297354</v>
      </c>
      <c r="G11" s="79">
        <v>298272</v>
      </c>
      <c r="H11" s="105">
        <v>298660</v>
      </c>
      <c r="I11" s="80">
        <v>813</v>
      </c>
      <c r="J11" s="81">
        <v>0.2722158976762874</v>
      </c>
    </row>
    <row r="12" spans="1:15" ht="24.95" customHeight="1" x14ac:dyDescent="0.2">
      <c r="A12" s="158" t="s">
        <v>124</v>
      </c>
      <c r="B12" s="159" t="s">
        <v>125</v>
      </c>
      <c r="C12" s="78">
        <v>0.77436029291455322</v>
      </c>
      <c r="D12" s="80">
        <v>2319</v>
      </c>
      <c r="E12" s="79">
        <v>2308</v>
      </c>
      <c r="F12" s="79">
        <v>2335</v>
      </c>
      <c r="G12" s="79">
        <v>2200</v>
      </c>
      <c r="H12" s="105">
        <v>2200</v>
      </c>
      <c r="I12" s="80">
        <v>119</v>
      </c>
      <c r="J12" s="81">
        <v>5.4090909090909092</v>
      </c>
    </row>
    <row r="13" spans="1:15" ht="24.95" customHeight="1" x14ac:dyDescent="0.2">
      <c r="A13" s="158" t="s">
        <v>126</v>
      </c>
      <c r="B13" s="164" t="s">
        <v>208</v>
      </c>
      <c r="C13" s="78">
        <v>1.4184918172923768</v>
      </c>
      <c r="D13" s="80">
        <v>4248</v>
      </c>
      <c r="E13" s="79">
        <v>4206</v>
      </c>
      <c r="F13" s="79">
        <v>4145</v>
      </c>
      <c r="G13" s="79">
        <v>4179</v>
      </c>
      <c r="H13" s="105">
        <v>4137</v>
      </c>
      <c r="I13" s="80">
        <v>111</v>
      </c>
      <c r="J13" s="81">
        <v>2.6831036983321246</v>
      </c>
    </row>
    <row r="14" spans="1:15" s="180" customFormat="1" ht="24" customHeight="1" x14ac:dyDescent="0.2">
      <c r="A14" s="158" t="s">
        <v>209</v>
      </c>
      <c r="B14" s="164" t="s">
        <v>129</v>
      </c>
      <c r="C14" s="78">
        <v>14.622687187158776</v>
      </c>
      <c r="D14" s="80">
        <v>43791</v>
      </c>
      <c r="E14" s="79">
        <v>44118</v>
      </c>
      <c r="F14" s="79">
        <v>43774</v>
      </c>
      <c r="G14" s="79">
        <v>44375</v>
      </c>
      <c r="H14" s="105">
        <v>45007</v>
      </c>
      <c r="I14" s="80">
        <v>-1216</v>
      </c>
      <c r="J14" s="81">
        <v>-2.7018019419201456</v>
      </c>
      <c r="K14" s="53"/>
      <c r="L14" s="53"/>
      <c r="M14" s="53"/>
      <c r="N14" s="53"/>
      <c r="O14" s="53"/>
    </row>
    <row r="15" spans="1:15" ht="24.75" customHeight="1" x14ac:dyDescent="0.2">
      <c r="A15" s="158" t="s">
        <v>210</v>
      </c>
      <c r="B15" s="164" t="s">
        <v>211</v>
      </c>
      <c r="C15" s="78">
        <v>2.9892511177969299</v>
      </c>
      <c r="D15" s="80">
        <v>8952</v>
      </c>
      <c r="E15" s="79">
        <v>8974</v>
      </c>
      <c r="F15" s="79">
        <v>8889</v>
      </c>
      <c r="G15" s="79">
        <v>9121</v>
      </c>
      <c r="H15" s="105">
        <v>9332</v>
      </c>
      <c r="I15" s="80">
        <v>-380</v>
      </c>
      <c r="J15" s="81">
        <v>-4.0720102871838835</v>
      </c>
    </row>
    <row r="16" spans="1:15" s="180" customFormat="1" ht="24.95" customHeight="1" x14ac:dyDescent="0.2">
      <c r="A16" s="158" t="s">
        <v>212</v>
      </c>
      <c r="B16" s="164" t="s">
        <v>133</v>
      </c>
      <c r="C16" s="78">
        <v>7.7966961963181989</v>
      </c>
      <c r="D16" s="80">
        <v>23349</v>
      </c>
      <c r="E16" s="79">
        <v>23570</v>
      </c>
      <c r="F16" s="79">
        <v>23390</v>
      </c>
      <c r="G16" s="79">
        <v>23671</v>
      </c>
      <c r="H16" s="105">
        <v>23908</v>
      </c>
      <c r="I16" s="80">
        <v>-559</v>
      </c>
      <c r="J16" s="81">
        <v>-2.3381294964028778</v>
      </c>
      <c r="K16" s="53"/>
      <c r="L16" s="53"/>
      <c r="M16" s="53"/>
      <c r="N16" s="53"/>
      <c r="O16" s="53"/>
    </row>
    <row r="17" spans="1:15" ht="24.95" customHeight="1" x14ac:dyDescent="0.2">
      <c r="A17" s="158" t="s">
        <v>213</v>
      </c>
      <c r="B17" s="164" t="s">
        <v>214</v>
      </c>
      <c r="C17" s="78">
        <v>3.8367398730436468</v>
      </c>
      <c r="D17" s="80">
        <v>11490</v>
      </c>
      <c r="E17" s="79">
        <v>11574</v>
      </c>
      <c r="F17" s="79">
        <v>11495</v>
      </c>
      <c r="G17" s="79">
        <v>11583</v>
      </c>
      <c r="H17" s="105">
        <v>11767</v>
      </c>
      <c r="I17" s="80">
        <v>-277</v>
      </c>
      <c r="J17" s="81">
        <v>-2.3540409620124074</v>
      </c>
    </row>
    <row r="18" spans="1:15" s="180" customFormat="1" ht="24.95" customHeight="1" x14ac:dyDescent="0.2">
      <c r="A18" s="167" t="s">
        <v>136</v>
      </c>
      <c r="B18" s="168" t="s">
        <v>137</v>
      </c>
      <c r="C18" s="78">
        <v>3.930905290293282</v>
      </c>
      <c r="D18" s="80">
        <v>11772</v>
      </c>
      <c r="E18" s="79">
        <v>11961</v>
      </c>
      <c r="F18" s="79">
        <v>11730</v>
      </c>
      <c r="G18" s="79">
        <v>11889</v>
      </c>
      <c r="H18" s="105">
        <v>11759</v>
      </c>
      <c r="I18" s="80">
        <v>13</v>
      </c>
      <c r="J18" s="81">
        <v>0.11055361850497492</v>
      </c>
      <c r="K18" s="53"/>
      <c r="L18" s="53"/>
      <c r="M18" s="53"/>
      <c r="N18" s="53"/>
      <c r="O18" s="53"/>
    </row>
    <row r="19" spans="1:15" ht="24.95" customHeight="1" x14ac:dyDescent="0.2">
      <c r="A19" s="158" t="s">
        <v>138</v>
      </c>
      <c r="B19" s="164" t="s">
        <v>139</v>
      </c>
      <c r="C19" s="78">
        <v>13.437605393474536</v>
      </c>
      <c r="D19" s="80">
        <v>40242</v>
      </c>
      <c r="E19" s="79">
        <v>40624</v>
      </c>
      <c r="F19" s="79">
        <v>40531</v>
      </c>
      <c r="G19" s="79">
        <v>40978</v>
      </c>
      <c r="H19" s="105">
        <v>40723</v>
      </c>
      <c r="I19" s="80">
        <v>-481</v>
      </c>
      <c r="J19" s="81">
        <v>-1.1811507010780149</v>
      </c>
    </row>
    <row r="20" spans="1:15" s="180" customFormat="1" ht="24.95" customHeight="1" x14ac:dyDescent="0.2">
      <c r="A20" s="158" t="s">
        <v>140</v>
      </c>
      <c r="B20" s="164" t="s">
        <v>141</v>
      </c>
      <c r="C20" s="78">
        <v>3.1044534899640368</v>
      </c>
      <c r="D20" s="80">
        <v>9297</v>
      </c>
      <c r="E20" s="79">
        <v>9286</v>
      </c>
      <c r="F20" s="79">
        <v>9073</v>
      </c>
      <c r="G20" s="79">
        <v>9132</v>
      </c>
      <c r="H20" s="105">
        <v>9509</v>
      </c>
      <c r="I20" s="80">
        <v>-212</v>
      </c>
      <c r="J20" s="81">
        <v>-2.2294668209065098</v>
      </c>
      <c r="K20" s="53"/>
      <c r="L20" s="53"/>
      <c r="M20" s="53"/>
      <c r="N20" s="53"/>
      <c r="O20" s="53"/>
    </row>
    <row r="21" spans="1:15" ht="24.95" customHeight="1" x14ac:dyDescent="0.2">
      <c r="A21" s="167" t="s">
        <v>142</v>
      </c>
      <c r="B21" s="168" t="s">
        <v>143</v>
      </c>
      <c r="C21" s="78">
        <v>2.3795133451095758</v>
      </c>
      <c r="D21" s="80">
        <v>7126</v>
      </c>
      <c r="E21" s="79">
        <v>7162</v>
      </c>
      <c r="F21" s="79">
        <v>7223</v>
      </c>
      <c r="G21" s="79">
        <v>6989</v>
      </c>
      <c r="H21" s="105">
        <v>7057</v>
      </c>
      <c r="I21" s="80">
        <v>69</v>
      </c>
      <c r="J21" s="81">
        <v>0.97775258608473858</v>
      </c>
    </row>
    <row r="22" spans="1:15" ht="24.95" customHeight="1" x14ac:dyDescent="0.2">
      <c r="A22" s="167" t="s">
        <v>144</v>
      </c>
      <c r="B22" s="164" t="s">
        <v>145</v>
      </c>
      <c r="C22" s="78">
        <v>5.1083069258330465</v>
      </c>
      <c r="D22" s="80">
        <v>15298</v>
      </c>
      <c r="E22" s="79">
        <v>15246</v>
      </c>
      <c r="F22" s="79">
        <v>15169</v>
      </c>
      <c r="G22" s="79">
        <v>15213</v>
      </c>
      <c r="H22" s="105">
        <v>15181</v>
      </c>
      <c r="I22" s="80">
        <v>117</v>
      </c>
      <c r="J22" s="81">
        <v>0.77070021737698435</v>
      </c>
    </row>
    <row r="23" spans="1:15" ht="24.95" customHeight="1" x14ac:dyDescent="0.2">
      <c r="A23" s="158" t="s">
        <v>146</v>
      </c>
      <c r="B23" s="164" t="s">
        <v>147</v>
      </c>
      <c r="C23" s="78">
        <v>5.2351964951765266</v>
      </c>
      <c r="D23" s="80">
        <v>15678</v>
      </c>
      <c r="E23" s="79">
        <v>15601</v>
      </c>
      <c r="F23" s="79">
        <v>15217</v>
      </c>
      <c r="G23" s="79">
        <v>15202</v>
      </c>
      <c r="H23" s="105">
        <v>15127</v>
      </c>
      <c r="I23" s="80">
        <v>551</v>
      </c>
      <c r="J23" s="81">
        <v>3.6424935545712964</v>
      </c>
    </row>
    <row r="24" spans="1:15" ht="24.95" customHeight="1" x14ac:dyDescent="0.2">
      <c r="A24" s="158" t="s">
        <v>148</v>
      </c>
      <c r="B24" s="164" t="s">
        <v>215</v>
      </c>
      <c r="C24" s="78">
        <v>7.9346051229994021</v>
      </c>
      <c r="D24" s="80">
        <v>23762</v>
      </c>
      <c r="E24" s="79">
        <v>23712</v>
      </c>
      <c r="F24" s="79">
        <v>23530</v>
      </c>
      <c r="G24" s="79">
        <v>23469</v>
      </c>
      <c r="H24" s="105">
        <v>23460</v>
      </c>
      <c r="I24" s="80">
        <v>302</v>
      </c>
      <c r="J24" s="81">
        <v>1.2872975277067349</v>
      </c>
    </row>
    <row r="25" spans="1:15" ht="24.95" customHeight="1" x14ac:dyDescent="0.2">
      <c r="A25" s="158" t="s">
        <v>150</v>
      </c>
      <c r="B25" s="171" t="s">
        <v>216</v>
      </c>
      <c r="C25" s="78">
        <v>5.4191863707245727</v>
      </c>
      <c r="D25" s="80">
        <v>16229</v>
      </c>
      <c r="E25" s="79">
        <v>16898</v>
      </c>
      <c r="F25" s="79">
        <v>16947</v>
      </c>
      <c r="G25" s="79">
        <v>16970</v>
      </c>
      <c r="H25" s="105">
        <v>16625</v>
      </c>
      <c r="I25" s="80">
        <v>-396</v>
      </c>
      <c r="J25" s="81">
        <v>-2.3819548872180452</v>
      </c>
    </row>
    <row r="26" spans="1:15" ht="24.95" customHeight="1" x14ac:dyDescent="0.2">
      <c r="A26" s="158" t="s">
        <v>217</v>
      </c>
      <c r="B26" s="171" t="s">
        <v>153</v>
      </c>
      <c r="C26" s="78">
        <v>4.0003606335128712</v>
      </c>
      <c r="D26" s="80">
        <v>11980</v>
      </c>
      <c r="E26" s="79">
        <v>12400</v>
      </c>
      <c r="F26" s="79">
        <v>12290</v>
      </c>
      <c r="G26" s="79">
        <v>12329</v>
      </c>
      <c r="H26" s="105">
        <v>12036</v>
      </c>
      <c r="I26" s="80">
        <v>-56</v>
      </c>
      <c r="J26" s="81">
        <v>-0.46527085410435359</v>
      </c>
    </row>
    <row r="27" spans="1:15" ht="24.95" customHeight="1" x14ac:dyDescent="0.2">
      <c r="A27" s="167">
        <v>782.78300000000002</v>
      </c>
      <c r="B27" s="170" t="s">
        <v>154</v>
      </c>
      <c r="C27" s="78">
        <v>1.4188257372117019</v>
      </c>
      <c r="D27" s="80">
        <v>4249</v>
      </c>
      <c r="E27" s="79">
        <v>4498</v>
      </c>
      <c r="F27" s="79">
        <v>4657</v>
      </c>
      <c r="G27" s="79">
        <v>4641</v>
      </c>
      <c r="H27" s="105">
        <v>4589</v>
      </c>
      <c r="I27" s="80">
        <v>-340</v>
      </c>
      <c r="J27" s="81">
        <v>-7.4090215733275224</v>
      </c>
    </row>
    <row r="28" spans="1:15" ht="24.95" customHeight="1" x14ac:dyDescent="0.2">
      <c r="A28" s="158" t="s">
        <v>155</v>
      </c>
      <c r="B28" s="164" t="s">
        <v>218</v>
      </c>
      <c r="C28" s="78">
        <v>7.1575734707302496</v>
      </c>
      <c r="D28" s="80">
        <v>21435</v>
      </c>
      <c r="E28" s="79">
        <v>21471</v>
      </c>
      <c r="F28" s="79">
        <v>21279</v>
      </c>
      <c r="G28" s="79">
        <v>21329</v>
      </c>
      <c r="H28" s="105">
        <v>21339</v>
      </c>
      <c r="I28" s="80">
        <v>96</v>
      </c>
      <c r="J28" s="81">
        <v>0.4498805004920568</v>
      </c>
    </row>
    <row r="29" spans="1:15" ht="24.95" customHeight="1" x14ac:dyDescent="0.2">
      <c r="A29" s="158" t="s">
        <v>157</v>
      </c>
      <c r="B29" s="164" t="s">
        <v>158</v>
      </c>
      <c r="C29" s="78">
        <v>4.8889215388365566</v>
      </c>
      <c r="D29" s="80">
        <v>14641</v>
      </c>
      <c r="E29" s="79">
        <v>14531</v>
      </c>
      <c r="F29" s="79">
        <v>14574</v>
      </c>
      <c r="G29" s="79">
        <v>14552</v>
      </c>
      <c r="H29" s="105">
        <v>14689</v>
      </c>
      <c r="I29" s="80">
        <v>-48</v>
      </c>
      <c r="J29" s="81">
        <v>-0.32677513785826129</v>
      </c>
    </row>
    <row r="30" spans="1:15" ht="24.95" customHeight="1" x14ac:dyDescent="0.2">
      <c r="A30" s="158">
        <v>86</v>
      </c>
      <c r="B30" s="164" t="s">
        <v>159</v>
      </c>
      <c r="C30" s="78">
        <v>12.012435177795661</v>
      </c>
      <c r="D30" s="80">
        <v>35974</v>
      </c>
      <c r="E30" s="79">
        <v>35541</v>
      </c>
      <c r="F30" s="79">
        <v>35022</v>
      </c>
      <c r="G30" s="79">
        <v>35062</v>
      </c>
      <c r="H30" s="105">
        <v>35033</v>
      </c>
      <c r="I30" s="80">
        <v>941</v>
      </c>
      <c r="J30" s="81">
        <v>2.6860388776296635</v>
      </c>
    </row>
    <row r="31" spans="1:15" ht="24.95" customHeight="1" x14ac:dyDescent="0.2">
      <c r="A31" s="158">
        <v>87.88</v>
      </c>
      <c r="B31" s="171" t="s">
        <v>160</v>
      </c>
      <c r="C31" s="78">
        <v>7.9586473571907987</v>
      </c>
      <c r="D31" s="80">
        <v>23834</v>
      </c>
      <c r="E31" s="79">
        <v>23459</v>
      </c>
      <c r="F31" s="79">
        <v>23131</v>
      </c>
      <c r="G31" s="79">
        <v>23104</v>
      </c>
      <c r="H31" s="105">
        <v>23191</v>
      </c>
      <c r="I31" s="80">
        <v>643</v>
      </c>
      <c r="J31" s="81">
        <v>2.7726273123194343</v>
      </c>
    </row>
    <row r="32" spans="1:15" ht="24.95" customHeight="1" x14ac:dyDescent="0.2">
      <c r="A32" s="158" t="s">
        <v>161</v>
      </c>
      <c r="B32" s="164" t="s">
        <v>162</v>
      </c>
      <c r="C32" s="78">
        <v>4.6171107245060492</v>
      </c>
      <c r="D32" s="80">
        <v>13827</v>
      </c>
      <c r="E32" s="79">
        <v>13761</v>
      </c>
      <c r="F32" s="79">
        <v>13674</v>
      </c>
      <c r="G32" s="79">
        <v>13629</v>
      </c>
      <c r="H32" s="105">
        <v>13623</v>
      </c>
      <c r="I32" s="80">
        <v>204</v>
      </c>
      <c r="J32" s="81">
        <v>1.4974675181678045</v>
      </c>
    </row>
    <row r="33" spans="1:10" ht="24.95" customHeight="1" x14ac:dyDescent="0.2">
      <c r="A33" s="158"/>
      <c r="B33" s="235" t="s">
        <v>163</v>
      </c>
      <c r="C33" s="78">
        <v>0</v>
      </c>
      <c r="D33" s="80">
        <v>0</v>
      </c>
      <c r="E33" s="79">
        <v>0</v>
      </c>
      <c r="F33" s="79">
        <v>0</v>
      </c>
      <c r="G33" s="79">
        <v>0</v>
      </c>
      <c r="H33" s="105">
        <v>0</v>
      </c>
      <c r="I33" s="80">
        <v>0</v>
      </c>
      <c r="J33" s="81">
        <v>0</v>
      </c>
    </row>
    <row r="34" spans="1:10" ht="24.95" customHeight="1" x14ac:dyDescent="0.2">
      <c r="A34" s="172" t="s">
        <v>164</v>
      </c>
      <c r="B34" s="173"/>
      <c r="C34" s="236"/>
      <c r="D34" s="80"/>
      <c r="E34" s="79"/>
      <c r="F34" s="79"/>
      <c r="G34" s="79"/>
      <c r="H34" s="105"/>
      <c r="I34" s="102"/>
      <c r="J34" s="103"/>
    </row>
    <row r="35" spans="1:10" s="157" customFormat="1" ht="24.95" customHeight="1" x14ac:dyDescent="0.2">
      <c r="A35" s="237" t="s">
        <v>124</v>
      </c>
      <c r="B35" s="238" t="s">
        <v>125</v>
      </c>
      <c r="C35" s="78">
        <v>0.77436029291455322</v>
      </c>
      <c r="D35" s="80">
        <v>2319</v>
      </c>
      <c r="E35" s="79">
        <v>2308</v>
      </c>
      <c r="F35" s="79">
        <v>2335</v>
      </c>
      <c r="G35" s="79">
        <v>2200</v>
      </c>
      <c r="H35" s="105">
        <v>2200</v>
      </c>
      <c r="I35" s="80">
        <v>119</v>
      </c>
      <c r="J35" s="81">
        <v>5.4090909090909092</v>
      </c>
    </row>
    <row r="36" spans="1:10" ht="24.95" customHeight="1" x14ac:dyDescent="0.2">
      <c r="A36" s="239" t="s">
        <v>165</v>
      </c>
      <c r="B36" s="240" t="s">
        <v>166</v>
      </c>
      <c r="C36" s="78">
        <v>19.972084294744434</v>
      </c>
      <c r="D36" s="80">
        <v>59811</v>
      </c>
      <c r="E36" s="79">
        <v>60285</v>
      </c>
      <c r="F36" s="79">
        <v>59649</v>
      </c>
      <c r="G36" s="79">
        <v>60443</v>
      </c>
      <c r="H36" s="105">
        <v>60903</v>
      </c>
      <c r="I36" s="80">
        <v>-1092</v>
      </c>
      <c r="J36" s="81">
        <v>-1.7930151224077631</v>
      </c>
    </row>
    <row r="37" spans="1:10" ht="24.95" customHeight="1" x14ac:dyDescent="0.2">
      <c r="A37" s="241" t="s">
        <v>167</v>
      </c>
      <c r="B37" s="242" t="s">
        <v>168</v>
      </c>
      <c r="C37" s="90">
        <v>79.253555412341015</v>
      </c>
      <c r="D37" s="108">
        <v>237343</v>
      </c>
      <c r="E37" s="109">
        <v>237292</v>
      </c>
      <c r="F37" s="109">
        <v>235370</v>
      </c>
      <c r="G37" s="109">
        <v>235629</v>
      </c>
      <c r="H37" s="110">
        <v>235557</v>
      </c>
      <c r="I37" s="108">
        <v>1786</v>
      </c>
      <c r="J37" s="111">
        <v>0.75820289781241912</v>
      </c>
    </row>
    <row r="38" spans="1:10" s="113" customFormat="1" ht="11.25" customHeight="1" x14ac:dyDescent="0.15">
      <c r="J38" s="114" t="s">
        <v>35</v>
      </c>
    </row>
    <row r="39" spans="1:10" s="113" customFormat="1" ht="12.75" customHeight="1" x14ac:dyDescent="0.15">
      <c r="A39" s="113" t="s">
        <v>114</v>
      </c>
    </row>
    <row r="40" spans="1:10" s="86" customFormat="1" ht="30.6" customHeight="1" x14ac:dyDescent="0.2">
      <c r="A40" s="116" t="s">
        <v>219</v>
      </c>
      <c r="B40" s="116"/>
      <c r="C40" s="116"/>
      <c r="D40" s="116"/>
      <c r="E40" s="116"/>
      <c r="F40" s="116"/>
      <c r="G40" s="116"/>
      <c r="H40" s="116"/>
      <c r="I40" s="116"/>
      <c r="J40" s="116"/>
    </row>
    <row r="41" spans="1:10" s="86" customFormat="1" ht="12.75" customHeight="1" x14ac:dyDescent="0.2">
      <c r="A41" s="116"/>
      <c r="B41" s="116"/>
      <c r="C41" s="116"/>
      <c r="D41" s="116"/>
      <c r="E41" s="116"/>
      <c r="F41" s="116"/>
      <c r="G41" s="116"/>
      <c r="H41" s="116"/>
      <c r="I41" s="116"/>
      <c r="J41" s="116"/>
    </row>
    <row r="42" spans="1:10" s="86" customFormat="1" ht="12.75" customHeight="1" x14ac:dyDescent="0.2">
      <c r="A42" s="116"/>
      <c r="B42" s="116"/>
      <c r="C42" s="116"/>
      <c r="D42" s="116"/>
      <c r="E42" s="116"/>
      <c r="F42" s="116"/>
      <c r="G42" s="116"/>
      <c r="H42" s="116"/>
      <c r="I42" s="116"/>
      <c r="J42" s="116"/>
    </row>
    <row r="43" spans="1:10" ht="12.75" customHeight="1" x14ac:dyDescent="0.2">
      <c r="C43" s="53"/>
      <c r="D43" s="53"/>
      <c r="E43" s="53"/>
      <c r="F43" s="53"/>
      <c r="G43" s="53"/>
      <c r="H43" s="53"/>
      <c r="I43" s="53"/>
      <c r="J43" s="53"/>
    </row>
    <row r="44" spans="1:10" ht="15.95" customHeight="1" x14ac:dyDescent="0.2">
      <c r="C44" s="53"/>
      <c r="D44" s="53"/>
      <c r="E44" s="53"/>
      <c r="F44" s="53"/>
      <c r="G44" s="53"/>
      <c r="H44" s="53"/>
      <c r="I44" s="53"/>
      <c r="J44" s="53"/>
    </row>
    <row r="45" spans="1:10" ht="15.95" customHeight="1" x14ac:dyDescent="0.2">
      <c r="C45" s="53"/>
      <c r="D45" s="53"/>
      <c r="E45" s="53"/>
      <c r="F45" s="53"/>
      <c r="G45" s="53"/>
      <c r="H45" s="53"/>
      <c r="I45" s="53"/>
      <c r="J45" s="53"/>
    </row>
    <row r="46" spans="1:10" ht="15.95" customHeight="1" x14ac:dyDescent="0.2">
      <c r="C46" s="53"/>
      <c r="D46" s="53"/>
      <c r="E46" s="53"/>
      <c r="F46" s="53"/>
      <c r="G46" s="53"/>
      <c r="H46" s="53"/>
      <c r="I46" s="53"/>
      <c r="J46" s="53"/>
    </row>
    <row r="47" spans="1:10" ht="15.95" customHeight="1" x14ac:dyDescent="0.2">
      <c r="C47" s="53"/>
      <c r="D47" s="53"/>
      <c r="E47" s="53"/>
      <c r="F47" s="53"/>
      <c r="G47" s="53"/>
      <c r="H47" s="53"/>
      <c r="I47" s="53"/>
      <c r="J47" s="53"/>
    </row>
    <row r="48" spans="1:10" ht="15.95" customHeight="1" x14ac:dyDescent="0.2">
      <c r="C48" s="53"/>
      <c r="D48" s="53"/>
      <c r="E48" s="53"/>
      <c r="F48" s="53"/>
      <c r="G48" s="53"/>
      <c r="H48" s="53"/>
      <c r="I48" s="53"/>
      <c r="J48" s="53"/>
    </row>
    <row r="49" s="53" customFormat="1" ht="15.95" customHeight="1" x14ac:dyDescent="0.2"/>
    <row r="50" s="53" customFormat="1" ht="15.95" customHeight="1" x14ac:dyDescent="0.2"/>
    <row r="51" s="53" customFormat="1" ht="15.95" customHeight="1" x14ac:dyDescent="0.2"/>
    <row r="52" s="53" customFormat="1" ht="15.95" customHeight="1" x14ac:dyDescent="0.2"/>
    <row r="53" s="53" customFormat="1" ht="15.95" customHeight="1" x14ac:dyDescent="0.2"/>
    <row r="54" s="53" customFormat="1" ht="15.95" customHeight="1" x14ac:dyDescent="0.2"/>
    <row r="55" s="53" customFormat="1" ht="15.95" customHeight="1" x14ac:dyDescent="0.2"/>
    <row r="56" s="53" customFormat="1" ht="15.95" customHeight="1" x14ac:dyDescent="0.2"/>
    <row r="57" s="53" customFormat="1" ht="15.95" customHeight="1" x14ac:dyDescent="0.2"/>
    <row r="58" s="53" customFormat="1" ht="15.95" customHeight="1" x14ac:dyDescent="0.2"/>
    <row r="59" s="53" customFormat="1" ht="15.95" customHeight="1" x14ac:dyDescent="0.2"/>
    <row r="60" s="53" customFormat="1" ht="15.95" customHeight="1" x14ac:dyDescent="0.2"/>
    <row r="61" s="53" customFormat="1" ht="15.95" customHeight="1" x14ac:dyDescent="0.2"/>
    <row r="62" s="53" customFormat="1" ht="15.95" customHeight="1" x14ac:dyDescent="0.2"/>
    <row r="63" s="53" customFormat="1" ht="15.95" customHeight="1" x14ac:dyDescent="0.2"/>
    <row r="64" s="53" customFormat="1" ht="15.95" customHeight="1" x14ac:dyDescent="0.2"/>
    <row r="65" s="53" customFormat="1" ht="15.95" customHeight="1" x14ac:dyDescent="0.2"/>
    <row r="66" s="53" customFormat="1" ht="15.95" customHeight="1" x14ac:dyDescent="0.2"/>
    <row r="67" s="53" customFormat="1" ht="15.95" customHeight="1" x14ac:dyDescent="0.2"/>
    <row r="68" s="53" customFormat="1" ht="15.95" customHeight="1" x14ac:dyDescent="0.2"/>
    <row r="69" s="53" customFormat="1" ht="15.95" customHeight="1" x14ac:dyDescent="0.2"/>
    <row r="70" s="53" customFormat="1" ht="15.95" customHeight="1" x14ac:dyDescent="0.2"/>
    <row r="71" s="53" customFormat="1" ht="15.95" customHeight="1" x14ac:dyDescent="0.2"/>
    <row r="72" s="53" customFormat="1" ht="15.95" customHeight="1" x14ac:dyDescent="0.2"/>
    <row r="73" s="53" customFormat="1" ht="15.95" customHeight="1" x14ac:dyDescent="0.2"/>
    <row r="74" s="53" customFormat="1" ht="15.95" customHeight="1" x14ac:dyDescent="0.2"/>
    <row r="75" s="53" customFormat="1" ht="15.95" customHeight="1" x14ac:dyDescent="0.2"/>
    <row r="76" s="53" customFormat="1" ht="15.95" customHeight="1" x14ac:dyDescent="0.2"/>
    <row r="77" s="53" customFormat="1" ht="15.95" customHeight="1" x14ac:dyDescent="0.2"/>
    <row r="78" s="53" customFormat="1" ht="15.95" customHeight="1" x14ac:dyDescent="0.2"/>
    <row r="79" s="53" customFormat="1" ht="15.95" customHeight="1" x14ac:dyDescent="0.2"/>
    <row r="80" s="53" customFormat="1" ht="15.95" customHeight="1" x14ac:dyDescent="0.2"/>
    <row r="81" s="53" customFormat="1" ht="15.95" customHeight="1" x14ac:dyDescent="0.2"/>
    <row r="82" s="53" customFormat="1" ht="15.95" customHeight="1" x14ac:dyDescent="0.2"/>
    <row r="83" s="53" customFormat="1" ht="15.9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6">
    <mergeCell ref="G8:G9"/>
    <mergeCell ref="H8:H9"/>
    <mergeCell ref="A11:B11"/>
    <mergeCell ref="A40:J40"/>
    <mergeCell ref="A41:J41"/>
    <mergeCell ref="A42:J42"/>
    <mergeCell ref="A3:J3"/>
    <mergeCell ref="A4:J4"/>
    <mergeCell ref="A5:D5"/>
    <mergeCell ref="A7:B9"/>
    <mergeCell ref="C7:C10"/>
    <mergeCell ref="D7:H7"/>
    <mergeCell ref="I7:J8"/>
    <mergeCell ref="D8:D9"/>
    <mergeCell ref="E8:E9"/>
    <mergeCell ref="F8:F9"/>
  </mergeCells>
  <printOptions horizontalCentered="1"/>
  <pageMargins left="0.7" right="0.7" top="0.75" bottom="0.75" header="0.3" footer="0.3"/>
  <pageSetup paperSize="9" scale="67"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D439BD-B748-4C01-B6D7-D9484A289604}">
  <sheetPr codeName="Tabelle8">
    <pageSetUpPr fitToPage="1"/>
  </sheetPr>
  <dimension ref="A1:IU204"/>
  <sheetViews>
    <sheetView showGridLines="0" zoomScaleNormal="100" workbookViewId="0"/>
  </sheetViews>
  <sheetFormatPr baseColWidth="10" defaultColWidth="8.85546875" defaultRowHeight="15.95" customHeight="1" x14ac:dyDescent="0.2"/>
  <cols>
    <col min="1" max="1" width="6.7109375" style="53" customWidth="1"/>
    <col min="2" max="2" width="29.7109375" style="53" customWidth="1"/>
    <col min="3" max="3" width="3.7109375" style="53" customWidth="1"/>
    <col min="4" max="4" width="6.7109375" style="87" customWidth="1"/>
    <col min="5" max="10" width="9.7109375" style="120" customWidth="1"/>
    <col min="11" max="11" width="9.7109375" style="121" customWidth="1"/>
    <col min="12" max="16384" width="8.85546875" style="53"/>
  </cols>
  <sheetData>
    <row r="1" spans="1:255" customFormat="1" ht="36.75" customHeight="1" x14ac:dyDescent="0.2">
      <c r="A1" s="32"/>
      <c r="B1" s="33"/>
      <c r="C1" s="33"/>
      <c r="D1" s="33"/>
      <c r="E1" s="33"/>
      <c r="F1" s="33"/>
      <c r="G1" s="33"/>
      <c r="H1" s="33"/>
      <c r="I1" s="33"/>
      <c r="J1" s="33"/>
      <c r="K1" s="34" t="s">
        <v>38</v>
      </c>
    </row>
    <row r="2" spans="1:255" customFormat="1" ht="11.25" customHeight="1" x14ac:dyDescent="0.2">
      <c r="A2" s="35"/>
      <c r="B2" s="36"/>
      <c r="C2" s="36"/>
      <c r="D2" s="36"/>
      <c r="E2" s="36"/>
      <c r="F2" s="36"/>
      <c r="G2" s="36"/>
      <c r="H2" s="36"/>
      <c r="I2" s="36"/>
      <c r="J2" s="36"/>
      <c r="K2" s="36"/>
    </row>
    <row r="3" spans="1:255" s="39" customFormat="1" ht="20.100000000000001" customHeight="1" x14ac:dyDescent="0.2">
      <c r="A3" s="38" t="s">
        <v>220</v>
      </c>
      <c r="B3" s="38"/>
      <c r="C3" s="38"/>
      <c r="D3" s="38"/>
      <c r="E3" s="38"/>
      <c r="F3" s="38"/>
      <c r="G3" s="38"/>
      <c r="H3" s="38"/>
      <c r="I3" s="38"/>
      <c r="J3" s="38"/>
      <c r="K3" s="38"/>
    </row>
    <row r="4" spans="1:255" s="39" customFormat="1" ht="12" customHeight="1" x14ac:dyDescent="0.2">
      <c r="A4" s="40" t="s">
        <v>84</v>
      </c>
      <c r="B4" s="40"/>
      <c r="C4" s="40"/>
      <c r="D4" s="40"/>
      <c r="E4" s="40"/>
      <c r="F4" s="40"/>
      <c r="G4" s="40"/>
      <c r="H4" s="40"/>
      <c r="I4" s="40"/>
      <c r="J4" s="40"/>
      <c r="K4" s="40"/>
    </row>
    <row r="5" spans="1:255" s="39" customFormat="1" ht="12" customHeight="1" x14ac:dyDescent="0.2">
      <c r="A5" s="41" t="s">
        <v>40</v>
      </c>
      <c r="B5" s="41"/>
      <c r="C5" s="41"/>
      <c r="D5" s="41"/>
      <c r="E5" s="41"/>
      <c r="F5" s="206"/>
      <c r="G5" s="206"/>
      <c r="H5" s="206"/>
      <c r="I5" s="206"/>
      <c r="J5" s="206"/>
      <c r="K5" s="206"/>
    </row>
    <row r="6" spans="1:255" s="39" customFormat="1" ht="11.25" customHeight="1" x14ac:dyDescent="0.2">
      <c r="A6" s="186"/>
      <c r="B6" s="187"/>
      <c r="C6" s="187"/>
      <c r="D6" s="187"/>
      <c r="E6" s="187"/>
      <c r="F6" s="187"/>
      <c r="G6" s="187"/>
      <c r="H6" s="187"/>
      <c r="I6" s="187"/>
      <c r="J6" s="187"/>
    </row>
    <row r="7" spans="1:255" customFormat="1" ht="12" customHeight="1" x14ac:dyDescent="0.2">
      <c r="A7" s="51" t="s">
        <v>221</v>
      </c>
      <c r="B7" s="46"/>
      <c r="C7" s="46"/>
      <c r="D7" s="47" t="s">
        <v>86</v>
      </c>
      <c r="E7" s="48" t="s">
        <v>173</v>
      </c>
      <c r="F7" s="49"/>
      <c r="G7" s="49"/>
      <c r="H7" s="49"/>
      <c r="I7" s="50"/>
      <c r="J7" s="51" t="s">
        <v>174</v>
      </c>
      <c r="K7" s="52"/>
      <c r="L7" s="53"/>
      <c r="M7" s="53"/>
      <c r="N7" s="53"/>
    </row>
    <row r="8" spans="1:255" ht="21.75" customHeight="1" x14ac:dyDescent="0.2">
      <c r="A8" s="54"/>
      <c r="B8" s="55"/>
      <c r="C8" s="55"/>
      <c r="D8" s="56"/>
      <c r="E8" s="57" t="s">
        <v>89</v>
      </c>
      <c r="F8" s="57" t="s">
        <v>90</v>
      </c>
      <c r="G8" s="57" t="s">
        <v>91</v>
      </c>
      <c r="H8" s="57" t="s">
        <v>92</v>
      </c>
      <c r="I8" s="57" t="s">
        <v>93</v>
      </c>
      <c r="J8" s="58"/>
      <c r="K8" s="59"/>
    </row>
    <row r="9" spans="1:255" ht="12" customHeight="1" x14ac:dyDescent="0.2">
      <c r="A9" s="54"/>
      <c r="B9" s="55"/>
      <c r="C9" s="55"/>
      <c r="D9" s="56"/>
      <c r="E9" s="60"/>
      <c r="F9" s="60"/>
      <c r="G9" s="60"/>
      <c r="H9" s="60"/>
      <c r="I9" s="60"/>
      <c r="J9" s="61" t="s">
        <v>94</v>
      </c>
      <c r="K9" s="62" t="s">
        <v>95</v>
      </c>
    </row>
    <row r="10" spans="1:255" ht="12" customHeight="1" x14ac:dyDescent="0.2">
      <c r="A10" s="63"/>
      <c r="B10" s="64"/>
      <c r="C10" s="64"/>
      <c r="D10" s="65"/>
      <c r="E10" s="66">
        <v>1</v>
      </c>
      <c r="F10" s="66">
        <v>2</v>
      </c>
      <c r="G10" s="66">
        <v>3</v>
      </c>
      <c r="H10" s="66">
        <v>4</v>
      </c>
      <c r="I10" s="66">
        <v>5</v>
      </c>
      <c r="J10" s="66">
        <v>6</v>
      </c>
      <c r="K10" s="66">
        <v>7</v>
      </c>
    </row>
    <row r="11" spans="1:255" ht="18" customHeight="1" x14ac:dyDescent="0.2">
      <c r="A11" s="243" t="s">
        <v>96</v>
      </c>
      <c r="B11" s="244"/>
      <c r="C11" s="245"/>
      <c r="D11" s="246">
        <v>100</v>
      </c>
      <c r="E11" s="247">
        <v>299473</v>
      </c>
      <c r="F11" s="248">
        <v>299885</v>
      </c>
      <c r="G11" s="248">
        <v>297354</v>
      </c>
      <c r="H11" s="248">
        <v>298272</v>
      </c>
      <c r="I11" s="249">
        <v>298660</v>
      </c>
      <c r="J11" s="250">
        <v>813</v>
      </c>
      <c r="K11" s="251">
        <v>0.2722158976762874</v>
      </c>
    </row>
    <row r="12" spans="1:255" ht="18" customHeight="1" x14ac:dyDescent="0.2">
      <c r="A12" s="252" t="s">
        <v>222</v>
      </c>
      <c r="B12" s="253"/>
      <c r="C12" s="253"/>
      <c r="D12" s="254"/>
      <c r="E12" s="254"/>
      <c r="F12" s="254"/>
      <c r="G12" s="254"/>
      <c r="H12" s="254"/>
      <c r="I12" s="254"/>
      <c r="J12" s="254"/>
      <c r="K12" s="255"/>
      <c r="L12" s="211"/>
      <c r="M12" s="211"/>
      <c r="N12" s="211"/>
      <c r="O12" s="211"/>
      <c r="P12" s="211"/>
      <c r="Q12" s="211"/>
      <c r="R12" s="211"/>
      <c r="S12" s="211"/>
      <c r="T12" s="211"/>
      <c r="U12" s="211"/>
      <c r="V12" s="211"/>
      <c r="W12" s="211"/>
      <c r="X12" s="211"/>
      <c r="Y12" s="211"/>
      <c r="Z12" s="211"/>
      <c r="AA12" s="211"/>
      <c r="AB12" s="211"/>
      <c r="AC12" s="211"/>
      <c r="AD12" s="211"/>
      <c r="AE12" s="211"/>
      <c r="AF12" s="211"/>
      <c r="AG12" s="211"/>
      <c r="AH12" s="211"/>
      <c r="AI12" s="211"/>
      <c r="AJ12" s="211"/>
      <c r="AK12" s="211"/>
      <c r="AL12" s="211"/>
      <c r="AM12" s="211"/>
      <c r="AN12" s="211"/>
      <c r="AO12" s="211"/>
      <c r="AP12" s="211"/>
      <c r="AQ12" s="211"/>
      <c r="AR12" s="211"/>
      <c r="AS12" s="211"/>
      <c r="AT12" s="211"/>
      <c r="AU12" s="211"/>
      <c r="AV12" s="211"/>
      <c r="AW12" s="211"/>
      <c r="AX12" s="211"/>
      <c r="AY12" s="211"/>
      <c r="AZ12" s="211"/>
      <c r="BA12" s="211"/>
      <c r="BB12" s="211"/>
      <c r="BC12" s="211"/>
      <c r="BD12" s="211"/>
      <c r="BE12" s="211"/>
      <c r="BF12" s="211"/>
      <c r="BG12" s="211"/>
      <c r="BH12" s="211"/>
      <c r="BI12" s="211"/>
      <c r="BJ12" s="211"/>
      <c r="BK12" s="211"/>
      <c r="BL12" s="211"/>
      <c r="BM12" s="211"/>
      <c r="BN12" s="211"/>
      <c r="BO12" s="211"/>
      <c r="BP12" s="211"/>
      <c r="BQ12" s="211"/>
      <c r="BR12" s="211"/>
      <c r="BS12" s="211"/>
      <c r="BT12" s="211"/>
      <c r="BU12" s="211"/>
      <c r="BV12" s="211"/>
      <c r="BW12" s="211"/>
      <c r="BX12" s="211"/>
      <c r="BY12" s="211"/>
      <c r="BZ12" s="211"/>
      <c r="CA12" s="211"/>
      <c r="CB12" s="211"/>
      <c r="CC12" s="211"/>
      <c r="CD12" s="211"/>
      <c r="CE12" s="211"/>
      <c r="CF12" s="211"/>
      <c r="CG12" s="211"/>
      <c r="CH12" s="211"/>
      <c r="CI12" s="211"/>
      <c r="CJ12" s="211"/>
      <c r="CK12" s="211"/>
      <c r="CL12" s="211"/>
      <c r="CM12" s="211"/>
      <c r="CN12" s="211"/>
      <c r="CO12" s="211"/>
      <c r="CP12" s="211"/>
      <c r="CQ12" s="211"/>
      <c r="CR12" s="211"/>
      <c r="CS12" s="211"/>
      <c r="CT12" s="211"/>
      <c r="CU12" s="211"/>
      <c r="CV12" s="211"/>
      <c r="CW12" s="211"/>
      <c r="CX12" s="211"/>
      <c r="CY12" s="211"/>
      <c r="CZ12" s="211"/>
      <c r="DA12" s="211"/>
      <c r="DB12" s="211"/>
      <c r="DC12" s="211"/>
      <c r="DD12" s="211"/>
      <c r="DE12" s="211"/>
      <c r="DF12" s="211"/>
      <c r="DG12" s="211"/>
      <c r="DH12" s="211"/>
      <c r="DI12" s="211"/>
      <c r="DJ12" s="211"/>
      <c r="DK12" s="211"/>
      <c r="DL12" s="211"/>
      <c r="DM12" s="211"/>
      <c r="DN12" s="211"/>
      <c r="DO12" s="211"/>
      <c r="DP12" s="211"/>
      <c r="DQ12" s="211"/>
      <c r="DR12" s="211"/>
      <c r="DS12" s="211"/>
      <c r="DT12" s="211"/>
      <c r="DU12" s="211"/>
      <c r="DV12" s="211"/>
      <c r="DW12" s="211"/>
      <c r="DX12" s="211"/>
      <c r="DY12" s="211"/>
      <c r="DZ12" s="211"/>
      <c r="EA12" s="211"/>
      <c r="EB12" s="211"/>
      <c r="EC12" s="211"/>
      <c r="ED12" s="211"/>
      <c r="EE12" s="211"/>
      <c r="EF12" s="211"/>
      <c r="EG12" s="211"/>
      <c r="EH12" s="211"/>
      <c r="EI12" s="211"/>
      <c r="EJ12" s="211"/>
      <c r="EK12" s="211"/>
      <c r="EL12" s="211"/>
      <c r="EM12" s="211"/>
      <c r="EN12" s="211"/>
      <c r="EO12" s="211"/>
      <c r="EP12" s="211"/>
      <c r="EQ12" s="211"/>
      <c r="ER12" s="211"/>
      <c r="ES12" s="211"/>
      <c r="ET12" s="211"/>
      <c r="EU12" s="211"/>
      <c r="EV12" s="211"/>
      <c r="EW12" s="211"/>
      <c r="EX12" s="211"/>
      <c r="EY12" s="211"/>
      <c r="EZ12" s="211"/>
      <c r="FA12" s="211"/>
      <c r="FB12" s="211"/>
      <c r="FC12" s="211"/>
      <c r="FD12" s="211"/>
      <c r="FE12" s="211"/>
      <c r="FF12" s="211"/>
      <c r="FG12" s="211"/>
      <c r="FH12" s="211"/>
      <c r="FI12" s="211"/>
      <c r="FJ12" s="211"/>
      <c r="FK12" s="211"/>
      <c r="FL12" s="211"/>
      <c r="FM12" s="211"/>
      <c r="FN12" s="211"/>
      <c r="FO12" s="211"/>
      <c r="FP12" s="211"/>
      <c r="FQ12" s="211"/>
      <c r="FR12" s="211"/>
      <c r="FS12" s="211"/>
      <c r="FT12" s="211"/>
      <c r="FU12" s="211"/>
      <c r="FV12" s="211"/>
      <c r="FW12" s="211"/>
      <c r="FX12" s="211"/>
      <c r="FY12" s="211"/>
      <c r="FZ12" s="211"/>
      <c r="GA12" s="211"/>
      <c r="GB12" s="211"/>
      <c r="GC12" s="211"/>
      <c r="GD12" s="211"/>
      <c r="GE12" s="211"/>
      <c r="GF12" s="211"/>
      <c r="GG12" s="211"/>
      <c r="GH12" s="211"/>
      <c r="GI12" s="211"/>
      <c r="GJ12" s="211"/>
      <c r="GK12" s="211"/>
      <c r="GL12" s="211"/>
      <c r="GM12" s="211"/>
      <c r="GN12" s="211"/>
      <c r="GO12" s="211"/>
      <c r="GP12" s="211"/>
      <c r="GQ12" s="211"/>
      <c r="GR12" s="211"/>
      <c r="GS12" s="211"/>
      <c r="GT12" s="211"/>
      <c r="GU12" s="211"/>
      <c r="GV12" s="211"/>
      <c r="GW12" s="211"/>
      <c r="GX12" s="211"/>
      <c r="GY12" s="211"/>
      <c r="GZ12" s="211"/>
      <c r="HA12" s="211"/>
      <c r="HB12" s="211"/>
      <c r="HC12" s="211"/>
      <c r="HD12" s="211"/>
      <c r="HE12" s="211"/>
      <c r="HF12" s="211"/>
      <c r="HG12" s="211"/>
      <c r="HH12" s="211"/>
      <c r="HI12" s="211"/>
      <c r="HJ12" s="211"/>
      <c r="HK12" s="211"/>
      <c r="HL12" s="211"/>
      <c r="HM12" s="211"/>
      <c r="HN12" s="211"/>
      <c r="HO12" s="211"/>
      <c r="HP12" s="211"/>
      <c r="HQ12" s="211"/>
      <c r="HR12" s="211"/>
      <c r="HS12" s="211"/>
      <c r="HT12" s="211"/>
      <c r="HU12" s="211"/>
      <c r="HV12" s="211"/>
      <c r="HW12" s="211"/>
      <c r="HX12" s="211"/>
      <c r="HY12" s="211"/>
      <c r="HZ12" s="211"/>
      <c r="IA12" s="211"/>
      <c r="IB12" s="211"/>
      <c r="IC12" s="211"/>
      <c r="ID12" s="211"/>
      <c r="IE12" s="211"/>
      <c r="IF12" s="211"/>
      <c r="IG12" s="211"/>
      <c r="IH12" s="211"/>
      <c r="II12" s="211"/>
      <c r="IJ12" s="211"/>
      <c r="IK12" s="211"/>
      <c r="IL12" s="211"/>
      <c r="IM12" s="211"/>
      <c r="IN12" s="211"/>
      <c r="IO12" s="211"/>
      <c r="IP12" s="211"/>
      <c r="IQ12" s="211"/>
      <c r="IR12" s="211"/>
      <c r="IS12" s="211"/>
      <c r="IT12" s="211"/>
      <c r="IU12" s="211"/>
    </row>
    <row r="13" spans="1:255" ht="14.1" customHeight="1" x14ac:dyDescent="0.2">
      <c r="A13" s="256" t="s">
        <v>223</v>
      </c>
      <c r="B13" s="257"/>
      <c r="C13" s="258"/>
      <c r="D13" s="259">
        <v>16.269580229269415</v>
      </c>
      <c r="E13" s="260">
        <v>48723</v>
      </c>
      <c r="F13" s="261">
        <v>48981</v>
      </c>
      <c r="G13" s="261">
        <v>49373</v>
      </c>
      <c r="H13" s="261">
        <v>49422</v>
      </c>
      <c r="I13" s="262">
        <v>48829</v>
      </c>
      <c r="J13" s="260">
        <v>-106</v>
      </c>
      <c r="K13" s="263">
        <v>-0.21708410985275145</v>
      </c>
    </row>
    <row r="14" spans="1:255" ht="14.1" customHeight="1" x14ac:dyDescent="0.2">
      <c r="A14" s="256" t="s">
        <v>224</v>
      </c>
      <c r="B14" s="257"/>
      <c r="C14" s="258"/>
      <c r="D14" s="259">
        <v>51.668096956987775</v>
      </c>
      <c r="E14" s="260">
        <v>154732</v>
      </c>
      <c r="F14" s="261">
        <v>155505</v>
      </c>
      <c r="G14" s="261">
        <v>154031</v>
      </c>
      <c r="H14" s="261">
        <v>154897</v>
      </c>
      <c r="I14" s="262">
        <v>156332</v>
      </c>
      <c r="J14" s="260">
        <v>-1600</v>
      </c>
      <c r="K14" s="263">
        <v>-1.0234628866770719</v>
      </c>
    </row>
    <row r="15" spans="1:255" ht="14.1" customHeight="1" x14ac:dyDescent="0.2">
      <c r="A15" s="256" t="s">
        <v>225</v>
      </c>
      <c r="B15" s="257"/>
      <c r="C15" s="258"/>
      <c r="D15" s="259">
        <v>16.534378725294101</v>
      </c>
      <c r="E15" s="260">
        <v>49516</v>
      </c>
      <c r="F15" s="261">
        <v>49254</v>
      </c>
      <c r="G15" s="261">
        <v>47936</v>
      </c>
      <c r="H15" s="261">
        <v>47939</v>
      </c>
      <c r="I15" s="262">
        <v>47513</v>
      </c>
      <c r="J15" s="260">
        <v>2003</v>
      </c>
      <c r="K15" s="263">
        <v>4.215688337928567</v>
      </c>
    </row>
    <row r="16" spans="1:255" ht="14.1" customHeight="1" x14ac:dyDescent="0.2">
      <c r="A16" s="256" t="s">
        <v>226</v>
      </c>
      <c r="B16" s="257"/>
      <c r="C16" s="258"/>
      <c r="D16" s="259">
        <v>15.183672651624688</v>
      </c>
      <c r="E16" s="260">
        <v>45471</v>
      </c>
      <c r="F16" s="261">
        <v>45115</v>
      </c>
      <c r="G16" s="261">
        <v>45014</v>
      </c>
      <c r="H16" s="261">
        <v>45010</v>
      </c>
      <c r="I16" s="262">
        <v>44989</v>
      </c>
      <c r="J16" s="260">
        <v>482</v>
      </c>
      <c r="K16" s="263">
        <v>1.0713730022894485</v>
      </c>
    </row>
    <row r="17" spans="1:255" s="180" customFormat="1" ht="18" customHeight="1" x14ac:dyDescent="0.15">
      <c r="A17" s="264" t="s">
        <v>227</v>
      </c>
      <c r="B17" s="265"/>
      <c r="C17" s="265"/>
      <c r="D17" s="265"/>
      <c r="E17" s="266"/>
      <c r="F17" s="266"/>
      <c r="G17" s="266"/>
      <c r="H17" s="266"/>
      <c r="I17" s="266"/>
      <c r="J17" s="266"/>
      <c r="K17" s="266"/>
      <c r="L17" s="211"/>
      <c r="M17" s="211"/>
      <c r="N17" s="211"/>
      <c r="O17" s="211"/>
      <c r="P17" s="211"/>
      <c r="Q17" s="211"/>
      <c r="R17" s="211"/>
      <c r="S17" s="211"/>
      <c r="T17" s="211"/>
      <c r="U17" s="211"/>
      <c r="V17" s="211"/>
      <c r="W17" s="211"/>
      <c r="X17" s="211"/>
      <c r="Y17" s="211"/>
      <c r="Z17" s="211"/>
      <c r="AA17" s="211"/>
      <c r="AB17" s="211"/>
      <c r="AC17" s="211"/>
      <c r="AD17" s="211"/>
      <c r="AE17" s="211"/>
      <c r="AF17" s="211"/>
      <c r="AG17" s="211"/>
      <c r="AH17" s="211"/>
      <c r="AI17" s="211"/>
      <c r="AJ17" s="211"/>
      <c r="AK17" s="211"/>
      <c r="AL17" s="211"/>
      <c r="AM17" s="211"/>
      <c r="AN17" s="211"/>
      <c r="AO17" s="211"/>
      <c r="AP17" s="211"/>
      <c r="AQ17" s="211"/>
      <c r="AR17" s="211"/>
      <c r="AS17" s="211"/>
      <c r="AT17" s="211"/>
      <c r="AU17" s="211"/>
      <c r="AV17" s="211"/>
      <c r="AW17" s="211"/>
      <c r="AX17" s="211"/>
      <c r="AY17" s="211"/>
      <c r="AZ17" s="211"/>
      <c r="BA17" s="211"/>
      <c r="BB17" s="211"/>
      <c r="BC17" s="211"/>
      <c r="BD17" s="211"/>
      <c r="BE17" s="211"/>
      <c r="BF17" s="211"/>
      <c r="BG17" s="211"/>
      <c r="BH17" s="211"/>
      <c r="BI17" s="211"/>
      <c r="BJ17" s="211"/>
      <c r="BK17" s="211"/>
      <c r="BL17" s="211"/>
      <c r="BM17" s="211"/>
      <c r="BN17" s="211"/>
      <c r="BO17" s="211"/>
      <c r="BP17" s="211"/>
      <c r="BQ17" s="211"/>
      <c r="BR17" s="211"/>
      <c r="BS17" s="211"/>
      <c r="BT17" s="211"/>
      <c r="BU17" s="211"/>
      <c r="BV17" s="211"/>
      <c r="BW17" s="211"/>
      <c r="BX17" s="211"/>
      <c r="BY17" s="211"/>
      <c r="BZ17" s="211"/>
      <c r="CA17" s="211"/>
      <c r="CB17" s="211"/>
      <c r="CC17" s="211"/>
      <c r="CD17" s="211"/>
      <c r="CE17" s="211"/>
      <c r="CF17" s="211"/>
      <c r="CG17" s="211"/>
      <c r="CH17" s="211"/>
      <c r="CI17" s="211"/>
      <c r="CJ17" s="211"/>
      <c r="CK17" s="211"/>
      <c r="CL17" s="211"/>
      <c r="CM17" s="211"/>
      <c r="CN17" s="211"/>
      <c r="CO17" s="211"/>
      <c r="CP17" s="211"/>
      <c r="CQ17" s="211"/>
      <c r="CR17" s="211"/>
      <c r="CS17" s="211"/>
      <c r="CT17" s="211"/>
      <c r="CU17" s="211"/>
      <c r="CV17" s="211"/>
      <c r="CW17" s="211"/>
      <c r="CX17" s="211"/>
      <c r="CY17" s="211"/>
      <c r="CZ17" s="211"/>
      <c r="DA17" s="211"/>
      <c r="DB17" s="211"/>
      <c r="DC17" s="211"/>
      <c r="DD17" s="211"/>
      <c r="DE17" s="211"/>
      <c r="DF17" s="211"/>
      <c r="DG17" s="211"/>
      <c r="DH17" s="211"/>
      <c r="DI17" s="211"/>
      <c r="DJ17" s="211"/>
      <c r="DK17" s="211"/>
      <c r="DL17" s="211"/>
      <c r="DM17" s="211"/>
      <c r="DN17" s="211"/>
      <c r="DO17" s="211"/>
      <c r="DP17" s="211"/>
      <c r="DQ17" s="211"/>
      <c r="DR17" s="211"/>
      <c r="DS17" s="211"/>
      <c r="DT17" s="211"/>
      <c r="DU17" s="211"/>
      <c r="DV17" s="211"/>
      <c r="DW17" s="211"/>
      <c r="DX17" s="211"/>
      <c r="DY17" s="211"/>
      <c r="DZ17" s="211"/>
      <c r="EA17" s="211"/>
      <c r="EB17" s="211"/>
      <c r="EC17" s="211"/>
      <c r="ED17" s="211"/>
      <c r="EE17" s="211"/>
      <c r="EF17" s="211"/>
      <c r="EG17" s="211"/>
      <c r="EH17" s="211"/>
      <c r="EI17" s="211"/>
      <c r="EJ17" s="211"/>
      <c r="EK17" s="211"/>
      <c r="EL17" s="211"/>
      <c r="EM17" s="211"/>
      <c r="EN17" s="211"/>
      <c r="EO17" s="211"/>
      <c r="EP17" s="211"/>
      <c r="EQ17" s="211"/>
      <c r="ER17" s="211"/>
      <c r="ES17" s="211"/>
      <c r="ET17" s="211"/>
      <c r="EU17" s="211"/>
      <c r="EV17" s="211"/>
      <c r="EW17" s="211"/>
      <c r="EX17" s="211"/>
      <c r="EY17" s="211"/>
      <c r="EZ17" s="211"/>
      <c r="FA17" s="211"/>
      <c r="FB17" s="211"/>
      <c r="FC17" s="211"/>
      <c r="FD17" s="211"/>
      <c r="FE17" s="211"/>
      <c r="FF17" s="211"/>
      <c r="FG17" s="211"/>
      <c r="FH17" s="211"/>
      <c r="FI17" s="211"/>
      <c r="FJ17" s="211"/>
      <c r="FK17" s="211"/>
      <c r="FL17" s="211"/>
      <c r="FM17" s="211"/>
      <c r="FN17" s="211"/>
      <c r="FO17" s="211"/>
      <c r="FP17" s="211"/>
      <c r="FQ17" s="211"/>
      <c r="FR17" s="211"/>
      <c r="FS17" s="211"/>
      <c r="FT17" s="211"/>
      <c r="FU17" s="211"/>
      <c r="FV17" s="211"/>
      <c r="FW17" s="211"/>
      <c r="FX17" s="211"/>
      <c r="FY17" s="211"/>
      <c r="FZ17" s="211"/>
      <c r="GA17" s="211"/>
      <c r="GB17" s="211"/>
      <c r="GC17" s="211"/>
      <c r="GD17" s="211"/>
      <c r="GE17" s="211"/>
      <c r="GF17" s="211"/>
      <c r="GG17" s="211"/>
      <c r="GH17" s="211"/>
      <c r="GI17" s="211"/>
      <c r="GJ17" s="211"/>
      <c r="GK17" s="211"/>
      <c r="GL17" s="211"/>
      <c r="GM17" s="211"/>
      <c r="GN17" s="211"/>
      <c r="GO17" s="211"/>
      <c r="GP17" s="211"/>
      <c r="GQ17" s="211"/>
      <c r="GR17" s="211"/>
      <c r="GS17" s="211"/>
      <c r="GT17" s="211"/>
      <c r="GU17" s="211"/>
      <c r="GV17" s="211"/>
      <c r="GW17" s="211"/>
      <c r="GX17" s="211"/>
      <c r="GY17" s="211"/>
      <c r="GZ17" s="211"/>
      <c r="HA17" s="211"/>
      <c r="HB17" s="211"/>
      <c r="HC17" s="211"/>
      <c r="HD17" s="211"/>
      <c r="HE17" s="211"/>
      <c r="HF17" s="211"/>
      <c r="HG17" s="211"/>
      <c r="HH17" s="211"/>
      <c r="HI17" s="211"/>
      <c r="HJ17" s="211"/>
      <c r="HK17" s="211"/>
      <c r="HL17" s="211"/>
      <c r="HM17" s="211"/>
      <c r="HN17" s="211"/>
      <c r="HO17" s="211"/>
      <c r="HP17" s="211"/>
      <c r="HQ17" s="211"/>
      <c r="HR17" s="211"/>
      <c r="HS17" s="211"/>
      <c r="HT17" s="211"/>
      <c r="HU17" s="211"/>
      <c r="HV17" s="211"/>
      <c r="HW17" s="211"/>
      <c r="HX17" s="211"/>
      <c r="HY17" s="211"/>
      <c r="HZ17" s="211"/>
      <c r="IA17" s="211"/>
      <c r="IB17" s="211"/>
      <c r="IC17" s="211"/>
      <c r="ID17" s="211"/>
      <c r="IE17" s="211"/>
      <c r="IF17" s="211"/>
      <c r="IG17" s="211"/>
      <c r="IH17" s="211"/>
      <c r="II17" s="211"/>
      <c r="IJ17" s="211"/>
      <c r="IK17" s="211"/>
      <c r="IL17" s="211"/>
      <c r="IM17" s="211"/>
      <c r="IN17" s="211"/>
      <c r="IO17" s="211"/>
      <c r="IP17" s="211"/>
      <c r="IQ17" s="211"/>
      <c r="IR17" s="211"/>
      <c r="IS17" s="211"/>
      <c r="IT17" s="211"/>
      <c r="IU17" s="211"/>
    </row>
    <row r="18" spans="1:255" ht="14.1" customHeight="1" x14ac:dyDescent="0.2">
      <c r="A18" s="256" t="s">
        <v>228</v>
      </c>
      <c r="B18" s="257"/>
      <c r="C18" s="258"/>
      <c r="D18" s="259">
        <v>4.9129637730279523</v>
      </c>
      <c r="E18" s="261">
        <v>14713</v>
      </c>
      <c r="F18" s="261">
        <v>15009</v>
      </c>
      <c r="G18" s="261">
        <v>14716</v>
      </c>
      <c r="H18" s="261">
        <v>14815</v>
      </c>
      <c r="I18" s="261">
        <v>14612</v>
      </c>
      <c r="J18" s="260">
        <v>101</v>
      </c>
      <c r="K18" s="263">
        <v>0.69121270188885853</v>
      </c>
    </row>
    <row r="19" spans="1:255" ht="14.1" customHeight="1" x14ac:dyDescent="0.2">
      <c r="A19" s="256" t="s">
        <v>229</v>
      </c>
      <c r="B19" s="257"/>
      <c r="C19" s="258"/>
      <c r="D19" s="259">
        <v>8.003058706461017</v>
      </c>
      <c r="E19" s="261">
        <v>23967</v>
      </c>
      <c r="F19" s="261">
        <v>24253</v>
      </c>
      <c r="G19" s="261">
        <v>23597</v>
      </c>
      <c r="H19" s="261">
        <v>23892</v>
      </c>
      <c r="I19" s="261">
        <v>24230</v>
      </c>
      <c r="J19" s="260">
        <v>-263</v>
      </c>
      <c r="K19" s="263">
        <v>-1.0854312835328106</v>
      </c>
    </row>
    <row r="20" spans="1:255" ht="14.1" customHeight="1" x14ac:dyDescent="0.2">
      <c r="A20" s="256" t="s">
        <v>230</v>
      </c>
      <c r="B20" s="257"/>
      <c r="C20" s="258"/>
      <c r="D20" s="259">
        <v>2.4826946001809844</v>
      </c>
      <c r="E20" s="261">
        <v>7435</v>
      </c>
      <c r="F20" s="261">
        <v>7460</v>
      </c>
      <c r="G20" s="261">
        <v>7418</v>
      </c>
      <c r="H20" s="261">
        <v>7460</v>
      </c>
      <c r="I20" s="261">
        <v>7510</v>
      </c>
      <c r="J20" s="260">
        <v>-75</v>
      </c>
      <c r="K20" s="263">
        <v>-0.99866844207723038</v>
      </c>
    </row>
    <row r="21" spans="1:255" ht="14.1" customHeight="1" x14ac:dyDescent="0.2">
      <c r="A21" s="256" t="s">
        <v>231</v>
      </c>
      <c r="B21" s="257"/>
      <c r="C21" s="258"/>
      <c r="D21" s="259">
        <v>20.670644765972224</v>
      </c>
      <c r="E21" s="261">
        <v>61903</v>
      </c>
      <c r="F21" s="261">
        <v>61940</v>
      </c>
      <c r="G21" s="261">
        <v>61004</v>
      </c>
      <c r="H21" s="261">
        <v>61206</v>
      </c>
      <c r="I21" s="261">
        <v>61579</v>
      </c>
      <c r="J21" s="260">
        <v>324</v>
      </c>
      <c r="K21" s="263">
        <v>0.52615339645008852</v>
      </c>
    </row>
    <row r="22" spans="1:255" ht="14.1" customHeight="1" x14ac:dyDescent="0.2">
      <c r="A22" s="256" t="s">
        <v>232</v>
      </c>
      <c r="B22" s="257"/>
      <c r="C22" s="258"/>
      <c r="D22" s="259">
        <v>5.9801718351904842</v>
      </c>
      <c r="E22" s="261">
        <v>17909</v>
      </c>
      <c r="F22" s="261">
        <v>17677</v>
      </c>
      <c r="G22" s="261">
        <v>17432</v>
      </c>
      <c r="H22" s="261">
        <v>17277</v>
      </c>
      <c r="I22" s="261">
        <v>17302</v>
      </c>
      <c r="J22" s="260">
        <v>607</v>
      </c>
      <c r="K22" s="263">
        <v>3.50826494046931</v>
      </c>
    </row>
    <row r="23" spans="1:255" ht="18" customHeight="1" x14ac:dyDescent="0.2">
      <c r="A23" s="252" t="s">
        <v>233</v>
      </c>
      <c r="B23" s="253"/>
      <c r="C23" s="253"/>
      <c r="D23" s="254"/>
      <c r="E23" s="267"/>
      <c r="F23" s="267"/>
      <c r="G23" s="267"/>
      <c r="H23" s="267"/>
      <c r="I23" s="267"/>
      <c r="J23" s="254"/>
      <c r="K23" s="255"/>
    </row>
    <row r="24" spans="1:255" ht="13.5" customHeight="1" x14ac:dyDescent="0.2">
      <c r="A24" s="256">
        <v>11</v>
      </c>
      <c r="B24" s="257" t="s">
        <v>234</v>
      </c>
      <c r="C24" s="258"/>
      <c r="D24" s="259">
        <v>0.70557278953361402</v>
      </c>
      <c r="E24" s="260">
        <v>2113</v>
      </c>
      <c r="F24" s="261">
        <v>2235</v>
      </c>
      <c r="G24" s="261">
        <v>2161</v>
      </c>
      <c r="H24" s="261">
        <v>2249</v>
      </c>
      <c r="I24" s="262">
        <v>2069</v>
      </c>
      <c r="J24" s="260">
        <v>44</v>
      </c>
      <c r="K24" s="263">
        <v>2.1266312228129531</v>
      </c>
    </row>
    <row r="25" spans="1:255" ht="13.5" customHeight="1" x14ac:dyDescent="0.2">
      <c r="A25" s="256" t="s">
        <v>235</v>
      </c>
      <c r="B25" s="257" t="s">
        <v>236</v>
      </c>
      <c r="C25" s="258"/>
      <c r="D25" s="259">
        <v>0.38801494625558897</v>
      </c>
      <c r="E25" s="260">
        <v>1162</v>
      </c>
      <c r="F25" s="261">
        <v>1298</v>
      </c>
      <c r="G25" s="261">
        <v>1248</v>
      </c>
      <c r="H25" s="261">
        <v>1330</v>
      </c>
      <c r="I25" s="262">
        <v>1148</v>
      </c>
      <c r="J25" s="260">
        <v>14</v>
      </c>
      <c r="K25" s="263">
        <v>1.2195121951219512</v>
      </c>
    </row>
    <row r="26" spans="1:255" ht="13.5" customHeight="1" x14ac:dyDescent="0.2">
      <c r="A26" s="256">
        <v>12</v>
      </c>
      <c r="B26" s="257" t="s">
        <v>237</v>
      </c>
      <c r="C26" s="258"/>
      <c r="D26" s="259">
        <v>1.0718829410330815</v>
      </c>
      <c r="E26" s="260">
        <v>3210</v>
      </c>
      <c r="F26" s="261">
        <v>3174</v>
      </c>
      <c r="G26" s="261">
        <v>3259</v>
      </c>
      <c r="H26" s="261">
        <v>3099</v>
      </c>
      <c r="I26" s="262">
        <v>3184</v>
      </c>
      <c r="J26" s="260">
        <v>26</v>
      </c>
      <c r="K26" s="263">
        <v>0.81658291457286436</v>
      </c>
    </row>
    <row r="27" spans="1:255" ht="13.5" customHeight="1" x14ac:dyDescent="0.2">
      <c r="A27" s="256">
        <v>21</v>
      </c>
      <c r="B27" s="257" t="s">
        <v>238</v>
      </c>
      <c r="C27" s="258"/>
      <c r="D27" s="259">
        <v>0.18198635603209637</v>
      </c>
      <c r="E27" s="260">
        <v>545</v>
      </c>
      <c r="F27" s="261">
        <v>572</v>
      </c>
      <c r="G27" s="261">
        <v>569</v>
      </c>
      <c r="H27" s="261">
        <v>577</v>
      </c>
      <c r="I27" s="262">
        <v>589</v>
      </c>
      <c r="J27" s="260">
        <v>-44</v>
      </c>
      <c r="K27" s="263">
        <v>-7.4702886247877762</v>
      </c>
    </row>
    <row r="28" spans="1:255" ht="13.5" customHeight="1" x14ac:dyDescent="0.2">
      <c r="A28" s="256">
        <v>22</v>
      </c>
      <c r="B28" s="257" t="s">
        <v>239</v>
      </c>
      <c r="C28" s="258"/>
      <c r="D28" s="259">
        <v>1.3650646302003853</v>
      </c>
      <c r="E28" s="260">
        <v>4088</v>
      </c>
      <c r="F28" s="261">
        <v>4129</v>
      </c>
      <c r="G28" s="261">
        <v>4117</v>
      </c>
      <c r="H28" s="261">
        <v>4151</v>
      </c>
      <c r="I28" s="262">
        <v>4307</v>
      </c>
      <c r="J28" s="260">
        <v>-219</v>
      </c>
      <c r="K28" s="263">
        <v>-5.0847457627118642</v>
      </c>
    </row>
    <row r="29" spans="1:255" ht="13.5" customHeight="1" x14ac:dyDescent="0.2">
      <c r="A29" s="256">
        <v>23</v>
      </c>
      <c r="B29" s="257" t="s">
        <v>240</v>
      </c>
      <c r="C29" s="258"/>
      <c r="D29" s="259">
        <v>0.62376240929900195</v>
      </c>
      <c r="E29" s="260">
        <v>1868</v>
      </c>
      <c r="F29" s="261">
        <v>1889</v>
      </c>
      <c r="G29" s="261">
        <v>1899</v>
      </c>
      <c r="H29" s="261">
        <v>1934</v>
      </c>
      <c r="I29" s="262">
        <v>1955</v>
      </c>
      <c r="J29" s="260">
        <v>-87</v>
      </c>
      <c r="K29" s="263">
        <v>-4.4501278772378514</v>
      </c>
    </row>
    <row r="30" spans="1:255" ht="13.5" customHeight="1" x14ac:dyDescent="0.2">
      <c r="A30" s="256">
        <v>24</v>
      </c>
      <c r="B30" s="257" t="s">
        <v>241</v>
      </c>
      <c r="C30" s="258"/>
      <c r="D30" s="259">
        <v>2.3467891930157307</v>
      </c>
      <c r="E30" s="260">
        <v>7028</v>
      </c>
      <c r="F30" s="261">
        <v>7139</v>
      </c>
      <c r="G30" s="261">
        <v>7084</v>
      </c>
      <c r="H30" s="261">
        <v>7180</v>
      </c>
      <c r="I30" s="262">
        <v>7265</v>
      </c>
      <c r="J30" s="260">
        <v>-237</v>
      </c>
      <c r="K30" s="263">
        <v>-3.2622161046111495</v>
      </c>
    </row>
    <row r="31" spans="1:255" ht="13.5" customHeight="1" x14ac:dyDescent="0.2">
      <c r="A31" s="256">
        <v>25</v>
      </c>
      <c r="B31" s="257" t="s">
        <v>242</v>
      </c>
      <c r="C31" s="258"/>
      <c r="D31" s="259">
        <v>3.6560891966888502</v>
      </c>
      <c r="E31" s="260">
        <v>10949</v>
      </c>
      <c r="F31" s="261">
        <v>11047</v>
      </c>
      <c r="G31" s="261">
        <v>10871</v>
      </c>
      <c r="H31" s="261">
        <v>10998</v>
      </c>
      <c r="I31" s="262">
        <v>11066</v>
      </c>
      <c r="J31" s="260">
        <v>-117</v>
      </c>
      <c r="K31" s="263">
        <v>-1.0572926079884331</v>
      </c>
    </row>
    <row r="32" spans="1:255" ht="13.5" customHeight="1" x14ac:dyDescent="0.2">
      <c r="A32" s="256">
        <v>26</v>
      </c>
      <c r="B32" s="257" t="s">
        <v>243</v>
      </c>
      <c r="C32" s="258"/>
      <c r="D32" s="259">
        <v>2.5635032206576218</v>
      </c>
      <c r="E32" s="260">
        <v>7677</v>
      </c>
      <c r="F32" s="261">
        <v>7725</v>
      </c>
      <c r="G32" s="261">
        <v>7597</v>
      </c>
      <c r="H32" s="261">
        <v>7651</v>
      </c>
      <c r="I32" s="262">
        <v>7684</v>
      </c>
      <c r="J32" s="260">
        <v>-7</v>
      </c>
      <c r="K32" s="263">
        <v>-9.1098386257157729E-2</v>
      </c>
    </row>
    <row r="33" spans="1:11" ht="13.5" customHeight="1" x14ac:dyDescent="0.2">
      <c r="A33" s="256">
        <v>27</v>
      </c>
      <c r="B33" s="257" t="s">
        <v>244</v>
      </c>
      <c r="C33" s="258"/>
      <c r="D33" s="259">
        <v>2.0703034998146745</v>
      </c>
      <c r="E33" s="260">
        <v>6200</v>
      </c>
      <c r="F33" s="261">
        <v>6207</v>
      </c>
      <c r="G33" s="261">
        <v>6177</v>
      </c>
      <c r="H33" s="261">
        <v>6227</v>
      </c>
      <c r="I33" s="262">
        <v>6312</v>
      </c>
      <c r="J33" s="260">
        <v>-112</v>
      </c>
      <c r="K33" s="263">
        <v>-1.7743979721166032</v>
      </c>
    </row>
    <row r="34" spans="1:11" ht="13.5" customHeight="1" x14ac:dyDescent="0.2">
      <c r="A34" s="256">
        <v>28</v>
      </c>
      <c r="B34" s="257" t="s">
        <v>245</v>
      </c>
      <c r="C34" s="258"/>
      <c r="D34" s="259">
        <v>0.18165243611277143</v>
      </c>
      <c r="E34" s="260">
        <v>544</v>
      </c>
      <c r="F34" s="261">
        <v>538</v>
      </c>
      <c r="G34" s="261">
        <v>538</v>
      </c>
      <c r="H34" s="261">
        <v>548</v>
      </c>
      <c r="I34" s="262">
        <v>555</v>
      </c>
      <c r="J34" s="260">
        <v>-11</v>
      </c>
      <c r="K34" s="263">
        <v>-1.9819819819819819</v>
      </c>
    </row>
    <row r="35" spans="1:11" ht="13.5" customHeight="1" x14ac:dyDescent="0.2">
      <c r="A35" s="256">
        <v>29</v>
      </c>
      <c r="B35" s="257" t="s">
        <v>246</v>
      </c>
      <c r="C35" s="258"/>
      <c r="D35" s="259">
        <v>2.7738727698323387</v>
      </c>
      <c r="E35" s="260">
        <v>8307</v>
      </c>
      <c r="F35" s="261">
        <v>8378</v>
      </c>
      <c r="G35" s="261">
        <v>8597</v>
      </c>
      <c r="H35" s="261">
        <v>8861</v>
      </c>
      <c r="I35" s="262">
        <v>8668</v>
      </c>
      <c r="J35" s="260">
        <v>-361</v>
      </c>
      <c r="K35" s="263">
        <v>-4.1647438855560681</v>
      </c>
    </row>
    <row r="36" spans="1:11" ht="13.5" customHeight="1" x14ac:dyDescent="0.2">
      <c r="A36" s="256" t="s">
        <v>247</v>
      </c>
      <c r="B36" s="257" t="s">
        <v>248</v>
      </c>
      <c r="C36" s="258"/>
      <c r="D36" s="259">
        <v>1.500302197526989</v>
      </c>
      <c r="E36" s="260">
        <v>4493</v>
      </c>
      <c r="F36" s="261">
        <v>4566</v>
      </c>
      <c r="G36" s="261">
        <v>4779</v>
      </c>
      <c r="H36" s="261">
        <v>5107</v>
      </c>
      <c r="I36" s="262">
        <v>4910</v>
      </c>
      <c r="J36" s="260">
        <v>-417</v>
      </c>
      <c r="K36" s="263">
        <v>-8.4928716904276982</v>
      </c>
    </row>
    <row r="37" spans="1:11" ht="13.5" customHeight="1" x14ac:dyDescent="0.2">
      <c r="A37" s="256" t="s">
        <v>249</v>
      </c>
      <c r="B37" s="257" t="s">
        <v>250</v>
      </c>
      <c r="C37" s="258"/>
      <c r="D37" s="259">
        <v>1.2575424161777522</v>
      </c>
      <c r="E37" s="260">
        <v>3766</v>
      </c>
      <c r="F37" s="261">
        <v>3761</v>
      </c>
      <c r="G37" s="261">
        <v>3768</v>
      </c>
      <c r="H37" s="261">
        <v>3703</v>
      </c>
      <c r="I37" s="262">
        <v>3706</v>
      </c>
      <c r="J37" s="260">
        <v>60</v>
      </c>
      <c r="K37" s="263">
        <v>1.6189962223421479</v>
      </c>
    </row>
    <row r="38" spans="1:11" ht="13.5" customHeight="1" x14ac:dyDescent="0.2">
      <c r="A38" s="256">
        <v>31</v>
      </c>
      <c r="B38" s="257" t="s">
        <v>251</v>
      </c>
      <c r="C38" s="258"/>
      <c r="D38" s="259">
        <v>1.1176299699805992</v>
      </c>
      <c r="E38" s="260">
        <v>3347</v>
      </c>
      <c r="F38" s="261">
        <v>3355</v>
      </c>
      <c r="G38" s="261">
        <v>3344</v>
      </c>
      <c r="H38" s="261">
        <v>3325</v>
      </c>
      <c r="I38" s="262">
        <v>3313</v>
      </c>
      <c r="J38" s="260">
        <v>34</v>
      </c>
      <c r="K38" s="263">
        <v>1.0262601871415635</v>
      </c>
    </row>
    <row r="39" spans="1:11" ht="13.5" customHeight="1" x14ac:dyDescent="0.2">
      <c r="A39" s="256">
        <v>32</v>
      </c>
      <c r="B39" s="257" t="s">
        <v>252</v>
      </c>
      <c r="C39" s="258"/>
      <c r="D39" s="259">
        <v>1.3643967903617356</v>
      </c>
      <c r="E39" s="260">
        <v>4086</v>
      </c>
      <c r="F39" s="261">
        <v>4238</v>
      </c>
      <c r="G39" s="261">
        <v>4167</v>
      </c>
      <c r="H39" s="261">
        <v>4253</v>
      </c>
      <c r="I39" s="262">
        <v>4058</v>
      </c>
      <c r="J39" s="260">
        <v>28</v>
      </c>
      <c r="K39" s="263">
        <v>0.68999507146377526</v>
      </c>
    </row>
    <row r="40" spans="1:11" ht="13.5" customHeight="1" x14ac:dyDescent="0.2">
      <c r="A40" s="256">
        <v>33</v>
      </c>
      <c r="B40" s="257" t="s">
        <v>253</v>
      </c>
      <c r="C40" s="258"/>
      <c r="D40" s="259">
        <v>0.81543244299152173</v>
      </c>
      <c r="E40" s="260">
        <v>2442</v>
      </c>
      <c r="F40" s="261">
        <v>2508</v>
      </c>
      <c r="G40" s="261">
        <v>2457</v>
      </c>
      <c r="H40" s="261">
        <v>2433</v>
      </c>
      <c r="I40" s="262">
        <v>2416</v>
      </c>
      <c r="J40" s="260">
        <v>26</v>
      </c>
      <c r="K40" s="263">
        <v>1.076158940397351</v>
      </c>
    </row>
    <row r="41" spans="1:11" ht="13.5" customHeight="1" x14ac:dyDescent="0.2">
      <c r="A41" s="256">
        <v>34</v>
      </c>
      <c r="B41" s="257" t="s">
        <v>254</v>
      </c>
      <c r="C41" s="258"/>
      <c r="D41" s="259">
        <v>1.9190377763604731</v>
      </c>
      <c r="E41" s="260">
        <v>5747</v>
      </c>
      <c r="F41" s="261">
        <v>5763</v>
      </c>
      <c r="G41" s="261">
        <v>5653</v>
      </c>
      <c r="H41" s="261">
        <v>5647</v>
      </c>
      <c r="I41" s="262">
        <v>5654</v>
      </c>
      <c r="J41" s="260">
        <v>93</v>
      </c>
      <c r="K41" s="263">
        <v>1.6448532012734347</v>
      </c>
    </row>
    <row r="42" spans="1:11" ht="13.5" customHeight="1" x14ac:dyDescent="0.2">
      <c r="A42" s="256">
        <v>41</v>
      </c>
      <c r="B42" s="257" t="s">
        <v>255</v>
      </c>
      <c r="C42" s="258"/>
      <c r="D42" s="259">
        <v>1.278579371095224</v>
      </c>
      <c r="E42" s="260">
        <v>3829</v>
      </c>
      <c r="F42" s="261">
        <v>3815</v>
      </c>
      <c r="G42" s="261">
        <v>3826</v>
      </c>
      <c r="H42" s="261">
        <v>3870</v>
      </c>
      <c r="I42" s="262">
        <v>3915</v>
      </c>
      <c r="J42" s="260">
        <v>-86</v>
      </c>
      <c r="K42" s="263">
        <v>-2.1966794380587484</v>
      </c>
    </row>
    <row r="43" spans="1:11" ht="13.5" customHeight="1" x14ac:dyDescent="0.2">
      <c r="A43" s="256">
        <v>42</v>
      </c>
      <c r="B43" s="257" t="s">
        <v>256</v>
      </c>
      <c r="C43" s="258"/>
      <c r="D43" s="259">
        <v>0.14291772547107753</v>
      </c>
      <c r="E43" s="260">
        <v>428</v>
      </c>
      <c r="F43" s="261">
        <v>419</v>
      </c>
      <c r="G43" s="261">
        <v>417</v>
      </c>
      <c r="H43" s="261">
        <v>415</v>
      </c>
      <c r="I43" s="262">
        <v>421</v>
      </c>
      <c r="J43" s="260">
        <v>7</v>
      </c>
      <c r="K43" s="263">
        <v>1.66270783847981</v>
      </c>
    </row>
    <row r="44" spans="1:11" ht="13.5" customHeight="1" x14ac:dyDescent="0.2">
      <c r="A44" s="256">
        <v>43</v>
      </c>
      <c r="B44" s="257" t="s">
        <v>257</v>
      </c>
      <c r="C44" s="258"/>
      <c r="D44" s="259">
        <v>4.7874098833617724</v>
      </c>
      <c r="E44" s="260">
        <v>14337</v>
      </c>
      <c r="F44" s="261">
        <v>14199</v>
      </c>
      <c r="G44" s="261">
        <v>13887</v>
      </c>
      <c r="H44" s="261">
        <v>13790</v>
      </c>
      <c r="I44" s="262">
        <v>13698</v>
      </c>
      <c r="J44" s="260">
        <v>639</v>
      </c>
      <c r="K44" s="263">
        <v>4.6649145860709593</v>
      </c>
    </row>
    <row r="45" spans="1:11" ht="13.5" customHeight="1" x14ac:dyDescent="0.2">
      <c r="A45" s="256">
        <v>51</v>
      </c>
      <c r="B45" s="257" t="s">
        <v>258</v>
      </c>
      <c r="C45" s="258"/>
      <c r="D45" s="259">
        <v>5.5033341903944599</v>
      </c>
      <c r="E45" s="260">
        <v>16481</v>
      </c>
      <c r="F45" s="261">
        <v>16837</v>
      </c>
      <c r="G45" s="261">
        <v>16843</v>
      </c>
      <c r="H45" s="261">
        <v>17129</v>
      </c>
      <c r="I45" s="262">
        <v>17307</v>
      </c>
      <c r="J45" s="260">
        <v>-826</v>
      </c>
      <c r="K45" s="263">
        <v>-4.7726353498584384</v>
      </c>
    </row>
    <row r="46" spans="1:11" ht="13.5" customHeight="1" x14ac:dyDescent="0.2">
      <c r="A46" s="256" t="s">
        <v>259</v>
      </c>
      <c r="B46" s="257" t="s">
        <v>260</v>
      </c>
      <c r="C46" s="258"/>
      <c r="D46" s="259">
        <v>4.8849144998046565</v>
      </c>
      <c r="E46" s="260">
        <v>14629</v>
      </c>
      <c r="F46" s="261">
        <v>14976</v>
      </c>
      <c r="G46" s="261">
        <v>15050</v>
      </c>
      <c r="H46" s="261">
        <v>15345</v>
      </c>
      <c r="I46" s="262">
        <v>15525</v>
      </c>
      <c r="J46" s="260">
        <v>-896</v>
      </c>
      <c r="K46" s="263">
        <v>-5.7713365539452495</v>
      </c>
    </row>
    <row r="47" spans="1:11" ht="13.5" customHeight="1" x14ac:dyDescent="0.2">
      <c r="A47" s="256"/>
      <c r="B47" s="257" t="s">
        <v>261</v>
      </c>
      <c r="C47" s="258"/>
      <c r="D47" s="259">
        <v>4.2728392876820278</v>
      </c>
      <c r="E47" s="260">
        <v>12796</v>
      </c>
      <c r="F47" s="261">
        <v>13151</v>
      </c>
      <c r="G47" s="261">
        <v>13263</v>
      </c>
      <c r="H47" s="261">
        <v>13489</v>
      </c>
      <c r="I47" s="262">
        <v>13605</v>
      </c>
      <c r="J47" s="260">
        <v>-809</v>
      </c>
      <c r="K47" s="263">
        <v>-5.9463432561558252</v>
      </c>
    </row>
    <row r="48" spans="1:11" ht="13.5" customHeight="1" x14ac:dyDescent="0.2">
      <c r="A48" s="256">
        <v>52</v>
      </c>
      <c r="B48" s="257" t="s">
        <v>262</v>
      </c>
      <c r="C48" s="258"/>
      <c r="D48" s="259">
        <v>2.6823787119373033</v>
      </c>
      <c r="E48" s="260">
        <v>8033</v>
      </c>
      <c r="F48" s="261">
        <v>8031</v>
      </c>
      <c r="G48" s="261">
        <v>7863</v>
      </c>
      <c r="H48" s="261">
        <v>7892</v>
      </c>
      <c r="I48" s="262">
        <v>7846</v>
      </c>
      <c r="J48" s="260">
        <v>187</v>
      </c>
      <c r="K48" s="263">
        <v>2.3833800662758091</v>
      </c>
    </row>
    <row r="49" spans="1:11" ht="13.5" customHeight="1" x14ac:dyDescent="0.2">
      <c r="A49" s="256" t="s">
        <v>263</v>
      </c>
      <c r="B49" s="257" t="s">
        <v>264</v>
      </c>
      <c r="C49" s="258"/>
      <c r="D49" s="259">
        <v>2.4459634090552402</v>
      </c>
      <c r="E49" s="260">
        <v>7325</v>
      </c>
      <c r="F49" s="261">
        <v>7320</v>
      </c>
      <c r="G49" s="261">
        <v>7158</v>
      </c>
      <c r="H49" s="261">
        <v>7167</v>
      </c>
      <c r="I49" s="262">
        <v>7115</v>
      </c>
      <c r="J49" s="260">
        <v>210</v>
      </c>
      <c r="K49" s="263">
        <v>2.9515108924806746</v>
      </c>
    </row>
    <row r="50" spans="1:11" ht="13.5" customHeight="1" x14ac:dyDescent="0.2">
      <c r="A50" s="256">
        <v>53</v>
      </c>
      <c r="B50" s="257" t="s">
        <v>265</v>
      </c>
      <c r="C50" s="258"/>
      <c r="D50" s="259">
        <v>0.74898237904585718</v>
      </c>
      <c r="E50" s="260">
        <v>2243</v>
      </c>
      <c r="F50" s="261">
        <v>2220</v>
      </c>
      <c r="G50" s="261">
        <v>2257</v>
      </c>
      <c r="H50" s="261">
        <v>2265</v>
      </c>
      <c r="I50" s="262">
        <v>2249</v>
      </c>
      <c r="J50" s="260">
        <v>-6</v>
      </c>
      <c r="K50" s="263">
        <v>-0.26678523788350378</v>
      </c>
    </row>
    <row r="51" spans="1:11" ht="13.5" customHeight="1" x14ac:dyDescent="0.2">
      <c r="A51" s="256" t="s">
        <v>266</v>
      </c>
      <c r="B51" s="257" t="s">
        <v>267</v>
      </c>
      <c r="C51" s="258"/>
      <c r="D51" s="259">
        <v>0.69488735211521568</v>
      </c>
      <c r="E51" s="260">
        <v>2081</v>
      </c>
      <c r="F51" s="261">
        <v>2059</v>
      </c>
      <c r="G51" s="261">
        <v>2088</v>
      </c>
      <c r="H51" s="261">
        <v>2098</v>
      </c>
      <c r="I51" s="262">
        <v>2090</v>
      </c>
      <c r="J51" s="260">
        <v>-9</v>
      </c>
      <c r="K51" s="263">
        <v>-0.43062200956937802</v>
      </c>
    </row>
    <row r="52" spans="1:11" ht="13.5" customHeight="1" x14ac:dyDescent="0.2">
      <c r="A52" s="256">
        <v>54</v>
      </c>
      <c r="B52" s="257" t="s">
        <v>268</v>
      </c>
      <c r="C52" s="258"/>
      <c r="D52" s="259">
        <v>2.531780828321752</v>
      </c>
      <c r="E52" s="260">
        <v>7582</v>
      </c>
      <c r="F52" s="261">
        <v>7560</v>
      </c>
      <c r="G52" s="261">
        <v>7487</v>
      </c>
      <c r="H52" s="261">
        <v>7409</v>
      </c>
      <c r="I52" s="262">
        <v>7315</v>
      </c>
      <c r="J52" s="260">
        <v>267</v>
      </c>
      <c r="K52" s="263">
        <v>3.650034176349966</v>
      </c>
    </row>
    <row r="53" spans="1:11" ht="13.5" customHeight="1" x14ac:dyDescent="0.2">
      <c r="A53" s="256">
        <v>61</v>
      </c>
      <c r="B53" s="257" t="s">
        <v>269</v>
      </c>
      <c r="C53" s="258"/>
      <c r="D53" s="259">
        <v>3.2209915418084436</v>
      </c>
      <c r="E53" s="260">
        <v>9646</v>
      </c>
      <c r="F53" s="261">
        <v>9627</v>
      </c>
      <c r="G53" s="261">
        <v>9595</v>
      </c>
      <c r="H53" s="261">
        <v>9646</v>
      </c>
      <c r="I53" s="262">
        <v>9658</v>
      </c>
      <c r="J53" s="260">
        <v>-12</v>
      </c>
      <c r="K53" s="263">
        <v>-0.12424932698281217</v>
      </c>
    </row>
    <row r="54" spans="1:11" ht="13.5" customHeight="1" x14ac:dyDescent="0.2">
      <c r="A54" s="256">
        <v>62</v>
      </c>
      <c r="B54" s="257" t="s">
        <v>270</v>
      </c>
      <c r="C54" s="258"/>
      <c r="D54" s="259">
        <v>4.7436663739302043</v>
      </c>
      <c r="E54" s="260">
        <v>14206</v>
      </c>
      <c r="F54" s="261">
        <v>14193</v>
      </c>
      <c r="G54" s="261">
        <v>14111</v>
      </c>
      <c r="H54" s="261">
        <v>14121</v>
      </c>
      <c r="I54" s="262">
        <v>14204</v>
      </c>
      <c r="J54" s="260">
        <v>2</v>
      </c>
      <c r="K54" s="263">
        <v>1.4080540692762602E-2</v>
      </c>
    </row>
    <row r="55" spans="1:11" ht="13.5" customHeight="1" x14ac:dyDescent="0.2">
      <c r="A55" s="256">
        <v>63</v>
      </c>
      <c r="B55" s="257" t="s">
        <v>271</v>
      </c>
      <c r="C55" s="258"/>
      <c r="D55" s="259">
        <v>1.9627812857920413</v>
      </c>
      <c r="E55" s="260">
        <v>5878</v>
      </c>
      <c r="F55" s="261">
        <v>5867</v>
      </c>
      <c r="G55" s="261">
        <v>5797</v>
      </c>
      <c r="H55" s="261">
        <v>5615</v>
      </c>
      <c r="I55" s="262">
        <v>5671</v>
      </c>
      <c r="J55" s="260">
        <v>207</v>
      </c>
      <c r="K55" s="263">
        <v>3.6501498853817669</v>
      </c>
    </row>
    <row r="56" spans="1:11" ht="13.5" customHeight="1" x14ac:dyDescent="0.2">
      <c r="A56" s="256" t="s">
        <v>272</v>
      </c>
      <c r="B56" s="257" t="s">
        <v>273</v>
      </c>
      <c r="C56" s="258"/>
      <c r="D56" s="259">
        <v>0.31889352295532486</v>
      </c>
      <c r="E56" s="260">
        <v>955</v>
      </c>
      <c r="F56" s="261">
        <v>946</v>
      </c>
      <c r="G56" s="261">
        <v>927</v>
      </c>
      <c r="H56" s="261">
        <v>927</v>
      </c>
      <c r="I56" s="262">
        <v>926</v>
      </c>
      <c r="J56" s="260">
        <v>29</v>
      </c>
      <c r="K56" s="263">
        <v>3.1317494600431965</v>
      </c>
    </row>
    <row r="57" spans="1:11" ht="13.5" customHeight="1" x14ac:dyDescent="0.2">
      <c r="A57" s="256" t="s">
        <v>274</v>
      </c>
      <c r="B57" s="257" t="s">
        <v>275</v>
      </c>
      <c r="C57" s="258"/>
      <c r="D57" s="259">
        <v>1.2698974531927754</v>
      </c>
      <c r="E57" s="260">
        <v>3803</v>
      </c>
      <c r="F57" s="261">
        <v>3790</v>
      </c>
      <c r="G57" s="261">
        <v>3800</v>
      </c>
      <c r="H57" s="261">
        <v>3648</v>
      </c>
      <c r="I57" s="262">
        <v>3683</v>
      </c>
      <c r="J57" s="260">
        <v>120</v>
      </c>
      <c r="K57" s="263">
        <v>3.25821341297855</v>
      </c>
    </row>
    <row r="58" spans="1:11" ht="13.5" customHeight="1" x14ac:dyDescent="0.2">
      <c r="A58" s="256">
        <v>71</v>
      </c>
      <c r="B58" s="257" t="s">
        <v>276</v>
      </c>
      <c r="C58" s="258"/>
      <c r="D58" s="259">
        <v>11.978041426105191</v>
      </c>
      <c r="E58" s="260">
        <v>35871</v>
      </c>
      <c r="F58" s="261">
        <v>35997</v>
      </c>
      <c r="G58" s="261">
        <v>35870</v>
      </c>
      <c r="H58" s="261">
        <v>35982</v>
      </c>
      <c r="I58" s="262">
        <v>36319</v>
      </c>
      <c r="J58" s="260">
        <v>-448</v>
      </c>
      <c r="K58" s="263">
        <v>-1.2335141386051378</v>
      </c>
    </row>
    <row r="59" spans="1:11" ht="13.5" customHeight="1" x14ac:dyDescent="0.2">
      <c r="A59" s="256" t="s">
        <v>277</v>
      </c>
      <c r="B59" s="257" t="s">
        <v>278</v>
      </c>
      <c r="C59" s="258"/>
      <c r="D59" s="259">
        <v>4.3543157479973154</v>
      </c>
      <c r="E59" s="260">
        <v>13040</v>
      </c>
      <c r="F59" s="261">
        <v>13060</v>
      </c>
      <c r="G59" s="261">
        <v>12845</v>
      </c>
      <c r="H59" s="261">
        <v>12894</v>
      </c>
      <c r="I59" s="262">
        <v>13030</v>
      </c>
      <c r="J59" s="260">
        <v>10</v>
      </c>
      <c r="K59" s="263">
        <v>7.6745970836531077E-2</v>
      </c>
    </row>
    <row r="60" spans="1:11" ht="13.5" customHeight="1" x14ac:dyDescent="0.2">
      <c r="A60" s="256" t="s">
        <v>279</v>
      </c>
      <c r="B60" s="257" t="s">
        <v>280</v>
      </c>
      <c r="C60" s="258"/>
      <c r="D60" s="259">
        <v>6.2309456946035198</v>
      </c>
      <c r="E60" s="260">
        <v>18660</v>
      </c>
      <c r="F60" s="261">
        <v>18741</v>
      </c>
      <c r="G60" s="261">
        <v>18842</v>
      </c>
      <c r="H60" s="261">
        <v>18911</v>
      </c>
      <c r="I60" s="262">
        <v>19113</v>
      </c>
      <c r="J60" s="260">
        <v>-453</v>
      </c>
      <c r="K60" s="263">
        <v>-2.3701145816983207</v>
      </c>
    </row>
    <row r="61" spans="1:11" ht="13.5" customHeight="1" x14ac:dyDescent="0.2">
      <c r="A61" s="256">
        <v>72</v>
      </c>
      <c r="B61" s="257" t="s">
        <v>281</v>
      </c>
      <c r="C61" s="258"/>
      <c r="D61" s="259">
        <v>6.3120882349994822</v>
      </c>
      <c r="E61" s="260">
        <v>18903</v>
      </c>
      <c r="F61" s="261">
        <v>18789</v>
      </c>
      <c r="G61" s="261">
        <v>18467</v>
      </c>
      <c r="H61" s="261">
        <v>18479</v>
      </c>
      <c r="I61" s="262">
        <v>18335</v>
      </c>
      <c r="J61" s="260">
        <v>568</v>
      </c>
      <c r="K61" s="263">
        <v>3.0979001908917372</v>
      </c>
    </row>
    <row r="62" spans="1:11" ht="13.5" customHeight="1" x14ac:dyDescent="0.2">
      <c r="A62" s="256" t="s">
        <v>282</v>
      </c>
      <c r="B62" s="257" t="s">
        <v>283</v>
      </c>
      <c r="C62" s="258"/>
      <c r="D62" s="259">
        <v>4.1199039646312023</v>
      </c>
      <c r="E62" s="260">
        <v>12338</v>
      </c>
      <c r="F62" s="261">
        <v>12258</v>
      </c>
      <c r="G62" s="261">
        <v>11919</v>
      </c>
      <c r="H62" s="261">
        <v>11900</v>
      </c>
      <c r="I62" s="262">
        <v>11806</v>
      </c>
      <c r="J62" s="260">
        <v>532</v>
      </c>
      <c r="K62" s="263">
        <v>4.5061832966288327</v>
      </c>
    </row>
    <row r="63" spans="1:11" ht="13.5" customHeight="1" x14ac:dyDescent="0.2">
      <c r="A63" s="256" t="s">
        <v>284</v>
      </c>
      <c r="B63" s="257" t="s">
        <v>285</v>
      </c>
      <c r="C63" s="258"/>
      <c r="D63" s="259">
        <v>1.5089841154294377</v>
      </c>
      <c r="E63" s="260">
        <v>4519</v>
      </c>
      <c r="F63" s="261">
        <v>4481</v>
      </c>
      <c r="G63" s="261">
        <v>4541</v>
      </c>
      <c r="H63" s="261">
        <v>4559</v>
      </c>
      <c r="I63" s="262">
        <v>4516</v>
      </c>
      <c r="J63" s="260">
        <v>3</v>
      </c>
      <c r="K63" s="263">
        <v>6.6430469441984052E-2</v>
      </c>
    </row>
    <row r="64" spans="1:11" ht="13.5" customHeight="1" x14ac:dyDescent="0.2">
      <c r="A64" s="256">
        <v>73</v>
      </c>
      <c r="B64" s="257" t="s">
        <v>286</v>
      </c>
      <c r="C64" s="258"/>
      <c r="D64" s="259">
        <v>4.6107662460388745</v>
      </c>
      <c r="E64" s="260">
        <v>13808</v>
      </c>
      <c r="F64" s="261">
        <v>13838</v>
      </c>
      <c r="G64" s="261">
        <v>13710</v>
      </c>
      <c r="H64" s="261">
        <v>13741</v>
      </c>
      <c r="I64" s="262">
        <v>13728</v>
      </c>
      <c r="J64" s="260">
        <v>80</v>
      </c>
      <c r="K64" s="263">
        <v>0.58275058275058278</v>
      </c>
    </row>
    <row r="65" spans="1:11" ht="13.5" customHeight="1" x14ac:dyDescent="0.2">
      <c r="A65" s="256" t="s">
        <v>287</v>
      </c>
      <c r="B65" s="257" t="s">
        <v>288</v>
      </c>
      <c r="C65" s="258"/>
      <c r="D65" s="259">
        <v>3.5555793009720409</v>
      </c>
      <c r="E65" s="260">
        <v>10648</v>
      </c>
      <c r="F65" s="261">
        <v>10639</v>
      </c>
      <c r="G65" s="261">
        <v>10563</v>
      </c>
      <c r="H65" s="261">
        <v>10537</v>
      </c>
      <c r="I65" s="262">
        <v>10523</v>
      </c>
      <c r="J65" s="260">
        <v>125</v>
      </c>
      <c r="K65" s="263">
        <v>1.1878741803668156</v>
      </c>
    </row>
    <row r="66" spans="1:11" ht="13.5" customHeight="1" x14ac:dyDescent="0.2">
      <c r="A66" s="256">
        <v>81</v>
      </c>
      <c r="B66" s="257" t="s">
        <v>289</v>
      </c>
      <c r="C66" s="258"/>
      <c r="D66" s="259">
        <v>10.87643961225219</v>
      </c>
      <c r="E66" s="260">
        <v>32572</v>
      </c>
      <c r="F66" s="261">
        <v>32213</v>
      </c>
      <c r="G66" s="261">
        <v>31581</v>
      </c>
      <c r="H66" s="261">
        <v>31604</v>
      </c>
      <c r="I66" s="262">
        <v>31498</v>
      </c>
      <c r="J66" s="260">
        <v>1074</v>
      </c>
      <c r="K66" s="263">
        <v>3.4097403009714902</v>
      </c>
    </row>
    <row r="67" spans="1:11" ht="13.5" customHeight="1" x14ac:dyDescent="0.2">
      <c r="A67" s="256" t="s">
        <v>290</v>
      </c>
      <c r="B67" s="257" t="s">
        <v>291</v>
      </c>
      <c r="C67" s="258"/>
      <c r="D67" s="259">
        <v>2.4706734830852866</v>
      </c>
      <c r="E67" s="260">
        <v>7399</v>
      </c>
      <c r="F67" s="261">
        <v>7459</v>
      </c>
      <c r="G67" s="261">
        <v>7245</v>
      </c>
      <c r="H67" s="261">
        <v>7301</v>
      </c>
      <c r="I67" s="262">
        <v>7302</v>
      </c>
      <c r="J67" s="260">
        <v>97</v>
      </c>
      <c r="K67" s="263">
        <v>1.3284031772117229</v>
      </c>
    </row>
    <row r="68" spans="1:11" ht="13.5" customHeight="1" x14ac:dyDescent="0.2">
      <c r="A68" s="256" t="s">
        <v>292</v>
      </c>
      <c r="B68" s="257" t="s">
        <v>293</v>
      </c>
      <c r="C68" s="268"/>
      <c r="D68" s="259">
        <v>4.724299018609357</v>
      </c>
      <c r="E68" s="260">
        <v>14148</v>
      </c>
      <c r="F68" s="261">
        <v>13939</v>
      </c>
      <c r="G68" s="261">
        <v>13572</v>
      </c>
      <c r="H68" s="261">
        <v>13518</v>
      </c>
      <c r="I68" s="262">
        <v>13550</v>
      </c>
      <c r="J68" s="260">
        <v>598</v>
      </c>
      <c r="K68" s="263">
        <v>4.4132841328413281</v>
      </c>
    </row>
    <row r="69" spans="1:11" ht="13.5" customHeight="1" x14ac:dyDescent="0.2">
      <c r="A69" s="256" t="s">
        <v>294</v>
      </c>
      <c r="B69" s="257" t="s">
        <v>295</v>
      </c>
      <c r="C69" s="258"/>
      <c r="D69" s="259">
        <v>1.361391511087811</v>
      </c>
      <c r="E69" s="260">
        <v>4077</v>
      </c>
      <c r="F69" s="261">
        <v>4067</v>
      </c>
      <c r="G69" s="261">
        <v>4048</v>
      </c>
      <c r="H69" s="261">
        <v>4041</v>
      </c>
      <c r="I69" s="262">
        <v>4005</v>
      </c>
      <c r="J69" s="260">
        <v>72</v>
      </c>
      <c r="K69" s="263">
        <v>1.797752808988764</v>
      </c>
    </row>
    <row r="70" spans="1:11" ht="13.5" customHeight="1" x14ac:dyDescent="0.2">
      <c r="A70" s="256" t="s">
        <v>296</v>
      </c>
      <c r="B70" s="257" t="s">
        <v>297</v>
      </c>
      <c r="C70" s="258"/>
      <c r="D70" s="259">
        <v>0.92529209644942945</v>
      </c>
      <c r="E70" s="260">
        <v>2771</v>
      </c>
      <c r="F70" s="261">
        <v>2647</v>
      </c>
      <c r="G70" s="261">
        <v>2639</v>
      </c>
      <c r="H70" s="261">
        <v>2642</v>
      </c>
      <c r="I70" s="262">
        <v>2530</v>
      </c>
      <c r="J70" s="260">
        <v>241</v>
      </c>
      <c r="K70" s="263">
        <v>9.5256916996047423</v>
      </c>
    </row>
    <row r="71" spans="1:11" ht="13.5" customHeight="1" x14ac:dyDescent="0.2">
      <c r="A71" s="256">
        <v>82</v>
      </c>
      <c r="B71" s="257" t="s">
        <v>298</v>
      </c>
      <c r="C71" s="258"/>
      <c r="D71" s="259">
        <v>2.6279497650873367</v>
      </c>
      <c r="E71" s="260">
        <v>7870</v>
      </c>
      <c r="F71" s="261">
        <v>7781</v>
      </c>
      <c r="G71" s="261">
        <v>7723</v>
      </c>
      <c r="H71" s="261">
        <v>7633</v>
      </c>
      <c r="I71" s="262">
        <v>7700</v>
      </c>
      <c r="J71" s="260">
        <v>170</v>
      </c>
      <c r="K71" s="263">
        <v>2.2077922077922079</v>
      </c>
    </row>
    <row r="72" spans="1:11" ht="13.5" customHeight="1" x14ac:dyDescent="0.2">
      <c r="A72" s="256" t="s">
        <v>299</v>
      </c>
      <c r="B72" s="269" t="s">
        <v>548</v>
      </c>
      <c r="C72" s="258"/>
      <c r="D72" s="259">
        <v>1.6706013563827122</v>
      </c>
      <c r="E72" s="260">
        <v>5003</v>
      </c>
      <c r="F72" s="261">
        <v>4920</v>
      </c>
      <c r="G72" s="261">
        <v>4992</v>
      </c>
      <c r="H72" s="261">
        <v>4880</v>
      </c>
      <c r="I72" s="262">
        <v>4899</v>
      </c>
      <c r="J72" s="260">
        <v>104</v>
      </c>
      <c r="K72" s="263">
        <v>2.1228822208614004</v>
      </c>
    </row>
    <row r="73" spans="1:11" ht="13.5" customHeight="1" x14ac:dyDescent="0.2">
      <c r="A73" s="256" t="s">
        <v>300</v>
      </c>
      <c r="B73" s="257" t="s">
        <v>301</v>
      </c>
      <c r="C73" s="258"/>
      <c r="D73" s="259">
        <v>0.40404310238318647</v>
      </c>
      <c r="E73" s="260">
        <v>1210</v>
      </c>
      <c r="F73" s="261">
        <v>1209</v>
      </c>
      <c r="G73" s="261">
        <v>1161</v>
      </c>
      <c r="H73" s="261">
        <v>1174</v>
      </c>
      <c r="I73" s="262">
        <v>1194</v>
      </c>
      <c r="J73" s="260">
        <v>16</v>
      </c>
      <c r="K73" s="263">
        <v>1.340033500837521</v>
      </c>
    </row>
    <row r="74" spans="1:11" ht="13.5" customHeight="1" x14ac:dyDescent="0.2">
      <c r="A74" s="256">
        <v>83</v>
      </c>
      <c r="B74" s="257" t="s">
        <v>302</v>
      </c>
      <c r="C74" s="258"/>
      <c r="D74" s="259">
        <v>7.6364146350422244</v>
      </c>
      <c r="E74" s="260">
        <v>22869</v>
      </c>
      <c r="F74" s="261">
        <v>22575</v>
      </c>
      <c r="G74" s="261">
        <v>22258</v>
      </c>
      <c r="H74" s="261">
        <v>22339</v>
      </c>
      <c r="I74" s="262">
        <v>22461</v>
      </c>
      <c r="J74" s="260">
        <v>408</v>
      </c>
      <c r="K74" s="263">
        <v>1.8164819019634033</v>
      </c>
    </row>
    <row r="75" spans="1:11" ht="13.5" customHeight="1" x14ac:dyDescent="0.2">
      <c r="A75" s="256" t="s">
        <v>303</v>
      </c>
      <c r="B75" s="257" t="s">
        <v>304</v>
      </c>
      <c r="C75" s="258"/>
      <c r="D75" s="259">
        <v>6.3721938204779729</v>
      </c>
      <c r="E75" s="260">
        <v>19083</v>
      </c>
      <c r="F75" s="261">
        <v>18780</v>
      </c>
      <c r="G75" s="261">
        <v>18462</v>
      </c>
      <c r="H75" s="261">
        <v>18551</v>
      </c>
      <c r="I75" s="262">
        <v>18636</v>
      </c>
      <c r="J75" s="260">
        <v>447</v>
      </c>
      <c r="K75" s="263">
        <v>2.3985833869929167</v>
      </c>
    </row>
    <row r="76" spans="1:11" ht="13.5" customHeight="1" x14ac:dyDescent="0.2">
      <c r="A76" s="256"/>
      <c r="B76" s="257" t="s">
        <v>305</v>
      </c>
      <c r="C76" s="258"/>
      <c r="D76" s="259">
        <v>3.1371776420578819</v>
      </c>
      <c r="E76" s="260">
        <v>9395</v>
      </c>
      <c r="F76" s="261">
        <v>9360</v>
      </c>
      <c r="G76" s="261">
        <v>9161</v>
      </c>
      <c r="H76" s="261">
        <v>9247</v>
      </c>
      <c r="I76" s="262">
        <v>9272</v>
      </c>
      <c r="J76" s="260">
        <v>123</v>
      </c>
      <c r="K76" s="263">
        <v>1.3265746333045729</v>
      </c>
    </row>
    <row r="77" spans="1:11" ht="13.5" customHeight="1" x14ac:dyDescent="0.2">
      <c r="A77" s="256">
        <v>84</v>
      </c>
      <c r="B77" s="257" t="s">
        <v>306</v>
      </c>
      <c r="C77" s="258"/>
      <c r="D77" s="259">
        <v>2.6292854447646365</v>
      </c>
      <c r="E77" s="260">
        <v>7874</v>
      </c>
      <c r="F77" s="261">
        <v>7760</v>
      </c>
      <c r="G77" s="261">
        <v>7952</v>
      </c>
      <c r="H77" s="261">
        <v>7855</v>
      </c>
      <c r="I77" s="262">
        <v>7895</v>
      </c>
      <c r="J77" s="260">
        <v>-21</v>
      </c>
      <c r="K77" s="263">
        <v>-0.26599113362887905</v>
      </c>
    </row>
    <row r="78" spans="1:11" ht="13.5" customHeight="1" x14ac:dyDescent="0.2">
      <c r="A78" s="256" t="s">
        <v>307</v>
      </c>
      <c r="B78" s="257" t="s">
        <v>308</v>
      </c>
      <c r="C78" s="258"/>
      <c r="D78" s="259">
        <v>0.49653892003619693</v>
      </c>
      <c r="E78" s="260">
        <v>1487</v>
      </c>
      <c r="F78" s="261">
        <v>1457</v>
      </c>
      <c r="G78" s="261">
        <v>1533</v>
      </c>
      <c r="H78" s="261">
        <v>1494</v>
      </c>
      <c r="I78" s="262">
        <v>1467</v>
      </c>
      <c r="J78" s="260">
        <v>20</v>
      </c>
      <c r="K78" s="263">
        <v>1.3633265167007498</v>
      </c>
    </row>
    <row r="79" spans="1:11" ht="13.5" customHeight="1" x14ac:dyDescent="0.2">
      <c r="A79" s="256" t="s">
        <v>309</v>
      </c>
      <c r="B79" s="257" t="s">
        <v>310</v>
      </c>
      <c r="C79" s="258"/>
      <c r="D79" s="259">
        <v>0.2841658513455303</v>
      </c>
      <c r="E79" s="260">
        <v>851</v>
      </c>
      <c r="F79" s="261">
        <v>843</v>
      </c>
      <c r="G79" s="261">
        <v>858</v>
      </c>
      <c r="H79" s="261">
        <v>854</v>
      </c>
      <c r="I79" s="262">
        <v>853</v>
      </c>
      <c r="J79" s="260">
        <v>-2</v>
      </c>
      <c r="K79" s="263">
        <v>-0.23446658851113716</v>
      </c>
    </row>
    <row r="80" spans="1:11" s="113" customFormat="1" ht="13.5" customHeight="1" x14ac:dyDescent="0.15">
      <c r="A80" s="256" t="s">
        <v>311</v>
      </c>
      <c r="B80" s="257" t="s">
        <v>312</v>
      </c>
      <c r="C80" s="258"/>
      <c r="D80" s="259">
        <v>1.2168041860201086</v>
      </c>
      <c r="E80" s="260">
        <v>3644</v>
      </c>
      <c r="F80" s="261">
        <v>3582</v>
      </c>
      <c r="G80" s="261">
        <v>3670</v>
      </c>
      <c r="H80" s="261">
        <v>3642</v>
      </c>
      <c r="I80" s="262">
        <v>3677</v>
      </c>
      <c r="J80" s="260">
        <v>-33</v>
      </c>
      <c r="K80" s="263">
        <v>-0.89747076420995375</v>
      </c>
    </row>
    <row r="81" spans="1:11" s="113" customFormat="1" ht="13.5" customHeight="1" x14ac:dyDescent="0.15">
      <c r="A81" s="256">
        <v>91</v>
      </c>
      <c r="B81" s="257" t="s">
        <v>313</v>
      </c>
      <c r="C81" s="258"/>
      <c r="D81" s="259">
        <v>0.44511525246015499</v>
      </c>
      <c r="E81" s="260">
        <v>1333</v>
      </c>
      <c r="F81" s="261">
        <v>1319</v>
      </c>
      <c r="G81" s="261">
        <v>1302</v>
      </c>
      <c r="H81" s="261">
        <v>1357</v>
      </c>
      <c r="I81" s="262">
        <v>1349</v>
      </c>
      <c r="J81" s="260">
        <v>-16</v>
      </c>
      <c r="K81" s="263">
        <v>-1.1860637509266123</v>
      </c>
    </row>
    <row r="82" spans="1:11" s="86" customFormat="1" ht="13.5" customHeight="1" x14ac:dyDescent="0.2">
      <c r="A82" s="256">
        <v>92</v>
      </c>
      <c r="B82" s="257" t="s">
        <v>314</v>
      </c>
      <c r="C82" s="258"/>
      <c r="D82" s="259">
        <v>1.7594240549231484</v>
      </c>
      <c r="E82" s="260">
        <v>5269</v>
      </c>
      <c r="F82" s="261">
        <v>5643</v>
      </c>
      <c r="G82" s="261">
        <v>5648</v>
      </c>
      <c r="H82" s="261">
        <v>5707</v>
      </c>
      <c r="I82" s="262">
        <v>5688</v>
      </c>
      <c r="J82" s="260">
        <v>-419</v>
      </c>
      <c r="K82" s="263">
        <v>-7.366385372714487</v>
      </c>
    </row>
    <row r="83" spans="1:11" s="113" customFormat="1" ht="13.5" customHeight="1" x14ac:dyDescent="0.15">
      <c r="A83" s="256">
        <v>93</v>
      </c>
      <c r="B83" s="257" t="s">
        <v>315</v>
      </c>
      <c r="C83" s="258"/>
      <c r="D83" s="259">
        <v>0.14358556530972741</v>
      </c>
      <c r="E83" s="260">
        <v>430</v>
      </c>
      <c r="F83" s="261">
        <v>434</v>
      </c>
      <c r="G83" s="261">
        <v>435</v>
      </c>
      <c r="H83" s="261">
        <v>445</v>
      </c>
      <c r="I83" s="262">
        <v>460</v>
      </c>
      <c r="J83" s="260">
        <v>-30</v>
      </c>
      <c r="K83" s="263">
        <v>-6.5217391304347823</v>
      </c>
    </row>
    <row r="84" spans="1:11" s="86" customFormat="1" ht="13.5" customHeight="1" x14ac:dyDescent="0.2">
      <c r="A84" s="256">
        <v>94</v>
      </c>
      <c r="B84" s="257" t="s">
        <v>316</v>
      </c>
      <c r="C84" s="258"/>
      <c r="D84" s="259">
        <v>0.27147689441118233</v>
      </c>
      <c r="E84" s="260">
        <v>813</v>
      </c>
      <c r="F84" s="261">
        <v>827</v>
      </c>
      <c r="G84" s="261">
        <v>823</v>
      </c>
      <c r="H84" s="261">
        <v>828</v>
      </c>
      <c r="I84" s="262">
        <v>836</v>
      </c>
      <c r="J84" s="260">
        <v>-23</v>
      </c>
      <c r="K84" s="263">
        <v>-2.7511961722488039</v>
      </c>
    </row>
    <row r="85" spans="1:11" s="86" customFormat="1" ht="13.5" customHeight="1" x14ac:dyDescent="0.2">
      <c r="A85" s="270" t="s">
        <v>317</v>
      </c>
      <c r="B85" s="271" t="s">
        <v>318</v>
      </c>
      <c r="C85" s="272"/>
      <c r="D85" s="273">
        <v>0.34961415553322001</v>
      </c>
      <c r="E85" s="274">
        <v>1047</v>
      </c>
      <c r="F85" s="275">
        <v>1044</v>
      </c>
      <c r="G85" s="275">
        <v>1012</v>
      </c>
      <c r="H85" s="275">
        <v>1017</v>
      </c>
      <c r="I85" s="276">
        <v>1012</v>
      </c>
      <c r="J85" s="274">
        <v>35</v>
      </c>
      <c r="K85" s="551">
        <v>3.458498023715415</v>
      </c>
    </row>
    <row r="86" spans="1:11" ht="12.75" customHeight="1" x14ac:dyDescent="0.2">
      <c r="A86" s="113"/>
      <c r="B86" s="113"/>
      <c r="C86" s="113"/>
      <c r="D86" s="113"/>
      <c r="E86" s="113"/>
      <c r="F86" s="113"/>
      <c r="G86" s="113"/>
      <c r="H86" s="113"/>
      <c r="I86" s="113"/>
      <c r="J86" s="113"/>
      <c r="K86" s="114" t="s">
        <v>35</v>
      </c>
    </row>
    <row r="87" spans="1:11" ht="15.75" customHeight="1" x14ac:dyDescent="0.2">
      <c r="A87" s="113" t="s">
        <v>114</v>
      </c>
      <c r="B87" s="113"/>
      <c r="C87" s="113"/>
      <c r="D87" s="113"/>
      <c r="E87" s="113"/>
      <c r="F87" s="113"/>
      <c r="G87" s="113"/>
      <c r="H87" s="113"/>
      <c r="I87" s="113"/>
      <c r="J87" s="113"/>
      <c r="K87" s="113"/>
    </row>
    <row r="88" spans="1:11" ht="15.75" customHeight="1" x14ac:dyDescent="0.2">
      <c r="A88" s="277" t="s">
        <v>319</v>
      </c>
      <c r="B88" s="278"/>
      <c r="C88" s="278"/>
      <c r="D88" s="278"/>
      <c r="E88" s="278"/>
      <c r="F88" s="113"/>
      <c r="G88" s="113"/>
      <c r="H88" s="113"/>
      <c r="I88" s="113"/>
      <c r="J88" s="113"/>
      <c r="K88" s="113"/>
    </row>
    <row r="89" spans="1:11" ht="57" customHeight="1" x14ac:dyDescent="0.2">
      <c r="A89" s="279" t="s">
        <v>320</v>
      </c>
      <c r="B89" s="279"/>
      <c r="C89" s="279"/>
      <c r="D89" s="279"/>
      <c r="E89" s="279"/>
      <c r="F89" s="279"/>
      <c r="G89" s="279"/>
      <c r="H89" s="279"/>
      <c r="I89" s="279"/>
      <c r="J89" s="279"/>
      <c r="K89" s="279"/>
    </row>
    <row r="90" spans="1:11" ht="21.75" customHeight="1" x14ac:dyDescent="0.2">
      <c r="A90" s="116" t="s">
        <v>321</v>
      </c>
      <c r="B90" s="116"/>
      <c r="C90" s="116"/>
      <c r="D90" s="116"/>
      <c r="E90" s="116"/>
      <c r="F90" s="116"/>
      <c r="G90" s="116"/>
      <c r="H90" s="116"/>
      <c r="I90" s="116"/>
      <c r="J90" s="116"/>
      <c r="K90" s="116"/>
    </row>
    <row r="91" spans="1:11" ht="15.75" customHeight="1" x14ac:dyDescent="0.2">
      <c r="A91" s="116" t="s">
        <v>322</v>
      </c>
      <c r="B91" s="116"/>
      <c r="C91" s="116"/>
      <c r="D91" s="116"/>
      <c r="E91" s="116"/>
      <c r="F91" s="116"/>
      <c r="G91" s="116"/>
      <c r="H91" s="116"/>
      <c r="I91" s="116"/>
      <c r="J91" s="116"/>
      <c r="K91" s="116"/>
    </row>
    <row r="92" spans="1:11" ht="15.75" customHeight="1" x14ac:dyDescent="0.2">
      <c r="A92" s="280"/>
      <c r="B92" s="280"/>
      <c r="C92" s="280"/>
      <c r="D92" s="280"/>
      <c r="E92" s="280"/>
      <c r="F92" s="280"/>
      <c r="G92" s="280"/>
      <c r="H92" s="280"/>
      <c r="I92" s="280"/>
      <c r="J92" s="280"/>
      <c r="K92" s="280"/>
    </row>
    <row r="93" spans="1:11" ht="15.75" customHeight="1" x14ac:dyDescent="0.2">
      <c r="D93" s="53"/>
      <c r="E93" s="53"/>
      <c r="F93" s="53"/>
      <c r="G93" s="53"/>
      <c r="H93" s="53"/>
      <c r="I93" s="53"/>
      <c r="J93" s="53"/>
      <c r="K93" s="53"/>
    </row>
    <row r="94" spans="1:11" ht="15.75" customHeight="1" x14ac:dyDescent="0.2">
      <c r="D94" s="53"/>
      <c r="E94" s="53"/>
      <c r="F94" s="53"/>
      <c r="G94" s="53"/>
      <c r="H94" s="53"/>
      <c r="I94" s="53"/>
      <c r="J94" s="53"/>
      <c r="K94" s="53"/>
    </row>
    <row r="95" spans="1:11" ht="15.75" customHeight="1" x14ac:dyDescent="0.2">
      <c r="D95" s="53"/>
      <c r="E95" s="53"/>
      <c r="F95" s="53"/>
      <c r="G95" s="53"/>
      <c r="H95" s="53"/>
      <c r="I95" s="53"/>
      <c r="J95" s="53"/>
      <c r="K95" s="53"/>
    </row>
    <row r="96" spans="1:11" ht="15.75" customHeight="1" x14ac:dyDescent="0.2">
      <c r="D96" s="53"/>
      <c r="E96" s="53"/>
      <c r="F96" s="53"/>
      <c r="G96" s="53"/>
      <c r="H96" s="53"/>
      <c r="I96" s="53"/>
      <c r="J96" s="53"/>
      <c r="K96" s="53"/>
    </row>
    <row r="97" spans="4:11" ht="15.75" customHeight="1" x14ac:dyDescent="0.2">
      <c r="D97" s="53"/>
      <c r="E97" s="53"/>
      <c r="F97" s="53"/>
      <c r="G97" s="53"/>
      <c r="H97" s="53"/>
      <c r="I97" s="53"/>
      <c r="J97" s="53"/>
      <c r="K97" s="53"/>
    </row>
    <row r="98" spans="4:11" ht="15.75" customHeight="1" x14ac:dyDescent="0.2">
      <c r="D98" s="53"/>
      <c r="E98" s="53"/>
      <c r="F98" s="53"/>
      <c r="G98" s="53"/>
      <c r="H98" s="53"/>
      <c r="I98" s="53"/>
      <c r="J98" s="53"/>
      <c r="K98" s="53"/>
    </row>
    <row r="99" spans="4:11" ht="15.75" customHeight="1" x14ac:dyDescent="0.2">
      <c r="D99" s="53"/>
      <c r="E99" s="53"/>
      <c r="F99" s="53"/>
      <c r="G99" s="53"/>
      <c r="H99" s="53"/>
      <c r="I99" s="53"/>
      <c r="J99" s="53"/>
      <c r="K99" s="53"/>
    </row>
    <row r="100" spans="4:11" ht="18" customHeight="1" x14ac:dyDescent="0.2">
      <c r="D100" s="53"/>
      <c r="E100" s="53"/>
      <c r="F100" s="53"/>
      <c r="G100" s="53"/>
      <c r="H100" s="53"/>
      <c r="I100" s="53"/>
      <c r="J100" s="53"/>
      <c r="K100" s="53"/>
    </row>
    <row r="101" spans="4:11" ht="18" customHeight="1" x14ac:dyDescent="0.2">
      <c r="D101" s="53"/>
      <c r="E101" s="53"/>
      <c r="F101" s="53"/>
      <c r="G101" s="53"/>
      <c r="H101" s="53"/>
      <c r="I101" s="53"/>
      <c r="J101" s="53"/>
      <c r="K101" s="53"/>
    </row>
    <row r="102" spans="4:11" ht="18" customHeight="1" x14ac:dyDescent="0.2">
      <c r="D102" s="53"/>
      <c r="E102" s="53"/>
      <c r="F102" s="53"/>
      <c r="G102" s="53"/>
      <c r="H102" s="53"/>
      <c r="I102" s="53"/>
      <c r="J102" s="53"/>
      <c r="K102" s="53"/>
    </row>
    <row r="103" spans="4:11" ht="18" customHeight="1" x14ac:dyDescent="0.2">
      <c r="D103" s="53"/>
      <c r="E103" s="53"/>
      <c r="F103" s="53"/>
      <c r="G103" s="53"/>
      <c r="H103" s="53"/>
      <c r="I103" s="53"/>
      <c r="J103" s="53"/>
      <c r="K103" s="53"/>
    </row>
    <row r="104" spans="4:11" ht="18" customHeight="1" x14ac:dyDescent="0.2">
      <c r="D104" s="53"/>
      <c r="E104" s="53"/>
      <c r="F104" s="53"/>
      <c r="G104" s="53"/>
      <c r="H104" s="53"/>
      <c r="I104" s="53"/>
      <c r="J104" s="53"/>
      <c r="K104" s="53"/>
    </row>
    <row r="105" spans="4:11" ht="18" customHeight="1" x14ac:dyDescent="0.2">
      <c r="D105" s="53"/>
      <c r="E105" s="53"/>
      <c r="F105" s="53"/>
      <c r="G105" s="53"/>
      <c r="H105" s="53"/>
      <c r="I105" s="53"/>
      <c r="J105" s="53"/>
      <c r="K105" s="53"/>
    </row>
    <row r="106" spans="4:11" ht="18" customHeight="1" x14ac:dyDescent="0.2">
      <c r="D106" s="53"/>
      <c r="E106" s="53"/>
      <c r="F106" s="53"/>
      <c r="G106" s="53"/>
      <c r="H106" s="53"/>
      <c r="I106" s="53"/>
      <c r="J106" s="53"/>
      <c r="K106" s="53"/>
    </row>
    <row r="107" spans="4:11" ht="18" customHeight="1" x14ac:dyDescent="0.2">
      <c r="D107" s="53"/>
      <c r="E107" s="53"/>
      <c r="F107" s="53"/>
      <c r="G107" s="53"/>
      <c r="H107" s="53"/>
      <c r="I107" s="53"/>
      <c r="J107" s="53"/>
      <c r="K107" s="53"/>
    </row>
    <row r="108" spans="4:11" ht="18" customHeight="1" x14ac:dyDescent="0.2">
      <c r="D108" s="53"/>
      <c r="E108" s="53"/>
      <c r="F108" s="53"/>
      <c r="G108" s="53"/>
      <c r="H108" s="53"/>
      <c r="I108" s="53"/>
      <c r="J108" s="53"/>
      <c r="K108" s="53"/>
    </row>
    <row r="109" spans="4:11" ht="18" customHeight="1" x14ac:dyDescent="0.2">
      <c r="D109" s="53"/>
      <c r="E109" s="53"/>
      <c r="F109" s="53"/>
      <c r="G109" s="53"/>
      <c r="H109" s="53"/>
      <c r="I109" s="53"/>
      <c r="J109" s="53"/>
      <c r="K109" s="53"/>
    </row>
    <row r="110" spans="4:11" ht="18" customHeight="1" x14ac:dyDescent="0.2">
      <c r="D110" s="53"/>
      <c r="E110" s="53"/>
      <c r="F110" s="53"/>
      <c r="G110" s="53"/>
      <c r="H110" s="53"/>
      <c r="I110" s="53"/>
      <c r="J110" s="53"/>
      <c r="K110" s="53"/>
    </row>
    <row r="111" spans="4:11" ht="18" customHeight="1" x14ac:dyDescent="0.2">
      <c r="D111" s="53"/>
      <c r="E111" s="53"/>
      <c r="F111" s="53"/>
      <c r="G111" s="53"/>
      <c r="H111" s="53"/>
      <c r="I111" s="53"/>
      <c r="J111" s="53"/>
      <c r="K111" s="53"/>
    </row>
    <row r="112" spans="4:11" ht="18" customHeight="1" x14ac:dyDescent="0.2">
      <c r="D112" s="53"/>
      <c r="E112" s="53"/>
      <c r="F112" s="53"/>
      <c r="G112" s="53"/>
      <c r="H112" s="53"/>
      <c r="I112" s="53"/>
      <c r="J112" s="53"/>
      <c r="K112" s="53"/>
    </row>
    <row r="113" spans="4:11" ht="18" customHeight="1" x14ac:dyDescent="0.2">
      <c r="D113" s="53"/>
      <c r="E113" s="53"/>
      <c r="F113" s="53"/>
      <c r="G113" s="53"/>
      <c r="H113" s="53"/>
      <c r="I113" s="53"/>
      <c r="J113" s="53"/>
      <c r="K113" s="53"/>
    </row>
    <row r="114" spans="4:11" ht="15.95" customHeight="1" x14ac:dyDescent="0.2">
      <c r="D114" s="53"/>
      <c r="E114" s="53"/>
      <c r="F114" s="53"/>
      <c r="G114" s="53"/>
      <c r="H114" s="53"/>
      <c r="I114" s="53"/>
      <c r="J114" s="53"/>
      <c r="K114" s="53"/>
    </row>
    <row r="115" spans="4:11" ht="15.95" customHeight="1" x14ac:dyDescent="0.2">
      <c r="D115" s="53"/>
      <c r="E115" s="53"/>
      <c r="F115" s="53"/>
      <c r="G115" s="53"/>
      <c r="H115" s="53"/>
      <c r="I115" s="53"/>
      <c r="J115" s="53"/>
      <c r="K115" s="53"/>
    </row>
    <row r="116" spans="4:11" ht="15.95" customHeight="1" x14ac:dyDescent="0.2">
      <c r="D116" s="53"/>
      <c r="E116" s="53"/>
      <c r="F116" s="53"/>
      <c r="G116" s="53"/>
      <c r="H116" s="53"/>
      <c r="I116" s="53"/>
      <c r="J116" s="53"/>
      <c r="K116" s="53"/>
    </row>
    <row r="117" spans="4:11" ht="15.95" customHeight="1" x14ac:dyDescent="0.2">
      <c r="D117" s="53"/>
      <c r="E117" s="53"/>
      <c r="F117" s="53"/>
      <c r="G117" s="53"/>
      <c r="H117" s="53"/>
      <c r="I117" s="53"/>
      <c r="J117" s="53"/>
      <c r="K117" s="53"/>
    </row>
    <row r="118" spans="4:11" ht="15.95" customHeight="1" x14ac:dyDescent="0.2">
      <c r="D118" s="53"/>
      <c r="E118" s="53"/>
      <c r="F118" s="53"/>
      <c r="G118" s="53"/>
      <c r="H118" s="53"/>
      <c r="I118" s="53"/>
      <c r="J118" s="53"/>
      <c r="K118" s="53"/>
    </row>
    <row r="119" spans="4:11" ht="15.95" customHeight="1" x14ac:dyDescent="0.2">
      <c r="D119" s="53"/>
      <c r="E119" s="53"/>
      <c r="F119" s="53"/>
      <c r="G119" s="53"/>
      <c r="H119" s="53"/>
      <c r="I119" s="53"/>
      <c r="J119" s="53"/>
      <c r="K119" s="53"/>
    </row>
    <row r="120" spans="4:11" ht="15.95" customHeight="1" x14ac:dyDescent="0.2">
      <c r="D120" s="53"/>
      <c r="E120" s="53"/>
      <c r="F120" s="53"/>
      <c r="G120" s="53"/>
      <c r="H120" s="53"/>
      <c r="I120" s="53"/>
      <c r="J120" s="53"/>
      <c r="K120" s="53"/>
    </row>
    <row r="121" spans="4:11" ht="15.95" customHeight="1" x14ac:dyDescent="0.2">
      <c r="D121" s="53"/>
      <c r="E121" s="53"/>
      <c r="F121" s="53"/>
      <c r="G121" s="53"/>
      <c r="H121" s="53"/>
      <c r="I121" s="53"/>
      <c r="J121" s="53"/>
      <c r="K121" s="53"/>
    </row>
    <row r="122" spans="4:11" ht="15.95" customHeight="1" x14ac:dyDescent="0.2">
      <c r="D122" s="53"/>
      <c r="E122" s="53"/>
      <c r="F122" s="53"/>
      <c r="G122" s="53"/>
      <c r="H122" s="53"/>
      <c r="I122" s="53"/>
      <c r="J122" s="53"/>
      <c r="K122" s="53"/>
    </row>
    <row r="123" spans="4:11" ht="15.95" customHeight="1" x14ac:dyDescent="0.2">
      <c r="D123" s="53"/>
      <c r="E123" s="53"/>
      <c r="F123" s="53"/>
      <c r="G123" s="53"/>
      <c r="H123" s="53"/>
      <c r="I123" s="53"/>
      <c r="J123" s="53"/>
      <c r="K123" s="53"/>
    </row>
    <row r="124" spans="4:11" ht="15.95" customHeight="1" x14ac:dyDescent="0.2">
      <c r="D124" s="53"/>
      <c r="E124" s="53"/>
      <c r="F124" s="53"/>
      <c r="G124" s="53"/>
      <c r="H124" s="53"/>
      <c r="I124" s="53"/>
      <c r="J124" s="53"/>
      <c r="K124" s="53"/>
    </row>
    <row r="125" spans="4:11" ht="15.95" customHeight="1" x14ac:dyDescent="0.2">
      <c r="D125" s="53"/>
      <c r="E125" s="53"/>
      <c r="F125" s="53"/>
      <c r="G125" s="53"/>
      <c r="H125" s="53"/>
      <c r="I125" s="53"/>
      <c r="J125" s="53"/>
      <c r="K125" s="53"/>
    </row>
    <row r="126" spans="4:11" ht="15.95" customHeight="1" x14ac:dyDescent="0.2">
      <c r="D126" s="53"/>
      <c r="E126" s="53"/>
      <c r="F126" s="53"/>
      <c r="G126" s="53"/>
      <c r="H126" s="53"/>
      <c r="I126" s="53"/>
      <c r="J126" s="53"/>
      <c r="K126" s="53"/>
    </row>
    <row r="127" spans="4:11" ht="15.95" customHeight="1" x14ac:dyDescent="0.2">
      <c r="D127" s="53"/>
      <c r="E127" s="53"/>
      <c r="F127" s="53"/>
      <c r="G127" s="53"/>
      <c r="H127" s="53"/>
      <c r="I127" s="53"/>
      <c r="J127" s="53"/>
      <c r="K127" s="53"/>
    </row>
    <row r="128" spans="4:11" ht="15.95" customHeight="1" x14ac:dyDescent="0.2">
      <c r="D128" s="53"/>
      <c r="E128" s="53"/>
      <c r="F128" s="53"/>
      <c r="G128" s="53"/>
      <c r="H128" s="53"/>
      <c r="I128" s="53"/>
      <c r="J128" s="53"/>
      <c r="K128" s="53"/>
    </row>
    <row r="129" spans="4:11" ht="15.95" customHeight="1" x14ac:dyDescent="0.2">
      <c r="D129" s="53"/>
      <c r="E129" s="53"/>
      <c r="F129" s="53"/>
      <c r="G129" s="53"/>
      <c r="H129" s="53"/>
      <c r="I129" s="53"/>
      <c r="J129" s="53"/>
      <c r="K129" s="53"/>
    </row>
    <row r="130" spans="4:11" ht="15.95" customHeight="1" x14ac:dyDescent="0.2">
      <c r="D130" s="53"/>
      <c r="E130" s="53"/>
      <c r="F130" s="53"/>
      <c r="G130" s="53"/>
      <c r="H130" s="53"/>
      <c r="I130" s="53"/>
      <c r="J130" s="53"/>
      <c r="K130" s="53"/>
    </row>
    <row r="131" spans="4:11" ht="15.95" customHeight="1" x14ac:dyDescent="0.2">
      <c r="D131" s="53"/>
      <c r="E131" s="53"/>
      <c r="F131" s="53"/>
      <c r="G131" s="53"/>
      <c r="H131" s="53"/>
      <c r="I131" s="53"/>
      <c r="J131" s="53"/>
      <c r="K131" s="53"/>
    </row>
    <row r="132" spans="4:11" ht="15.95" customHeight="1" x14ac:dyDescent="0.2">
      <c r="D132" s="53"/>
      <c r="E132" s="53"/>
      <c r="F132" s="53"/>
      <c r="G132" s="53"/>
      <c r="H132" s="53"/>
      <c r="I132" s="53"/>
      <c r="J132" s="53"/>
      <c r="K132" s="53"/>
    </row>
    <row r="133" spans="4:11" ht="15.95" customHeight="1" x14ac:dyDescent="0.2">
      <c r="D133" s="53"/>
      <c r="E133" s="53"/>
      <c r="F133" s="53"/>
      <c r="G133" s="53"/>
      <c r="H133" s="53"/>
      <c r="I133" s="53"/>
      <c r="J133" s="53"/>
      <c r="K133" s="53"/>
    </row>
    <row r="134" spans="4:11" ht="15.95" customHeight="1" x14ac:dyDescent="0.2">
      <c r="D134" s="53"/>
      <c r="E134" s="53"/>
      <c r="F134" s="53"/>
      <c r="G134" s="53"/>
      <c r="H134" s="53"/>
      <c r="I134" s="53"/>
      <c r="J134" s="53"/>
      <c r="K134" s="53"/>
    </row>
    <row r="135" spans="4:11" ht="15.95" customHeight="1" x14ac:dyDescent="0.2">
      <c r="D135" s="53"/>
      <c r="E135" s="53"/>
      <c r="F135" s="53"/>
      <c r="G135" s="53"/>
      <c r="H135" s="53"/>
      <c r="I135" s="53"/>
      <c r="J135" s="53"/>
      <c r="K135" s="53"/>
    </row>
    <row r="136" spans="4:11" ht="15.95" customHeight="1" x14ac:dyDescent="0.2">
      <c r="D136" s="53"/>
      <c r="E136" s="53"/>
      <c r="F136" s="53"/>
      <c r="G136" s="53"/>
      <c r="H136" s="53"/>
      <c r="I136" s="53"/>
      <c r="J136" s="53"/>
      <c r="K136" s="53"/>
    </row>
    <row r="137" spans="4:11" ht="15.95" customHeight="1" x14ac:dyDescent="0.2">
      <c r="D137" s="53"/>
      <c r="E137" s="53"/>
      <c r="F137" s="53"/>
      <c r="G137" s="53"/>
      <c r="H137" s="53"/>
      <c r="I137" s="53"/>
      <c r="J137" s="53"/>
      <c r="K137" s="53"/>
    </row>
    <row r="138" spans="4:11" ht="15.95" customHeight="1" x14ac:dyDescent="0.2">
      <c r="D138" s="53"/>
      <c r="E138" s="53"/>
      <c r="F138" s="53"/>
      <c r="G138" s="53"/>
      <c r="H138" s="53"/>
      <c r="I138" s="53"/>
      <c r="J138" s="53"/>
      <c r="K138" s="53"/>
    </row>
    <row r="139" spans="4:11" ht="15.95" customHeight="1" x14ac:dyDescent="0.2">
      <c r="D139" s="53"/>
      <c r="E139" s="53"/>
      <c r="F139" s="53"/>
      <c r="G139" s="53"/>
      <c r="H139" s="53"/>
      <c r="I139" s="53"/>
      <c r="J139" s="53"/>
      <c r="K139" s="53"/>
    </row>
    <row r="140" spans="4:11" ht="15.95" customHeight="1" x14ac:dyDescent="0.2">
      <c r="D140" s="53"/>
      <c r="E140" s="53"/>
      <c r="F140" s="53"/>
      <c r="G140" s="53"/>
      <c r="H140" s="53"/>
      <c r="I140" s="53"/>
      <c r="J140" s="53"/>
      <c r="K140" s="53"/>
    </row>
    <row r="141" spans="4:11" ht="15.95" customHeight="1" x14ac:dyDescent="0.2">
      <c r="D141" s="53"/>
      <c r="E141" s="53"/>
      <c r="F141" s="53"/>
      <c r="G141" s="53"/>
      <c r="H141" s="53"/>
      <c r="I141" s="53"/>
      <c r="J141" s="53"/>
      <c r="K141" s="53"/>
    </row>
    <row r="142" spans="4:11" ht="15.95" customHeight="1" x14ac:dyDescent="0.2">
      <c r="D142" s="53"/>
      <c r="E142" s="53"/>
      <c r="F142" s="53"/>
      <c r="G142" s="53"/>
      <c r="H142" s="53"/>
      <c r="I142" s="53"/>
      <c r="J142" s="53"/>
      <c r="K142" s="53"/>
    </row>
    <row r="143" spans="4:11" ht="15.95" customHeight="1" x14ac:dyDescent="0.2">
      <c r="D143" s="53"/>
      <c r="E143" s="53"/>
      <c r="F143" s="53"/>
      <c r="G143" s="53"/>
      <c r="H143" s="53"/>
      <c r="I143" s="53"/>
      <c r="J143" s="53"/>
      <c r="K143" s="53"/>
    </row>
    <row r="144" spans="4:11" ht="15.95" customHeight="1" x14ac:dyDescent="0.2">
      <c r="D144" s="53"/>
      <c r="E144" s="53"/>
      <c r="F144" s="53"/>
      <c r="G144" s="53"/>
      <c r="H144" s="53"/>
      <c r="I144" s="53"/>
      <c r="J144" s="53"/>
      <c r="K144" s="53"/>
    </row>
    <row r="145" spans="4:11" ht="15.95" customHeight="1" x14ac:dyDescent="0.2">
      <c r="D145" s="53"/>
      <c r="E145" s="53"/>
      <c r="F145" s="53"/>
      <c r="G145" s="53"/>
      <c r="H145" s="53"/>
      <c r="I145" s="53"/>
      <c r="J145" s="53"/>
      <c r="K145" s="53"/>
    </row>
    <row r="146" spans="4:11" ht="15.95" customHeight="1" x14ac:dyDescent="0.2">
      <c r="D146" s="53"/>
      <c r="E146" s="53"/>
      <c r="F146" s="53"/>
      <c r="G146" s="53"/>
      <c r="H146" s="53"/>
      <c r="I146" s="53"/>
      <c r="J146" s="53"/>
      <c r="K146" s="53"/>
    </row>
    <row r="147" spans="4:11" ht="15.95" customHeight="1" x14ac:dyDescent="0.2">
      <c r="D147" s="53"/>
      <c r="E147" s="53"/>
      <c r="F147" s="53"/>
      <c r="G147" s="53"/>
      <c r="H147" s="53"/>
      <c r="I147" s="53"/>
      <c r="J147" s="53"/>
      <c r="K147" s="53"/>
    </row>
    <row r="148" spans="4:11" ht="15.95" customHeight="1" x14ac:dyDescent="0.2">
      <c r="D148" s="53"/>
      <c r="E148" s="53"/>
      <c r="F148" s="53"/>
      <c r="G148" s="53"/>
      <c r="H148" s="53"/>
      <c r="I148" s="53"/>
      <c r="J148" s="53"/>
      <c r="K148" s="53"/>
    </row>
    <row r="149" spans="4:11" ht="15.95" customHeight="1" x14ac:dyDescent="0.2">
      <c r="D149" s="53"/>
      <c r="E149" s="53"/>
      <c r="F149" s="53"/>
      <c r="G149" s="53"/>
      <c r="H149" s="53"/>
      <c r="I149" s="53"/>
      <c r="J149" s="53"/>
      <c r="K149" s="53"/>
    </row>
    <row r="150" spans="4:11" ht="15.95" customHeight="1" x14ac:dyDescent="0.2">
      <c r="D150" s="53"/>
      <c r="E150" s="53"/>
      <c r="F150" s="53"/>
      <c r="G150" s="53"/>
      <c r="H150" s="53"/>
      <c r="I150" s="53"/>
      <c r="J150" s="53"/>
      <c r="K150" s="53"/>
    </row>
    <row r="151" spans="4:11" ht="15.95" customHeight="1" x14ac:dyDescent="0.2">
      <c r="D151" s="53"/>
      <c r="E151" s="53"/>
      <c r="F151" s="53"/>
      <c r="G151" s="53"/>
      <c r="H151" s="53"/>
      <c r="I151" s="53"/>
      <c r="J151" s="53"/>
      <c r="K151" s="53"/>
    </row>
    <row r="152" spans="4:11" ht="15.95" customHeight="1" x14ac:dyDescent="0.2">
      <c r="D152" s="53"/>
      <c r="E152" s="53"/>
      <c r="F152" s="53"/>
      <c r="G152" s="53"/>
      <c r="H152" s="53"/>
      <c r="I152" s="53"/>
      <c r="J152" s="53"/>
      <c r="K152" s="53"/>
    </row>
    <row r="153" spans="4:11" ht="15.95" customHeight="1" x14ac:dyDescent="0.2">
      <c r="D153" s="53"/>
      <c r="E153" s="53"/>
      <c r="F153" s="53"/>
      <c r="G153" s="53"/>
      <c r="H153" s="53"/>
      <c r="I153" s="53"/>
      <c r="J153" s="53"/>
      <c r="K153" s="53"/>
    </row>
    <row r="154" spans="4:11" ht="15.95" customHeight="1" x14ac:dyDescent="0.2">
      <c r="D154" s="53"/>
      <c r="E154" s="53"/>
      <c r="F154" s="53"/>
      <c r="G154" s="53"/>
      <c r="H154" s="53"/>
      <c r="I154" s="53"/>
      <c r="J154" s="53"/>
      <c r="K154" s="53"/>
    </row>
    <row r="155" spans="4:11" ht="15.95" customHeight="1" x14ac:dyDescent="0.2">
      <c r="D155" s="53"/>
      <c r="E155" s="53"/>
      <c r="F155" s="53"/>
      <c r="G155" s="53"/>
      <c r="H155" s="53"/>
      <c r="I155" s="53"/>
      <c r="J155" s="53"/>
      <c r="K155" s="53"/>
    </row>
    <row r="156" spans="4:11" ht="15.95" customHeight="1" x14ac:dyDescent="0.2">
      <c r="D156" s="53"/>
      <c r="E156" s="53"/>
      <c r="F156" s="53"/>
      <c r="G156" s="53"/>
      <c r="H156" s="53"/>
      <c r="I156" s="53"/>
      <c r="J156" s="53"/>
      <c r="K156" s="53"/>
    </row>
    <row r="157" spans="4:11" ht="15.95" customHeight="1" x14ac:dyDescent="0.2">
      <c r="D157" s="53"/>
      <c r="E157" s="53"/>
      <c r="F157" s="53"/>
      <c r="G157" s="53"/>
      <c r="H157" s="53"/>
      <c r="I157" s="53"/>
      <c r="J157" s="53"/>
      <c r="K157" s="53"/>
    </row>
    <row r="158" spans="4:11" ht="15.95" customHeight="1" x14ac:dyDescent="0.2">
      <c r="D158" s="53"/>
      <c r="E158" s="53"/>
      <c r="F158" s="53"/>
      <c r="G158" s="53"/>
      <c r="H158" s="53"/>
      <c r="I158" s="53"/>
      <c r="J158" s="53"/>
      <c r="K158" s="53"/>
    </row>
    <row r="159" spans="4:11" ht="15.95" customHeight="1" x14ac:dyDescent="0.2">
      <c r="D159" s="53"/>
      <c r="E159" s="53"/>
      <c r="F159" s="53"/>
      <c r="G159" s="53"/>
      <c r="H159" s="53"/>
      <c r="I159" s="53"/>
      <c r="J159" s="53"/>
      <c r="K159" s="53"/>
    </row>
    <row r="160" spans="4:11" ht="15.95" customHeight="1" x14ac:dyDescent="0.2">
      <c r="D160" s="53"/>
      <c r="E160" s="53"/>
      <c r="F160" s="53"/>
      <c r="G160" s="53"/>
      <c r="H160" s="53"/>
      <c r="I160" s="53"/>
      <c r="J160" s="53"/>
      <c r="K160" s="53"/>
    </row>
    <row r="161" spans="4:11" ht="15.95" customHeight="1" x14ac:dyDescent="0.2">
      <c r="D161" s="53"/>
      <c r="E161" s="53"/>
      <c r="F161" s="53"/>
      <c r="G161" s="53"/>
      <c r="H161" s="53"/>
      <c r="I161" s="53"/>
      <c r="J161" s="53"/>
      <c r="K161" s="53"/>
    </row>
    <row r="162" spans="4:11" ht="15.95" customHeight="1" x14ac:dyDescent="0.2">
      <c r="D162" s="53"/>
      <c r="E162" s="53"/>
      <c r="F162" s="53"/>
      <c r="G162" s="53"/>
      <c r="H162" s="53"/>
      <c r="I162" s="53"/>
      <c r="J162" s="53"/>
      <c r="K162" s="53"/>
    </row>
    <row r="163" spans="4:11" ht="15.95" customHeight="1" x14ac:dyDescent="0.2">
      <c r="D163" s="53"/>
      <c r="E163" s="53"/>
      <c r="F163" s="53"/>
      <c r="G163" s="53"/>
      <c r="H163" s="53"/>
      <c r="I163" s="53"/>
      <c r="J163" s="53"/>
      <c r="K163" s="53"/>
    </row>
    <row r="164" spans="4:11" ht="15.95" customHeight="1" x14ac:dyDescent="0.2">
      <c r="D164" s="53"/>
      <c r="E164" s="53"/>
      <c r="F164" s="53"/>
      <c r="G164" s="53"/>
      <c r="H164" s="53"/>
      <c r="I164" s="53"/>
      <c r="J164" s="53"/>
      <c r="K164" s="53"/>
    </row>
    <row r="165" spans="4:11" ht="15.95" customHeight="1" x14ac:dyDescent="0.2">
      <c r="D165" s="53"/>
      <c r="E165" s="53"/>
      <c r="F165" s="53"/>
      <c r="G165" s="53"/>
      <c r="H165" s="53"/>
      <c r="I165" s="53"/>
      <c r="J165" s="53"/>
      <c r="K165" s="53"/>
    </row>
    <row r="166" spans="4:11" ht="15.95" customHeight="1" x14ac:dyDescent="0.2">
      <c r="D166" s="53"/>
      <c r="E166" s="53"/>
      <c r="F166" s="53"/>
      <c r="G166" s="53"/>
      <c r="H166" s="53"/>
      <c r="I166" s="53"/>
      <c r="J166" s="53"/>
      <c r="K166" s="53"/>
    </row>
    <row r="167" spans="4:11" ht="15.95" customHeight="1" x14ac:dyDescent="0.2">
      <c r="D167" s="53"/>
      <c r="E167" s="53"/>
      <c r="F167" s="53"/>
      <c r="G167" s="53"/>
      <c r="H167" s="53"/>
      <c r="I167" s="53"/>
      <c r="J167" s="53"/>
      <c r="K167" s="53"/>
    </row>
    <row r="168" spans="4:11" ht="15.95" customHeight="1" x14ac:dyDescent="0.2">
      <c r="D168" s="53"/>
      <c r="E168" s="53"/>
      <c r="F168" s="53"/>
      <c r="G168" s="53"/>
      <c r="H168" s="53"/>
      <c r="I168" s="53"/>
      <c r="J168" s="53"/>
      <c r="K168" s="53"/>
    </row>
    <row r="169" spans="4:11" ht="15.95" customHeight="1" x14ac:dyDescent="0.2">
      <c r="D169" s="53"/>
      <c r="E169" s="53"/>
      <c r="F169" s="53"/>
      <c r="G169" s="53"/>
      <c r="H169" s="53"/>
      <c r="I169" s="53"/>
      <c r="J169" s="53"/>
      <c r="K169" s="53"/>
    </row>
    <row r="170" spans="4:11" ht="15.95" customHeight="1" x14ac:dyDescent="0.2">
      <c r="D170" s="53"/>
      <c r="E170" s="53"/>
      <c r="F170" s="53"/>
      <c r="G170" s="53"/>
      <c r="H170" s="53"/>
      <c r="I170" s="53"/>
      <c r="J170" s="53"/>
      <c r="K170" s="53"/>
    </row>
    <row r="171" spans="4:11" ht="15.95" customHeight="1" x14ac:dyDescent="0.2">
      <c r="D171" s="53"/>
      <c r="E171" s="53"/>
      <c r="F171" s="53"/>
      <c r="G171" s="53"/>
      <c r="H171" s="53"/>
      <c r="I171" s="53"/>
      <c r="J171" s="53"/>
      <c r="K171" s="53"/>
    </row>
    <row r="172" spans="4:11" ht="15.95" customHeight="1" x14ac:dyDescent="0.2">
      <c r="D172" s="53"/>
      <c r="E172" s="53"/>
      <c r="F172" s="53"/>
      <c r="G172" s="53"/>
      <c r="H172" s="53"/>
      <c r="I172" s="53"/>
      <c r="J172" s="53"/>
      <c r="K172" s="53"/>
    </row>
    <row r="173" spans="4:11" ht="15.95" customHeight="1" x14ac:dyDescent="0.2">
      <c r="D173" s="53"/>
      <c r="E173" s="53"/>
      <c r="F173" s="53"/>
      <c r="G173" s="53"/>
      <c r="H173" s="53"/>
      <c r="I173" s="53"/>
      <c r="J173" s="53"/>
      <c r="K173" s="53"/>
    </row>
    <row r="174" spans="4:11" ht="15.95" customHeight="1" x14ac:dyDescent="0.2">
      <c r="D174" s="53"/>
      <c r="E174" s="53"/>
      <c r="F174" s="53"/>
      <c r="G174" s="53"/>
      <c r="H174" s="53"/>
      <c r="I174" s="53"/>
      <c r="J174" s="53"/>
      <c r="K174" s="53"/>
    </row>
    <row r="175" spans="4:11" ht="15.95" customHeight="1" x14ac:dyDescent="0.2">
      <c r="D175" s="53"/>
      <c r="E175" s="53"/>
      <c r="F175" s="53"/>
      <c r="G175" s="53"/>
      <c r="H175" s="53"/>
      <c r="I175" s="53"/>
      <c r="J175" s="53"/>
      <c r="K175" s="53"/>
    </row>
    <row r="176" spans="4:11" ht="15.95" customHeight="1" x14ac:dyDescent="0.2">
      <c r="D176" s="53"/>
      <c r="E176" s="53"/>
      <c r="F176" s="53"/>
      <c r="G176" s="53"/>
      <c r="H176" s="53"/>
      <c r="I176" s="53"/>
      <c r="J176" s="53"/>
      <c r="K176" s="53"/>
    </row>
    <row r="177" spans="4:11" ht="15.95" customHeight="1" x14ac:dyDescent="0.2">
      <c r="D177" s="53"/>
      <c r="E177" s="53"/>
      <c r="F177" s="53"/>
      <c r="G177" s="53"/>
      <c r="H177" s="53"/>
      <c r="I177" s="53"/>
      <c r="J177" s="53"/>
      <c r="K177" s="53"/>
    </row>
    <row r="178" spans="4:11" ht="15.95" customHeight="1" x14ac:dyDescent="0.2">
      <c r="D178" s="53"/>
      <c r="E178" s="53"/>
      <c r="F178" s="53"/>
      <c r="G178" s="53"/>
      <c r="H178" s="53"/>
      <c r="I178" s="53"/>
      <c r="J178" s="53"/>
      <c r="K178" s="53"/>
    </row>
    <row r="179" spans="4:11" ht="15.95" customHeight="1" x14ac:dyDescent="0.2">
      <c r="D179" s="53"/>
      <c r="E179" s="53"/>
      <c r="F179" s="53"/>
      <c r="G179" s="53"/>
      <c r="H179" s="53"/>
      <c r="I179" s="53"/>
      <c r="J179" s="53"/>
      <c r="K179" s="53"/>
    </row>
    <row r="180" spans="4:11" ht="15.95" customHeight="1" x14ac:dyDescent="0.2">
      <c r="D180" s="53"/>
      <c r="E180" s="53"/>
      <c r="F180" s="53"/>
      <c r="G180" s="53"/>
      <c r="H180" s="53"/>
      <c r="I180" s="53"/>
      <c r="J180" s="53"/>
      <c r="K180" s="53"/>
    </row>
    <row r="181" spans="4:11" ht="15.95" customHeight="1" x14ac:dyDescent="0.2">
      <c r="D181" s="53"/>
      <c r="E181" s="53"/>
      <c r="F181" s="53"/>
      <c r="G181" s="53"/>
      <c r="H181" s="53"/>
      <c r="I181" s="53"/>
      <c r="J181" s="53"/>
      <c r="K181" s="53"/>
    </row>
    <row r="182" spans="4:11" ht="15.95" customHeight="1" x14ac:dyDescent="0.2">
      <c r="D182" s="53"/>
      <c r="E182" s="53"/>
      <c r="F182" s="53"/>
      <c r="G182" s="53"/>
      <c r="H182" s="53"/>
      <c r="I182" s="53"/>
      <c r="J182" s="53"/>
      <c r="K182" s="53"/>
    </row>
    <row r="183" spans="4:11" ht="15.95" customHeight="1" x14ac:dyDescent="0.2">
      <c r="D183" s="53"/>
      <c r="E183" s="53"/>
      <c r="F183" s="53"/>
      <c r="G183" s="53"/>
      <c r="H183" s="53"/>
      <c r="I183" s="53"/>
      <c r="J183" s="53"/>
      <c r="K183" s="53"/>
    </row>
    <row r="184" spans="4:11" ht="15.95" customHeight="1" x14ac:dyDescent="0.2">
      <c r="D184" s="53"/>
      <c r="E184" s="53"/>
      <c r="F184" s="53"/>
      <c r="G184" s="53"/>
      <c r="H184" s="53"/>
      <c r="I184" s="53"/>
      <c r="J184" s="53"/>
      <c r="K184" s="53"/>
    </row>
    <row r="185" spans="4:11" ht="15.95" customHeight="1" x14ac:dyDescent="0.2">
      <c r="D185" s="53"/>
      <c r="E185" s="53"/>
      <c r="F185" s="53"/>
      <c r="G185" s="53"/>
      <c r="H185" s="53"/>
      <c r="I185" s="53"/>
      <c r="J185" s="53"/>
      <c r="K185" s="53"/>
    </row>
    <row r="186" spans="4:11" ht="15.95" customHeight="1" x14ac:dyDescent="0.2">
      <c r="D186" s="53"/>
      <c r="E186" s="53"/>
      <c r="F186" s="53"/>
      <c r="G186" s="53"/>
      <c r="H186" s="53"/>
      <c r="I186" s="53"/>
      <c r="J186" s="53"/>
      <c r="K186" s="53"/>
    </row>
    <row r="187" spans="4:11" ht="15.95" customHeight="1" x14ac:dyDescent="0.2">
      <c r="D187" s="53"/>
      <c r="E187" s="53"/>
      <c r="F187" s="53"/>
      <c r="G187" s="53"/>
      <c r="H187" s="53"/>
      <c r="I187" s="53"/>
      <c r="J187" s="53"/>
      <c r="K187" s="53"/>
    </row>
    <row r="188" spans="4:11" ht="15.95" customHeight="1" x14ac:dyDescent="0.2">
      <c r="D188" s="53"/>
      <c r="E188" s="53"/>
      <c r="F188" s="53"/>
      <c r="G188" s="53"/>
      <c r="H188" s="53"/>
      <c r="I188" s="53"/>
      <c r="J188" s="53"/>
      <c r="K188" s="53"/>
    </row>
    <row r="189" spans="4:11" ht="15.95" customHeight="1" x14ac:dyDescent="0.2">
      <c r="D189" s="53"/>
      <c r="E189" s="53"/>
      <c r="F189" s="53"/>
      <c r="G189" s="53"/>
      <c r="H189" s="53"/>
      <c r="I189" s="53"/>
      <c r="J189" s="53"/>
      <c r="K189" s="53"/>
    </row>
    <row r="190" spans="4:11" ht="15.95" customHeight="1" x14ac:dyDescent="0.2">
      <c r="D190" s="53"/>
      <c r="E190" s="53"/>
      <c r="F190" s="53"/>
      <c r="G190" s="53"/>
      <c r="H190" s="53"/>
      <c r="I190" s="53"/>
      <c r="J190" s="53"/>
      <c r="K190" s="53"/>
    </row>
    <row r="191" spans="4:11" ht="15.95" customHeight="1" x14ac:dyDescent="0.2">
      <c r="D191" s="53"/>
      <c r="E191" s="53"/>
      <c r="F191" s="53"/>
      <c r="G191" s="53"/>
      <c r="H191" s="53"/>
      <c r="I191" s="53"/>
      <c r="J191" s="53"/>
      <c r="K191" s="53"/>
    </row>
    <row r="192" spans="4:11" ht="15.95" customHeight="1" x14ac:dyDescent="0.2">
      <c r="D192" s="53"/>
      <c r="E192" s="53"/>
      <c r="F192" s="53"/>
      <c r="G192" s="53"/>
      <c r="H192" s="53"/>
      <c r="I192" s="53"/>
      <c r="J192" s="53"/>
      <c r="K192" s="53"/>
    </row>
    <row r="193" spans="4:11" ht="15.95" customHeight="1" x14ac:dyDescent="0.2">
      <c r="D193" s="53"/>
      <c r="E193" s="53"/>
      <c r="F193" s="53"/>
      <c r="G193" s="53"/>
      <c r="H193" s="53"/>
      <c r="I193" s="53"/>
      <c r="J193" s="53"/>
      <c r="K193" s="53"/>
    </row>
    <row r="194" spans="4:11" ht="15.95" customHeight="1" x14ac:dyDescent="0.2">
      <c r="D194" s="53"/>
      <c r="E194" s="53"/>
      <c r="F194" s="53"/>
      <c r="G194" s="53"/>
      <c r="H194" s="53"/>
      <c r="I194" s="53"/>
      <c r="J194" s="53"/>
      <c r="K194" s="53"/>
    </row>
    <row r="195" spans="4:11" ht="15.95" customHeight="1" x14ac:dyDescent="0.2">
      <c r="D195" s="53"/>
      <c r="E195" s="53"/>
      <c r="F195" s="53"/>
      <c r="G195" s="53"/>
      <c r="H195" s="53"/>
      <c r="I195" s="53"/>
      <c r="J195" s="53"/>
      <c r="K195" s="53"/>
    </row>
    <row r="196" spans="4:11" ht="15.95" customHeight="1" x14ac:dyDescent="0.2">
      <c r="D196" s="53"/>
      <c r="E196" s="53"/>
      <c r="F196" s="53"/>
      <c r="G196" s="53"/>
      <c r="H196" s="53"/>
      <c r="I196" s="53"/>
      <c r="J196" s="53"/>
      <c r="K196" s="53"/>
    </row>
    <row r="197" spans="4:11" ht="15.95" customHeight="1" x14ac:dyDescent="0.2">
      <c r="D197" s="53"/>
      <c r="E197" s="53"/>
      <c r="F197" s="53"/>
      <c r="G197" s="53"/>
      <c r="H197" s="53"/>
      <c r="I197" s="53"/>
      <c r="J197" s="53"/>
      <c r="K197" s="53"/>
    </row>
    <row r="198" spans="4:11" ht="15.95" customHeight="1" x14ac:dyDescent="0.2">
      <c r="D198" s="53"/>
      <c r="E198" s="53"/>
      <c r="F198" s="53"/>
      <c r="G198" s="53"/>
      <c r="H198" s="53"/>
      <c r="I198" s="53"/>
      <c r="J198" s="53"/>
      <c r="K198" s="53"/>
    </row>
    <row r="199" spans="4:11" ht="15.95" customHeight="1" x14ac:dyDescent="0.2">
      <c r="D199" s="53"/>
      <c r="E199" s="53"/>
      <c r="F199" s="53"/>
      <c r="G199" s="53"/>
      <c r="H199" s="53"/>
      <c r="I199" s="53"/>
      <c r="J199" s="53"/>
      <c r="K199" s="53"/>
    </row>
    <row r="200" spans="4:11" ht="15.95" customHeight="1" x14ac:dyDescent="0.2">
      <c r="D200" s="53"/>
      <c r="E200" s="53"/>
      <c r="F200" s="53"/>
      <c r="G200" s="53"/>
      <c r="H200" s="53"/>
      <c r="I200" s="53"/>
      <c r="J200" s="53"/>
      <c r="K200" s="53"/>
    </row>
    <row r="201" spans="4:11" ht="15.95" customHeight="1" x14ac:dyDescent="0.2">
      <c r="D201" s="53"/>
      <c r="E201" s="53"/>
      <c r="F201" s="53"/>
      <c r="G201" s="53"/>
      <c r="H201" s="53"/>
      <c r="I201" s="53"/>
      <c r="J201" s="53"/>
      <c r="K201" s="53"/>
    </row>
    <row r="202" spans="4:11" ht="15.95" customHeight="1" x14ac:dyDescent="0.2">
      <c r="D202" s="53"/>
      <c r="E202" s="53"/>
      <c r="F202" s="53"/>
      <c r="G202" s="53"/>
      <c r="H202" s="53"/>
      <c r="I202" s="53"/>
      <c r="J202" s="53"/>
      <c r="K202" s="53"/>
    </row>
    <row r="203" spans="4:11" ht="15.95" customHeight="1" x14ac:dyDescent="0.2">
      <c r="D203" s="53"/>
      <c r="E203" s="53"/>
      <c r="F203" s="53"/>
      <c r="G203" s="53"/>
      <c r="H203" s="53"/>
      <c r="I203" s="53"/>
      <c r="J203" s="53"/>
      <c r="K203" s="53"/>
    </row>
    <row r="204" spans="4:11" ht="15.95" customHeight="1" x14ac:dyDescent="0.2">
      <c r="D204" s="53"/>
      <c r="E204" s="53"/>
      <c r="F204" s="53"/>
      <c r="G204" s="53"/>
      <c r="H204" s="53"/>
      <c r="I204" s="53"/>
      <c r="J204" s="53"/>
      <c r="K204" s="53"/>
    </row>
  </sheetData>
  <mergeCells count="16">
    <mergeCell ref="H8:H9"/>
    <mergeCell ref="I8:I9"/>
    <mergeCell ref="A89:K89"/>
    <mergeCell ref="A90:K90"/>
    <mergeCell ref="A91:K91"/>
    <mergeCell ref="A92:K92"/>
    <mergeCell ref="A3:K3"/>
    <mergeCell ref="A4:K4"/>
    <mergeCell ref="A5:E5"/>
    <mergeCell ref="A7:C10"/>
    <mergeCell ref="D7:D10"/>
    <mergeCell ref="E7:I7"/>
    <mergeCell ref="J7:K8"/>
    <mergeCell ref="E8:E9"/>
    <mergeCell ref="F8:F9"/>
    <mergeCell ref="G8:G9"/>
  </mergeCells>
  <printOptions horizontalCentered="1"/>
  <pageMargins left="0.70866141732283472" right="0.31496062992125984" top="0.74803149606299213" bottom="0.74803149606299213" header="0.31496062992125984" footer="0.31496062992125984"/>
  <pageSetup paperSize="9" scale="82" fitToHeight="0" orientation="portrait" r:id="rId1"/>
  <headerFooter alignWithMargins="0"/>
  <rowBreaks count="1" manualBreakCount="1">
    <brk id="57" max="10"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26</vt:i4>
      </vt:variant>
      <vt:variant>
        <vt:lpstr>Benannte Bereiche</vt:lpstr>
      </vt:variant>
      <vt:variant>
        <vt:i4>30</vt:i4>
      </vt:variant>
    </vt:vector>
  </HeadingPairs>
  <TitlesOfParts>
    <vt:vector size="56" baseType="lpstr">
      <vt:lpstr>Deckblatt</vt:lpstr>
      <vt:lpstr>Impressum</vt:lpstr>
      <vt:lpstr>Inhaltsverzeichnis</vt:lpstr>
      <vt:lpstr>Tabelle 1</vt:lpstr>
      <vt:lpstr>Diagramm</vt:lpstr>
      <vt:lpstr>Tabelle 2.1</vt:lpstr>
      <vt:lpstr>Tabelle 2.2</vt:lpstr>
      <vt:lpstr>Tabelle 2.3</vt:lpstr>
      <vt:lpstr>Tabelle 2.4</vt:lpstr>
      <vt:lpstr>Tabelle 3.1</vt:lpstr>
      <vt:lpstr>Tabelle 3.2</vt:lpstr>
      <vt:lpstr>Tabelle 3.3</vt:lpstr>
      <vt:lpstr>Tabelle 3.4</vt:lpstr>
      <vt:lpstr>Tabelle 4.1</vt:lpstr>
      <vt:lpstr>Tabelle 4.2</vt:lpstr>
      <vt:lpstr>Tabelle 4.3</vt:lpstr>
      <vt:lpstr>Tabelle 5.1</vt:lpstr>
      <vt:lpstr>Tabelle 5.2</vt:lpstr>
      <vt:lpstr>Tabelle 6</vt:lpstr>
      <vt:lpstr>Hinweis - Berufsaggregate</vt:lpstr>
      <vt:lpstr>Hinweis_Befristung</vt:lpstr>
      <vt:lpstr>Hinweis_beg_been_BV</vt:lpstr>
      <vt:lpstr>Hinweise_BST-Revisionen</vt:lpstr>
      <vt:lpstr>Hinweise_SvB_GB</vt:lpstr>
      <vt:lpstr>Daten_Diagramme</vt:lpstr>
      <vt:lpstr>Statistik-Infoseite</vt:lpstr>
      <vt:lpstr>Deckblatt!Druckbereich</vt:lpstr>
      <vt:lpstr>Diagramm!Druckbereich</vt:lpstr>
      <vt:lpstr>'Hinweis - Berufsaggregate'!Druckbereich</vt:lpstr>
      <vt:lpstr>Hinweis_beg_been_BV!Druckbereich</vt:lpstr>
      <vt:lpstr>'Hinweise_BST-Revisionen'!Druckbereich</vt:lpstr>
      <vt:lpstr>Hinweise_SvB_GB!Druckbereich</vt:lpstr>
      <vt:lpstr>Inhaltsverzeichnis!Druckbereich</vt:lpstr>
      <vt:lpstr>'Tabelle 1'!Druckbereich</vt:lpstr>
      <vt:lpstr>'Tabelle 2.1'!Druckbereich</vt:lpstr>
      <vt:lpstr>'Tabelle 2.2'!Druckbereich</vt:lpstr>
      <vt:lpstr>'Tabelle 2.3'!Druckbereich</vt:lpstr>
      <vt:lpstr>'Tabelle 2.4'!Druckbereich</vt:lpstr>
      <vt:lpstr>'Tabelle 3.1'!Druckbereich</vt:lpstr>
      <vt:lpstr>'Tabelle 3.2'!Druckbereich</vt:lpstr>
      <vt:lpstr>'Tabelle 3.3'!Druckbereich</vt:lpstr>
      <vt:lpstr>'Tabelle 3.4'!Druckbereich</vt:lpstr>
      <vt:lpstr>'Tabelle 4.1'!Druckbereich</vt:lpstr>
      <vt:lpstr>'Tabelle 4.2'!Druckbereich</vt:lpstr>
      <vt:lpstr>'Tabelle 4.3'!Druckbereich</vt:lpstr>
      <vt:lpstr>'Tabelle 5.1'!Druckbereich</vt:lpstr>
      <vt:lpstr>'Tabelle 5.2'!Druckbereich</vt:lpstr>
      <vt:lpstr>'Tabelle 6'!Druckbereich</vt:lpstr>
      <vt:lpstr>'Hinweis - Berufsaggregate'!Drucktitel</vt:lpstr>
      <vt:lpstr>Hinweis_beg_been_BV!Drucktitel</vt:lpstr>
      <vt:lpstr>Hinweise_SvB_GB!Drucktitel</vt:lpstr>
      <vt:lpstr>'Tabelle 2.2'!Drucktitel</vt:lpstr>
      <vt:lpstr>'Tabelle 2.4'!Drucktitel</vt:lpstr>
      <vt:lpstr>'Tabelle 3.4'!Drucktitel</vt:lpstr>
      <vt:lpstr>'Tabelle 4.3'!Drucktitel</vt:lpstr>
      <vt:lpstr>'Tabelle 5.2'!Drucktitel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2026-06-22T07:34:48Z</dcterms:created>
  <dcterms:modified xsi:type="dcterms:W3CDTF">2026-06-22T07:36:12Z</dcterms:modified>
</cp:coreProperties>
</file>