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B8A45704-6C3B-48AB-A2B3-401CA6FEB5A0}" xr6:coauthVersionLast="47" xr6:coauthVersionMax="47" xr10:uidLastSave="{00000000-0000-0000-0000-000000000000}"/>
  <bookViews>
    <workbookView xWindow="1950" yWindow="1110" windowWidth="17550" windowHeight="15090" xr2:uid="{35BE3A07-6D4C-4005-B038-3C20CC90A1A6}"/>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s="1"/>
  <c r="G76" i="25"/>
  <c r="F76" i="25"/>
  <c r="E76" i="25"/>
  <c r="L75" i="25"/>
  <c r="H75" i="25" s="1"/>
  <c r="G75" i="25"/>
  <c r="F75" i="25"/>
  <c r="E75" i="25"/>
  <c r="L74" i="25"/>
  <c r="H74" i="25" s="1"/>
  <c r="G74" i="25"/>
  <c r="F74" i="25"/>
  <c r="E74" i="25"/>
  <c r="L73" i="25"/>
  <c r="H73" i="25" s="1"/>
  <c r="G73" i="25"/>
  <c r="F73" i="25"/>
  <c r="E73" i="25"/>
  <c r="L72" i="25"/>
  <c r="H72" i="25" s="1"/>
  <c r="G72" i="25"/>
  <c r="F72" i="25"/>
  <c r="E72" i="25"/>
  <c r="L71" i="25"/>
  <c r="H71" i="25" s="1"/>
  <c r="G71" i="25"/>
  <c r="F71" i="25"/>
  <c r="E71" i="25"/>
  <c r="L70" i="25"/>
  <c r="H70" i="25" s="1"/>
  <c r="G70" i="25"/>
  <c r="F70" i="25"/>
  <c r="E70" i="25"/>
  <c r="L69" i="25"/>
  <c r="H69" i="25" s="1"/>
  <c r="G69" i="25"/>
  <c r="F69" i="25"/>
  <c r="E69" i="25"/>
  <c r="L68" i="25"/>
  <c r="H68" i="25" s="1"/>
  <c r="G68" i="25"/>
  <c r="F68" i="25"/>
  <c r="E68" i="25"/>
  <c r="L67" i="25"/>
  <c r="H67" i="25" s="1"/>
  <c r="G67" i="25"/>
  <c r="F67" i="25"/>
  <c r="E67" i="25"/>
  <c r="L66" i="25"/>
  <c r="H66" i="25" s="1"/>
  <c r="G66" i="25"/>
  <c r="F66" i="25"/>
  <c r="E66" i="25"/>
  <c r="L65" i="25"/>
  <c r="H65" i="25" s="1"/>
  <c r="G65" i="25"/>
  <c r="F65" i="25"/>
  <c r="E65" i="25"/>
  <c r="L64" i="25"/>
  <c r="H64" i="25" s="1"/>
  <c r="G64" i="25"/>
  <c r="F64" i="25"/>
  <c r="E64" i="25"/>
  <c r="L63" i="25"/>
  <c r="H63" i="25" s="1"/>
  <c r="G63" i="25"/>
  <c r="F63" i="25"/>
  <c r="E63" i="25"/>
  <c r="L62" i="25"/>
  <c r="H62" i="25" s="1"/>
  <c r="G62" i="25"/>
  <c r="F62" i="25"/>
  <c r="E62" i="25"/>
  <c r="L61" i="25"/>
  <c r="H61" i="25" s="1"/>
  <c r="G61" i="25"/>
  <c r="F61" i="25"/>
  <c r="E61" i="25"/>
  <c r="L60" i="25"/>
  <c r="H60" i="25" s="1"/>
  <c r="G60" i="25"/>
  <c r="F60" i="25"/>
  <c r="E60" i="25"/>
  <c r="L59" i="25"/>
  <c r="H59" i="25" s="1"/>
  <c r="G59" i="25"/>
  <c r="F59" i="25"/>
  <c r="E59" i="25"/>
  <c r="L58" i="25"/>
  <c r="H58" i="25" s="1"/>
  <c r="G58" i="25"/>
  <c r="F58" i="25"/>
  <c r="E58" i="25"/>
  <c r="L57" i="25"/>
  <c r="H57" i="25" s="1"/>
  <c r="G57" i="25"/>
  <c r="F57" i="25"/>
  <c r="E57" i="25"/>
  <c r="L56" i="25"/>
  <c r="H56" i="25" s="1"/>
  <c r="G56" i="25"/>
  <c r="F56" i="25"/>
  <c r="E56" i="25"/>
  <c r="L55" i="25"/>
  <c r="H55" i="25" s="1"/>
  <c r="G55" i="25"/>
  <c r="F55" i="25"/>
  <c r="E55" i="25"/>
  <c r="L54" i="25"/>
  <c r="H54" i="25" s="1"/>
  <c r="G54" i="25"/>
  <c r="F54" i="25"/>
  <c r="E54" i="25"/>
  <c r="L53" i="25"/>
  <c r="H53" i="25" s="1"/>
  <c r="G53" i="25"/>
  <c r="F53" i="25"/>
  <c r="E53" i="25"/>
  <c r="L52" i="25"/>
  <c r="H52" i="25" s="1"/>
  <c r="G52" i="25"/>
  <c r="F52" i="25"/>
  <c r="E52" i="25"/>
  <c r="K46" i="25"/>
  <c r="H46" i="25"/>
  <c r="C46" i="25"/>
  <c r="I46" i="25" s="1"/>
  <c r="B46" i="25"/>
  <c r="D46" i="25" s="1"/>
  <c r="K45" i="25"/>
  <c r="I45" i="25"/>
  <c r="C45" i="25"/>
  <c r="B45" i="25"/>
  <c r="M44" i="25"/>
  <c r="K44" i="25"/>
  <c r="H44" i="25"/>
  <c r="G44" i="25"/>
  <c r="F44" i="25"/>
  <c r="E44" i="25"/>
  <c r="C44" i="25"/>
  <c r="I44" i="25" s="1"/>
  <c r="B44" i="25"/>
  <c r="D44" i="25" s="1"/>
  <c r="C43" i="25"/>
  <c r="B43" i="25"/>
  <c r="M42" i="25"/>
  <c r="K42" i="25"/>
  <c r="H42" i="25"/>
  <c r="G42" i="25"/>
  <c r="F42" i="25"/>
  <c r="E42" i="25"/>
  <c r="C42" i="25"/>
  <c r="I42" i="25" s="1"/>
  <c r="B42" i="25"/>
  <c r="D42" i="25" s="1"/>
  <c r="K41" i="25"/>
  <c r="I41" i="25"/>
  <c r="C41" i="25"/>
  <c r="B41" i="25"/>
  <c r="J41" i="25" s="1"/>
  <c r="K40" i="25"/>
  <c r="C40" i="25"/>
  <c r="I40" i="25" s="1"/>
  <c r="B40" i="25"/>
  <c r="D40" i="25" s="1"/>
  <c r="K39" i="25"/>
  <c r="J39" i="25"/>
  <c r="C39" i="25"/>
  <c r="B39" i="25"/>
  <c r="K38" i="25"/>
  <c r="H38" i="25"/>
  <c r="G38" i="25"/>
  <c r="F38" i="25"/>
  <c r="C38" i="25"/>
  <c r="I38" i="25" s="1"/>
  <c r="B38" i="25"/>
  <c r="D38" i="25" s="1"/>
  <c r="E37" i="25"/>
  <c r="D37" i="25"/>
  <c r="M36" i="25"/>
  <c r="L36" i="25"/>
  <c r="K36" i="25"/>
  <c r="H36" i="25"/>
  <c r="C36" i="25"/>
  <c r="E36" i="25" s="1"/>
  <c r="B36" i="25"/>
  <c r="J36" i="25" s="1"/>
  <c r="H35" i="25"/>
  <c r="G35" i="25"/>
  <c r="C35" i="25"/>
  <c r="L35" i="25" s="1"/>
  <c r="B35" i="25"/>
  <c r="K35" i="25" s="1"/>
  <c r="M34" i="25"/>
  <c r="L34" i="25"/>
  <c r="K34" i="25"/>
  <c r="H34" i="25"/>
  <c r="F34" i="25"/>
  <c r="C34" i="25"/>
  <c r="E34" i="25" s="1"/>
  <c r="B34" i="25"/>
  <c r="J34" i="25" s="1"/>
  <c r="H33" i="25"/>
  <c r="C33" i="25"/>
  <c r="L33" i="25" s="1"/>
  <c r="B33" i="25"/>
  <c r="J33" i="25" s="1"/>
  <c r="L32" i="25"/>
  <c r="H32" i="25"/>
  <c r="F32" i="25"/>
  <c r="D32" i="25"/>
  <c r="C32" i="25"/>
  <c r="G32" i="25" s="1"/>
  <c r="B32" i="25"/>
  <c r="J32" i="25" s="1"/>
  <c r="M31" i="25"/>
  <c r="C31" i="25"/>
  <c r="L31" i="25" s="1"/>
  <c r="B31" i="25"/>
  <c r="L30" i="25"/>
  <c r="K30" i="25"/>
  <c r="I30" i="25"/>
  <c r="H30" i="25"/>
  <c r="F30" i="25"/>
  <c r="E30" i="25"/>
  <c r="D30" i="25"/>
  <c r="C30" i="25"/>
  <c r="G30" i="25" s="1"/>
  <c r="B30" i="25"/>
  <c r="J30" i="25" s="1"/>
  <c r="M29" i="25"/>
  <c r="I29" i="25"/>
  <c r="C29" i="25"/>
  <c r="L29" i="25" s="1"/>
  <c r="B29" i="25"/>
  <c r="J29" i="25" s="1"/>
  <c r="K28" i="25"/>
  <c r="H28" i="25"/>
  <c r="F28" i="25"/>
  <c r="D28" i="25"/>
  <c r="C28" i="25"/>
  <c r="G28" i="25" s="1"/>
  <c r="B28" i="25"/>
  <c r="J28" i="25" s="1"/>
  <c r="M27" i="25"/>
  <c r="I27" i="25"/>
  <c r="G27" i="25"/>
  <c r="C27" i="25"/>
  <c r="L27" i="25" s="1"/>
  <c r="B27" i="25"/>
  <c r="H27" i="25" s="1"/>
  <c r="L26" i="25"/>
  <c r="C26" i="25"/>
  <c r="G26" i="25" s="1"/>
  <c r="B26" i="25"/>
  <c r="J26" i="25" s="1"/>
  <c r="M25" i="25"/>
  <c r="C25" i="25"/>
  <c r="L25" i="25" s="1"/>
  <c r="B25" i="25"/>
  <c r="J25" i="25" s="1"/>
  <c r="C24" i="25"/>
  <c r="G24" i="25" s="1"/>
  <c r="B24" i="25"/>
  <c r="J24" i="25" s="1"/>
  <c r="I23" i="25"/>
  <c r="G23" i="25"/>
  <c r="E23" i="25"/>
  <c r="C23" i="25"/>
  <c r="L23" i="25" s="1"/>
  <c r="B23" i="25"/>
  <c r="J23" i="25" s="1"/>
  <c r="K22" i="25"/>
  <c r="D22" i="25"/>
  <c r="C22" i="25"/>
  <c r="G22" i="25" s="1"/>
  <c r="B22" i="25"/>
  <c r="J22" i="25" s="1"/>
  <c r="J21" i="25"/>
  <c r="I21" i="25"/>
  <c r="C21" i="25"/>
  <c r="L21" i="25" s="1"/>
  <c r="B21" i="25"/>
  <c r="K20" i="25"/>
  <c r="I20" i="25"/>
  <c r="E20" i="25"/>
  <c r="D20" i="25"/>
  <c r="C20" i="25"/>
  <c r="G20" i="25" s="1"/>
  <c r="B20" i="25"/>
  <c r="J20" i="25" s="1"/>
  <c r="C19" i="25"/>
  <c r="L19" i="25" s="1"/>
  <c r="B19" i="25"/>
  <c r="J19" i="25" s="1"/>
  <c r="L18" i="25"/>
  <c r="K18" i="25"/>
  <c r="I18" i="25"/>
  <c r="C18" i="25"/>
  <c r="G18" i="25" s="1"/>
  <c r="B18" i="25"/>
  <c r="J18" i="25" s="1"/>
  <c r="J17" i="25"/>
  <c r="C17" i="25"/>
  <c r="L17" i="25" s="1"/>
  <c r="B17" i="25"/>
  <c r="H17" i="25" s="1"/>
  <c r="L16" i="25"/>
  <c r="K16" i="25"/>
  <c r="H16" i="25"/>
  <c r="C16" i="25"/>
  <c r="G16" i="25" s="1"/>
  <c r="B16" i="25"/>
  <c r="J16" i="25" s="1"/>
  <c r="I15" i="25"/>
  <c r="C15" i="25"/>
  <c r="L15" i="25" s="1"/>
  <c r="B15" i="25"/>
  <c r="J15" i="25" s="1"/>
  <c r="K14" i="25"/>
  <c r="H14" i="25"/>
  <c r="F14" i="25"/>
  <c r="D14" i="25"/>
  <c r="C14" i="25"/>
  <c r="G14" i="25" s="1"/>
  <c r="B14" i="25"/>
  <c r="J14" i="25" s="1"/>
  <c r="I9" i="25"/>
  <c r="C9" i="25"/>
  <c r="L9" i="25" s="1"/>
  <c r="B9" i="25"/>
  <c r="J9" i="25" s="1"/>
  <c r="L8" i="25"/>
  <c r="I8" i="25"/>
  <c r="F8" i="25"/>
  <c r="E8" i="25"/>
  <c r="C8" i="25"/>
  <c r="G8" i="25" s="1"/>
  <c r="B8" i="25"/>
  <c r="J8" i="25" s="1"/>
  <c r="H7" i="25"/>
  <c r="G7" i="25"/>
  <c r="C7" i="25"/>
  <c r="L7" i="25" s="1"/>
  <c r="B7" i="25"/>
  <c r="L6" i="25"/>
  <c r="K6" i="25"/>
  <c r="D6" i="25"/>
  <c r="C6" i="25"/>
  <c r="G6" i="25" s="1"/>
  <c r="B6" i="25"/>
  <c r="J6" i="25" s="1"/>
  <c r="M17" i="25" l="1"/>
  <c r="E19" i="25"/>
  <c r="L22" i="25"/>
  <c r="I28" i="25"/>
  <c r="E33" i="25"/>
  <c r="E14" i="25"/>
  <c r="G19" i="25"/>
  <c r="M21" i="25"/>
  <c r="G33" i="25"/>
  <c r="I35" i="25"/>
  <c r="E40" i="25"/>
  <c r="G15" i="25"/>
  <c r="I19" i="25"/>
  <c r="L20" i="25"/>
  <c r="I26" i="25"/>
  <c r="L28" i="25"/>
  <c r="M35" i="25"/>
  <c r="M38" i="25"/>
  <c r="G40" i="25"/>
  <c r="G46" i="25"/>
  <c r="M19" i="25"/>
  <c r="E17" i="25"/>
  <c r="M40" i="25"/>
  <c r="I33" i="25"/>
  <c r="I14" i="25"/>
  <c r="M15" i="25"/>
  <c r="E25" i="25"/>
  <c r="E31" i="25"/>
  <c r="M33" i="25"/>
  <c r="G17" i="25"/>
  <c r="E21" i="25"/>
  <c r="E22" i="25"/>
  <c r="G25" i="25"/>
  <c r="E28" i="25"/>
  <c r="E29" i="25"/>
  <c r="G31" i="25"/>
  <c r="E38" i="25"/>
  <c r="M46" i="25"/>
  <c r="I6" i="25"/>
  <c r="L14" i="25"/>
  <c r="I17" i="25"/>
  <c r="G21" i="25"/>
  <c r="I22" i="25"/>
  <c r="M23" i="25"/>
  <c r="I25" i="25"/>
  <c r="E27" i="25"/>
  <c r="G29" i="25"/>
  <c r="I31" i="25"/>
  <c r="E35" i="25"/>
  <c r="E15" i="25"/>
  <c r="L24" i="25"/>
  <c r="E46" i="25"/>
  <c r="E9" i="25"/>
  <c r="G9" i="25"/>
  <c r="E7" i="25"/>
  <c r="M9" i="25"/>
  <c r="I7" i="25"/>
  <c r="M7" i="25"/>
  <c r="D26" i="25"/>
  <c r="D24" i="25"/>
  <c r="F26" i="25"/>
  <c r="K32" i="25"/>
  <c r="F24" i="25"/>
  <c r="H25" i="25"/>
  <c r="H26" i="25"/>
  <c r="F6" i="25"/>
  <c r="D18" i="25"/>
  <c r="H24" i="25"/>
  <c r="F40" i="25"/>
  <c r="H6" i="25"/>
  <c r="D16" i="25"/>
  <c r="F18" i="25"/>
  <c r="F20" i="25"/>
  <c r="F22" i="25"/>
  <c r="K24" i="25"/>
  <c r="K26" i="25"/>
  <c r="D36" i="25"/>
  <c r="F16" i="25"/>
  <c r="H18" i="25"/>
  <c r="H19" i="25"/>
  <c r="H20" i="25"/>
  <c r="H22" i="25"/>
  <c r="D34" i="25"/>
  <c r="F36" i="25"/>
  <c r="H40" i="25"/>
  <c r="F46" i="25"/>
  <c r="D8" i="25"/>
  <c r="H8" i="25"/>
  <c r="K8" i="25"/>
  <c r="K31" i="25"/>
  <c r="F31" i="25"/>
  <c r="D31" i="25"/>
  <c r="K7" i="25"/>
  <c r="F7" i="25"/>
  <c r="D7" i="25"/>
  <c r="H15" i="25"/>
  <c r="K27" i="25"/>
  <c r="F27" i="25"/>
  <c r="D27" i="25"/>
  <c r="D45" i="25"/>
  <c r="H45" i="25"/>
  <c r="F45" i="25"/>
  <c r="K54" i="25"/>
  <c r="J54" i="25"/>
  <c r="I54" i="25"/>
  <c r="K58" i="25"/>
  <c r="J58" i="25"/>
  <c r="I58" i="25"/>
  <c r="K64" i="25"/>
  <c r="J64" i="25"/>
  <c r="I64" i="25"/>
  <c r="E6" i="25"/>
  <c r="M8" i="25"/>
  <c r="E18" i="25"/>
  <c r="M20" i="25"/>
  <c r="E26" i="25"/>
  <c r="M28" i="25"/>
  <c r="D39" i="25"/>
  <c r="H39" i="25"/>
  <c r="F39" i="25"/>
  <c r="M45" i="25"/>
  <c r="E45" i="25"/>
  <c r="L45" i="25"/>
  <c r="G45" i="25"/>
  <c r="K61" i="25"/>
  <c r="J61" i="25"/>
  <c r="I61" i="25"/>
  <c r="K9" i="25"/>
  <c r="F9" i="25"/>
  <c r="D9" i="25"/>
  <c r="I16" i="25"/>
  <c r="K21" i="25"/>
  <c r="F21" i="25"/>
  <c r="D21" i="25"/>
  <c r="I24" i="25"/>
  <c r="K29" i="25"/>
  <c r="F29" i="25"/>
  <c r="D29" i="25"/>
  <c r="J31" i="25"/>
  <c r="I32" i="25"/>
  <c r="M39" i="25"/>
  <c r="E39" i="25"/>
  <c r="L39" i="25"/>
  <c r="G39" i="25"/>
  <c r="K15" i="25"/>
  <c r="F15" i="25"/>
  <c r="D15" i="25"/>
  <c r="K59" i="25"/>
  <c r="J59" i="25"/>
  <c r="I59" i="25"/>
  <c r="M14" i="25"/>
  <c r="M22" i="25"/>
  <c r="M30" i="25"/>
  <c r="I39" i="25"/>
  <c r="D43" i="25"/>
  <c r="H43" i="25"/>
  <c r="F43" i="25"/>
  <c r="J45" i="25"/>
  <c r="K23" i="25"/>
  <c r="F23" i="25"/>
  <c r="D23" i="25"/>
  <c r="M43" i="25"/>
  <c r="E43" i="25"/>
  <c r="L43" i="25"/>
  <c r="G43" i="25"/>
  <c r="K63" i="25"/>
  <c r="J63" i="25"/>
  <c r="I63" i="25"/>
  <c r="K65" i="25"/>
  <c r="J65" i="25"/>
  <c r="I65" i="25"/>
  <c r="K67" i="25"/>
  <c r="J67" i="25"/>
  <c r="I67" i="25"/>
  <c r="K69" i="25"/>
  <c r="J69" i="25"/>
  <c r="I69" i="25"/>
  <c r="K71" i="25"/>
  <c r="J71" i="25"/>
  <c r="I71" i="25"/>
  <c r="K73" i="25"/>
  <c r="J73" i="25"/>
  <c r="I73" i="25"/>
  <c r="K75" i="25"/>
  <c r="J75" i="25"/>
  <c r="I75" i="25"/>
  <c r="M16" i="25"/>
  <c r="M24" i="25"/>
  <c r="M32" i="25"/>
  <c r="I43" i="25"/>
  <c r="K57" i="25"/>
  <c r="J57" i="25"/>
  <c r="I57" i="25"/>
  <c r="J7" i="25"/>
  <c r="H9" i="25"/>
  <c r="K17" i="25"/>
  <c r="F17" i="25"/>
  <c r="D17" i="25"/>
  <c r="H21" i="25"/>
  <c r="K25" i="25"/>
  <c r="F25" i="25"/>
  <c r="D25" i="25"/>
  <c r="J27" i="25"/>
  <c r="H29" i="25"/>
  <c r="K33" i="25"/>
  <c r="F33" i="25"/>
  <c r="D33" i="25"/>
  <c r="D41" i="25"/>
  <c r="H41" i="25"/>
  <c r="F41" i="25"/>
  <c r="J43" i="25"/>
  <c r="K55" i="25"/>
  <c r="J55" i="25"/>
  <c r="I55" i="25"/>
  <c r="M6" i="25"/>
  <c r="E16" i="25"/>
  <c r="M18" i="25"/>
  <c r="E24" i="25"/>
  <c r="M26" i="25"/>
  <c r="E32" i="25"/>
  <c r="G34" i="25"/>
  <c r="I34" i="25"/>
  <c r="G36" i="25"/>
  <c r="I36" i="25"/>
  <c r="M41" i="25"/>
  <c r="E41" i="25"/>
  <c r="L41" i="25"/>
  <c r="G41" i="25"/>
  <c r="K43" i="25"/>
  <c r="K53" i="25"/>
  <c r="J53" i="25"/>
  <c r="I53" i="25"/>
  <c r="K19" i="25"/>
  <c r="F19" i="25"/>
  <c r="D19" i="25"/>
  <c r="H23" i="25"/>
  <c r="H31" i="25"/>
  <c r="K52" i="25"/>
  <c r="J52" i="25"/>
  <c r="I52" i="25"/>
  <c r="K56" i="25"/>
  <c r="J56" i="25"/>
  <c r="I56" i="25"/>
  <c r="K60" i="25"/>
  <c r="J60" i="25"/>
  <c r="I60" i="25"/>
  <c r="K62" i="25"/>
  <c r="J62" i="25"/>
  <c r="I62" i="25"/>
  <c r="K66" i="25"/>
  <c r="J66" i="25"/>
  <c r="I66" i="25"/>
  <c r="K68" i="25"/>
  <c r="J68" i="25"/>
  <c r="I68" i="25"/>
  <c r="K70" i="25"/>
  <c r="J70" i="25"/>
  <c r="I70" i="25"/>
  <c r="K72" i="25"/>
  <c r="J72" i="25"/>
  <c r="I72" i="25"/>
  <c r="K74" i="25"/>
  <c r="J74" i="25"/>
  <c r="I74" i="25"/>
  <c r="K76" i="25"/>
  <c r="J76" i="25"/>
  <c r="J78" i="25" s="1"/>
  <c r="I76" i="25"/>
  <c r="I78" i="25" s="1"/>
  <c r="D35" i="25"/>
  <c r="J38" i="25"/>
  <c r="J40" i="25"/>
  <c r="J42" i="25"/>
  <c r="J44" i="25"/>
  <c r="J46" i="25"/>
  <c r="F35" i="25"/>
  <c r="L38" i="25"/>
  <c r="L40" i="25"/>
  <c r="L42" i="25"/>
  <c r="L44" i="25"/>
  <c r="L46" i="25"/>
  <c r="J35" i="25"/>
  <c r="K78" i="25" l="1"/>
  <c r="I79" i="25"/>
  <c r="I80" i="25"/>
  <c r="J80" i="25"/>
  <c r="J79" i="25"/>
  <c r="I84" i="25" l="1"/>
  <c r="I83" i="25"/>
  <c r="K80" i="25"/>
  <c r="K79" i="25"/>
  <c r="I82" i="25" s="1"/>
</calcChain>
</file>

<file path=xl/sharedStrings.xml><?xml version="1.0" encoding="utf-8"?>
<sst xmlns="http://schemas.openxmlformats.org/spreadsheetml/2006/main" count="1770" uniqueCount="554">
  <si>
    <t>Impressum</t>
  </si>
  <si>
    <t>Produktlinie/Reihe:</t>
  </si>
  <si>
    <t>Tabellen</t>
  </si>
  <si>
    <t>Produkt-ID:</t>
  </si>
  <si>
    <t>Titel:</t>
  </si>
  <si>
    <t>Regionalreport über Beschäftigte (Quartalszahlen)</t>
  </si>
  <si>
    <t>Region:</t>
  </si>
  <si>
    <t>Altenburger Land (16077)</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</si>
  <si>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</si>
  <si>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</si>
  <si>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</si>
  <si>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</si>
  <si>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</si>
  <si>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</si>
  <si>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</si>
  <si>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</si>
  <si>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</si>
  <si>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</si>
  <si>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</si>
  <si>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</si>
  <si>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</si>
  <si>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</si>
  <si>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Ost</t>
  </si>
  <si>
    <t>Friedrichstr. 34</t>
  </si>
  <si>
    <t>10969 Berlin</t>
  </si>
  <si>
    <t>E-Mail:</t>
  </si>
  <si>
    <t>Statistik-Service-Ost@arbeitsagentur.de</t>
  </si>
  <si>
    <t>Hotline:</t>
  </si>
  <si>
    <t>030/555599-7373</t>
  </si>
  <si>
    <t>Internet:</t>
  </si>
  <si>
    <t>https://statistik.arbeitsagentur.de</t>
  </si>
  <si>
    <t>Zitierhinweis:</t>
  </si>
  <si>
    <t>Statistik der Bundesagentur für Arbeit,</t>
  </si>
  <si>
    <t>Tabellen, Regionalreport über Beschäftigte (Quartalszahlen), Berlin,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</si>
  <si>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</si>
  <si>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</si>
  <si>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</si>
  <si>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</si>
  <si>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</si>
  <si>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</si>
  <si>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</si>
  <si>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</si>
  <si>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</si>
  <si>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</si>
  <si>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</si>
  <si>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</si>
  <si>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</si>
  <si>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</si>
  <si>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</si>
  <si>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</si>
  <si>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</si>
  <si>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</si>
  <si>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</si>
  <si>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</si>
  <si>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</si>
  <si>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</si>
  <si>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</si>
  <si>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</si>
  <si>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</si>
  <si>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</si>
  <si>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</si>
  <si>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</si>
  <si>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</si>
  <si>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</si>
  <si>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</si>
  <si>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</si>
  <si>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</si>
  <si>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</si>
  <si>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</si>
  <si>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</si>
  <si>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</si>
  <si>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</si>
  <si>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</si>
  <si>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</si>
  <si>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</si>
  <si>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</si>
  <si>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</si>
  <si>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</si>
  <si>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</si>
  <si>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</si>
  <si>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</si>
  <si>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</si>
  <si>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</si>
  <si>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</si>
  <si>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Altenburger Land (16077);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</si>
  <si>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</si>
  <si>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</si>
  <si>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</si>
  <si>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</si>
  <si>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</si>
  <si>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</si>
  <si>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</si>
  <si>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</si>
  <si>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</si>
  <si>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</si>
  <si>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</si>
  <si>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</si>
  <si>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</si>
  <si>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</si>
  <si>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</si>
  <si>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</si>
  <si>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</si>
  <si>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</si>
  <si>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</si>
  <si>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</si>
  <si>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</si>
  <si>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</si>
  <si>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</si>
  <si>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</si>
  <si>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</si>
  <si>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</si>
  <si>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</si>
  <si>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</si>
  <si>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</si>
  <si>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</si>
  <si>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</si>
  <si>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</si>
  <si>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</si>
  <si>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</si>
  <si>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</si>
  <si>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</si>
  <si>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Thüringen</t>
  </si>
  <si>
    <t>Ostdeutschland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</si>
  <si>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</si>
  <si>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</si>
  <si>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</si>
  <si>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</si>
  <si>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</si>
  <si>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</si>
  <si>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</si>
  <si>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</si>
  <si>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</si>
  <si>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</si>
  <si>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</si>
  <si>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</si>
  <si>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</si>
  <si>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</si>
  <si>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</si>
  <si>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</si>
  <si>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</si>
  <si>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</si>
  <si>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</si>
  <si>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</si>
  <si>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</si>
  <si>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</si>
  <si>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</si>
  <si>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</si>
  <si>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</si>
  <si>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</si>
  <si>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</si>
  <si>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</si>
  <si>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</si>
  <si>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</si>
  <si>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</si>
  <si>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</si>
  <si>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</si>
  <si>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</si>
  <si>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</si>
  <si>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</si>
  <si>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</si>
  <si>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</si>
  <si>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</si>
  <si>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</si>
  <si>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</si>
  <si>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</si>
  <si>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</si>
  <si>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</si>
  <si>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</si>
  <si>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</si>
  <si>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</si>
  <si>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</si>
  <si>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</si>
  <si>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</si>
  <si>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</si>
  <si>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</si>
  <si>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</si>
  <si>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</si>
  <si>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Altenburger Land (16077)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</si>
  <si>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</si>
  <si>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</si>
  <si>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</si>
  <si>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</si>
  <si>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</si>
  <si>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</si>
  <si>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</si>
  <si>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</si>
  <si>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</si>
  <si>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</si>
  <si>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</si>
  <si>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</si>
  <si>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</si>
  <si>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</si>
  <si>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</si>
  <si>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</si>
  <si>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</si>
  <si>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</si>
  <si>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</si>
  <si>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</si>
  <si>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</si>
  <si>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</si>
  <si>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</si>
  <si>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</si>
  <si>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</si>
  <si>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</si>
  <si>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</si>
  <si>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</si>
  <si>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</si>
  <si>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</si>
  <si>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</si>
  <si>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</si>
  <si>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</si>
  <si>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</si>
  <si>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</si>
  <si>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</si>
  <si>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</si>
  <si>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</si>
  <si>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</si>
  <si>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</si>
  <si>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</si>
  <si>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</si>
  <si>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</si>
  <si>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</si>
  <si>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</si>
  <si>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</si>
  <si>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</si>
  <si>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</si>
  <si>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</si>
  <si>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</si>
  <si>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</si>
  <si>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</si>
  <si>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</si>
  <si>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</si>
  <si>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</si>
  <si>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</si>
  <si>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</si>
  <si>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</si>
  <si>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</si>
  <si>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</si>
  <si>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</si>
  <si>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</si>
  <si>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</si>
  <si>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</si>
  <si>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</si>
  <si>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</si>
  <si>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</si>
  <si>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</si>
  <si>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</si>
  <si>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</si>
  <si>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</si>
  <si>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</si>
  <si>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</si>
  <si>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</si>
  <si>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</si>
  <si>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</si>
  <si>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</si>
  <si>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</si>
  <si>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</si>
  <si>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</si>
  <si>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</si>
  <si>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</si>
  <si>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</si>
  <si>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</si>
  <si>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</si>
  <si>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</si>
  <si>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</si>
  <si>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</si>
  <si>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</si>
  <si>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</si>
  <si>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</si>
  <si>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</si>
  <si>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</si>
  <si>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</si>
  <si>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</si>
  <si>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</si>
  <si>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</si>
  <si>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</si>
  <si>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</si>
  <si>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</si>
  <si>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</si>
  <si>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</si>
  <si>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</si>
  <si>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</si>
  <si>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</si>
  <si>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</si>
  <si>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</si>
  <si>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</si>
  <si>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</si>
  <si>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</si>
  <si>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</si>
  <si>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</si>
  <si>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</si>
  <si>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</si>
  <si>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</si>
  <si>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</si>
  <si>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</si>
  <si>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</si>
  <si>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</si>
  <si>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</si>
  <si>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</si>
  <si>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</si>
  <si>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</si>
  <si>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</si>
  <si>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</si>
  <si>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</si>
  <si>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</si>
  <si>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</si>
  <si>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</si>
  <si>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</si>
  <si>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</si>
  <si>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</si>
  <si>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</si>
  <si>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</si>
  <si>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</si>
  <si>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</si>
  <si>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</si>
  <si>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</si>
  <si>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</si>
  <si>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</si>
  <si>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</si>
  <si>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</si>
  <si>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</si>
  <si>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</si>
  <si>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</si>
  <si>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</si>
  <si>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</si>
  <si>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</si>
  <si>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</si>
  <si>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</si>
  <si>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</si>
  <si>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</si>
  <si>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</si>
  <si>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</si>
  <si>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</si>
  <si>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</si>
  <si>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</si>
  <si>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</si>
  <si>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</si>
  <si>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</si>
  <si>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</si>
  <si>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</si>
  <si>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</si>
  <si>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</si>
  <si>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</si>
  <si>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</si>
  <si>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</si>
  <si>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</si>
  <si>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</si>
  <si>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</si>
  <si>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</si>
  <si>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</si>
  <si>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</si>
  <si>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</si>
  <si>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</si>
  <si>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</si>
  <si>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</si>
  <si>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</si>
  <si>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</si>
  <si>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</si>
  <si>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</si>
  <si>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</si>
  <si>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</si>
  <si>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</si>
  <si>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</si>
  <si>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</si>
  <si>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</si>
  <si>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</si>
  <si>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</si>
  <si>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</si>
  <si>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</si>
  <si>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</si>
  <si>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</si>
  <si>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</si>
  <si>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</si>
  <si>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</si>
  <si>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Altenburger Land (16077);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</si>
  <si>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</si>
  <si>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</si>
  <si>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</si>
  <si>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</si>
  <si>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</si>
  <si>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</si>
  <si>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</si>
  <si>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</si>
  <si>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</si>
  <si>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</si>
  <si>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</si>
  <si>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</si>
  <si>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</si>
  <si>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</si>
  <si>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</si>
  <si>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</si>
  <si>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</si>
  <si>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</si>
  <si>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</si>
  <si>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</si>
  <si>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</si>
  <si>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</si>
  <si>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</si>
  <si>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</si>
  <si>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</si>
  <si>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</si>
  <si>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</si>
  <si>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</si>
  <si>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</si>
  <si>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</si>
  <si>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</si>
  <si>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</si>
  <si>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</si>
  <si>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</si>
  <si>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</si>
  <si>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</si>
  <si>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</si>
  <si>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</si>
  <si>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</si>
  <si>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</si>
  <si>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</si>
  <si>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</si>
  <si>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</si>
  <si>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</si>
  <si>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</si>
  <si>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</si>
  <si>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</si>
  <si>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</si>
  <si>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</si>
  <si>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</si>
  <si>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</si>
  <si>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</si>
  <si>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</si>
  <si>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</si>
  <si>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</si>
  <si>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</si>
  <si>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</si>
  <si>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</si>
  <si>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</si>
  <si>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</si>
  <si>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</si>
  <si>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</si>
  <si>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</si>
  <si>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</si>
  <si>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</si>
  <si>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</si>
  <si>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</si>
  <si>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</si>
  <si>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</si>
  <si>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</si>
  <si>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</si>
  <si>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</si>
  <si>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</si>
  <si>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</si>
  <si>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</si>
  <si>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</si>
  <si>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</si>
  <si>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</si>
  <si>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</si>
  <si>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</si>
  <si>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</si>
  <si>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</si>
  <si>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</si>
  <si>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</si>
  <si>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</si>
  <si>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</si>
  <si>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</si>
  <si>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</si>
  <si>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</si>
  <si>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</si>
  <si>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</si>
  <si>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</si>
  <si>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</si>
  <si>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</si>
  <si>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</si>
  <si>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</si>
  <si>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</si>
  <si>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</si>
  <si>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</si>
  <si>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</si>
  <si>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</si>
  <si>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</si>
  <si>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</si>
  <si>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</si>
  <si>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</si>
  <si>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</si>
  <si>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</si>
  <si>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</si>
  <si>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</si>
  <si>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</si>
  <si>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</si>
  <si>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</si>
  <si>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</si>
  <si>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</si>
  <si>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</si>
  <si>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</si>
  <si>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</si>
  <si>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</si>
  <si>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</si>
  <si>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</si>
  <si>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</si>
  <si>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</si>
  <si>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</si>
  <si>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</si>
  <si>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</si>
  <si>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</si>
  <si>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</si>
  <si>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</si>
  <si>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</si>
  <si>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</si>
  <si>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</si>
  <si>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</si>
  <si>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</si>
  <si>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</si>
  <si>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</si>
  <si>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</si>
  <si>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</si>
  <si>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</si>
  <si>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</si>
  <si>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</si>
  <si>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</si>
  <si>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</si>
  <si>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</si>
  <si>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</si>
  <si>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</si>
  <si>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</si>
  <si>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</si>
  <si>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</si>
  <si>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</si>
  <si>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</si>
  <si>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</si>
  <si>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</si>
  <si>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</si>
  <si>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</si>
  <si>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</si>
  <si>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</si>
  <si>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</si>
  <si>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</si>
  <si>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</si>
  <si>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</si>
  <si>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</si>
  <si>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</si>
  <si>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</si>
  <si>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</si>
  <si>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</si>
  <si>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</si>
  <si>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</si>
  <si>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</si>
  <si>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</si>
  <si>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</si>
  <si>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</si>
  <si>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</si>
  <si>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t>0,0</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</si>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</sst>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0"/>
      <color theme="1"/>
      <name val="Arial"/>
      <family val="2"/>
    </font>
    <font>
      <b/>
      <sz val="10"/>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11"/>
      <color theme="1"/>
      <name val="Arial"/>
      <family val="2"/>
    </font>
    <font>
      <sz val="9"/>
      <color theme="1"/>
      <name val="Arial"/>
      <family val="2"/>
    </font>
    <font>
      <sz val="9"/>
      <color rgb="FF000000"/>
      <name val="Arial"/>
      <family val="2"/>
    </font>
    <font>
      <b/>
      <sz val="11"/>
      <color theme="1"/>
      <name val="Arial"/>
      <family val="2"/>
    </font>
    <font>
      <b/>
      <sz val="9"/>
      <color indexed="8"/>
      <name val="Arial"/>
      <family val="2"/>
    </font>
    <font>
      <u/>
      <sz val="11"/>
      <color theme="10"/>
      <name val="Arial"/>
      <family val="2"/>
    </font>
    <font>
      <u/>
      <sz val="9"/>
      <color theme="10"/>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1" fillId="0" borderId="0"/>
    <xf numFmtId="0" fontId="42" fillId="0" borderId="0"/>
    <xf numFmtId="0" fontId="42" fillId="0" borderId="0"/>
    <xf numFmtId="0" fontId="47" fillId="0" borderId="0" applyNumberFormat="0" applyFill="0" applyBorder="0" applyAlignment="0" applyProtection="0"/>
    <xf numFmtId="0" fontId="3" fillId="0" borderId="0"/>
    <xf numFmtId="0" fontId="42" fillId="0" borderId="0"/>
    <xf numFmtId="0" fontId="47"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8">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9" fillId="0" borderId="2" xfId="0" applyFont="1" applyBorder="1"/>
    <xf numFmtId="0" fontId="3" fillId="0" borderId="1" xfId="0" applyFont="1" applyBorder="1" applyAlignment="1">
      <alignment horizontal="right" vertical="center"/>
    </xf>
    <xf numFmtId="0" fontId="9" fillId="0" borderId="0" xfId="0" applyFont="1"/>
    <xf numFmtId="0" fontId="9" fillId="0" borderId="0" xfId="0" applyFont="1" applyAlignment="1">
      <alignment horizontal="left"/>
    </xf>
    <xf numFmtId="0" fontId="3" fillId="0" borderId="0" xfId="0" applyFont="1" applyAlignment="1">
      <alignment horizontal="left"/>
    </xf>
    <xf numFmtId="0" fontId="10" fillId="0" borderId="0" xfId="0" applyFont="1"/>
    <xf numFmtId="0" fontId="11" fillId="0" borderId="0" xfId="0" applyFont="1" applyAlignment="1">
      <alignment horizontal="left"/>
    </xf>
    <xf numFmtId="0" fontId="12"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3" fillId="0" borderId="0" xfId="0" applyFont="1"/>
    <xf numFmtId="0" fontId="13" fillId="0" borderId="0" xfId="0" applyFont="1" applyAlignment="1">
      <alignment horizontal="left"/>
    </xf>
    <xf numFmtId="0" fontId="13" fillId="0" borderId="0" xfId="0" applyFont="1" applyAlignment="1">
      <alignment wrapText="1"/>
    </xf>
    <xf numFmtId="0" fontId="9"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indent="10"/>
    </xf>
    <xf numFmtId="0" fontId="15" fillId="0" borderId="0" xfId="0" applyFont="1" applyAlignment="1">
      <alignment horizontal="left"/>
    </xf>
    <xf numFmtId="0" fontId="9"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6"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7" fillId="0" borderId="0" xfId="0" applyFont="1"/>
    <xf numFmtId="0" fontId="18"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center"/>
    </xf>
    <xf numFmtId="0" fontId="20" fillId="0" borderId="3" xfId="0" applyFont="1" applyBorder="1" applyAlignment="1">
      <alignment horizontal="left" wrapText="1"/>
    </xf>
    <xf numFmtId="0" fontId="20" fillId="0" borderId="3" xfId="0" applyFont="1" applyBorder="1" applyAlignment="1">
      <alignment horizontal="left"/>
    </xf>
    <xf numFmtId="1" fontId="18" fillId="0" borderId="4"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6" xfId="0" applyNumberFormat="1"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 fontId="18" fillId="0" borderId="4"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0" fontId="18" fillId="0" borderId="0" xfId="0" applyFont="1"/>
    <xf numFmtId="1" fontId="18" fillId="0" borderId="11" xfId="0" applyNumberFormat="1" applyFont="1" applyBorder="1" applyAlignment="1">
      <alignment horizontal="center" vertical="center"/>
    </xf>
    <xf numFmtId="1" fontId="18" fillId="0" borderId="0" xfId="0" applyNumberFormat="1" applyFont="1" applyAlignment="1">
      <alignment horizontal="center" vertical="center"/>
    </xf>
    <xf numFmtId="1" fontId="18" fillId="0" borderId="12" xfId="0" applyNumberFormat="1" applyFont="1" applyBorder="1" applyAlignment="1">
      <alignment horizontal="center" vertical="center" wrapText="1"/>
    </xf>
    <xf numFmtId="164" fontId="18" fillId="0" borderId="6" xfId="0" applyNumberFormat="1" applyFont="1" applyBorder="1" applyAlignment="1">
      <alignment horizontal="center" vertical="center" wrapText="1"/>
    </xf>
    <xf numFmtId="1" fontId="18" fillId="0" borderId="13" xfId="0" applyNumberFormat="1" applyFont="1" applyBorder="1" applyAlignment="1">
      <alignment horizontal="center" vertical="center" wrapText="1"/>
    </xf>
    <xf numFmtId="1" fontId="18" fillId="0" borderId="14"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3" fontId="18" fillId="0" borderId="16" xfId="0" applyNumberFormat="1" applyFont="1" applyBorder="1" applyAlignment="1">
      <alignment horizontal="center" vertical="center"/>
    </xf>
    <xf numFmtId="165" fontId="18" fillId="0" borderId="16" xfId="0" applyNumberFormat="1" applyFont="1" applyBorder="1" applyAlignment="1">
      <alignment horizontal="center" vertical="center"/>
    </xf>
    <xf numFmtId="1" fontId="18" fillId="0" borderId="13" xfId="0" applyNumberFormat="1" applyFont="1" applyBorder="1" applyAlignment="1">
      <alignment horizontal="center" vertical="center"/>
    </xf>
    <xf numFmtId="1" fontId="18" fillId="0" borderId="3" xfId="0" applyNumberFormat="1" applyFont="1" applyBorder="1" applyAlignment="1">
      <alignment horizontal="center" vertical="center"/>
    </xf>
    <xf numFmtId="1" fontId="18" fillId="0" borderId="15" xfId="0" applyNumberFormat="1" applyFont="1" applyBorder="1" applyAlignment="1">
      <alignment horizontal="center" vertical="center" wrapText="1"/>
    </xf>
    <xf numFmtId="1" fontId="22" fillId="0" borderId="16" xfId="0" applyNumberFormat="1" applyFont="1" applyBorder="1" applyAlignment="1">
      <alignment horizontal="center" vertical="center"/>
    </xf>
    <xf numFmtId="0" fontId="22" fillId="0" borderId="0" xfId="0" applyFont="1"/>
    <xf numFmtId="1" fontId="23" fillId="0" borderId="4" xfId="0" applyNumberFormat="1" applyFont="1" applyBorder="1" applyAlignment="1">
      <alignment horizontal="left"/>
    </xf>
    <xf numFmtId="1" fontId="23" fillId="0" borderId="0" xfId="0" applyNumberFormat="1" applyFont="1" applyAlignment="1">
      <alignment horizontal="center"/>
    </xf>
    <xf numFmtId="1" fontId="23" fillId="0" borderId="12" xfId="0" applyNumberFormat="1" applyFont="1" applyBorder="1" applyAlignment="1">
      <alignment horizontal="center"/>
    </xf>
    <xf numFmtId="3" fontId="18" fillId="0" borderId="4" xfId="0" applyNumberFormat="1" applyFont="1" applyBorder="1" applyAlignment="1">
      <alignment horizontal="center"/>
    </xf>
    <xf numFmtId="3" fontId="18" fillId="0" borderId="5" xfId="0" applyNumberFormat="1" applyFont="1" applyBorder="1" applyAlignment="1">
      <alignment horizontal="center"/>
    </xf>
    <xf numFmtId="3" fontId="18" fillId="0" borderId="10" xfId="0" applyNumberFormat="1" applyFont="1" applyBorder="1" applyAlignment="1">
      <alignment horizontal="center"/>
    </xf>
    <xf numFmtId="1" fontId="18" fillId="0" borderId="4" xfId="0" applyNumberFormat="1" applyFont="1" applyBorder="1" applyAlignment="1">
      <alignment horizontal="center"/>
    </xf>
    <xf numFmtId="1" fontId="18" fillId="0" borderId="10" xfId="0" applyNumberFormat="1" applyFont="1" applyBorder="1" applyAlignment="1">
      <alignment horizontal="center"/>
    </xf>
    <xf numFmtId="49" fontId="23" fillId="0" borderId="11" xfId="0" applyNumberFormat="1" applyFont="1" applyBorder="1"/>
    <xf numFmtId="0" fontId="23" fillId="0" borderId="0" xfId="0" applyFont="1"/>
    <xf numFmtId="166" fontId="18" fillId="0" borderId="12" xfId="0" applyNumberFormat="1" applyFont="1" applyBorder="1" applyAlignment="1">
      <alignment horizontal="right"/>
    </xf>
    <xf numFmtId="167" fontId="18" fillId="0" borderId="0" xfId="0" applyNumberFormat="1" applyFont="1" applyAlignment="1">
      <alignment horizontal="right"/>
    </xf>
    <xf numFmtId="167" fontId="18" fillId="0" borderId="11" xfId="0" applyNumberFormat="1" applyFont="1" applyBorder="1" applyAlignment="1">
      <alignment horizontal="right"/>
    </xf>
    <xf numFmtId="168" fontId="18" fillId="0" borderId="17" xfId="0" applyNumberFormat="1" applyFont="1" applyBorder="1" applyAlignment="1">
      <alignment horizontal="right"/>
    </xf>
    <xf numFmtId="0" fontId="18" fillId="0" borderId="0" xfId="0" applyFont="1" applyAlignment="1">
      <alignment wrapText="1"/>
    </xf>
    <xf numFmtId="49" fontId="18" fillId="0" borderId="11" xfId="0" applyNumberFormat="1" applyFont="1" applyBorder="1"/>
    <xf numFmtId="49" fontId="18" fillId="0" borderId="0" xfId="0" applyNumberFormat="1" applyFont="1"/>
    <xf numFmtId="169" fontId="18" fillId="0" borderId="11" xfId="0" applyNumberFormat="1" applyFont="1" applyBorder="1"/>
    <xf numFmtId="0" fontId="18" fillId="0" borderId="0" xfId="0" applyFont="1" applyAlignment="1">
      <alignment horizontal="left"/>
    </xf>
    <xf numFmtId="170" fontId="18" fillId="0" borderId="0" xfId="0" applyNumberFormat="1" applyFont="1"/>
    <xf numFmtId="169" fontId="18" fillId="0" borderId="13" xfId="0" applyNumberFormat="1" applyFont="1" applyBorder="1"/>
    <xf numFmtId="49" fontId="18" fillId="0" borderId="3" xfId="0" applyNumberFormat="1" applyFont="1" applyBorder="1"/>
    <xf numFmtId="166" fontId="18" fillId="0" borderId="15" xfId="0" applyNumberFormat="1" applyFont="1" applyBorder="1" applyAlignment="1">
      <alignment horizontal="right"/>
    </xf>
    <xf numFmtId="1" fontId="23" fillId="0" borderId="11" xfId="0" applyNumberFormat="1" applyFont="1" applyBorder="1" applyAlignment="1">
      <alignment horizontal="left"/>
    </xf>
    <xf numFmtId="1" fontId="23" fillId="0" borderId="12" xfId="0" applyNumberFormat="1" applyFont="1" applyBorder="1" applyAlignment="1">
      <alignment horizontal="right"/>
    </xf>
    <xf numFmtId="3" fontId="18" fillId="0" borderId="4" xfId="0" applyNumberFormat="1" applyFont="1" applyBorder="1" applyAlignment="1">
      <alignment horizontal="right"/>
    </xf>
    <xf numFmtId="3" fontId="18" fillId="0" borderId="5" xfId="0" applyNumberFormat="1" applyFont="1" applyBorder="1" applyAlignment="1">
      <alignment horizontal="right"/>
    </xf>
    <xf numFmtId="3" fontId="18" fillId="0" borderId="10" xfId="0" applyNumberFormat="1" applyFont="1" applyBorder="1" applyAlignment="1">
      <alignment horizontal="right"/>
    </xf>
    <xf numFmtId="1" fontId="18" fillId="0" borderId="4" xfId="0" applyNumberFormat="1" applyFont="1" applyBorder="1" applyAlignment="1">
      <alignment horizontal="right"/>
    </xf>
    <xf numFmtId="1" fontId="18" fillId="0" borderId="10" xfId="0" applyNumberFormat="1" applyFont="1" applyBorder="1" applyAlignment="1">
      <alignment horizontal="right"/>
    </xf>
    <xf numFmtId="1" fontId="18" fillId="0" borderId="12" xfId="0" applyNumberFormat="1" applyFont="1" applyBorder="1" applyAlignment="1">
      <alignment horizontal="right"/>
    </xf>
    <xf numFmtId="3" fontId="18" fillId="0" borderId="11" xfId="0" applyNumberFormat="1" applyFont="1" applyBorder="1" applyAlignment="1">
      <alignment horizontal="right"/>
    </xf>
    <xf numFmtId="3" fontId="18" fillId="0" borderId="0" xfId="0" applyNumberFormat="1" applyFont="1" applyAlignment="1">
      <alignment horizontal="right"/>
    </xf>
    <xf numFmtId="3" fontId="18" fillId="0" borderId="17" xfId="0" applyNumberFormat="1" applyFont="1" applyBorder="1" applyAlignment="1">
      <alignment horizontal="right"/>
    </xf>
    <xf numFmtId="171" fontId="18" fillId="0" borderId="11" xfId="0" applyNumberFormat="1" applyFont="1" applyBorder="1" applyAlignment="1">
      <alignment horizontal="right"/>
    </xf>
    <xf numFmtId="172" fontId="18" fillId="0" borderId="17" xfId="0" applyNumberFormat="1" applyFont="1" applyBorder="1" applyAlignment="1">
      <alignment horizontal="right"/>
    </xf>
    <xf numFmtId="167" fontId="18" fillId="0" borderId="11" xfId="0" applyNumberFormat="1" applyFont="1" applyBorder="1" applyAlignment="1">
      <alignment horizontal="right" wrapText="1"/>
    </xf>
    <xf numFmtId="167" fontId="18" fillId="0" borderId="17" xfId="0" applyNumberFormat="1" applyFont="1" applyBorder="1" applyAlignment="1">
      <alignment horizontal="right"/>
    </xf>
    <xf numFmtId="165" fontId="23" fillId="0" borderId="12" xfId="0" applyNumberFormat="1" applyFont="1" applyBorder="1" applyAlignment="1">
      <alignment horizontal="right"/>
    </xf>
    <xf numFmtId="49" fontId="18" fillId="0" borderId="13" xfId="0" applyNumberFormat="1" applyFont="1" applyBorder="1"/>
    <xf numFmtId="167" fontId="18" fillId="0" borderId="13" xfId="0" applyNumberFormat="1" applyFont="1" applyBorder="1" applyAlignment="1">
      <alignment horizontal="right"/>
    </xf>
    <xf numFmtId="167" fontId="18" fillId="0" borderId="3" xfId="0" applyNumberFormat="1" applyFont="1" applyBorder="1" applyAlignment="1">
      <alignment horizontal="right"/>
    </xf>
    <xf numFmtId="167" fontId="18" fillId="0" borderId="14" xfId="0" applyNumberFormat="1" applyFont="1" applyBorder="1" applyAlignment="1">
      <alignment horizontal="right"/>
    </xf>
    <xf numFmtId="168" fontId="18" fillId="0" borderId="14" xfId="0" applyNumberFormat="1" applyFont="1" applyBorder="1" applyAlignment="1">
      <alignment horizontal="right"/>
    </xf>
    <xf numFmtId="0" fontId="22" fillId="0" borderId="0" xfId="0" applyFont="1" applyAlignment="1">
      <alignment horizontal="left"/>
    </xf>
    <xf numFmtId="0" fontId="24" fillId="0" borderId="0" xfId="0" applyFont="1" applyAlignment="1">
      <alignment horizontal="left"/>
    </xf>
    <xf numFmtId="0" fontId="24" fillId="0" borderId="0" xfId="0" applyFont="1" applyAlignment="1">
      <alignment horizontal="right" vertical="top"/>
    </xf>
    <xf numFmtId="0" fontId="22" fillId="0" borderId="0" xfId="0" applyFont="1" applyAlignment="1">
      <alignment horizontal="left" wrapText="1"/>
    </xf>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left" vertical="center" wrapText="1"/>
    </xf>
    <xf numFmtId="0" fontId="24" fillId="0" borderId="0" xfId="0" applyFont="1" applyAlignment="1">
      <alignment horizontal="left" vertical="center"/>
    </xf>
    <xf numFmtId="3" fontId="18" fillId="0" borderId="0" xfId="0" applyNumberFormat="1" applyFont="1"/>
    <xf numFmtId="165" fontId="18" fillId="0" borderId="0" xfId="0" applyNumberFormat="1" applyFont="1"/>
    <xf numFmtId="0" fontId="26" fillId="3" borderId="0" xfId="0" applyFont="1" applyFill="1"/>
    <xf numFmtId="0" fontId="26" fillId="0" borderId="0" xfId="0" applyFont="1"/>
    <xf numFmtId="0" fontId="19" fillId="3" borderId="0" xfId="0" applyFont="1" applyFill="1"/>
    <xf numFmtId="0" fontId="19" fillId="0" borderId="0" xfId="0" applyFont="1"/>
    <xf numFmtId="0" fontId="19" fillId="0" borderId="0" xfId="0" applyFont="1" applyAlignment="1">
      <alignment horizontal="centerContinuous"/>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center"/>
    </xf>
    <xf numFmtId="0" fontId="17" fillId="0" borderId="3" xfId="0" applyFont="1" applyBorder="1"/>
    <xf numFmtId="0" fontId="18" fillId="0" borderId="3" xfId="0" applyFont="1" applyBorder="1"/>
    <xf numFmtId="0" fontId="18" fillId="0" borderId="3" xfId="0" applyFont="1" applyBorder="1" applyAlignment="1">
      <alignment vertical="center"/>
    </xf>
    <xf numFmtId="0" fontId="18" fillId="0" borderId="3" xfId="0" applyFont="1" applyBorder="1" applyAlignment="1">
      <alignment horizontal="center" vertical="top"/>
    </xf>
    <xf numFmtId="173" fontId="11" fillId="0" borderId="4" xfId="0" applyNumberFormat="1" applyFont="1" applyBorder="1" applyAlignment="1">
      <alignment horizontal="left" vertical="center"/>
    </xf>
    <xf numFmtId="173" fontId="11" fillId="0" borderId="5" xfId="0" applyNumberFormat="1" applyFont="1" applyBorder="1" applyAlignment="1">
      <alignment horizontal="left" vertical="center"/>
    </xf>
    <xf numFmtId="173" fontId="11" fillId="0" borderId="10" xfId="0" applyNumberFormat="1" applyFont="1" applyBorder="1" applyAlignment="1">
      <alignment horizontal="left" vertical="center"/>
    </xf>
    <xf numFmtId="173" fontId="18" fillId="0" borderId="11" xfId="0" applyNumberFormat="1" applyFont="1" applyBorder="1" applyAlignment="1">
      <alignment vertical="center"/>
    </xf>
    <xf numFmtId="173" fontId="18" fillId="0" borderId="0" xfId="0" applyNumberFormat="1" applyFont="1" applyAlignment="1">
      <alignment vertical="center"/>
    </xf>
    <xf numFmtId="173" fontId="18" fillId="0" borderId="17" xfId="0" applyNumberFormat="1" applyFont="1" applyBorder="1" applyAlignment="1">
      <alignment vertical="center"/>
    </xf>
    <xf numFmtId="0" fontId="17" fillId="0" borderId="0" xfId="0" applyFont="1" applyAlignment="1">
      <alignment vertical="center"/>
    </xf>
    <xf numFmtId="165" fontId="18" fillId="0" borderId="3" xfId="0" applyNumberFormat="1" applyFont="1" applyBorder="1"/>
    <xf numFmtId="171" fontId="18" fillId="0" borderId="3" xfId="0" applyNumberFormat="1" applyFont="1" applyBorder="1"/>
    <xf numFmtId="171" fontId="18" fillId="0" borderId="14" xfId="0" applyNumberFormat="1" applyFont="1" applyBorder="1"/>
    <xf numFmtId="172" fontId="18" fillId="0" borderId="0" xfId="0" applyNumberFormat="1" applyFont="1"/>
    <xf numFmtId="171" fontId="18" fillId="0" borderId="0" xfId="0" applyNumberFormat="1" applyFont="1"/>
    <xf numFmtId="171" fontId="18" fillId="0" borderId="17" xfId="0" applyNumberFormat="1" applyFont="1" applyBorder="1"/>
    <xf numFmtId="172" fontId="27" fillId="3" borderId="0" xfId="0" applyNumberFormat="1" applyFont="1" applyFill="1"/>
    <xf numFmtId="0" fontId="27" fillId="0" borderId="0" xfId="0" applyFont="1"/>
    <xf numFmtId="173" fontId="18" fillId="0" borderId="11" xfId="0" applyNumberFormat="1" applyFont="1" applyBorder="1" applyAlignment="1">
      <alignment horizontal="left" vertical="center"/>
    </xf>
    <xf numFmtId="173" fontId="18" fillId="0" borderId="0" xfId="0" applyNumberFormat="1" applyFont="1" applyAlignment="1">
      <alignment horizontal="left" vertical="center"/>
    </xf>
    <xf numFmtId="173" fontId="18" fillId="0" borderId="17" xfId="0" applyNumberFormat="1" applyFont="1" applyBorder="1" applyAlignment="1">
      <alignment horizontal="left" vertical="center"/>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1" fontId="18" fillId="0" borderId="0" xfId="0" applyNumberFormat="1" applyFont="1" applyAlignment="1">
      <alignment horizontal="right" vertical="center"/>
    </xf>
    <xf numFmtId="171" fontId="18" fillId="0" borderId="0" xfId="0" applyNumberFormat="1" applyFont="1" applyAlignment="1">
      <alignment vertical="center"/>
    </xf>
    <xf numFmtId="171" fontId="18" fillId="0" borderId="17" xfId="0" applyNumberFormat="1" applyFont="1" applyBorder="1" applyAlignment="1">
      <alignment vertical="center"/>
    </xf>
    <xf numFmtId="0" fontId="18" fillId="0" borderId="0" xfId="0" applyFont="1" applyAlignment="1">
      <alignment vertical="center"/>
    </xf>
    <xf numFmtId="0" fontId="18" fillId="0" borderId="11" xfId="0" applyFont="1" applyBorder="1" applyAlignment="1">
      <alignment horizontal="left" vertical="center" wrapText="1"/>
    </xf>
    <xf numFmtId="49" fontId="18" fillId="0" borderId="0" xfId="0" applyNumberFormat="1" applyFont="1" applyAlignment="1">
      <alignment horizontal="left" vertical="center" wrapText="1"/>
    </xf>
    <xf numFmtId="174" fontId="18" fillId="0" borderId="0" xfId="0" applyNumberFormat="1" applyFont="1" applyAlignment="1">
      <alignment horizontal="right" vertical="center" wrapText="1"/>
    </xf>
    <xf numFmtId="171" fontId="18" fillId="0" borderId="0" xfId="0" applyNumberFormat="1" applyFont="1" applyAlignment="1">
      <alignment vertical="center" wrapText="1"/>
    </xf>
    <xf numFmtId="171" fontId="18" fillId="0" borderId="17" xfId="0" applyNumberFormat="1" applyFont="1" applyBorder="1" applyAlignment="1">
      <alignment vertical="center" wrapText="1"/>
    </xf>
    <xf numFmtId="0" fontId="18" fillId="0" borderId="0" xfId="0" applyFont="1" applyAlignment="1">
      <alignment vertical="center" wrapText="1"/>
    </xf>
    <xf numFmtId="170" fontId="18" fillId="0" borderId="0" xfId="0" applyNumberFormat="1" applyFont="1" applyAlignment="1">
      <alignment horizontal="left" vertical="center" wrapText="1"/>
    </xf>
    <xf numFmtId="0" fontId="24" fillId="0" borderId="0" xfId="0" applyFont="1" applyAlignment="1">
      <alignment vertical="center" wrapText="1"/>
    </xf>
    <xf numFmtId="170" fontId="18" fillId="0" borderId="0" xfId="0" applyNumberFormat="1" applyFont="1" applyAlignment="1">
      <alignment horizontal="left" vertical="center" wrapText="1"/>
    </xf>
    <xf numFmtId="0" fontId="18" fillId="0" borderId="11" xfId="0" applyFont="1" applyBorder="1" applyAlignment="1">
      <alignment horizontal="left" vertical="center"/>
    </xf>
    <xf numFmtId="170"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167"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0" fontId="23" fillId="0" borderId="11" xfId="0" applyFont="1" applyBorder="1" applyAlignment="1">
      <alignment vertical="center"/>
    </xf>
    <xf numFmtId="49" fontId="18" fillId="0" borderId="0" xfId="0" applyNumberFormat="1" applyFont="1" applyAlignment="1">
      <alignment vertical="center"/>
    </xf>
    <xf numFmtId="170" fontId="18" fillId="0" borderId="11" xfId="0" applyNumberFormat="1" applyFont="1" applyBorder="1" applyAlignment="1">
      <alignment vertical="center" wrapText="1"/>
    </xf>
    <xf numFmtId="170" fontId="18" fillId="0" borderId="0" xfId="0" applyNumberFormat="1" applyFont="1" applyAlignment="1">
      <alignment vertical="center" wrapText="1"/>
    </xf>
    <xf numFmtId="0" fontId="18" fillId="0" borderId="13" xfId="0" applyFont="1" applyBorder="1"/>
    <xf numFmtId="170" fontId="18" fillId="0" borderId="3" xfId="0" applyNumberFormat="1" applyFont="1" applyBorder="1"/>
    <xf numFmtId="3" fontId="18" fillId="0" borderId="3" xfId="0" applyNumberFormat="1" applyFont="1" applyBorder="1"/>
    <xf numFmtId="3" fontId="18" fillId="0" borderId="14" xfId="0" applyNumberFormat="1" applyFont="1" applyBorder="1"/>
    <xf numFmtId="0" fontId="24" fillId="0" borderId="0" xfId="0" applyFont="1"/>
    <xf numFmtId="0" fontId="24" fillId="0" borderId="0" xfId="0" applyFont="1" applyAlignment="1">
      <alignment horizontal="right"/>
    </xf>
    <xf numFmtId="0" fontId="28" fillId="3" borderId="0" xfId="0" applyFont="1" applyFill="1"/>
    <xf numFmtId="0" fontId="28" fillId="0" borderId="0" xfId="0" applyFont="1"/>
    <xf numFmtId="0" fontId="24" fillId="0" borderId="0" xfId="0" applyFont="1" applyAlignment="1">
      <alignment horizontal="left" vertical="top" wrapText="1"/>
    </xf>
    <xf numFmtId="0" fontId="27" fillId="3" borderId="0" xfId="0" applyFont="1" applyFill="1"/>
    <xf numFmtId="0" fontId="20" fillId="0" borderId="3" xfId="0" applyFont="1" applyBorder="1" applyAlignment="1">
      <alignment wrapText="1"/>
    </xf>
    <xf numFmtId="0" fontId="20" fillId="0" borderId="3" xfId="0" applyFont="1" applyBorder="1"/>
    <xf numFmtId="1" fontId="23" fillId="0" borderId="5" xfId="0" applyNumberFormat="1" applyFont="1" applyBorder="1" applyAlignment="1">
      <alignment horizontal="center"/>
    </xf>
    <xf numFmtId="1" fontId="23" fillId="0" borderId="6" xfId="0" applyNumberFormat="1" applyFont="1" applyBorder="1" applyAlignment="1">
      <alignment horizontal="center"/>
    </xf>
    <xf numFmtId="171" fontId="18" fillId="0" borderId="4" xfId="0" applyNumberFormat="1" applyFont="1" applyBorder="1"/>
    <xf numFmtId="171" fontId="18" fillId="0" borderId="5" xfId="0" applyNumberFormat="1" applyFont="1" applyBorder="1"/>
    <xf numFmtId="171" fontId="18" fillId="0" borderId="10" xfId="0" applyNumberFormat="1" applyFont="1" applyBorder="1"/>
    <xf numFmtId="172" fontId="18" fillId="0" borderId="10" xfId="0" applyNumberFormat="1" applyFont="1" applyBorder="1"/>
    <xf numFmtId="167" fontId="18" fillId="0" borderId="11" xfId="0" applyNumberFormat="1" applyFont="1" applyBorder="1"/>
    <xf numFmtId="167" fontId="18" fillId="0" borderId="0" xfId="0" applyNumberFormat="1" applyFont="1"/>
    <xf numFmtId="167" fontId="18" fillId="0" borderId="4" xfId="0" applyNumberFormat="1" applyFont="1" applyBorder="1"/>
    <xf numFmtId="167" fontId="18" fillId="0" borderId="5" xfId="0" applyNumberFormat="1" applyFont="1" applyBorder="1"/>
    <xf numFmtId="167" fontId="18" fillId="0" borderId="10" xfId="0" applyNumberFormat="1" applyFont="1" applyBorder="1"/>
    <xf numFmtId="167" fontId="18" fillId="0" borderId="11" xfId="0" applyNumberFormat="1" applyFont="1" applyBorder="1" applyAlignment="1">
      <alignment wrapText="1"/>
    </xf>
    <xf numFmtId="167" fontId="18" fillId="0" borderId="17" xfId="0" applyNumberFormat="1" applyFont="1" applyBorder="1"/>
    <xf numFmtId="0" fontId="29" fillId="0" borderId="0" xfId="0" applyFont="1" applyAlignment="1">
      <alignment horizontal="left" wrapText="1"/>
    </xf>
    <xf numFmtId="0" fontId="18"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8" fillId="0" borderId="0" xfId="0" applyFont="1" applyAlignment="1">
      <alignment horizontal="centerContinuous" vertical="center"/>
    </xf>
    <xf numFmtId="0" fontId="0" fillId="0" borderId="0" xfId="0" applyAlignment="1">
      <alignment horizontal="righ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7" fillId="0" borderId="0" xfId="0" applyFont="1" applyAlignment="1">
      <alignment horizontal="right"/>
    </xf>
    <xf numFmtId="49" fontId="23" fillId="0" borderId="4" xfId="0" applyNumberFormat="1" applyFont="1" applyBorder="1" applyAlignment="1">
      <alignment vertical="center"/>
    </xf>
    <xf numFmtId="49" fontId="23" fillId="0" borderId="0" xfId="0" applyNumberFormat="1" applyFont="1" applyAlignment="1">
      <alignment vertical="center"/>
    </xf>
    <xf numFmtId="0" fontId="23" fillId="0" borderId="0" xfId="0" applyFont="1" applyAlignment="1">
      <alignment vertical="center"/>
    </xf>
    <xf numFmtId="0" fontId="23" fillId="0" borderId="11" xfId="0" applyFont="1" applyBorder="1" applyAlignment="1">
      <alignment horizontal="left" wrapText="1"/>
    </xf>
    <xf numFmtId="0" fontId="23" fillId="0" borderId="0" xfId="0" applyFont="1" applyAlignment="1">
      <alignment horizontal="left" wrapText="1"/>
    </xf>
    <xf numFmtId="0" fontId="23" fillId="0" borderId="17" xfId="0" applyFont="1" applyBorder="1" applyAlignment="1">
      <alignment horizontal="left" wrapText="1"/>
    </xf>
    <xf numFmtId="49" fontId="18" fillId="0" borderId="0" xfId="0" applyNumberFormat="1" applyFont="1"/>
    <xf numFmtId="0" fontId="18" fillId="0" borderId="0" xfId="0" applyFont="1" applyAlignment="1">
      <alignment horizontal="left" indent="1"/>
    </xf>
    <xf numFmtId="0" fontId="18" fillId="0" borderId="17"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10" xfId="0" applyFont="1" applyBorder="1" applyAlignment="1">
      <alignment horizontal="left" wrapText="1"/>
    </xf>
    <xf numFmtId="166" fontId="18" fillId="0" borderId="6" xfId="0" applyNumberFormat="1" applyFont="1" applyBorder="1" applyAlignment="1">
      <alignment horizontal="right"/>
    </xf>
    <xf numFmtId="167" fontId="18" fillId="0" borderId="4" xfId="0" applyNumberFormat="1" applyFont="1" applyBorder="1" applyAlignment="1">
      <alignment horizontal="right"/>
    </xf>
    <xf numFmtId="167" fontId="18" fillId="0" borderId="5" xfId="0" applyNumberFormat="1" applyFont="1" applyBorder="1" applyAlignment="1">
      <alignment horizontal="right"/>
    </xf>
    <xf numFmtId="167" fontId="18" fillId="0" borderId="10" xfId="0" applyNumberFormat="1" applyFont="1" applyBorder="1" applyAlignment="1">
      <alignment horizontal="right"/>
    </xf>
    <xf numFmtId="168" fontId="18" fillId="0" borderId="10" xfId="0" applyNumberFormat="1" applyFont="1" applyBorder="1" applyAlignment="1">
      <alignment horizontal="right"/>
    </xf>
    <xf numFmtId="0" fontId="24" fillId="0" borderId="0" xfId="0" applyFont="1" applyAlignment="1">
      <alignment horizontal="left" wrapText="1"/>
    </xf>
    <xf numFmtId="0" fontId="18" fillId="0" borderId="0" xfId="0" applyFont="1" applyAlignment="1">
      <alignment horizontal="right"/>
    </xf>
    <xf numFmtId="3" fontId="18" fillId="0" borderId="0" xfId="0" applyNumberFormat="1" applyFont="1" applyAlignment="1">
      <alignment wrapText="1"/>
    </xf>
    <xf numFmtId="1" fontId="18" fillId="0" borderId="11"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1" fontId="18" fillId="0" borderId="13" xfId="0" applyNumberFormat="1" applyFont="1" applyBorder="1" applyAlignment="1">
      <alignment vertical="center" wrapText="1"/>
    </xf>
    <xf numFmtId="1" fontId="18" fillId="0" borderId="14" xfId="0" applyNumberFormat="1" applyFont="1" applyBorder="1" applyAlignment="1">
      <alignment vertical="center" wrapText="1"/>
    </xf>
    <xf numFmtId="0" fontId="23" fillId="0" borderId="4" xfId="0" applyFont="1" applyBorder="1" applyAlignment="1">
      <alignment horizontal="left" vertical="center" wrapText="1"/>
    </xf>
    <xf numFmtId="0" fontId="23" fillId="0" borderId="10" xfId="0" applyFont="1" applyBorder="1" applyAlignment="1">
      <alignment horizontal="left" vertical="center" wrapText="1"/>
    </xf>
    <xf numFmtId="0" fontId="18" fillId="0" borderId="17" xfId="0" applyFont="1" applyBorder="1" applyAlignment="1">
      <alignment horizontal="left" vertical="center"/>
    </xf>
    <xf numFmtId="175" fontId="18" fillId="0" borderId="12" xfId="0" applyNumberFormat="1" applyFont="1" applyBorder="1" applyAlignment="1">
      <alignment horizontal="right"/>
    </xf>
    <xf numFmtId="0" fontId="18" fillId="0" borderId="11" xfId="0" applyFont="1" applyBorder="1" applyAlignment="1">
      <alignment vertical="center" wrapText="1"/>
    </xf>
    <xf numFmtId="49" fontId="18" fillId="0" borderId="17" xfId="0" applyNumberFormat="1" applyFont="1" applyBorder="1" applyAlignment="1">
      <alignment vertical="center" wrapText="1"/>
    </xf>
    <xf numFmtId="0" fontId="18" fillId="0" borderId="11" xfId="0" applyFont="1" applyBorder="1" applyAlignment="1">
      <alignment vertical="center"/>
    </xf>
    <xf numFmtId="0" fontId="18" fillId="0" borderId="17"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49" fontId="23" fillId="0" borderId="4" xfId="0" applyNumberFormat="1" applyFont="1" applyBorder="1" applyAlignment="1">
      <alignment horizontal="left" vertical="center"/>
    </xf>
    <xf numFmtId="0" fontId="18" fillId="0" borderId="5" xfId="0" applyFont="1" applyBorder="1" applyAlignment="1">
      <alignment horizontal="left" vertical="center"/>
    </xf>
    <xf numFmtId="0" fontId="18" fillId="0" borderId="5" xfId="0" quotePrefix="1" applyFont="1" applyBorder="1" applyAlignment="1">
      <alignment horizontal="left" vertical="center"/>
    </xf>
    <xf numFmtId="166" fontId="18" fillId="0" borderId="6" xfId="0" applyNumberFormat="1" applyFont="1" applyBorder="1" applyAlignment="1">
      <alignment horizontal="right" vertical="center"/>
    </xf>
    <xf numFmtId="167" fontId="18" fillId="0" borderId="4" xfId="0" applyNumberFormat="1" applyFont="1" applyBorder="1" applyAlignment="1">
      <alignment vertical="center"/>
    </xf>
    <xf numFmtId="167" fontId="18" fillId="0" borderId="5" xfId="0" applyNumberFormat="1" applyFont="1" applyBorder="1" applyAlignment="1">
      <alignment vertical="center"/>
    </xf>
    <xf numFmtId="167" fontId="18" fillId="0" borderId="10" xfId="0" applyNumberFormat="1" applyFont="1" applyBorder="1" applyAlignment="1">
      <alignment horizontal="right" vertical="center"/>
    </xf>
    <xf numFmtId="167" fontId="18" fillId="0" borderId="4" xfId="0" applyNumberFormat="1" applyFont="1" applyBorder="1" applyAlignment="1">
      <alignment horizontal="right" vertical="center"/>
    </xf>
    <xf numFmtId="168" fontId="18" fillId="0" borderId="10" xfId="0" applyNumberFormat="1" applyFont="1" applyBorder="1" applyAlignment="1">
      <alignment horizontal="right" vertical="center"/>
    </xf>
    <xf numFmtId="0" fontId="23" fillId="4" borderId="11" xfId="0" applyFont="1" applyFill="1" applyBorder="1" applyAlignment="1">
      <alignment horizontal="left" vertical="center"/>
    </xf>
    <xf numFmtId="0" fontId="23" fillId="4" borderId="0" xfId="0" applyFont="1" applyFill="1" applyAlignment="1">
      <alignment horizontal="left" vertical="center"/>
    </xf>
    <xf numFmtId="0" fontId="23" fillId="4" borderId="0" xfId="0" applyFont="1" applyFill="1" applyAlignment="1">
      <alignment vertical="center"/>
    </xf>
    <xf numFmtId="0" fontId="23" fillId="4" borderId="17" xfId="0" applyFont="1" applyFill="1" applyBorder="1" applyAlignment="1">
      <alignment vertical="center"/>
    </xf>
    <xf numFmtId="49" fontId="18" fillId="0" borderId="11" xfId="0" applyNumberFormat="1" applyFont="1" applyBorder="1" applyAlignment="1">
      <alignment horizontal="left" vertical="center"/>
    </xf>
    <xf numFmtId="0" fontId="18" fillId="0" borderId="0" xfId="0" applyFont="1" applyAlignment="1">
      <alignment horizontal="left" vertical="center"/>
    </xf>
    <xf numFmtId="165" fontId="18" fillId="0" borderId="0" xfId="0" applyNumberFormat="1" applyFont="1" applyAlignment="1">
      <alignment horizontal="left" vertical="center"/>
    </xf>
    <xf numFmtId="166" fontId="18" fillId="0" borderId="12" xfId="0" applyNumberFormat="1" applyFont="1" applyBorder="1" applyAlignment="1">
      <alignment horizontal="right" vertical="center"/>
    </xf>
    <xf numFmtId="167" fontId="18" fillId="0" borderId="11" xfId="0" applyNumberFormat="1" applyFont="1" applyBorder="1" applyAlignment="1">
      <alignment horizontal="right" vertical="center"/>
    </xf>
    <xf numFmtId="167" fontId="18" fillId="0" borderId="0" xfId="0" applyNumberFormat="1" applyFont="1" applyAlignment="1">
      <alignment horizontal="right" vertical="center"/>
    </xf>
    <xf numFmtId="167" fontId="18" fillId="0" borderId="17" xfId="0" applyNumberFormat="1" applyFont="1" applyBorder="1" applyAlignment="1">
      <alignment horizontal="right" vertical="center"/>
    </xf>
    <xf numFmtId="168" fontId="18" fillId="0" borderId="17" xfId="0" applyNumberFormat="1" applyFont="1" applyBorder="1" applyAlignment="1">
      <alignment horizontal="right" vertical="center"/>
    </xf>
    <xf numFmtId="0" fontId="23" fillId="4" borderId="4" xfId="0" applyFont="1" applyFill="1" applyBorder="1" applyAlignment="1">
      <alignment horizontal="left" vertical="center"/>
    </xf>
    <xf numFmtId="0" fontId="23" fillId="4" borderId="5" xfId="0" applyFont="1" applyFill="1" applyBorder="1" applyAlignment="1">
      <alignment horizontal="left" vertical="center"/>
    </xf>
    <xf numFmtId="0" fontId="23" fillId="4" borderId="5" xfId="0" applyFont="1" applyFill="1" applyBorder="1" applyAlignment="1">
      <alignment vertical="center"/>
    </xf>
    <xf numFmtId="0" fontId="23" fillId="4" borderId="0" xfId="0" applyFont="1" applyFill="1" applyAlignment="1">
      <alignment horizontal="right" vertical="center"/>
    </xf>
    <xf numFmtId="165" fontId="18" fillId="5" borderId="0" xfId="0" applyNumberFormat="1" applyFont="1" applyFill="1" applyAlignment="1">
      <alignment horizontal="left" vertical="center"/>
    </xf>
    <xf numFmtId="0" fontId="18" fillId="5" borderId="0" xfId="0" applyFont="1" applyFill="1" applyAlignment="1">
      <alignment horizontal="left" vertical="center"/>
    </xf>
    <xf numFmtId="49" fontId="18" fillId="0" borderId="13" xfId="0" applyNumberFormat="1" applyFont="1" applyBorder="1" applyAlignment="1">
      <alignment horizontal="left" vertical="center"/>
    </xf>
    <xf numFmtId="0" fontId="18" fillId="0" borderId="3" xfId="0" applyFont="1" applyBorder="1" applyAlignment="1">
      <alignment horizontal="left" vertical="center"/>
    </xf>
    <xf numFmtId="165" fontId="18" fillId="0" borderId="3" xfId="0" applyNumberFormat="1" applyFont="1" applyBorder="1" applyAlignment="1">
      <alignment horizontal="left" vertical="center"/>
    </xf>
    <xf numFmtId="166" fontId="18" fillId="0" borderId="15" xfId="0" applyNumberFormat="1" applyFont="1" applyBorder="1" applyAlignment="1">
      <alignment horizontal="right" vertical="center"/>
    </xf>
    <xf numFmtId="167" fontId="18" fillId="0" borderId="13" xfId="0" applyNumberFormat="1" applyFont="1" applyBorder="1" applyAlignment="1">
      <alignment horizontal="right" vertical="center"/>
    </xf>
    <xf numFmtId="167" fontId="18" fillId="0" borderId="3" xfId="0" applyNumberFormat="1" applyFont="1" applyBorder="1" applyAlignment="1">
      <alignment horizontal="right" vertical="center"/>
    </xf>
    <xf numFmtId="167" fontId="18" fillId="0" borderId="14" xfId="0" applyNumberFormat="1" applyFont="1" applyBorder="1" applyAlignment="1">
      <alignment horizontal="right" vertical="center"/>
    </xf>
    <xf numFmtId="0" fontId="25" fillId="5" borderId="0" xfId="0" applyFont="1" applyFill="1" applyAlignment="1">
      <alignment horizontal="left"/>
    </xf>
    <xf numFmtId="0" fontId="24" fillId="5" borderId="0" xfId="0" applyFont="1" applyFill="1" applyAlignment="1">
      <alignment horizontal="left"/>
    </xf>
    <xf numFmtId="0" fontId="24" fillId="5" borderId="0" xfId="0" applyFont="1" applyFill="1" applyAlignment="1">
      <alignment horizontal="left" wrapText="1"/>
    </xf>
    <xf numFmtId="0" fontId="31" fillId="0" borderId="0" xfId="0" applyFont="1" applyAlignment="1">
      <alignment horizontal="left" wrapText="1"/>
    </xf>
    <xf numFmtId="3" fontId="18" fillId="0" borderId="11" xfId="0" applyNumberFormat="1" applyFont="1" applyBorder="1"/>
    <xf numFmtId="3" fontId="18" fillId="0" borderId="17" xfId="0" applyNumberFormat="1" applyFont="1" applyBorder="1"/>
    <xf numFmtId="171" fontId="18" fillId="0" borderId="11" xfId="0" applyNumberFormat="1" applyFont="1" applyBorder="1"/>
    <xf numFmtId="172" fontId="18" fillId="0" borderId="17" xfId="0" applyNumberFormat="1" applyFont="1" applyBorder="1"/>
    <xf numFmtId="167" fontId="18" fillId="0" borderId="18" xfId="0" applyNumberFormat="1" applyFont="1" applyBorder="1" applyAlignment="1">
      <alignment horizontal="right"/>
    </xf>
    <xf numFmtId="168" fontId="18" fillId="0" borderId="19" xfId="0" applyNumberFormat="1" applyFont="1" applyBorder="1" applyAlignment="1">
      <alignment horizontal="right"/>
    </xf>
    <xf numFmtId="0" fontId="18" fillId="0" borderId="5" xfId="0" applyFont="1" applyBorder="1" applyAlignment="1">
      <alignment horizontal="left" wrapText="1"/>
    </xf>
    <xf numFmtId="169" fontId="24" fillId="0" borderId="0" xfId="0" applyNumberFormat="1" applyFont="1" applyAlignment="1">
      <alignment horizontal="left"/>
    </xf>
    <xf numFmtId="3" fontId="24" fillId="0" borderId="0" xfId="0" applyNumberFormat="1" applyFont="1" applyAlignment="1">
      <alignment horizontal="left"/>
    </xf>
    <xf numFmtId="165" fontId="24" fillId="0" borderId="0" xfId="0" applyNumberFormat="1" applyFont="1" applyAlignment="1">
      <alignment horizontal="right" vertical="top"/>
    </xf>
    <xf numFmtId="49" fontId="24" fillId="0" borderId="0" xfId="0" applyNumberFormat="1" applyFont="1" applyAlignment="1">
      <alignment horizontal="left"/>
    </xf>
    <xf numFmtId="170" fontId="18" fillId="0" borderId="0" xfId="0" applyNumberFormat="1" applyFont="1" applyAlignment="1">
      <alignment horizontal="left"/>
    </xf>
    <xf numFmtId="3" fontId="18" fillId="0" borderId="0" xfId="0" applyNumberFormat="1" applyFont="1" applyAlignment="1">
      <alignment horizontal="left"/>
    </xf>
    <xf numFmtId="165" fontId="18" fillId="0" borderId="0" xfId="0" applyNumberFormat="1" applyFont="1" applyAlignment="1">
      <alignment horizontal="left"/>
    </xf>
    <xf numFmtId="167" fontId="18" fillId="0" borderId="5" xfId="0" applyNumberFormat="1" applyFont="1" applyBorder="1" applyAlignment="1">
      <alignment horizontal="right" vertical="center"/>
    </xf>
    <xf numFmtId="0" fontId="24" fillId="0" borderId="0" xfId="0" applyFont="1" applyAlignment="1">
      <alignment horizontal="left" vertical="center"/>
    </xf>
    <xf numFmtId="165" fontId="24" fillId="0" borderId="0" xfId="0" applyNumberFormat="1" applyFont="1" applyAlignment="1">
      <alignment horizontal="left"/>
    </xf>
    <xf numFmtId="0" fontId="32" fillId="0" borderId="1" xfId="0" applyFont="1" applyBorder="1" applyAlignment="1">
      <alignment horizontal="left" vertical="center"/>
    </xf>
    <xf numFmtId="0" fontId="32" fillId="0" borderId="1" xfId="0" applyFont="1" applyBorder="1" applyAlignment="1">
      <alignment horizontal="centerContinuous" vertical="center" shrinkToFit="1"/>
    </xf>
    <xf numFmtId="0" fontId="33" fillId="0" borderId="1" xfId="0" applyFont="1" applyBorder="1" applyAlignment="1">
      <alignment horizontal="centerContinuous" vertical="center" shrinkToFit="1"/>
    </xf>
    <xf numFmtId="0" fontId="32" fillId="0" borderId="1" xfId="0" applyFont="1" applyBorder="1" applyAlignment="1">
      <alignment vertical="center"/>
    </xf>
    <xf numFmtId="0" fontId="18" fillId="5" borderId="0" xfId="0" applyFont="1" applyFill="1" applyAlignment="1">
      <alignment horizontal="left"/>
    </xf>
    <xf numFmtId="1" fontId="18" fillId="5" borderId="16" xfId="0" applyNumberFormat="1" applyFont="1" applyFill="1" applyBorder="1" applyAlignment="1">
      <alignment horizontal="center" vertical="center"/>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49" fontId="18" fillId="5" borderId="16" xfId="0" applyNumberFormat="1" applyFont="1" applyFill="1" applyBorder="1" applyAlignment="1">
      <alignment horizontal="center" vertical="center" wrapText="1"/>
    </xf>
    <xf numFmtId="49" fontId="18" fillId="5" borderId="7" xfId="0" applyNumberFormat="1" applyFont="1" applyFill="1" applyBorder="1" applyAlignment="1">
      <alignment horizontal="center" vertical="center" wrapText="1"/>
    </xf>
    <xf numFmtId="49" fontId="18" fillId="5" borderId="9" xfId="0" applyNumberFormat="1" applyFont="1" applyFill="1" applyBorder="1" applyAlignment="1">
      <alignment horizontal="center" vertical="center" wrapText="1"/>
    </xf>
    <xf numFmtId="49" fontId="18" fillId="5" borderId="6"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165" fontId="18" fillId="5" borderId="6"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5" borderId="4" xfId="0" applyNumberFormat="1" applyFont="1" applyFill="1" applyBorder="1" applyAlignment="1">
      <alignment horizontal="center" vertical="center"/>
    </xf>
    <xf numFmtId="3" fontId="22" fillId="5" borderId="20" xfId="0" applyNumberFormat="1" applyFont="1" applyFill="1" applyBorder="1" applyAlignment="1">
      <alignment horizontal="center" vertical="center"/>
    </xf>
    <xf numFmtId="3" fontId="22" fillId="5" borderId="21" xfId="0" applyNumberFormat="1" applyFont="1" applyFill="1" applyBorder="1" applyAlignment="1">
      <alignment horizontal="center" vertical="center"/>
    </xf>
    <xf numFmtId="0" fontId="23" fillId="0" borderId="22" xfId="0" applyFont="1" applyBorder="1" applyAlignment="1">
      <alignment horizontal="left" wrapText="1"/>
    </xf>
    <xf numFmtId="0" fontId="23" fillId="0" borderId="23" xfId="0" applyFont="1" applyBorder="1" applyAlignment="1">
      <alignment horizontal="left" wrapText="1"/>
    </xf>
    <xf numFmtId="0" fontId="23" fillId="0" borderId="24" xfId="0" applyFont="1" applyBorder="1" applyAlignment="1">
      <alignment horizontal="left" wrapText="1"/>
    </xf>
    <xf numFmtId="3" fontId="22" fillId="0" borderId="23" xfId="0" applyNumberFormat="1" applyFont="1" applyBorder="1" applyAlignment="1">
      <alignment horizontal="center" vertical="center"/>
    </xf>
    <xf numFmtId="3" fontId="22" fillId="0" borderId="25" xfId="0" applyNumberFormat="1" applyFont="1" applyBorder="1" applyAlignment="1">
      <alignment horizontal="center" vertical="center"/>
    </xf>
    <xf numFmtId="0" fontId="23" fillId="0" borderId="26" xfId="0" applyFont="1" applyBorder="1" applyAlignment="1">
      <alignment horizontal="left"/>
    </xf>
    <xf numFmtId="0" fontId="23" fillId="0" borderId="0" xfId="0" applyFont="1" applyAlignment="1">
      <alignment horizontal="left"/>
    </xf>
    <xf numFmtId="1" fontId="18" fillId="0" borderId="0" xfId="0" applyNumberFormat="1" applyFont="1" applyAlignment="1">
      <alignment horizontal="center" vertical="center"/>
    </xf>
    <xf numFmtId="1" fontId="18" fillId="0" borderId="17" xfId="0" applyNumberFormat="1" applyFont="1" applyBorder="1" applyAlignment="1">
      <alignment horizontal="center" vertical="center"/>
    </xf>
    <xf numFmtId="176" fontId="18" fillId="0" borderId="27" xfId="0" applyNumberFormat="1" applyFont="1" applyBorder="1" applyAlignment="1">
      <alignment horizontal="right"/>
    </xf>
    <xf numFmtId="0" fontId="18" fillId="0" borderId="26" xfId="0" applyFont="1" applyBorder="1" applyAlignment="1">
      <alignment horizontal="left"/>
    </xf>
    <xf numFmtId="0" fontId="18" fillId="0" borderId="28" xfId="0" applyFont="1" applyBorder="1" applyAlignment="1">
      <alignment horizontal="left" vertical="top"/>
    </xf>
    <xf numFmtId="0" fontId="18" fillId="0" borderId="29" xfId="0" applyFont="1" applyBorder="1" applyAlignment="1">
      <alignment vertical="top"/>
    </xf>
    <xf numFmtId="1" fontId="18" fillId="0" borderId="30" xfId="0" applyNumberFormat="1" applyFont="1" applyBorder="1" applyAlignment="1">
      <alignment horizontal="center" vertical="center"/>
    </xf>
    <xf numFmtId="1" fontId="18" fillId="0" borderId="31" xfId="0" applyNumberFormat="1" applyFont="1" applyBorder="1" applyAlignment="1">
      <alignment horizontal="center" vertical="center"/>
    </xf>
    <xf numFmtId="176" fontId="18" fillId="0" borderId="32" xfId="0" applyNumberFormat="1" applyFont="1" applyBorder="1" applyAlignment="1">
      <alignment horizontal="right"/>
    </xf>
    <xf numFmtId="0" fontId="23" fillId="5" borderId="22" xfId="0" applyFont="1" applyFill="1" applyBorder="1" applyAlignment="1">
      <alignment horizontal="left" wrapText="1"/>
    </xf>
    <xf numFmtId="0" fontId="23" fillId="5" borderId="23" xfId="0" applyFont="1" applyFill="1" applyBorder="1" applyAlignment="1">
      <alignment horizontal="left" wrapText="1"/>
    </xf>
    <xf numFmtId="0" fontId="23" fillId="5" borderId="24" xfId="0" applyFont="1" applyFill="1" applyBorder="1" applyAlignment="1">
      <alignment horizontal="left" wrapText="1"/>
    </xf>
    <xf numFmtId="165" fontId="18" fillId="5" borderId="23" xfId="0" applyNumberFormat="1" applyFont="1" applyFill="1" applyBorder="1" applyAlignment="1">
      <alignment horizontal="right"/>
    </xf>
    <xf numFmtId="171" fontId="18" fillId="5" borderId="22" xfId="0" applyNumberFormat="1" applyFont="1" applyFill="1" applyBorder="1" applyAlignment="1">
      <alignment horizontal="right"/>
    </xf>
    <xf numFmtId="176" fontId="18" fillId="5" borderId="24" xfId="0" applyNumberFormat="1" applyFont="1" applyFill="1" applyBorder="1" applyAlignment="1">
      <alignment horizontal="right"/>
    </xf>
    <xf numFmtId="0" fontId="23" fillId="5" borderId="26" xfId="0" applyFont="1" applyFill="1" applyBorder="1" applyAlignment="1">
      <alignment horizontal="left"/>
    </xf>
    <xf numFmtId="0" fontId="23" fillId="5" borderId="0" xfId="0" applyFont="1" applyFill="1" applyAlignment="1">
      <alignment horizontal="left"/>
    </xf>
    <xf numFmtId="1" fontId="18" fillId="5" borderId="0" xfId="0" applyNumberFormat="1" applyFont="1" applyFill="1" applyAlignment="1">
      <alignment horizontal="center" vertical="center"/>
    </xf>
    <xf numFmtId="1" fontId="18" fillId="5" borderId="17" xfId="0" applyNumberFormat="1" applyFont="1" applyFill="1" applyBorder="1" applyAlignment="1">
      <alignment horizontal="center" vertical="center"/>
    </xf>
    <xf numFmtId="167" fontId="18" fillId="5" borderId="26" xfId="0" applyNumberFormat="1" applyFont="1" applyFill="1" applyBorder="1" applyAlignment="1">
      <alignment horizontal="right"/>
    </xf>
    <xf numFmtId="168" fontId="18" fillId="5" borderId="27" xfId="0" applyNumberFormat="1" applyFont="1" applyFill="1" applyBorder="1" applyAlignment="1">
      <alignment horizontal="right"/>
    </xf>
    <xf numFmtId="0" fontId="18" fillId="5" borderId="26" xfId="0" applyFont="1" applyFill="1" applyBorder="1" applyAlignment="1">
      <alignment horizontal="left"/>
    </xf>
    <xf numFmtId="0" fontId="18" fillId="5" borderId="0" xfId="0" applyFont="1" applyFill="1" applyAlignment="1">
      <alignment horizontal="left"/>
    </xf>
    <xf numFmtId="49" fontId="18" fillId="5" borderId="11" xfId="0" applyNumberFormat="1" applyFont="1" applyFill="1" applyBorder="1"/>
    <xf numFmtId="49" fontId="18" fillId="5" borderId="0" xfId="0" applyNumberFormat="1" applyFont="1" applyFill="1"/>
    <xf numFmtId="0" fontId="18" fillId="5" borderId="0" xfId="0" applyFont="1" applyFill="1"/>
    <xf numFmtId="49" fontId="18" fillId="5" borderId="33" xfId="0" applyNumberFormat="1" applyFont="1" applyFill="1" applyBorder="1"/>
    <xf numFmtId="49" fontId="18" fillId="5" borderId="30" xfId="0" applyNumberFormat="1" applyFont="1" applyFill="1" applyBorder="1"/>
    <xf numFmtId="1" fontId="18" fillId="5" borderId="30" xfId="0" applyNumberFormat="1" applyFont="1" applyFill="1" applyBorder="1" applyAlignment="1">
      <alignment horizontal="center" vertical="center"/>
    </xf>
    <xf numFmtId="1" fontId="18" fillId="5" borderId="31" xfId="0" applyNumberFormat="1" applyFont="1" applyFill="1" applyBorder="1" applyAlignment="1">
      <alignment horizontal="center" vertical="center"/>
    </xf>
    <xf numFmtId="168" fontId="18" fillId="5" borderId="32" xfId="0" applyNumberFormat="1" applyFont="1" applyFill="1" applyBorder="1" applyAlignment="1">
      <alignment horizontal="right"/>
    </xf>
    <xf numFmtId="49" fontId="23" fillId="5" borderId="22" xfId="0" applyNumberFormat="1" applyFont="1" applyFill="1" applyBorder="1"/>
    <xf numFmtId="170" fontId="23" fillId="5" borderId="23" xfId="0" applyNumberFormat="1" applyFont="1" applyFill="1" applyBorder="1"/>
    <xf numFmtId="0" fontId="23" fillId="5" borderId="23" xfId="0" applyFont="1" applyFill="1" applyBorder="1"/>
    <xf numFmtId="170" fontId="23" fillId="5" borderId="24" xfId="0" applyNumberFormat="1" applyFont="1" applyFill="1" applyBorder="1"/>
    <xf numFmtId="176" fontId="18" fillId="5" borderId="17" xfId="0" applyNumberFormat="1" applyFont="1" applyFill="1" applyBorder="1" applyAlignment="1">
      <alignment horizontal="right"/>
    </xf>
    <xf numFmtId="0" fontId="18" fillId="5" borderId="26" xfId="0" applyFont="1" applyFill="1" applyBorder="1"/>
    <xf numFmtId="49" fontId="18" fillId="5" borderId="0" xfId="0" applyNumberFormat="1" applyFont="1" applyFill="1" applyAlignment="1">
      <alignment horizontal="left"/>
    </xf>
    <xf numFmtId="170" fontId="18" fillId="5" borderId="17" xfId="0" applyNumberFormat="1" applyFont="1" applyFill="1" applyBorder="1"/>
    <xf numFmtId="170" fontId="18" fillId="5" borderId="0" xfId="0" applyNumberFormat="1" applyFont="1" applyFill="1"/>
    <xf numFmtId="169" fontId="18" fillId="5" borderId="0" xfId="0" applyNumberFormat="1" applyFont="1" applyFill="1"/>
    <xf numFmtId="169" fontId="18" fillId="5" borderId="17" xfId="0" applyNumberFormat="1" applyFont="1" applyFill="1" applyBorder="1"/>
    <xf numFmtId="0" fontId="18" fillId="5" borderId="28" xfId="0" applyFont="1" applyFill="1" applyBorder="1"/>
    <xf numFmtId="170" fontId="18" fillId="5" borderId="30" xfId="0" applyNumberFormat="1" applyFont="1" applyFill="1" applyBorder="1"/>
    <xf numFmtId="49" fontId="18" fillId="5" borderId="30" xfId="0" applyNumberFormat="1" applyFont="1" applyFill="1" applyBorder="1" applyAlignment="1">
      <alignment horizontal="left"/>
    </xf>
    <xf numFmtId="170" fontId="18" fillId="5" borderId="31" xfId="0" applyNumberFormat="1" applyFont="1" applyFill="1" applyBorder="1"/>
    <xf numFmtId="176" fontId="18" fillId="5" borderId="14" xfId="0" applyNumberFormat="1" applyFont="1" applyFill="1" applyBorder="1" applyAlignment="1">
      <alignment horizontal="right"/>
    </xf>
    <xf numFmtId="0" fontId="25" fillId="0" borderId="0" xfId="0" applyFont="1" applyAlignment="1">
      <alignment horizontal="left" wrapText="1"/>
    </xf>
    <xf numFmtId="0" fontId="25"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1" fontId="18" fillId="5" borderId="4" xfId="0" applyNumberFormat="1" applyFont="1" applyFill="1" applyBorder="1" applyAlignment="1">
      <alignment horizontal="center" vertical="center" wrapText="1"/>
    </xf>
    <xf numFmtId="1" fontId="18" fillId="5" borderId="10" xfId="0" applyNumberFormat="1" applyFont="1" applyFill="1" applyBorder="1" applyAlignment="1">
      <alignment horizontal="center" vertical="center" wrapText="1"/>
    </xf>
    <xf numFmtId="1" fontId="18" fillId="5" borderId="13" xfId="0" applyNumberFormat="1" applyFont="1" applyFill="1" applyBorder="1" applyAlignment="1">
      <alignment horizontal="center" vertical="center" wrapText="1"/>
    </xf>
    <xf numFmtId="1" fontId="18" fillId="5" borderId="14" xfId="0" applyNumberFormat="1" applyFont="1" applyFill="1" applyBorder="1" applyAlignment="1">
      <alignment horizontal="center" vertical="center" wrapText="1"/>
    </xf>
    <xf numFmtId="0" fontId="25" fillId="5" borderId="0" xfId="0" applyFont="1" applyFill="1" applyAlignment="1">
      <alignment horizontal="left"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0" xfId="0" applyFont="1"/>
    <xf numFmtId="0" fontId="0" fillId="0" borderId="0" xfId="0" applyAlignment="1">
      <alignment horizontal="center"/>
    </xf>
    <xf numFmtId="0" fontId="18" fillId="5" borderId="0" xfId="0" applyFont="1" applyFill="1" applyAlignment="1">
      <alignment horizontal="left" wrapText="1"/>
    </xf>
    <xf numFmtId="0" fontId="18" fillId="0" borderId="0" xfId="0" applyFont="1" applyAlignment="1">
      <alignment horizontal="left" vertical="center" wrapText="1"/>
    </xf>
    <xf numFmtId="0" fontId="19" fillId="0" borderId="0" xfId="0" applyFont="1" applyAlignment="1">
      <alignment horizontal="centerContinuous" vertical="top"/>
    </xf>
    <xf numFmtId="0" fontId="36" fillId="0" borderId="3" xfId="0" applyFont="1" applyBorder="1" applyAlignment="1">
      <alignment horizontal="left" wrapText="1"/>
    </xf>
    <xf numFmtId="1" fontId="18" fillId="0" borderId="1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0" fontId="18" fillId="5" borderId="7" xfId="0" applyFont="1" applyFill="1" applyBorder="1" applyAlignment="1">
      <alignment horizontal="center" wrapText="1"/>
    </xf>
    <xf numFmtId="0" fontId="9" fillId="5" borderId="9" xfId="0" applyFont="1" applyFill="1" applyBorder="1" applyAlignment="1">
      <alignment horizontal="center"/>
    </xf>
    <xf numFmtId="1" fontId="18" fillId="0" borderId="16" xfId="0" applyNumberFormat="1" applyFont="1" applyBorder="1" applyAlignment="1">
      <alignment horizontal="center" vertical="center" wrapText="1"/>
    </xf>
    <xf numFmtId="164" fontId="18" fillId="0" borderId="16" xfId="0" applyNumberFormat="1" applyFont="1" applyBorder="1" applyAlignment="1">
      <alignment horizontal="center" vertical="center" wrapText="1"/>
    </xf>
    <xf numFmtId="16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1" fontId="18" fillId="5"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xf>
    <xf numFmtId="1" fontId="22" fillId="0" borderId="7" xfId="0" applyNumberFormat="1" applyFont="1" applyBorder="1" applyAlignment="1">
      <alignment horizontal="center" vertical="center"/>
    </xf>
    <xf numFmtId="1" fontId="22" fillId="5" borderId="16" xfId="0" applyNumberFormat="1" applyFont="1" applyFill="1" applyBorder="1" applyAlignment="1">
      <alignment horizontal="center" vertical="center"/>
    </xf>
    <xf numFmtId="177" fontId="18" fillId="0" borderId="12" xfId="0" applyNumberFormat="1" applyFont="1" applyBorder="1" applyAlignment="1">
      <alignment horizontal="left"/>
    </xf>
    <xf numFmtId="167" fontId="18" fillId="5" borderId="11" xfId="0" applyNumberFormat="1" applyFont="1" applyFill="1" applyBorder="1" applyAlignment="1">
      <alignment horizontal="right"/>
    </xf>
    <xf numFmtId="167" fontId="18" fillId="5" borderId="17" xfId="0" applyNumberFormat="1" applyFont="1" applyFill="1" applyBorder="1" applyAlignment="1">
      <alignment horizontal="right"/>
    </xf>
    <xf numFmtId="177" fontId="18" fillId="0" borderId="12" xfId="0" quotePrefix="1" applyNumberFormat="1" applyFont="1" applyBorder="1" applyAlignment="1">
      <alignment horizontal="left"/>
    </xf>
    <xf numFmtId="167" fontId="18" fillId="5" borderId="13" xfId="0" applyNumberFormat="1" applyFont="1" applyFill="1" applyBorder="1" applyAlignment="1">
      <alignment horizontal="right"/>
    </xf>
    <xf numFmtId="167" fontId="18" fillId="5" borderId="14" xfId="0" applyNumberFormat="1" applyFont="1" applyFill="1" applyBorder="1" applyAlignment="1">
      <alignment horizontal="right"/>
    </xf>
    <xf numFmtId="0" fontId="18" fillId="0" borderId="5" xfId="0" applyFont="1" applyBorder="1" applyAlignment="1">
      <alignment horizontal="left"/>
    </xf>
    <xf numFmtId="0" fontId="37"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justify" wrapText="1"/>
    </xf>
    <xf numFmtId="0" fontId="11" fillId="0" borderId="0" xfId="0" applyFont="1"/>
    <xf numFmtId="0" fontId="0" fillId="0" borderId="1" xfId="0" applyBorder="1" applyAlignment="1">
      <alignment horizontal="right"/>
    </xf>
    <xf numFmtId="0" fontId="0" fillId="0" borderId="0" xfId="0" applyAlignment="1">
      <alignment horizontal="left" vertical="top"/>
    </xf>
    <xf numFmtId="0" fontId="12" fillId="0" borderId="0" xfId="0" applyFont="1" applyAlignment="1">
      <alignment horizontal="left" vertical="top"/>
    </xf>
    <xf numFmtId="0" fontId="0" fillId="0" borderId="0" xfId="0" applyAlignment="1">
      <alignment horizontal="justify" vertical="top"/>
    </xf>
    <xf numFmtId="0" fontId="9" fillId="0" borderId="0" xfId="0" applyFont="1" applyAlignment="1">
      <alignment horizontal="justify" vertical="top" wrapText="1"/>
    </xf>
    <xf numFmtId="0" fontId="0" fillId="0" borderId="0" xfId="0" applyAlignment="1">
      <alignment horizontal="justify"/>
    </xf>
    <xf numFmtId="0" fontId="38" fillId="0" borderId="0" xfId="0" applyFont="1" applyAlignment="1">
      <alignment horizontal="justify" vertical="top" wrapText="1"/>
    </xf>
    <xf numFmtId="0" fontId="3"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9" fillId="0" borderId="0" xfId="0" applyFont="1" applyAlignment="1">
      <alignment horizontal="left" vertical="top"/>
    </xf>
    <xf numFmtId="0" fontId="39"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178" fontId="40" fillId="5" borderId="1" xfId="2" applyNumberFormat="1" applyFont="1" applyFill="1" applyBorder="1" applyAlignment="1">
      <alignment horizontal="right" vertical="center"/>
    </xf>
    <xf numFmtId="0" fontId="9" fillId="5" borderId="0" xfId="3" applyFont="1" applyFill="1"/>
    <xf numFmtId="0" fontId="43" fillId="5" borderId="0" xfId="4" applyFont="1" applyFill="1"/>
    <xf numFmtId="0" fontId="44" fillId="0" borderId="0" xfId="5" applyFont="1" applyAlignment="1">
      <alignment horizontal="right" readingOrder="1"/>
    </xf>
    <xf numFmtId="0" fontId="45"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8"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2" fillId="0" borderId="0" xfId="2" applyFont="1" applyAlignment="1">
      <alignment horizontal="left" vertical="top"/>
    </xf>
    <xf numFmtId="0" fontId="40" fillId="5" borderId="0" xfId="4" applyFont="1" applyFill="1" applyAlignment="1">
      <alignment horizontal="justify" vertical="top" wrapText="1"/>
    </xf>
    <xf numFmtId="0" fontId="4" fillId="5" borderId="0" xfId="6" applyFont="1" applyFill="1" applyAlignment="1">
      <alignment horizontal="left" wrapText="1"/>
    </xf>
    <xf numFmtId="0" fontId="2" fillId="0" borderId="0" xfId="8" applyFont="1" applyAlignment="1">
      <alignment horizontal="left" vertical="top"/>
    </xf>
    <xf numFmtId="0" fontId="1" fillId="0" borderId="0" xfId="8" applyFont="1" applyAlignment="1">
      <alignment horizontal="left" vertical="top"/>
    </xf>
    <xf numFmtId="0" fontId="4" fillId="0" borderId="0" xfId="9" applyFont="1" applyAlignment="1">
      <alignment horizontal="left" vertical="top" wrapText="1"/>
    </xf>
    <xf numFmtId="0" fontId="12" fillId="0" borderId="0" xfId="7" applyFont="1" applyAlignment="1">
      <alignment horizontal="left" vertical="top"/>
    </xf>
    <xf numFmtId="0" fontId="9"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8" fillId="0" borderId="0" xfId="10" applyFont="1" applyAlignment="1" applyProtection="1">
      <alignment horizontal="left" vertical="top" wrapText="1"/>
    </xf>
    <xf numFmtId="0" fontId="11" fillId="0" borderId="0" xfId="7" applyFont="1" applyAlignment="1">
      <alignment horizontal="justify" vertical="top" wrapText="1"/>
    </xf>
    <xf numFmtId="0" fontId="3" fillId="0" borderId="0" xfId="7" applyAlignment="1">
      <alignment horizontal="justify" vertical="top"/>
    </xf>
    <xf numFmtId="0" fontId="48"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9" fillId="0" borderId="0" xfId="7" applyFont="1" applyAlignment="1">
      <alignment horizontal="left" vertical="top" wrapText="1"/>
    </xf>
    <xf numFmtId="0" fontId="4" fillId="0" borderId="0" xfId="9" applyFont="1" applyAlignment="1">
      <alignment vertical="top" wrapText="1"/>
    </xf>
    <xf numFmtId="0" fontId="42" fillId="0" borderId="1" xfId="5" applyBorder="1" applyAlignment="1">
      <alignment horizontal="right"/>
    </xf>
    <xf numFmtId="0" fontId="42" fillId="0" borderId="1" xfId="5" applyBorder="1" applyAlignment="1">
      <alignment horizontal="right" vertical="center"/>
    </xf>
    <xf numFmtId="0" fontId="42" fillId="0" borderId="0" xfId="5"/>
    <xf numFmtId="0" fontId="1" fillId="0" borderId="0" xfId="5" applyFont="1" applyAlignment="1">
      <alignment horizontal="right" vertical="center"/>
    </xf>
    <xf numFmtId="0" fontId="42" fillId="0" borderId="0" xfId="5" applyAlignment="1">
      <alignment horizontal="left" vertical="top"/>
    </xf>
    <xf numFmtId="0" fontId="12"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2" fillId="0" borderId="0" xfId="5" applyFont="1" applyAlignment="1">
      <alignment horizontal="left" vertical="top"/>
    </xf>
    <xf numFmtId="0" fontId="1"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9" fillId="5" borderId="35" xfId="11" applyFont="1" applyFill="1" applyBorder="1"/>
    <xf numFmtId="0" fontId="9"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8" fillId="5" borderId="0" xfId="11" applyFont="1" applyFill="1" applyAlignment="1">
      <alignment horizontal="right"/>
    </xf>
    <xf numFmtId="0" fontId="3" fillId="0" borderId="0" xfId="11" applyAlignment="1">
      <alignment horizontal="left" vertical="top" wrapText="1"/>
    </xf>
    <xf numFmtId="0" fontId="10" fillId="0" borderId="0" xfId="11" applyFont="1"/>
    <xf numFmtId="0" fontId="16" fillId="0" borderId="0" xfId="11" applyFont="1"/>
    <xf numFmtId="0" fontId="33" fillId="0" borderId="0" xfId="11" applyFont="1" applyAlignment="1">
      <alignment horizontal="left"/>
    </xf>
    <xf numFmtId="0" fontId="3" fillId="5" borderId="0" xfId="11" applyFill="1" applyAlignment="1">
      <alignment horizontal="left" wrapText="1"/>
    </xf>
    <xf numFmtId="0" fontId="11" fillId="5" borderId="0" xfId="11" applyFont="1" applyFill="1" applyAlignment="1">
      <alignment horizontal="left" wrapText="1"/>
    </xf>
    <xf numFmtId="0" fontId="33" fillId="0" borderId="0" xfId="5" applyFont="1"/>
    <xf numFmtId="0" fontId="52" fillId="5" borderId="0" xfId="12" applyFont="1" applyFill="1" applyAlignment="1" applyProtection="1">
      <alignment vertical="top" wrapText="1"/>
    </xf>
    <xf numFmtId="0" fontId="32" fillId="0" borderId="0" xfId="5" applyFont="1" applyAlignment="1">
      <alignment horizontal="center"/>
    </xf>
    <xf numFmtId="0" fontId="32"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1"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42" fillId="0" borderId="0" xfId="5" applyAlignment="1">
      <alignment wrapText="1"/>
    </xf>
    <xf numFmtId="0" fontId="3" fillId="0" borderId="0" xfId="11" applyAlignment="1">
      <alignment wrapText="1"/>
    </xf>
    <xf numFmtId="0" fontId="9"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8" fillId="0" borderId="27" xfId="0" applyNumberFormat="1" applyFont="1" applyBorder="1" applyAlignment="1">
      <alignment horizontal="right"/>
    </xf>
    <xf numFmtId="167" fontId="18" fillId="0" borderId="26" xfId="0" applyNumberFormat="1" applyFont="1" applyBorder="1" applyAlignment="1">
      <alignment horizontal="right"/>
    </xf>
    <xf numFmtId="167" fontId="18" fillId="0" borderId="30" xfId="0" applyNumberFormat="1" applyFont="1" applyBorder="1" applyAlignment="1">
      <alignment horizontal="right"/>
    </xf>
    <xf numFmtId="167" fontId="18" fillId="0" borderId="32" xfId="0" applyNumberFormat="1" applyFont="1" applyBorder="1" applyAlignment="1">
      <alignment horizontal="right"/>
    </xf>
    <xf numFmtId="167" fontId="18" fillId="0" borderId="28" xfId="0" applyNumberFormat="1" applyFont="1" applyBorder="1" applyAlignment="1">
      <alignment horizontal="right"/>
    </xf>
    <xf numFmtId="168" fontId="18" fillId="5" borderId="0" xfId="0" applyNumberFormat="1" applyFont="1" applyFill="1" applyAlignment="1">
      <alignment horizontal="right"/>
    </xf>
    <xf numFmtId="168" fontId="18" fillId="5" borderId="26" xfId="0" applyNumberFormat="1" applyFont="1" applyFill="1" applyBorder="1" applyAlignment="1">
      <alignment horizontal="right"/>
    </xf>
    <xf numFmtId="168" fontId="18" fillId="0" borderId="30" xfId="0" applyNumberFormat="1" applyFont="1" applyBorder="1" applyAlignment="1">
      <alignment horizontal="right"/>
    </xf>
    <xf numFmtId="168" fontId="18" fillId="0" borderId="32" xfId="0" applyNumberFormat="1" applyFont="1" applyBorder="1" applyAlignment="1">
      <alignment horizontal="right"/>
    </xf>
    <xf numFmtId="168" fontId="18" fillId="5" borderId="28" xfId="0" applyNumberFormat="1" applyFont="1" applyFill="1" applyBorder="1" applyAlignment="1">
      <alignment horizontal="right"/>
    </xf>
    <xf numFmtId="167" fontId="18" fillId="5" borderId="0" xfId="0" applyNumberFormat="1" applyFont="1" applyFill="1" applyAlignment="1">
      <alignment horizontal="right"/>
    </xf>
    <xf numFmtId="167" fontId="18" fillId="5" borderId="27" xfId="0" applyNumberFormat="1" applyFont="1" applyFill="1" applyBorder="1" applyAlignment="1">
      <alignment horizontal="right"/>
    </xf>
    <xf numFmtId="167" fontId="18" fillId="5" borderId="3" xfId="0" applyNumberFormat="1" applyFont="1" applyFill="1" applyBorder="1" applyAlignment="1">
      <alignment horizontal="right"/>
    </xf>
    <xf numFmtId="167" fontId="18" fillId="5" borderId="34" xfId="0" applyNumberFormat="1" applyFont="1" applyFill="1" applyBorder="1" applyAlignment="1">
      <alignment horizontal="right"/>
    </xf>
    <xf numFmtId="168" fontId="18" fillId="0" borderId="14" xfId="0" applyNumberFormat="1" applyFont="1" applyBorder="1" applyAlignment="1">
      <alignment horizontal="right" vertical="center"/>
    </xf>
    <xf numFmtId="179" fontId="18" fillId="0" borderId="11" xfId="0" applyNumberFormat="1" applyFont="1" applyBorder="1" applyAlignment="1">
      <alignment horizontal="right" vertical="center"/>
    </xf>
    <xf numFmtId="179" fontId="18" fillId="0" borderId="0" xfId="0" applyNumberFormat="1" applyFont="1" applyAlignment="1">
      <alignment horizontal="right" vertical="center"/>
    </xf>
    <xf numFmtId="179" fontId="18" fillId="0" borderId="17" xfId="0" applyNumberFormat="1" applyFont="1" applyBorder="1" applyAlignment="1">
      <alignment horizontal="right" vertical="center"/>
    </xf>
    <xf numFmtId="179" fontId="18" fillId="0" borderId="13" xfId="0" applyNumberFormat="1" applyFont="1" applyBorder="1" applyAlignment="1">
      <alignment horizontal="right" vertical="center"/>
    </xf>
    <xf numFmtId="179" fontId="18" fillId="0" borderId="3" xfId="0" applyNumberFormat="1" applyFont="1" applyBorder="1" applyAlignment="1">
      <alignment horizontal="right" vertical="center"/>
    </xf>
    <xf numFmtId="179" fontId="18" fillId="0" borderId="14" xfId="0" applyNumberFormat="1" applyFont="1" applyBorder="1" applyAlignment="1">
      <alignment horizontal="right" vertical="center"/>
    </xf>
  </cellXfs>
  <cellStyles count="13">
    <cellStyle name="Hyperlink 3 3" xfId="9" xr:uid="{64A6FA4C-F96B-445A-82BA-F4DB3A56D52B}"/>
    <cellStyle name="Link" xfId="1" builtinId="8"/>
    <cellStyle name="Link 2" xfId="6" xr:uid="{6CD8C376-4E11-42C9-B959-F9347E652E01}"/>
    <cellStyle name="Link 2 2" xfId="12" xr:uid="{73180CA1-7F2C-482D-848A-4F88FCC12CE2}"/>
    <cellStyle name="Link 3" xfId="10" xr:uid="{727EE8A9-144F-473A-B74B-C682933396A7}"/>
    <cellStyle name="Standard" xfId="0" builtinId="0"/>
    <cellStyle name="Standard 2" xfId="7" xr:uid="{464A0F31-3B8A-437B-A855-A0595C570285}"/>
    <cellStyle name="Standard 2 2" xfId="11" xr:uid="{262B3048-4ED8-455F-8B44-2F41B4090C86}"/>
    <cellStyle name="Standard 2 4" xfId="5" xr:uid="{798E1600-68DE-456F-80CC-F0B2DBD468A3}"/>
    <cellStyle name="Standard 24" xfId="8" xr:uid="{7FA639B4-87EE-4F86-9415-13C9AAB35208}"/>
    <cellStyle name="Standard 3 4" xfId="2" xr:uid="{73A40E81-38FD-48B8-A6ED-B3892DA90579}"/>
    <cellStyle name="Standard 8" xfId="4" xr:uid="{10EC4496-6007-47FC-91CC-505FFF0803E9}"/>
    <cellStyle name="Standard_Vorlage Publikation" xfId="3" xr:uid="{D252FB10-6605-4A2F-B466-19F6443A31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{984A9721-918C-4F73-ACFA-E4F62B28C54D}</c15:txfldGUID>
                      <c15:f>Daten_Diagramme!$D$6</c15:f>
                      <c15:dlblFieldTableCache>
                        <c:ptCount val="1"/>
                        <c:pt idx="0">
                          <c:v>-1.8</c:v>
                        </c:pt>
                      </c15:dlblFieldTableCache>
                    </c15:dlblFTEntry>
                  </c15:dlblFieldTable>
                  <c15:showDataLabelsRange val="0"/>
                </c:ext>
                <c:ext xmlns:c16="http://schemas.microsoft.com/office/drawing/2014/chart" uri="{C3380CC4-5D6E-409C-BE32-E72D297353CC}">
                  <c16:uniqueId val="{00000000-831E-44FC-BBBE-F4FC10D9E006}"/>
                </c:ext>
              </c:extLst>
            </c:dLbl>
            <c:dLbl>
              <c:idx val="1"/>
              <c:tx>
                <c:strRef>
                  <c:f>Daten_Diagramme!$D$7</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{A46F2185-2C99-40B4-8CEC-66F430B25919}</c15:txfldGUID>
                      <c15:f>Daten_Diagramme!$D$7</c15:f>
                      <c15:dlblFieldTableCache>
                        <c:ptCount val="1"/>
                        <c:pt idx="0">
                          <c:v>-1.0</c:v>
                        </c:pt>
                      </c15:dlblFieldTableCache>
                    </c15:dlblFTEntry>
                  </c15:dlblFieldTable>
                  <c15:showDataLabelsRange val="0"/>
                </c:ext>
                <c:ext xmlns:c16="http://schemas.microsoft.com/office/drawing/2014/chart" uri="{C3380CC4-5D6E-409C-BE32-E72D297353CC}">
                  <c16:uniqueId val="{00000001-831E-44FC-BBBE-F4FC10D9E006}"/>
                </c:ext>
              </c:extLst>
            </c:dLbl>
            <c:dLbl>
              <c:idx val="2"/>
              <c:tx>
                <c:strRef>
                  <c:f>Daten_Diagramme!$D$8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{38BD11F8-216C-4CBF-890D-8FD2FF7755C4}</c15:txfldGUID>
                      <c15:f>Daten_Diagramme!$D$8</c15:f>
                      <c15:dlblFieldTableCache>
                        <c:ptCount val="1"/>
                        <c:pt idx="0">
                          <c:v>-0.6</c:v>
                        </c:pt>
                      </c15:dlblFieldTableCache>
                    </c15:dlblFTEntry>
                  </c15:dlblFieldTable>
                  <c15:showDataLabelsRange val="0"/>
                </c:ext>
                <c:ext xmlns:c16="http://schemas.microsoft.com/office/drawing/2014/chart" uri="{C3380CC4-5D6E-409C-BE32-E72D297353CC}">
                  <c16:uniqueId val="{00000002-831E-44FC-BBBE-F4FC10D9E006}"/>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{D28D64FC-793B-46B0-88A2-49F8BA8B555F}</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831E-44FC-BBBE-F4FC10D9E006}"/>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-1.7904804270462633</c:v>
                </c:pt>
                <c:pt idx="1">
                  <c:v>-1.0373166021213991</c:v>
                </c:pt>
                <c:pt idx="2">
                  <c:v>-0.59175342849913715</c:v>
                </c:pt>
                <c:pt idx="3">
                  <c:v>-9.3722224403616675E-2</c:v>
                </c:pt>
              </c:numCache>
            </c:numRef>
          </c:val>
          <c:extLst>
            <c:ext xmlns:c16="http://schemas.microsoft.com/office/drawing/2014/chart" uri="{C3380CC4-5D6E-409C-BE32-E72D297353CC}">
              <c16:uniqueId val="{00000004-831E-44FC-BBBE-F4FC10D9E006}"/>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{E918E44D-AB84-4F12-8E7C-AFC212C7562E}</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831E-44FC-BBBE-F4FC10D9E006}"/>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{4647FEC7-3AA8-4280-A36D-E487FB4CD4C4}</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831E-44FC-BBBE-F4FC10D9E006}"/>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{468DDA36-3EC5-44A7-A03A-202F7542A221}</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831E-44FC-BBBE-F4FC10D9E006}"/>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{062524E6-536C-4057-B8BF-50199B745ED6}</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831E-44FC-BBBE-F4FC10D9E006}"/>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831E-44FC-BBBE-F4FC10D9E006}"/>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831E-44FC-BBBE-F4FC10D9E006}"/>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{99384F09-580A-470B-82DA-9076CC509DDE}</c15:txfldGUID>
                      <c15:f>Daten_Diagramme!$E$6</c15:f>
                      <c15:dlblFieldTableCache>
                        <c:ptCount val="1"/>
                        <c:pt idx="0">
                          <c:v>-3.9</c:v>
                        </c:pt>
                      </c15:dlblFieldTableCache>
                    </c15:dlblFTEntry>
                  </c15:dlblFieldTable>
                  <c15:showDataLabelsRange val="0"/>
                </c:ext>
                <c:ext xmlns:c16="http://schemas.microsoft.com/office/drawing/2014/chart" uri="{C3380CC4-5D6E-409C-BE32-E72D297353CC}">
                  <c16:uniqueId val="{00000000-3B63-4CF7-9BAA-74E7295345DD}"/>
                </c:ext>
              </c:extLst>
            </c:dLbl>
            <c:dLbl>
              <c:idx val="1"/>
              <c:tx>
                <c:strRef>
                  <c:f>Daten_Diagramme!$E$7</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{BFC91466-A74D-4E7B-8668-FC8C0C0CA169}</c15:txfldGUID>
                      <c15:f>Daten_Diagramme!$E$7</c15:f>
                      <c15:dlblFieldTableCache>
                        <c:ptCount val="1"/>
                        <c:pt idx="0">
                          <c:v>0.4</c:v>
                        </c:pt>
                      </c15:dlblFieldTableCache>
                    </c15:dlblFTEntry>
                  </c15:dlblFieldTable>
                  <c15:showDataLabelsRange val="0"/>
                </c:ext>
                <c:ext xmlns:c16="http://schemas.microsoft.com/office/drawing/2014/chart" uri="{C3380CC4-5D6E-409C-BE32-E72D297353CC}">
                  <c16:uniqueId val="{00000001-3B63-4CF7-9BAA-74E7295345DD}"/>
                </c:ext>
              </c:extLst>
            </c:dLbl>
            <c:dLbl>
              <c:idx val="2"/>
              <c:tx>
                <c:strRef>
                  <c:f>Daten_Diagramme!$E$8</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{9BAA186B-BC77-446D-984B-E2F3A932E0F1}</c15:txfldGUID>
                      <c15:f>Daten_Diagramme!$E$8</c15:f>
                      <c15:dlblFieldTableCache>
                        <c:ptCount val="1"/>
                        <c:pt idx="0">
                          <c:v>0.7</c:v>
                        </c:pt>
                      </c15:dlblFieldTableCache>
                    </c15:dlblFTEntry>
                  </c15:dlblFieldTable>
                  <c15:showDataLabelsRange val="0"/>
                </c:ext>
                <c:ext xmlns:c16="http://schemas.microsoft.com/office/drawing/2014/chart" uri="{C3380CC4-5D6E-409C-BE32-E72D297353CC}">
                  <c16:uniqueId val="{00000002-3B63-4CF7-9BAA-74E7295345DD}"/>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{CCDF627F-ED4E-4EE8-B2C8-AE32EBD051B4}</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3B63-4CF7-9BAA-74E7295345DD}"/>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-3.9271047227926079</c:v>
                </c:pt>
                <c:pt idx="1">
                  <c:v>0.35598140246691784</c:v>
                </c:pt>
                <c:pt idx="2">
                  <c:v>0.70258310087046472</c:v>
                </c:pt>
                <c:pt idx="3">
                  <c:v>-0.45400908070601026</c:v>
                </c:pt>
              </c:numCache>
            </c:numRef>
          </c:val>
          <c:extLst>
            <c:ext xmlns:c16="http://schemas.microsoft.com/office/drawing/2014/chart" uri="{C3380CC4-5D6E-409C-BE32-E72D297353CC}">
              <c16:uniqueId val="{00000004-3B63-4CF7-9BAA-74E7295345DD}"/>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{A5B82830-AF35-44EF-89B8-FC16CBEBDDD6}</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3B63-4CF7-9BAA-74E7295345DD}"/>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{4020C793-B88A-434B-90EC-16B4410EBBDD}</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3B63-4CF7-9BAA-74E7295345DD}"/>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{580D0248-BFE3-4A0F-89DE-B5FDD7FA0446}</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3B63-4CF7-9BAA-74E7295345DD}"/>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{A2B5C544-FC6A-4ED1-BE21-4211FA139864}</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3B63-4CF7-9BAA-74E7295345DD}"/>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3B63-4CF7-9BAA-74E7295345DD}"/>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3B63-4CF7-9BAA-74E7295345DD}"/>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{1574CCCD-0BA9-4B83-943D-380B07A49A09}</c15:txfldGUID>
                      <c15:f>Daten_Diagramme!$D$14</c15:f>
                      <c15:dlblFieldTableCache>
                        <c:ptCount val="1"/>
                        <c:pt idx="0">
                          <c:v>-1.8</c:v>
                        </c:pt>
                      </c15:dlblFieldTableCache>
                    </c15:dlblFTEntry>
                  </c15:dlblFieldTable>
                  <c15:showDataLabelsRange val="0"/>
                </c:ext>
                <c:ext xmlns:c16="http://schemas.microsoft.com/office/drawing/2014/chart" uri="{C3380CC4-5D6E-409C-BE32-E72D297353CC}">
                  <c16:uniqueId val="{00000000-0309-475A-8E49-48910E969244}"/>
                </c:ext>
              </c:extLst>
            </c:dLbl>
            <c:dLbl>
              <c:idx val="1"/>
              <c:tx>
                <c:strRef>
                  <c:f>Daten_Diagramme!$D$15</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{5CCF481F-DD6F-4DDC-9EA0-97FC7ABF0CF7}</c15:txfldGUID>
                      <c15:f>Daten_Diagramme!$D$15</c15:f>
                      <c15:dlblFieldTableCache>
                        <c:ptCount val="1"/>
                        <c:pt idx="0">
                          <c:v>-1.4</c:v>
                        </c:pt>
                      </c15:dlblFieldTableCache>
                    </c15:dlblFTEntry>
                  </c15:dlblFieldTable>
                  <c15:showDataLabelsRange val="0"/>
                </c:ext>
                <c:ext xmlns:c16="http://schemas.microsoft.com/office/drawing/2014/chart" uri="{C3380CC4-5D6E-409C-BE32-E72D297353CC}">
                  <c16:uniqueId val="{00000001-0309-475A-8E49-48910E969244}"/>
                </c:ext>
              </c:extLst>
            </c:dLbl>
            <c:dLbl>
              <c:idx val="2"/>
              <c:tx>
                <c:strRef>
                  <c:f>Daten_Diagramme!$D$16</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{DD672CE5-7AD1-49E1-A080-B5CA98CC04E0}</c15:txfldGUID>
                      <c15:f>Daten_Diagramme!$D$16</c15:f>
                      <c15:dlblFieldTableCache>
                        <c:ptCount val="1"/>
                        <c:pt idx="0">
                          <c:v>2.6</c:v>
                        </c:pt>
                      </c15:dlblFieldTableCache>
                    </c15:dlblFTEntry>
                  </c15:dlblFieldTable>
                  <c15:showDataLabelsRange val="0"/>
                </c:ext>
                <c:ext xmlns:c16="http://schemas.microsoft.com/office/drawing/2014/chart" uri="{C3380CC4-5D6E-409C-BE32-E72D297353CC}">
                  <c16:uniqueId val="{00000002-0309-475A-8E49-48910E969244}"/>
                </c:ext>
              </c:extLst>
            </c:dLbl>
            <c:dLbl>
              <c:idx val="3"/>
              <c:tx>
                <c:strRef>
                  <c:f>Daten_Diagramme!$D$17</c:f>
                  <c:strCache>
                    <c:ptCount val="1"/>
                    <c:pt idx="0">
                      <c:v>-4.9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{4C402CDA-CE48-4D0D-8A14-84BFED386680}</c15:txfldGUID>
                      <c15:f>Daten_Diagramme!$D$17</c15:f>
                      <c15:dlblFieldTableCache>
                        <c:ptCount val="1"/>
                        <c:pt idx="0">
                          <c:v>-4.9</c:v>
                        </c:pt>
                      </c15:dlblFieldTableCache>
                    </c15:dlblFTEntry>
                  </c15:dlblFieldTable>
                  <c15:showDataLabelsRange val="0"/>
                </c:ext>
                <c:ext xmlns:c16="http://schemas.microsoft.com/office/drawing/2014/chart" uri="{C3380CC4-5D6E-409C-BE32-E72D297353CC}">
                  <c16:uniqueId val="{00000003-0309-475A-8E49-48910E969244}"/>
                </c:ext>
              </c:extLst>
            </c:dLbl>
            <c:dLbl>
              <c:idx val="4"/>
              <c:tx>
                <c:strRef>
                  <c:f>Daten_Diagramme!$D$18</c:f>
                  <c:strCache>
                    <c:ptCount val="1"/>
                    <c:pt idx="0">
                      <c:v>-4.3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{A9D87ABD-47DB-4D3D-96E4-8067ACA7D78D}</c15:txfldGUID>
                      <c15:f>Daten_Diagramme!$D$18</c15:f>
                      <c15:dlblFieldTableCache>
                        <c:ptCount val="1"/>
                        <c:pt idx="0">
                          <c:v>-4.3</c:v>
                        </c:pt>
                      </c15:dlblFieldTableCache>
                    </c15:dlblFTEntry>
                  </c15:dlblFieldTable>
                  <c15:showDataLabelsRange val="0"/>
                </c:ext>
                <c:ext xmlns:c16="http://schemas.microsoft.com/office/drawing/2014/chart" uri="{C3380CC4-5D6E-409C-BE32-E72D297353CC}">
                  <c16:uniqueId val="{00000004-0309-475A-8E49-48910E969244}"/>
                </c:ext>
              </c:extLst>
            </c:dLbl>
            <c:dLbl>
              <c:idx val="5"/>
              <c:tx>
                <c:strRef>
                  <c:f>Daten_Diagramme!$D$19</c:f>
                  <c:strCache>
                    <c:ptCount val="1"/>
                    <c:pt idx="0">
                      <c:v>-5.2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{A0A76DFB-5642-44C5-8B94-03FA5CC53850}</c15:txfldGUID>
                      <c15:f>Daten_Diagramme!$D$19</c15:f>
                      <c15:dlblFieldTableCache>
                        <c:ptCount val="1"/>
                        <c:pt idx="0">
                          <c:v>-5.2</c:v>
                        </c:pt>
                      </c15:dlblFieldTableCache>
                    </c15:dlblFTEntry>
                  </c15:dlblFieldTable>
                  <c15:showDataLabelsRange val="0"/>
                </c:ext>
                <c:ext xmlns:c16="http://schemas.microsoft.com/office/drawing/2014/chart" uri="{C3380CC4-5D6E-409C-BE32-E72D297353CC}">
                  <c16:uniqueId val="{00000005-0309-475A-8E49-48910E969244}"/>
                </c:ext>
              </c:extLst>
            </c:dLbl>
            <c:dLbl>
              <c:idx val="6"/>
              <c:tx>
                <c:strRef>
                  <c:f>Daten_Diagramme!$D$20</c:f>
                  <c:strCache>
                    <c:ptCount val="1"/>
                    <c:pt idx="0">
                      <c:v>-3.7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{7834443A-5183-46C2-86A8-5F9484BA4E28}</c15:txfldGUID>
                      <c15:f>Daten_Diagramme!$D$20</c15:f>
                      <c15:dlblFieldTableCache>
                        <c:ptCount val="1"/>
                        <c:pt idx="0">
                          <c:v>-3.7</c:v>
                        </c:pt>
                      </c15:dlblFieldTableCache>
                    </c15:dlblFTEntry>
                  </c15:dlblFieldTable>
                  <c15:showDataLabelsRange val="0"/>
                </c:ext>
                <c:ext xmlns:c16="http://schemas.microsoft.com/office/drawing/2014/chart" uri="{C3380CC4-5D6E-409C-BE32-E72D297353CC}">
                  <c16:uniqueId val="{00000006-0309-475A-8E49-48910E969244}"/>
                </c:ext>
              </c:extLst>
            </c:dLbl>
            <c:dLbl>
              <c:idx val="7"/>
              <c:tx>
                <c:strRef>
                  <c:f>Daten_Diagramme!$D$21</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{FB500515-B6B0-4608-9A4D-E2094D24EBB3}</c15:txfldGUID>
                      <c15:f>Daten_Diagramme!$D$21</c15:f>
                      <c15:dlblFieldTableCache>
                        <c:ptCount val="1"/>
                        <c:pt idx="0">
                          <c:v>3.3</c:v>
                        </c:pt>
                      </c15:dlblFieldTableCache>
                    </c15:dlblFTEntry>
                  </c15:dlblFieldTable>
                  <c15:showDataLabelsRange val="0"/>
                </c:ext>
                <c:ext xmlns:c16="http://schemas.microsoft.com/office/drawing/2014/chart" uri="{C3380CC4-5D6E-409C-BE32-E72D297353CC}">
                  <c16:uniqueId val="{00000007-0309-475A-8E49-48910E969244}"/>
                </c:ext>
              </c:extLst>
            </c:dLbl>
            <c:dLbl>
              <c:idx val="8"/>
              <c:tx>
                <c:strRef>
                  <c:f>Daten_Diagramme!$D$22</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{D11B6DC5-AE33-4F54-B53C-52874E70A6FD}</c15:txfldGUID>
                      <c15:f>Daten_Diagramme!$D$22</c15:f>
                      <c15:dlblFieldTableCache>
                        <c:ptCount val="1"/>
                        <c:pt idx="0">
                          <c:v>-2.9</c:v>
                        </c:pt>
                      </c15:dlblFieldTableCache>
                    </c15:dlblFTEntry>
                  </c15:dlblFieldTable>
                  <c15:showDataLabelsRange val="0"/>
                </c:ext>
                <c:ext xmlns:c16="http://schemas.microsoft.com/office/drawing/2014/chart" uri="{C3380CC4-5D6E-409C-BE32-E72D297353CC}">
                  <c16:uniqueId val="{00000008-0309-475A-8E49-48910E969244}"/>
                </c:ext>
              </c:extLst>
            </c:dLbl>
            <c:dLbl>
              <c:idx val="9"/>
              <c:tx>
                <c:strRef>
                  <c:f>Daten_Diagramme!$D$23</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{D5248798-BFD7-4C87-AE95-9CE6164EAA7F}</c15:txfldGUID>
                      <c15:f>Daten_Diagramme!$D$23</c15:f>
                      <c15:dlblFieldTableCache>
                        <c:ptCount val="1"/>
                        <c:pt idx="0">
                          <c:v>-2.5</c:v>
                        </c:pt>
                      </c15:dlblFieldTableCache>
                    </c15:dlblFTEntry>
                  </c15:dlblFieldTable>
                  <c15:showDataLabelsRange val="0"/>
                </c:ext>
                <c:ext xmlns:c16="http://schemas.microsoft.com/office/drawing/2014/chart" uri="{C3380CC4-5D6E-409C-BE32-E72D297353CC}">
                  <c16:uniqueId val="{00000009-0309-475A-8E49-48910E969244}"/>
                </c:ext>
              </c:extLst>
            </c:dLbl>
            <c:dLbl>
              <c:idx val="10"/>
              <c:tx>
                <c:strRef>
                  <c:f>Daten_Diagramme!$D$24</c:f>
                  <c:strCache>
                    <c:ptCount val="1"/>
                    <c:pt idx="0">
                      <c:v>-7.3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{5CADD05C-B133-4806-9E0E-1DAD809545BB}</c15:txfldGUID>
                      <c15:f>Daten_Diagramme!$D$24</c15:f>
                      <c15:dlblFieldTableCache>
                        <c:ptCount val="1"/>
                        <c:pt idx="0">
                          <c:v>-7.3</c:v>
                        </c:pt>
                      </c15:dlblFieldTableCache>
                    </c15:dlblFTEntry>
                  </c15:dlblFieldTable>
                  <c15:showDataLabelsRange val="0"/>
                </c:ext>
                <c:ext xmlns:c16="http://schemas.microsoft.com/office/drawing/2014/chart" uri="{C3380CC4-5D6E-409C-BE32-E72D297353CC}">
                  <c16:uniqueId val="{0000000A-0309-475A-8E49-48910E969244}"/>
                </c:ext>
              </c:extLst>
            </c:dLbl>
            <c:dLbl>
              <c:idx val="11"/>
              <c:tx>
                <c:strRef>
                  <c:f>Daten_Diagramme!$D$25</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{70F3DDFF-6F5C-44A9-B6DA-39975F02E1E4}</c15:txfldGUID>
                      <c15:f>Daten_Diagramme!$D$25</c15:f>
                      <c15:dlblFieldTableCache>
                        <c:ptCount val="1"/>
                        <c:pt idx="0">
                          <c:v>0.4</c:v>
                        </c:pt>
                      </c15:dlblFieldTableCache>
                    </c15:dlblFTEntry>
                  </c15:dlblFieldTable>
                  <c15:showDataLabelsRange val="0"/>
                </c:ext>
                <c:ext xmlns:c16="http://schemas.microsoft.com/office/drawing/2014/chart" uri="{C3380CC4-5D6E-409C-BE32-E72D297353CC}">
                  <c16:uniqueId val="{0000000B-0309-475A-8E49-48910E969244}"/>
                </c:ext>
              </c:extLst>
            </c:dLbl>
            <c:dLbl>
              <c:idx val="12"/>
              <c:tx>
                <c:strRef>
                  <c:f>Daten_Diagramme!$D$26</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{CA7DE944-7BDA-474D-A218-8F8F32212D33}</c15:txfldGUID>
                      <c15:f>Daten_Diagramme!$D$26</c15:f>
                      <c15:dlblFieldTableCache>
                        <c:ptCount val="1"/>
                        <c:pt idx="0">
                          <c:v>2.2</c:v>
                        </c:pt>
                      </c15:dlblFieldTableCache>
                    </c15:dlblFTEntry>
                  </c15:dlblFieldTable>
                  <c15:showDataLabelsRange val="0"/>
                </c:ext>
                <c:ext xmlns:c16="http://schemas.microsoft.com/office/drawing/2014/chart" uri="{C3380CC4-5D6E-409C-BE32-E72D297353CC}">
                  <c16:uniqueId val="{0000000C-0309-475A-8E49-48910E969244}"/>
                </c:ext>
              </c:extLst>
            </c:dLbl>
            <c:dLbl>
              <c:idx val="13"/>
              <c:tx>
                <c:strRef>
                  <c:f>Daten_Diagramme!$D$27</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{E5289BC8-6121-4DB7-81E4-9AFF0212D3FA}</c15:txfldGUID>
                      <c15:f>Daten_Diagramme!$D$27</c15:f>
                      <c15:dlblFieldTableCache>
                        <c:ptCount val="1"/>
                        <c:pt idx="0">
                          <c:v>-0.5</c:v>
                        </c:pt>
                      </c15:dlblFieldTableCache>
                    </c15:dlblFTEntry>
                  </c15:dlblFieldTable>
                  <c15:showDataLabelsRange val="0"/>
                </c:ext>
                <c:ext xmlns:c16="http://schemas.microsoft.com/office/drawing/2014/chart" uri="{C3380CC4-5D6E-409C-BE32-E72D297353CC}">
                  <c16:uniqueId val="{0000000D-0309-475A-8E49-48910E969244}"/>
                </c:ext>
              </c:extLst>
            </c:dLbl>
            <c:dLbl>
              <c:idx val="14"/>
              <c:tx>
                <c:strRef>
                  <c:f>Daten_Diagramme!$D$28</c:f>
                  <c:strCache>
                    <c:ptCount val="1"/>
                    <c:pt idx="0">
                      <c:v>-8.3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{03041D89-E774-4FB2-A5D0-EEB7826720E0}</c15:txfldGUID>
                      <c15:f>Daten_Diagramme!$D$28</c15:f>
                      <c15:dlblFieldTableCache>
                        <c:ptCount val="1"/>
                        <c:pt idx="0">
                          <c:v>-8.3</c:v>
                        </c:pt>
                      </c15:dlblFieldTableCache>
                    </c15:dlblFTEntry>
                  </c15:dlblFieldTable>
                  <c15:showDataLabelsRange val="0"/>
                </c:ext>
                <c:ext xmlns:c16="http://schemas.microsoft.com/office/drawing/2014/chart" uri="{C3380CC4-5D6E-409C-BE32-E72D297353CC}">
                  <c16:uniqueId val="{0000000E-0309-475A-8E49-48910E969244}"/>
                </c:ext>
              </c:extLst>
            </c:dLbl>
            <c:dLbl>
              <c:idx val="15"/>
              <c:tx>
                <c:strRef>
                  <c:f>Daten_Diagramme!$D$29</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{99026E2C-330D-436A-80EB-F0A2FFDD9EF8}</c15:txfldGUID>
                      <c15:f>Daten_Diagramme!$D$29</c15:f>
                      <c15:dlblFieldTableCache>
                        <c:ptCount val="1"/>
                        <c:pt idx="0">
                          <c:v>-3.5</c:v>
                        </c:pt>
                      </c15:dlblFieldTableCache>
                    </c15:dlblFTEntry>
                  </c15:dlblFieldTable>
                  <c15:showDataLabelsRange val="0"/>
                </c:ext>
                <c:ext xmlns:c16="http://schemas.microsoft.com/office/drawing/2014/chart" uri="{C3380CC4-5D6E-409C-BE32-E72D297353CC}">
                  <c16:uniqueId val="{0000000F-0309-475A-8E49-48910E969244}"/>
                </c:ext>
              </c:extLst>
            </c:dLbl>
            <c:dLbl>
              <c:idx val="16"/>
              <c:tx>
                <c:strRef>
                  <c:f>Daten_Diagramme!$D$30</c:f>
                  <c:strCache>
                    <c:ptCount val="1"/>
                    <c:pt idx="0">
                      <c:v>-15.5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{F202D5E6-37C8-4FD9-AA5A-45FCC2247626}</c15:txfldGUID>
                      <c15:f>Daten_Diagramme!$D$30</c15:f>
                      <c15:dlblFieldTableCache>
                        <c:ptCount val="1"/>
                        <c:pt idx="0">
                          <c:v>-15.5</c:v>
                        </c:pt>
                      </c15:dlblFieldTableCache>
                    </c15:dlblFTEntry>
                  </c15:dlblFieldTable>
                  <c15:showDataLabelsRange val="0"/>
                </c:ext>
                <c:ext xmlns:c16="http://schemas.microsoft.com/office/drawing/2014/chart" uri="{C3380CC4-5D6E-409C-BE32-E72D297353CC}">
                  <c16:uniqueId val="{00000010-0309-475A-8E49-48910E969244}"/>
                </c:ext>
              </c:extLst>
            </c:dLbl>
            <c:dLbl>
              <c:idx val="17"/>
              <c:tx>
                <c:strRef>
                  <c:f>Daten_Diagramme!$D$31</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{85343AD1-DBF6-4808-B3EF-5FD2A7A4C3D6}</c15:txfldGUID>
                      <c15:f>Daten_Diagramme!$D$31</c15:f>
                      <c15:dlblFieldTableCache>
                        <c:ptCount val="1"/>
                        <c:pt idx="0">
                          <c:v>1.1</c:v>
                        </c:pt>
                      </c15:dlblFieldTableCache>
                    </c15:dlblFTEntry>
                  </c15:dlblFieldTable>
                  <c15:showDataLabelsRange val="0"/>
                </c:ext>
                <c:ext xmlns:c16="http://schemas.microsoft.com/office/drawing/2014/chart" uri="{C3380CC4-5D6E-409C-BE32-E72D297353CC}">
                  <c16:uniqueId val="{00000011-0309-475A-8E49-48910E969244}"/>
                </c:ext>
              </c:extLst>
            </c:dLbl>
            <c:dLbl>
              <c:idx val="18"/>
              <c:tx>
                <c:strRef>
                  <c:f>Daten_Diagramme!$D$32</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{6CCB4856-2360-4ADF-BC3E-86C93B51EDB7}</c15:txfldGUID>
                      <c15:f>Daten_Diagramme!$D$32</c15:f>
                      <c15:dlblFieldTableCache>
                        <c:ptCount val="1"/>
                        <c:pt idx="0">
                          <c:v>2.8</c:v>
                        </c:pt>
                      </c15:dlblFieldTableCache>
                    </c15:dlblFTEntry>
                  </c15:dlblFieldTable>
                  <c15:showDataLabelsRange val="0"/>
                </c:ext>
                <c:ext xmlns:c16="http://schemas.microsoft.com/office/drawing/2014/chart" uri="{C3380CC4-5D6E-409C-BE32-E72D297353CC}">
                  <c16:uniqueId val="{00000012-0309-475A-8E49-48910E969244}"/>
                </c:ext>
              </c:extLst>
            </c:dLbl>
            <c:dLbl>
              <c:idx val="19"/>
              <c:tx>
                <c:strRef>
                  <c:f>Daten_Diagramme!$D$33</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{193A2D16-F5F4-4873-82F7-821E52D08066}</c15:txfldGUID>
                      <c15:f>Daten_Diagramme!$D$33</c15:f>
                      <c15:dlblFieldTableCache>
                        <c:ptCount val="1"/>
                        <c:pt idx="0">
                          <c:v>-0.4</c:v>
                        </c:pt>
                      </c15:dlblFieldTableCache>
                    </c15:dlblFTEntry>
                  </c15:dlblFieldTable>
                  <c15:showDataLabelsRange val="0"/>
                </c:ext>
                <c:ext xmlns:c16="http://schemas.microsoft.com/office/drawing/2014/chart" uri="{C3380CC4-5D6E-409C-BE32-E72D297353CC}">
                  <c16:uniqueId val="{00000013-0309-475A-8E49-48910E969244}"/>
                </c:ext>
              </c:extLst>
            </c:dLbl>
            <c:dLbl>
              <c:idx val="20"/>
              <c:tx>
                <c:strRef>
                  <c:f>Daten_Diagramme!$D$34</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{B2E6F7FB-9ECE-4D11-8599-20150CAA2A22}</c15:txfldGUID>
                      <c15:f>Daten_Diagramme!$D$34</c15:f>
                      <c15:dlblFieldTableCache>
                        <c:ptCount val="1"/>
                        <c:pt idx="0">
                          <c:v>1.2</c:v>
                        </c:pt>
                      </c15:dlblFieldTableCache>
                    </c15:dlblFTEntry>
                  </c15:dlblFieldTable>
                  <c15:showDataLabelsRange val="0"/>
                </c:ext>
                <c:ext xmlns:c16="http://schemas.microsoft.com/office/drawing/2014/chart" uri="{C3380CC4-5D6E-409C-BE32-E72D297353CC}">
                  <c16:uniqueId val="{00000014-0309-475A-8E49-48910E969244}"/>
                </c:ext>
              </c:extLst>
            </c:dLbl>
            <c:dLbl>
              <c:idx val="21"/>
              <c:tx>
                <c:strRef>
                  <c:f>Daten_Diagramme!$D$35</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{E6A994D3-878C-4F6F-BEBD-C2D3E5A57379}</c15:txfldGUID>
                      <c15:f>Daten_Diagramme!$D$35</c15:f>
                      <c15:dlblFieldTableCache>
                        <c:ptCount val="1"/>
                        <c:pt idx="0">
                          <c:v>2.4</c:v>
                        </c:pt>
                      </c15:dlblFieldTableCache>
                    </c15:dlblFTEntry>
                  </c15:dlblFieldTable>
                  <c15:showDataLabelsRange val="0"/>
                </c:ext>
                <c:ext xmlns:c16="http://schemas.microsoft.com/office/drawing/2014/chart" uri="{C3380CC4-5D6E-409C-BE32-E72D297353CC}">
                  <c16:uniqueId val="{00000015-0309-475A-8E49-48910E969244}"/>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{CEC201E8-6C19-4D2D-B03D-BCA2404E384F}</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0309-475A-8E49-48910E969244}"/>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{8493715B-C13A-472A-94E4-B3ED325CBFC1}</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0309-475A-8E49-48910E969244}"/>
                </c:ext>
              </c:extLst>
            </c:dLbl>
            <c:dLbl>
              <c:idx val="24"/>
              <c:layout>
                <c:manualLayout>
                  <c:x val="4.7769028871392123E-3"/>
                  <c:y val="-4.6876052205785108E-5"/>
                </c:manualLayout>
              </c:layout>
              <c:tx>
                <c:strRef>
                  <c:f>Daten_Diagramme!$D$38</c:f>
                  <c:strCache>
                    <c:ptCount val="1"/>
                    <c:pt idx="0">
                      <c:v>-1.4</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{BA278D21-4A62-4A7C-BAC8-B763C90A0486}</c15:txfldGUID>
                      <c15:f>Daten_Diagramme!$D$38</c15:f>
                      <c15:dlblFieldTableCache>
                        <c:ptCount val="1"/>
                        <c:pt idx="0">
                          <c:v>-1.4</c:v>
                        </c:pt>
                      </c15:dlblFieldTableCache>
                    </c15:dlblFTEntry>
                  </c15:dlblFieldTable>
                  <c15:showDataLabelsRange val="0"/>
                </c:ext>
                <c:ext xmlns:c16="http://schemas.microsoft.com/office/drawing/2014/chart" uri="{C3380CC4-5D6E-409C-BE32-E72D297353CC}">
                  <c16:uniqueId val="{00000018-0309-475A-8E49-48910E969244}"/>
                </c:ext>
              </c:extLst>
            </c:dLbl>
            <c:dLbl>
              <c:idx val="25"/>
              <c:tx>
                <c:strRef>
                  <c:f>Daten_Diagramme!$D$39</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{234C0C89-DDB2-4F57-81CA-314FB514E6E1}</c15:txfldGUID>
                      <c15:f>Daten_Diagramme!$D$39</c15:f>
                      <c15:dlblFieldTableCache>
                        <c:ptCount val="1"/>
                        <c:pt idx="0">
                          <c:v>-2.9</c:v>
                        </c:pt>
                      </c15:dlblFieldTableCache>
                    </c15:dlblFTEntry>
                  </c15:dlblFieldTable>
                  <c15:showDataLabelsRange val="0"/>
                </c:ext>
                <c:ext xmlns:c16="http://schemas.microsoft.com/office/drawing/2014/chart" uri="{C3380CC4-5D6E-409C-BE32-E72D297353CC}">
                  <c16:uniqueId val="{00000019-0309-475A-8E49-48910E969244}"/>
                </c:ext>
              </c:extLst>
            </c:dLbl>
            <c:dLbl>
              <c:idx val="26"/>
              <c:tx>
                <c:strRef>
                  <c:f>Daten_Diagramme!$D$40</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{AF86BECE-EA46-41AD-85A7-D44EB42DC9E5}</c15:txfldGUID>
                      <c15:f>Daten_Diagramme!$D$40</c15:f>
                      <c15:dlblFieldTableCache>
                        <c:ptCount val="1"/>
                        <c:pt idx="0">
                          <c:v>-1.1</c:v>
                        </c:pt>
                      </c15:dlblFieldTableCache>
                    </c15:dlblFTEntry>
                  </c15:dlblFieldTable>
                  <c15:showDataLabelsRange val="0"/>
                </c:ext>
                <c:ext xmlns:c16="http://schemas.microsoft.com/office/drawing/2014/chart" uri="{C3380CC4-5D6E-409C-BE32-E72D297353CC}">
                  <c16:uniqueId val="{0000001A-0309-475A-8E49-48910E969244}"/>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{392F3776-25E1-4F0A-883D-8D5113B02990}</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0309-475A-8E49-48910E969244}"/>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{6FB9FFD6-2DD5-4BFF-92D4-6453C8E75D33}</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0309-475A-8E49-48910E969244}"/>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{122D6520-43F1-43BA-A80E-F23C9FE79CA7}</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0309-475A-8E49-48910E969244}"/>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{AB42A2F6-C1B6-4F65-8FD0-AD682F257228}</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0309-475A-8E49-48910E969244}"/>
                </c:ext>
              </c:extLst>
            </c:dLbl>
            <c:dLbl>
              <c:idx val="31"/>
              <c:tx>
                <c:strRef>
                  <c:f>Daten_Diagramme!$D$46</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{A062A831-0EB3-4335-BA55-0C89F6538610}</c15:txfldGUID>
                      <c15:f>Daten_Diagramme!$D$46</c15:f>
                      <c15:dlblFieldTableCache>
                        <c:ptCount val="1"/>
                        <c:pt idx="0">
                          <c:v>-1.1</c:v>
                        </c:pt>
                      </c15:dlblFieldTableCache>
                    </c15:dlblFTEntry>
                  </c15:dlblFieldTable>
                  <c15:showDataLabelsRange val="0"/>
                </c:ext>
                <c:ext xmlns:c16="http://schemas.microsoft.com/office/drawing/2014/chart" uri="{C3380CC4-5D6E-409C-BE32-E72D297353CC}">
                  <c16:uniqueId val="{0000001F-0309-475A-8E49-48910E969244}"/>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-1.7904804270462633</c:v>
                </c:pt>
                <c:pt idx="1">
                  <c:v>-1.4260249554367201</c:v>
                </c:pt>
                <c:pt idx="2">
                  <c:v>2.6098901098901099</c:v>
                </c:pt>
                <c:pt idx="3">
                  <c:v>-4.8764283816104168</c:v>
                </c:pt>
                <c:pt idx="4">
                  <c:v>-4.319654427645788</c:v>
                </c:pt>
                <c:pt idx="5">
                  <c:v>-5.2134491877597284</c:v>
                </c:pt>
                <c:pt idx="6">
                  <c:v>-3.6773428232502967</c:v>
                </c:pt>
                <c:pt idx="7">
                  <c:v>3.256364712847839</c:v>
                </c:pt>
                <c:pt idx="8">
                  <c:v>-2.8824107435309529</c:v>
                </c:pt>
                <c:pt idx="9">
                  <c:v>-2.512562814070352</c:v>
                </c:pt>
                <c:pt idx="10">
                  <c:v>-7.2519083969465647</c:v>
                </c:pt>
                <c:pt idx="11">
                  <c:v>0.4219409282700422</c:v>
                </c:pt>
                <c:pt idx="12">
                  <c:v>2.150537634408602</c:v>
                </c:pt>
                <c:pt idx="13">
                  <c:v>-0.54495912806539515</c:v>
                </c:pt>
                <c:pt idx="14">
                  <c:v>-8.3333333333333339</c:v>
                </c:pt>
                <c:pt idx="15">
                  <c:v>-3.5139092240117131</c:v>
                </c:pt>
                <c:pt idx="16">
                  <c:v>-15.536105032822757</c:v>
                </c:pt>
                <c:pt idx="17">
                  <c:v>1.076320939334638</c:v>
                </c:pt>
                <c:pt idx="18">
                  <c:v>2.7536231884057969</c:v>
                </c:pt>
                <c:pt idx="19">
                  <c:v>-0.35405192761605037</c:v>
                </c:pt>
                <c:pt idx="20">
                  <c:v>1.1816838995568686</c:v>
                </c:pt>
                <c:pt idx="21">
                  <c:v>2.3547880690737832</c:v>
                </c:pt>
                <c:pt idx="22">
                  <c:v>0</c:v>
                </c:pt>
                <c:pt idx="24">
                  <c:v>-1.4260249554367201</c:v>
                </c:pt>
                <c:pt idx="25">
                  <c:v>-2.9467967414261289</c:v>
                </c:pt>
                <c:pt idx="26">
                  <c:v>-1.1049052938319572</c:v>
                </c:pt>
              </c:numCache>
            </c:numRef>
          </c:val>
          <c:extLst>
            <c:ext xmlns:c16="http://schemas.microsoft.com/office/drawing/2014/chart" uri="{C3380CC4-5D6E-409C-BE32-E72D297353CC}">
              <c16:uniqueId val="{00000020-0309-475A-8E49-48910E969244}"/>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{3920A912-C109-411C-87B2-870749410C3F}</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0309-475A-8E49-48910E969244}"/>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{E2ACCDE5-22D5-4D37-9E48-0CDEF9208EAE}</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0309-475A-8E49-48910E969244}"/>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{5ED9E765-0474-4BA2-A1E7-854C2054DF65}</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0309-475A-8E49-48910E969244}"/>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{C670CBA8-69F0-4718-BEF3-8BAF9A8962D5}</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0309-475A-8E49-48910E969244}"/>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{CB18F7DB-88A2-4317-AC7D-3709C39AA135}</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0309-475A-8E49-48910E969244}"/>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{67EABA55-C46B-46CD-A593-5C5AED4A1230}</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0309-475A-8E49-48910E969244}"/>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{614ADAB9-C865-4B03-9EFA-56D3728225DD}</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0309-475A-8E49-48910E969244}"/>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{A553E4AD-8E7B-497C-8D74-87C51EDC030F}</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0309-475A-8E49-48910E969244}"/>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{47138D7C-D490-4376-B457-A45912C8B6E9}</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0309-475A-8E49-48910E969244}"/>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{A777F190-CA14-4650-AFDA-4E3F6ACE0388}</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0309-475A-8E49-48910E969244}"/>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{954FA980-F6DE-434C-A0B3-CC718DCC9C95}</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0309-475A-8E49-48910E969244}"/>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{E8D5C2F6-7C78-419B-9D90-2F7712ABA716}</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0309-475A-8E49-48910E969244}"/>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{3D026A94-9C98-45AC-8020-7BE8A1342EE4}</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0309-475A-8E49-48910E969244}"/>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{642718CA-BCDF-4E19-A33F-76D8D0E02C00}</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0309-475A-8E49-48910E969244}"/>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{742DCC90-BFF5-4AC7-83DF-92CCE7846C64}</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0309-475A-8E49-48910E969244}"/>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{D2CE91EB-5D14-445F-9286-1E5F822F6ACB}</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0309-475A-8E49-48910E969244}"/>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{B02C41E2-25BF-40FE-BEC5-6CBFC6D9A885}</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0309-475A-8E49-48910E969244}"/>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{C3396E0D-6174-48C5-823E-9AAF13E11C06}</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0309-475A-8E49-48910E969244}"/>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{23A08FD1-B797-40BE-9F31-C8E1DBF1F05A}</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0309-475A-8E49-48910E969244}"/>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{87D4068B-C9A9-41A7-A5E5-248F73F31418}</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0309-475A-8E49-48910E969244}"/>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{46A20E85-9326-4B83-A94F-27DE48649E38}</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0309-475A-8E49-48910E969244}"/>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{8BD75679-77C5-46C9-A17E-FDA8337C7676}</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0309-475A-8E49-48910E969244}"/>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{AB6C162B-3FFE-4EE7-8B10-C6B14DB6FED7}</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0309-475A-8E49-48910E969244}"/>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{B5696901-7CF4-4A52-AA0B-A9B864413D68}</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0309-475A-8E49-48910E969244}"/>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{DA03C3ED-9A0B-4FB7-AA55-887F6280D8E7}</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0309-475A-8E49-48910E969244}"/>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{7C63EBE1-93A3-42E8-82C6-365D2189ABE1}</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0309-475A-8E49-48910E969244}"/>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{AE88FC9E-5F8F-4A24-8ACD-42EB7A4B60A7}</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0309-475A-8E49-48910E969244}"/>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{BB367D2F-7292-4E93-B60E-23C7D8C7A6D9}</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0309-475A-8E49-48910E969244}"/>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{669DF20C-89DA-4BD1-B088-9AB735A63841}</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0309-475A-8E49-48910E969244}"/>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{C3514601-D721-4886-AC58-15863652BA10}</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0309-475A-8E49-48910E969244}"/>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{696951BA-817C-4310-9C8F-B3058171A853}</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0309-475A-8E49-48910E969244}"/>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{5AE20F95-7CB6-4D98-8000-47F5437A7236}</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0309-475A-8E49-48910E969244}"/>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0309-475A-8E49-48910E969244}"/>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0309-475A-8E49-48910E969244}"/>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{669C6DB4-107E-4CBE-BE6D-E9BB68EFC8ED}</c15:txfldGUID>
                      <c15:f>Daten_Diagramme!$E$14</c15:f>
                      <c15:dlblFieldTableCache>
                        <c:ptCount val="1"/>
                        <c:pt idx="0">
                          <c:v>-3.9</c:v>
                        </c:pt>
                      </c15:dlblFieldTableCache>
                    </c15:dlblFTEntry>
                  </c15:dlblFieldTable>
                  <c15:showDataLabelsRange val="0"/>
                </c:ext>
                <c:ext xmlns:c16="http://schemas.microsoft.com/office/drawing/2014/chart" uri="{C3380CC4-5D6E-409C-BE32-E72D297353CC}">
                  <c16:uniqueId val="{00000000-B947-415E-A66D-E87B5F6C7981}"/>
                </c:ext>
              </c:extLst>
            </c:dLbl>
            <c:dLbl>
              <c:idx val="1"/>
              <c:tx>
                <c:strRef>
                  <c:f>Daten_Diagramme!$E$15</c:f>
                  <c:strCache>
                    <c:ptCount val="1"/>
                    <c:pt idx="0">
                      <c:v>19.2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{DD3F5263-DAC0-4057-826E-18D0F223C78D}</c15:txfldGUID>
                      <c15:f>Daten_Diagramme!$E$15</c15:f>
                      <c15:dlblFieldTableCache>
                        <c:ptCount val="1"/>
                        <c:pt idx="0">
                          <c:v>19.2</c:v>
                        </c:pt>
                      </c15:dlblFieldTableCache>
                    </c15:dlblFTEntry>
                  </c15:dlblFieldTable>
                  <c15:showDataLabelsRange val="0"/>
                </c:ext>
                <c:ext xmlns:c16="http://schemas.microsoft.com/office/drawing/2014/chart" uri="{C3380CC4-5D6E-409C-BE32-E72D297353CC}">
                  <c16:uniqueId val="{00000001-B947-415E-A66D-E87B5F6C7981}"/>
                </c:ext>
              </c:extLst>
            </c:dLbl>
            <c:dLbl>
              <c:idx val="2"/>
              <c:tx>
                <c:strRef>
                  <c:f>Daten_Diagramme!$E$16</c:f>
                  <c:strCache>
                    <c:ptCount val="1"/>
                    <c:pt idx="0">
                      <c:v>6.7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{C6A184CC-8785-41AC-BAD8-F0C46E63511D}</c15:txfldGUID>
                      <c15:f>Daten_Diagramme!$E$16</c15:f>
                      <c15:dlblFieldTableCache>
                        <c:ptCount val="1"/>
                        <c:pt idx="0">
                          <c:v>6.7</c:v>
                        </c:pt>
                      </c15:dlblFieldTableCache>
                    </c15:dlblFTEntry>
                  </c15:dlblFieldTable>
                  <c15:showDataLabelsRange val="0"/>
                </c:ext>
                <c:ext xmlns:c16="http://schemas.microsoft.com/office/drawing/2014/chart" uri="{C3380CC4-5D6E-409C-BE32-E72D297353CC}">
                  <c16:uniqueId val="{00000002-B947-415E-A66D-E87B5F6C7981}"/>
                </c:ext>
              </c:extLst>
            </c:dLbl>
            <c:dLbl>
              <c:idx val="3"/>
              <c:tx>
                <c:strRef>
                  <c:f>Daten_Diagramme!$E$17</c:f>
                  <c:strCache>
                    <c:ptCount val="1"/>
                    <c:pt idx="0">
                      <c:v>-9.7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{ACF3DD2E-3F77-4B98-8FF2-6466DF8F1830}</c15:txfldGUID>
                      <c15:f>Daten_Diagramme!$E$17</c15:f>
                      <c15:dlblFieldTableCache>
                        <c:ptCount val="1"/>
                        <c:pt idx="0">
                          <c:v>-9.7</c:v>
                        </c:pt>
                      </c15:dlblFieldTableCache>
                    </c15:dlblFTEntry>
                  </c15:dlblFieldTable>
                  <c15:showDataLabelsRange val="0"/>
                </c:ext>
                <c:ext xmlns:c16="http://schemas.microsoft.com/office/drawing/2014/chart" uri="{C3380CC4-5D6E-409C-BE32-E72D297353CC}">
                  <c16:uniqueId val="{00000003-B947-415E-A66D-E87B5F6C7981}"/>
                </c:ext>
              </c:extLst>
            </c:dLbl>
            <c:dLbl>
              <c:idx val="4"/>
              <c:tx>
                <c:strRef>
                  <c:f>Daten_Diagramme!$E$18</c:f>
                  <c:strCache>
                    <c:ptCount val="1"/>
                    <c:pt idx="0">
                      <c:v>-12.7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{78F14EFE-C185-42BF-8C47-F09BC7275D81}</c15:txfldGUID>
                      <c15:f>Daten_Diagramme!$E$18</c15:f>
                      <c15:dlblFieldTableCache>
                        <c:ptCount val="1"/>
                        <c:pt idx="0">
                          <c:v>-12.7</c:v>
                        </c:pt>
                      </c15:dlblFieldTableCache>
                    </c15:dlblFTEntry>
                  </c15:dlblFieldTable>
                  <c15:showDataLabelsRange val="0"/>
                </c:ext>
                <c:ext xmlns:c16="http://schemas.microsoft.com/office/drawing/2014/chart" uri="{C3380CC4-5D6E-409C-BE32-E72D297353CC}">
                  <c16:uniqueId val="{00000004-B947-415E-A66D-E87B5F6C7981}"/>
                </c:ext>
              </c:extLst>
            </c:dLbl>
            <c:dLbl>
              <c:idx val="5"/>
              <c:tx>
                <c:strRef>
                  <c:f>Daten_Diagramme!$E$19</c:f>
                  <c:strCache>
                    <c:ptCount val="1"/>
                    <c:pt idx="0">
                      <c:v>-7.4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{8242F1F0-C9F9-49AC-8A81-219675AFB4F8}</c15:txfldGUID>
                      <c15:f>Daten_Diagramme!$E$19</c15:f>
                      <c15:dlblFieldTableCache>
                        <c:ptCount val="1"/>
                        <c:pt idx="0">
                          <c:v>-7.4</c:v>
                        </c:pt>
                      </c15:dlblFieldTableCache>
                    </c15:dlblFTEntry>
                  </c15:dlblFieldTable>
                  <c15:showDataLabelsRange val="0"/>
                </c:ext>
                <c:ext xmlns:c16="http://schemas.microsoft.com/office/drawing/2014/chart" uri="{C3380CC4-5D6E-409C-BE32-E72D297353CC}">
                  <c16:uniqueId val="{00000005-B947-415E-A66D-E87B5F6C7981}"/>
                </c:ext>
              </c:extLst>
            </c:dLbl>
            <c:dLbl>
              <c:idx val="6"/>
              <c:tx>
                <c:strRef>
                  <c:f>Daten_Diagramme!$E$20</c:f>
                  <c:strCache>
                    <c:ptCount val="1"/>
                    <c:pt idx="0">
                      <c:v>-10.6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{83B260B9-50E7-46F0-A994-BFC8B2C7A788}</c15:txfldGUID>
                      <c15:f>Daten_Diagramme!$E$20</c15:f>
                      <c15:dlblFieldTableCache>
                        <c:ptCount val="1"/>
                        <c:pt idx="0">
                          <c:v>-10.6</c:v>
                        </c:pt>
                      </c15:dlblFieldTableCache>
                    </c15:dlblFTEntry>
                  </c15:dlblFieldTable>
                  <c15:showDataLabelsRange val="0"/>
                </c:ext>
                <c:ext xmlns:c16="http://schemas.microsoft.com/office/drawing/2014/chart" uri="{C3380CC4-5D6E-409C-BE32-E72D297353CC}">
                  <c16:uniqueId val="{00000006-B947-415E-A66D-E87B5F6C7981}"/>
                </c:ext>
              </c:extLst>
            </c:dLbl>
            <c:dLbl>
              <c:idx val="7"/>
              <c:tx>
                <c:strRef>
                  <c:f>Daten_Diagramme!$E$21</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{2DF6FCE3-EECD-4176-AFD4-36DCD80B37D4}</c15:txfldGUID>
                      <c15:f>Daten_Diagramme!$E$21</c15:f>
                      <c15:dlblFieldTableCache>
                        <c:ptCount val="1"/>
                        <c:pt idx="0">
                          <c:v>-1.1</c:v>
                        </c:pt>
                      </c15:dlblFieldTableCache>
                    </c15:dlblFTEntry>
                  </c15:dlblFieldTable>
                  <c15:showDataLabelsRange val="0"/>
                </c:ext>
                <c:ext xmlns:c16="http://schemas.microsoft.com/office/drawing/2014/chart" uri="{C3380CC4-5D6E-409C-BE32-E72D297353CC}">
                  <c16:uniqueId val="{00000007-B947-415E-A66D-E87B5F6C7981}"/>
                </c:ext>
              </c:extLst>
            </c:dLbl>
            <c:dLbl>
              <c:idx val="8"/>
              <c:tx>
                <c:strRef>
                  <c:f>Daten_Diagramme!$E$22</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{3AF3C0B1-3F09-48CC-995A-9571CA1752FB}</c15:txfldGUID>
                      <c15:f>Daten_Diagramme!$E$22</c15:f>
                      <c15:dlblFieldTableCache>
                        <c:ptCount val="1"/>
                        <c:pt idx="0">
                          <c:v>-1.4</c:v>
                        </c:pt>
                      </c15:dlblFieldTableCache>
                    </c15:dlblFTEntry>
                  </c15:dlblFieldTable>
                  <c15:showDataLabelsRange val="0"/>
                </c:ext>
                <c:ext xmlns:c16="http://schemas.microsoft.com/office/drawing/2014/chart" uri="{C3380CC4-5D6E-409C-BE32-E72D297353CC}">
                  <c16:uniqueId val="{00000008-B947-415E-A66D-E87B5F6C7981}"/>
                </c:ext>
              </c:extLst>
            </c:dLbl>
            <c:dLbl>
              <c:idx val="9"/>
              <c:tx>
                <c:strRef>
                  <c:f>Daten_Diagramme!$E$23</c:f>
                  <c:strCache>
                    <c:ptCount val="1"/>
                    <c:pt idx="0">
                      <c:v>-28.2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{57563867-B6C8-4E4F-96DC-F656EBD08B0F}</c15:txfldGUID>
                      <c15:f>Daten_Diagramme!$E$23</c15:f>
                      <c15:dlblFieldTableCache>
                        <c:ptCount val="1"/>
                        <c:pt idx="0">
                          <c:v>-28.2</c:v>
                        </c:pt>
                      </c15:dlblFieldTableCache>
                    </c15:dlblFTEntry>
                  </c15:dlblFieldTable>
                  <c15:showDataLabelsRange val="0"/>
                </c:ext>
                <c:ext xmlns:c16="http://schemas.microsoft.com/office/drawing/2014/chart" uri="{C3380CC4-5D6E-409C-BE32-E72D297353CC}">
                  <c16:uniqueId val="{00000009-B947-415E-A66D-E87B5F6C7981}"/>
                </c:ext>
              </c:extLst>
            </c:dLbl>
            <c:dLbl>
              <c:idx val="10"/>
              <c:tx>
                <c:strRef>
                  <c:f>Daten_Diagramme!$E$24</c:f>
                  <c:strCache>
                    <c:ptCount val="1"/>
                    <c:pt idx="0">
                      <c:v>-8.2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{8181370D-307B-4CA2-A134-22F7CCBB959C}</c15:txfldGUID>
                      <c15:f>Daten_Diagramme!$E$24</c15:f>
                      <c15:dlblFieldTableCache>
                        <c:ptCount val="1"/>
                        <c:pt idx="0">
                          <c:v>-8.2</c:v>
                        </c:pt>
                      </c15:dlblFieldTableCache>
                    </c15:dlblFTEntry>
                  </c15:dlblFieldTable>
                  <c15:showDataLabelsRange val="0"/>
                </c:ext>
                <c:ext xmlns:c16="http://schemas.microsoft.com/office/drawing/2014/chart" uri="{C3380CC4-5D6E-409C-BE32-E72D297353CC}">
                  <c16:uniqueId val="{0000000A-B947-415E-A66D-E87B5F6C7981}"/>
                </c:ext>
              </c:extLst>
            </c:dLbl>
            <c:dLbl>
              <c:idx val="11"/>
              <c:tx>
                <c:strRef>
                  <c:f>Daten_Diagramme!$E$25</c:f>
                  <c:strCache>
                    <c:ptCount val="1"/>
                    <c:pt idx="0">
                      <c:v>10.9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{6FDD18AB-8E54-430B-A7D6-C98D7593BA9B}</c15:txfldGUID>
                      <c15:f>Daten_Diagramme!$E$25</c15:f>
                      <c15:dlblFieldTableCache>
                        <c:ptCount val="1"/>
                        <c:pt idx="0">
                          <c:v>10.9</c:v>
                        </c:pt>
                      </c15:dlblFieldTableCache>
                    </c15:dlblFTEntry>
                  </c15:dlblFieldTable>
                  <c15:showDataLabelsRange val="0"/>
                </c:ext>
                <c:ext xmlns:c16="http://schemas.microsoft.com/office/drawing/2014/chart" uri="{C3380CC4-5D6E-409C-BE32-E72D297353CC}">
                  <c16:uniqueId val="{0000000B-B947-415E-A66D-E87B5F6C7981}"/>
                </c:ext>
              </c:extLst>
            </c:dLbl>
            <c:dLbl>
              <c:idx val="12"/>
              <c:tx>
                <c:strRef>
                  <c:f>Daten_Diagramme!$E$26</c:f>
                  <c:strCache>
                    <c:ptCount val="1"/>
                    <c:pt idx="0">
                      <c:v>4.4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{1CBFA3A1-4C25-47F8-9DC7-6879719F2BFA}</c15:txfldGUID>
                      <c15:f>Daten_Diagramme!$E$26</c15:f>
                      <c15:dlblFieldTableCache>
                        <c:ptCount val="1"/>
                        <c:pt idx="0">
                          <c:v>4.4</c:v>
                        </c:pt>
                      </c15:dlblFieldTableCache>
                    </c15:dlblFTEntry>
                  </c15:dlblFieldTable>
                  <c15:showDataLabelsRange val="0"/>
                </c:ext>
                <c:ext xmlns:c16="http://schemas.microsoft.com/office/drawing/2014/chart" uri="{C3380CC4-5D6E-409C-BE32-E72D297353CC}">
                  <c16:uniqueId val="{0000000C-B947-415E-A66D-E87B5F6C7981}"/>
                </c:ext>
              </c:extLst>
            </c:dLbl>
            <c:dLbl>
              <c:idx val="13"/>
              <c:tx>
                <c:strRef>
                  <c:f>Daten_Diagramme!$E$27</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{DD22FA5B-9224-4C19-AED5-9135161C3D76}</c15:txfldGUID>
                      <c15:f>Daten_Diagramme!$E$27</c15:f>
                      <c15:dlblFieldTableCache>
                        <c:ptCount val="1"/>
                        <c:pt idx="0">
                          <c:v>3.2</c:v>
                        </c:pt>
                      </c15:dlblFieldTableCache>
                    </c15:dlblFTEntry>
                  </c15:dlblFieldTable>
                  <c15:showDataLabelsRange val="0"/>
                </c:ext>
                <c:ext xmlns:c16="http://schemas.microsoft.com/office/drawing/2014/chart" uri="{C3380CC4-5D6E-409C-BE32-E72D297353CC}">
                  <c16:uniqueId val="{0000000D-B947-415E-A66D-E87B5F6C7981}"/>
                </c:ext>
              </c:extLst>
            </c:dLbl>
            <c:dLbl>
              <c:idx val="14"/>
              <c:tx>
                <c:strRef>
                  <c:f>Daten_Diagramme!$E$28</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{FA17EF00-FAAF-4DCC-9D5C-F2AB30108DFA}</c15:txfldGUID>
                      <c15:f>Daten_Diagramme!$E$28</c15:f>
                      <c15:dlblFieldTableCache>
                        <c:ptCount val="1"/>
                        <c:pt idx="0">
                          <c:v>2.6</c:v>
                        </c:pt>
                      </c15:dlblFieldTableCache>
                    </c15:dlblFTEntry>
                  </c15:dlblFieldTable>
                  <c15:showDataLabelsRange val="0"/>
                </c:ext>
                <c:ext xmlns:c16="http://schemas.microsoft.com/office/drawing/2014/chart" uri="{C3380CC4-5D6E-409C-BE32-E72D297353CC}">
                  <c16:uniqueId val="{0000000E-B947-415E-A66D-E87B5F6C7981}"/>
                </c:ext>
              </c:extLst>
            </c:dLbl>
            <c:dLbl>
              <c:idx val="15"/>
              <c:tx>
                <c:strRef>
                  <c:f>Daten_Diagramme!$E$29</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{65492D07-8DD3-4929-AAC7-38ECB78EF728}</c15:txfldGUID>
                      <c15:f>Daten_Diagramme!$E$29</c15:f>
                      <c15:dlblFieldTableCache>
                        <c:ptCount val="1"/>
                        <c:pt idx="0">
                          <c:v>3.3</c:v>
                        </c:pt>
                      </c15:dlblFieldTableCache>
                    </c15:dlblFTEntry>
                  </c15:dlblFieldTable>
                  <c15:showDataLabelsRange val="0"/>
                </c:ext>
                <c:ext xmlns:c16="http://schemas.microsoft.com/office/drawing/2014/chart" uri="{C3380CC4-5D6E-409C-BE32-E72D297353CC}">
                  <c16:uniqueId val="{0000000F-B947-415E-A66D-E87B5F6C7981}"/>
                </c:ext>
              </c:extLst>
            </c:dLbl>
            <c:dLbl>
              <c:idx val="16"/>
              <c:tx>
                <c:strRef>
                  <c:f>Daten_Diagramme!$E$30</c:f>
                  <c:strCache>
                    <c:ptCount val="1"/>
                    <c:pt idx="0">
                      <c:v>-14.3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{4E368288-3905-4198-8937-4114904590E3}</c15:txfldGUID>
                      <c15:f>Daten_Diagramme!$E$30</c15:f>
                      <c15:dlblFieldTableCache>
                        <c:ptCount val="1"/>
                        <c:pt idx="0">
                          <c:v>-14.3</c:v>
                        </c:pt>
                      </c15:dlblFieldTableCache>
                    </c15:dlblFTEntry>
                  </c15:dlblFieldTable>
                  <c15:showDataLabelsRange val="0"/>
                </c:ext>
                <c:ext xmlns:c16="http://schemas.microsoft.com/office/drawing/2014/chart" uri="{C3380CC4-5D6E-409C-BE32-E72D297353CC}">
                  <c16:uniqueId val="{00000010-B947-415E-A66D-E87B5F6C7981}"/>
                </c:ext>
              </c:extLst>
            </c:dLbl>
            <c:dLbl>
              <c:idx val="17"/>
              <c:tx>
                <c:strRef>
                  <c:f>Daten_Diagramme!$E$31</c:f>
                  <c:strCache>
                    <c:ptCount val="1"/>
                    <c:pt idx="0">
                      <c:v>6.3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{8B6DED48-A4F5-4345-B285-799D0991DA10}</c15:txfldGUID>
                      <c15:f>Daten_Diagramme!$E$31</c15:f>
                      <c15:dlblFieldTableCache>
                        <c:ptCount val="1"/>
                        <c:pt idx="0">
                          <c:v>6.3</c:v>
                        </c:pt>
                      </c15:dlblFieldTableCache>
                    </c15:dlblFTEntry>
                  </c15:dlblFieldTable>
                  <c15:showDataLabelsRange val="0"/>
                </c:ext>
                <c:ext xmlns:c16="http://schemas.microsoft.com/office/drawing/2014/chart" uri="{C3380CC4-5D6E-409C-BE32-E72D297353CC}">
                  <c16:uniqueId val="{00000011-B947-415E-A66D-E87B5F6C7981}"/>
                </c:ext>
              </c:extLst>
            </c:dLbl>
            <c:dLbl>
              <c:idx val="18"/>
              <c:tx>
                <c:strRef>
                  <c:f>Daten_Diagramme!$E$32</c:f>
                  <c:strCache>
                    <c:ptCount val="1"/>
                    <c:pt idx="0">
                      <c:v>-15.4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{497D071C-CE6D-4D84-BCBC-4C7948DE757D}</c15:txfldGUID>
                      <c15:f>Daten_Diagramme!$E$32</c15:f>
                      <c15:dlblFieldTableCache>
                        <c:ptCount val="1"/>
                        <c:pt idx="0">
                          <c:v>-15.4</c:v>
                        </c:pt>
                      </c15:dlblFieldTableCache>
                    </c15:dlblFTEntry>
                  </c15:dlblFieldTable>
                  <c15:showDataLabelsRange val="0"/>
                </c:ext>
                <c:ext xmlns:c16="http://schemas.microsoft.com/office/drawing/2014/chart" uri="{C3380CC4-5D6E-409C-BE32-E72D297353CC}">
                  <c16:uniqueId val="{00000012-B947-415E-A66D-E87B5F6C7981}"/>
                </c:ext>
              </c:extLst>
            </c:dLbl>
            <c:dLbl>
              <c:idx val="19"/>
              <c:tx>
                <c:strRef>
                  <c:f>Daten_Diagramme!$E$33</c:f>
                  <c:strCache>
                    <c:ptCount val="1"/>
                    <c:pt idx="0">
                      <c:v>6.0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{B8C2114B-5E2E-4873-BA45-649F97724CF2}</c15:txfldGUID>
                      <c15:f>Daten_Diagramme!$E$33</c15:f>
                      <c15:dlblFieldTableCache>
                        <c:ptCount val="1"/>
                        <c:pt idx="0">
                          <c:v>6.0</c:v>
                        </c:pt>
                      </c15:dlblFieldTableCache>
                    </c15:dlblFTEntry>
                  </c15:dlblFieldTable>
                  <c15:showDataLabelsRange val="0"/>
                </c:ext>
                <c:ext xmlns:c16="http://schemas.microsoft.com/office/drawing/2014/chart" uri="{C3380CC4-5D6E-409C-BE32-E72D297353CC}">
                  <c16:uniqueId val="{00000013-B947-415E-A66D-E87B5F6C7981}"/>
                </c:ext>
              </c:extLst>
            </c:dLbl>
            <c:dLbl>
              <c:idx val="20"/>
              <c:tx>
                <c:strRef>
                  <c:f>Daten_Diagramme!$E$34</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{17718E16-F07F-4225-A878-1DAE05E0E323}</c15:txfldGUID>
                      <c15:f>Daten_Diagramme!$E$34</c15:f>
                      <c15:dlblFieldTableCache>
                        <c:ptCount val="1"/>
                        <c:pt idx="0">
                          <c:v>2.8</c:v>
                        </c:pt>
                      </c15:dlblFieldTableCache>
                    </c15:dlblFTEntry>
                  </c15:dlblFieldTable>
                  <c15:showDataLabelsRange val="0"/>
                </c:ext>
                <c:ext xmlns:c16="http://schemas.microsoft.com/office/drawing/2014/chart" uri="{C3380CC4-5D6E-409C-BE32-E72D297353CC}">
                  <c16:uniqueId val="{00000014-B947-415E-A66D-E87B5F6C7981}"/>
                </c:ext>
              </c:extLst>
            </c:dLbl>
            <c:dLbl>
              <c:idx val="21"/>
              <c:tx>
                <c:strRef>
                  <c:f>Daten_Diagramme!$E$35</c:f>
                  <c:strCache>
                    <c:ptCount val="1"/>
                    <c:pt idx="0">
                      <c:v>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{76B66FC5-DD32-4903-AB30-86BED9A34147}</c15:txfldGUID>
                      <c15:f>Daten_Diagramme!$E$35</c15:f>
                      <c15:dlblFieldTableCache>
                        <c:ptCount val="1"/>
                        <c:pt idx="0">
                          <c:v>4.3</c:v>
                        </c:pt>
                      </c15:dlblFieldTableCache>
                    </c15:dlblFTEntry>
                  </c15:dlblFieldTable>
                  <c15:showDataLabelsRange val="0"/>
                </c:ext>
                <c:ext xmlns:c16="http://schemas.microsoft.com/office/drawing/2014/chart" uri="{C3380CC4-5D6E-409C-BE32-E72D297353CC}">
                  <c16:uniqueId val="{00000015-B947-415E-A66D-E87B5F6C7981}"/>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{4BC21D90-A914-4E26-9AFB-786A46DEFC84}</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B947-415E-A66D-E87B5F6C7981}"/>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{2CC58679-87B8-49D2-89D2-A41D9FED6377}</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B947-415E-A66D-E87B5F6C7981}"/>
                </c:ext>
              </c:extLst>
            </c:dLbl>
            <c:dLbl>
              <c:idx val="24"/>
              <c:tx>
                <c:strRef>
                  <c:f>Daten_Diagramme!$E$38</c:f>
                  <c:strCache>
                    <c:ptCount val="1"/>
                    <c:pt idx="0">
                      <c:v>19.2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{E97D24D6-1370-4EA1-8295-55DD03C29028}</c15:txfldGUID>
                      <c15:f>Daten_Diagramme!$E$38</c15:f>
                      <c15:dlblFieldTableCache>
                        <c:ptCount val="1"/>
                        <c:pt idx="0">
                          <c:v>19.2</c:v>
                        </c:pt>
                      </c15:dlblFieldTableCache>
                    </c15:dlblFTEntry>
                  </c15:dlblFieldTable>
                  <c15:showDataLabelsRange val="0"/>
                </c:ext>
                <c:ext xmlns:c16="http://schemas.microsoft.com/office/drawing/2014/chart" uri="{C3380CC4-5D6E-409C-BE32-E72D297353CC}">
                  <c16:uniqueId val="{00000018-B947-415E-A66D-E87B5F6C7981}"/>
                </c:ext>
              </c:extLst>
            </c:dLbl>
            <c:dLbl>
              <c:idx val="25"/>
              <c:tx>
                <c:strRef>
                  <c:f>Daten_Diagramme!$E$39</c:f>
                  <c:strCache>
                    <c:ptCount val="1"/>
                    <c:pt idx="0">
                      <c:v>-4.8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{A2C0F033-CFD6-4B40-8F1A-F16115681EEC}</c15:txfldGUID>
                      <c15:f>Daten_Diagramme!$E$39</c15:f>
                      <c15:dlblFieldTableCache>
                        <c:ptCount val="1"/>
                        <c:pt idx="0">
                          <c:v>-4.8</c:v>
                        </c:pt>
                      </c15:dlblFieldTableCache>
                    </c15:dlblFTEntry>
                  </c15:dlblFieldTable>
                  <c15:showDataLabelsRange val="0"/>
                </c:ext>
                <c:ext xmlns:c16="http://schemas.microsoft.com/office/drawing/2014/chart" uri="{C3380CC4-5D6E-409C-BE32-E72D297353CC}">
                  <c16:uniqueId val="{00000019-B947-415E-A66D-E87B5F6C7981}"/>
                </c:ext>
              </c:extLst>
            </c:dLbl>
            <c:dLbl>
              <c:idx val="26"/>
              <c:tx>
                <c:strRef>
                  <c:f>Daten_Diagramme!$E$40</c:f>
                  <c:strCache>
                    <c:ptCount val="1"/>
                    <c:pt idx="0">
                      <c:v>-4.5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{E436EEAD-E8DF-4311-BDB4-0304BDE0CF9D}</c15:txfldGUID>
                      <c15:f>Daten_Diagramme!$E$40</c15:f>
                      <c15:dlblFieldTableCache>
                        <c:ptCount val="1"/>
                        <c:pt idx="0">
                          <c:v>-4.5</c:v>
                        </c:pt>
                      </c15:dlblFieldTableCache>
                    </c15:dlblFTEntry>
                  </c15:dlblFieldTable>
                  <c15:showDataLabelsRange val="0"/>
                </c:ext>
                <c:ext xmlns:c16="http://schemas.microsoft.com/office/drawing/2014/chart" uri="{C3380CC4-5D6E-409C-BE32-E72D297353CC}">
                  <c16:uniqueId val="{0000001A-B947-415E-A66D-E87B5F6C7981}"/>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{19B051EC-9BC8-437D-AFD3-422D9C612149}</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B947-415E-A66D-E87B5F6C7981}"/>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{7A5B36CF-E289-4425-9B84-9B8F3A83BDBD}</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B947-415E-A66D-E87B5F6C7981}"/>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{34DF8FE6-0D5A-4C10-A980-FB64E0B3DA4D}</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B947-415E-A66D-E87B5F6C7981}"/>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{F9307F63-46DF-4B2C-9ED9-9504475D6BB4}</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B947-415E-A66D-E87B5F6C7981}"/>
                </c:ext>
              </c:extLst>
            </c:dLbl>
            <c:dLbl>
              <c:idx val="31"/>
              <c:tx>
                <c:strRef>
                  <c:f>Daten_Diagramme!$E$46</c:f>
                  <c:strCache>
                    <c:ptCount val="1"/>
                    <c:pt idx="0">
                      <c:v>-4.5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{BA3E265B-86E9-4942-9272-40966E5DBC4F}</c15:txfldGUID>
                      <c15:f>Daten_Diagramme!$E$46</c15:f>
                      <c15:dlblFieldTableCache>
                        <c:ptCount val="1"/>
                        <c:pt idx="0">
                          <c:v>-4.5</c:v>
                        </c:pt>
                      </c15:dlblFieldTableCache>
                    </c15:dlblFTEntry>
                  </c15:dlblFieldTable>
                  <c15:showDataLabelsRange val="0"/>
                </c:ext>
                <c:ext xmlns:c16="http://schemas.microsoft.com/office/drawing/2014/chart" uri="{C3380CC4-5D6E-409C-BE32-E72D297353CC}">
                  <c16:uniqueId val="{0000001F-B947-415E-A66D-E87B5F6C7981}"/>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-3.9271047227926079</c:v>
                </c:pt>
                <c:pt idx="1">
                  <c:v>19.19191919191919</c:v>
                </c:pt>
                <c:pt idx="2">
                  <c:v>6.666666666666667</c:v>
                </c:pt>
                <c:pt idx="3">
                  <c:v>-9.7315436241610733</c:v>
                </c:pt>
                <c:pt idx="4">
                  <c:v>-12.745098039215685</c:v>
                </c:pt>
                <c:pt idx="5">
                  <c:v>-7.3825503355704694</c:v>
                </c:pt>
                <c:pt idx="6">
                  <c:v>-10.638297872340425</c:v>
                </c:pt>
                <c:pt idx="7">
                  <c:v>-1.1406844106463878</c:v>
                </c:pt>
                <c:pt idx="8">
                  <c:v>-1.4173228346456692</c:v>
                </c:pt>
                <c:pt idx="9">
                  <c:v>-28.165938864628821</c:v>
                </c:pt>
                <c:pt idx="10">
                  <c:v>-8.215297450424929</c:v>
                </c:pt>
                <c:pt idx="11">
                  <c:v>10.869565217391305</c:v>
                </c:pt>
                <c:pt idx="12">
                  <c:v>4.4444444444444446</c:v>
                </c:pt>
                <c:pt idx="13">
                  <c:v>3.1872509960159361</c:v>
                </c:pt>
                <c:pt idx="14">
                  <c:v>2.6178010471204187</c:v>
                </c:pt>
                <c:pt idx="15">
                  <c:v>3.2608695652173911</c:v>
                </c:pt>
                <c:pt idx="16">
                  <c:v>-14.285714285714286</c:v>
                </c:pt>
                <c:pt idx="17">
                  <c:v>6.25</c:v>
                </c:pt>
                <c:pt idx="18">
                  <c:v>-15.384615384615385</c:v>
                </c:pt>
                <c:pt idx="19">
                  <c:v>6.0344827586206895</c:v>
                </c:pt>
                <c:pt idx="20">
                  <c:v>2.7777777777777777</c:v>
                </c:pt>
                <c:pt idx="21">
                  <c:v>4.3103448275862073</c:v>
                </c:pt>
                <c:pt idx="22">
                  <c:v>0</c:v>
                </c:pt>
                <c:pt idx="24">
                  <c:v>19.19191919191919</c:v>
                </c:pt>
                <c:pt idx="25">
                  <c:v>-4.7854785478547859</c:v>
                </c:pt>
                <c:pt idx="26">
                  <c:v>-4.4813538075838295</c:v>
                </c:pt>
              </c:numCache>
            </c:numRef>
          </c:val>
          <c:extLst>
            <c:ext xmlns:c16="http://schemas.microsoft.com/office/drawing/2014/chart" uri="{C3380CC4-5D6E-409C-BE32-E72D297353CC}">
              <c16:uniqueId val="{00000020-B947-415E-A66D-E87B5F6C7981}"/>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{F06AC8A2-1CDB-4623-9FE6-4546C89B0A3F}</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B947-415E-A66D-E87B5F6C7981}"/>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{DBD8C287-1D7A-4D6D-8A37-E544FE8EA4D5}</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B947-415E-A66D-E87B5F6C7981}"/>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{3895A66D-F583-47C3-AFA4-D299BB5B280F}</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B947-415E-A66D-E87B5F6C7981}"/>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{1B3B47EF-CEEB-4188-BA37-A2F6257953B3}</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B947-415E-A66D-E87B5F6C7981}"/>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{0B41D3DF-E13B-4F8C-B50F-9490DC6C3363}</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B947-415E-A66D-E87B5F6C7981}"/>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{8A884B7F-98E4-4F0C-A2B8-A5708E80A7C6}</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B947-415E-A66D-E87B5F6C7981}"/>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{EA56AE0B-0687-4A5A-8F04-73ECBF09522D}</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B947-415E-A66D-E87B5F6C7981}"/>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{B4EE12D8-2B01-4438-90D7-F2366D09E3B3}</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B947-415E-A66D-E87B5F6C7981}"/>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{E373D2D1-3F7D-41B3-BD86-07E10B80E8B6}</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B947-415E-A66D-E87B5F6C7981}"/>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{77A56F3F-578D-4FEC-A1AA-4352C42022E6}</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B947-415E-A66D-E87B5F6C7981}"/>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{0FAF3EBA-DB78-471C-8030-66909F810C9B}</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B947-415E-A66D-E87B5F6C7981}"/>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{1BF3A76C-2A20-43AE-8A18-8C52B8C27009}</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B947-415E-A66D-E87B5F6C7981}"/>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{7BC2398E-023A-4C07-9B23-A021B3BE18FF}</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B947-415E-A66D-E87B5F6C7981}"/>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{8DB643BE-E5CE-4971-89E6-8828399A93B0}</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B947-415E-A66D-E87B5F6C7981}"/>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{6154CE22-2FC9-409B-A65A-D47921D6DB1E}</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B947-415E-A66D-E87B5F6C7981}"/>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{6EF878A5-985A-4414-936E-94A8E031D4AB}</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B947-415E-A66D-E87B5F6C7981}"/>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{DEF7F0E7-6596-4585-897D-E567374F1B76}</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B947-415E-A66D-E87B5F6C7981}"/>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{83C9ACFB-DB2D-40D5-88BD-7396C87D777C}</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B947-415E-A66D-E87B5F6C7981}"/>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{16D0B987-D145-4F75-9BA6-DE2BCEDECBB0}</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B947-415E-A66D-E87B5F6C7981}"/>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{180B4D3E-E079-4DD0-B8C7-97C6480AD6AB}</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B947-415E-A66D-E87B5F6C7981}"/>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{408EDCBC-B016-4D90-8D4C-A92BA69B54A2}</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B947-415E-A66D-E87B5F6C7981}"/>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{31F0D277-9A61-4EE9-A448-A43A921F60D3}</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B947-415E-A66D-E87B5F6C7981}"/>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{EDEE96EC-FB1A-4621-916D-A66033B1B675}</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B947-415E-A66D-E87B5F6C7981}"/>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{06FF5107-8264-4BB4-B26B-D2E9CEB64919}</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B947-415E-A66D-E87B5F6C7981}"/>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{9478F38D-4187-4383-A4A8-BBFB29E1185D}</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B947-415E-A66D-E87B5F6C7981}"/>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{18F1B124-9EA7-4527-90DC-E059440F2709}</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B947-415E-A66D-E87B5F6C7981}"/>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{D16633AE-04CB-44A6-B608-190DBCE5A42C}</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B947-415E-A66D-E87B5F6C7981}"/>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{1CE81AB1-D081-47E8-8F41-389FF79B7D5F}</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B947-415E-A66D-E87B5F6C7981}"/>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{E271CE30-893D-466E-B345-13C3A60A1DC0}</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B947-415E-A66D-E87B5F6C7981}"/>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{01214992-8E0C-4732-86FB-81404483CAC7}</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B947-415E-A66D-E87B5F6C7981}"/>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{B69CAF08-1465-45D3-9093-6A89494ED637}</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B947-415E-A66D-E87B5F6C7981}"/>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{CEAD4C3C-F1C0-4FA3-BA75-7F8738927BA6}</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B947-415E-A66D-E87B5F6C7981}"/>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B947-415E-A66D-E87B5F6C7981}"/>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B947-415E-A66D-E87B5F6C7981}"/>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517-4E53-BCC7-8340195737D6}"/>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17-4E53-BCC7-8340195737D6}"/>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17-4E53-BCC7-8340195737D6}"/>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17-4E53-BCC7-8340195737D6}"/>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17-4E53-BCC7-8340195737D6}"/>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17-4E53-BCC7-8340195737D6}"/>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17-4E53-BCC7-8340195737D6}"/>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17-4E53-BCC7-8340195737D6}"/>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517-4E53-BCC7-8340195737D6}"/>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517-4E53-BCC7-8340195737D6}"/>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517-4E53-BCC7-8340195737D6}"/>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517-4E53-BCC7-8340195737D6}"/>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517-4E53-BCC7-8340195737D6}"/>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517-4E53-BCC7-8340195737D6}"/>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517-4E53-BCC7-8340195737D6}"/>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517-4E53-BCC7-8340195737D6}"/>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517-4E53-BCC7-8340195737D6}"/>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517-4E53-BCC7-8340195737D6}"/>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517-4E53-BCC7-8340195737D6}"/>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517-4E53-BCC7-8340195737D6}"/>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517-4E53-BCC7-8340195737D6}"/>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517-4E53-BCC7-8340195737D6}"/>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A517-4E53-BCC7-8340195737D6}"/>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517-4E53-BCC7-8340195737D6}"/>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517-4E53-BCC7-8340195737D6}"/>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517-4E53-BCC7-8340195737D6}"/>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517-4E53-BCC7-8340195737D6}"/>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517-4E53-BCC7-8340195737D6}"/>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517-4E53-BCC7-8340195737D6}"/>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517-4E53-BCC7-8340195737D6}"/>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517-4E53-BCC7-8340195737D6}"/>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517-4E53-BCC7-8340195737D6}"/>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517-4E53-BCC7-8340195737D6}"/>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517-4E53-BCC7-8340195737D6}"/>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517-4E53-BCC7-8340195737D6}"/>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517-4E53-BCC7-8340195737D6}"/>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517-4E53-BCC7-8340195737D6}"/>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517-4E53-BCC7-8340195737D6}"/>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517-4E53-BCC7-8340195737D6}"/>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517-4E53-BCC7-8340195737D6}"/>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517-4E53-BCC7-8340195737D6}"/>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517-4E53-BCC7-8340195737D6}"/>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A517-4E53-BCC7-8340195737D6}"/>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A517-4E53-BCC7-8340195737D6}"/>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A517-4E53-BCC7-8340195737D6}"/>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A517-4E53-BCC7-8340195737D6}"/>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A517-4E53-BCC7-8340195737D6}"/>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A517-4E53-BCC7-8340195737D6}"/>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A517-4E53-BCC7-8340195737D6}"/>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A517-4E53-BCC7-8340195737D6}"/>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A517-4E53-BCC7-8340195737D6}"/>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A517-4E53-BCC7-8340195737D6}"/>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A517-4E53-BCC7-8340195737D6}"/>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A517-4E53-BCC7-8340195737D6}"/>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A517-4E53-BCC7-8340195737D6}"/>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A517-4E53-BCC7-8340195737D6}"/>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A517-4E53-BCC7-8340195737D6}"/>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A517-4E53-BCC7-8340195737D6}"/>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A517-4E53-BCC7-8340195737D6}"/>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A517-4E53-BCC7-8340195737D6}"/>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A517-4E53-BCC7-8340195737D6}"/>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A517-4E53-BCC7-8340195737D6}"/>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A517-4E53-BCC7-8340195737D6}"/>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A517-4E53-BCC7-8340195737D6}"/>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A517-4E53-BCC7-8340195737D6}"/>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A517-4E53-BCC7-8340195737D6}"/>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A517-4E53-BCC7-8340195737D6}"/>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A517-4E53-BCC7-8340195737D6}"/>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A517-4E53-BCC7-8340195737D6}"/>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31-424C-98D1-25F4B8ED2D69}"/>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31-424C-98D1-25F4B8ED2D69}"/>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31-424C-98D1-25F4B8ED2D69}"/>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31-424C-98D1-25F4B8ED2D69}"/>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31-424C-98D1-25F4B8ED2D69}"/>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31-424C-98D1-25F4B8ED2D69}"/>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31-424C-98D1-25F4B8ED2D69}"/>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31-424C-98D1-25F4B8ED2D69}"/>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31-424C-98D1-25F4B8ED2D69}"/>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31-424C-98D1-25F4B8ED2D69}"/>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331-424C-98D1-25F4B8ED2D69}"/>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331-424C-98D1-25F4B8ED2D69}"/>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331-424C-98D1-25F4B8ED2D69}"/>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331-424C-98D1-25F4B8ED2D69}"/>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331-424C-98D1-25F4B8ED2D69}"/>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331-424C-98D1-25F4B8ED2D69}"/>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331-424C-98D1-25F4B8ED2D69}"/>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331-424C-98D1-25F4B8ED2D69}"/>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331-424C-98D1-25F4B8ED2D69}"/>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331-424C-98D1-25F4B8ED2D69}"/>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331-424C-98D1-25F4B8ED2D69}"/>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331-424C-98D1-25F4B8ED2D69}"/>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E331-424C-98D1-25F4B8ED2D69}"/>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331-424C-98D1-25F4B8ED2D69}"/>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331-424C-98D1-25F4B8ED2D69}"/>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331-424C-98D1-25F4B8ED2D69}"/>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331-424C-98D1-25F4B8ED2D69}"/>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331-424C-98D1-25F4B8ED2D69}"/>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331-424C-98D1-25F4B8ED2D69}"/>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331-424C-98D1-25F4B8ED2D69}"/>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331-424C-98D1-25F4B8ED2D69}"/>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331-424C-98D1-25F4B8ED2D69}"/>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331-424C-98D1-25F4B8ED2D69}"/>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331-424C-98D1-25F4B8ED2D69}"/>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331-424C-98D1-25F4B8ED2D69}"/>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331-424C-98D1-25F4B8ED2D69}"/>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331-424C-98D1-25F4B8ED2D69}"/>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331-424C-98D1-25F4B8ED2D69}"/>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331-424C-98D1-25F4B8ED2D69}"/>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331-424C-98D1-25F4B8ED2D69}"/>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331-424C-98D1-25F4B8ED2D69}"/>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331-424C-98D1-25F4B8ED2D69}"/>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331-424C-98D1-25F4B8ED2D69}"/>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331-424C-98D1-25F4B8ED2D69}"/>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331-424C-98D1-25F4B8ED2D69}"/>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E331-424C-98D1-25F4B8ED2D69}"/>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331-424C-98D1-25F4B8ED2D69}"/>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331-424C-98D1-25F4B8ED2D69}"/>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E331-424C-98D1-25F4B8ED2D69}"/>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E331-424C-98D1-25F4B8ED2D69}"/>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E331-424C-98D1-25F4B8ED2D69}"/>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E331-424C-98D1-25F4B8ED2D69}"/>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E331-424C-98D1-25F4B8ED2D69}"/>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E331-424C-98D1-25F4B8ED2D69}"/>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E331-424C-98D1-25F4B8ED2D69}"/>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E331-424C-98D1-25F4B8ED2D69}"/>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E331-424C-98D1-25F4B8ED2D69}"/>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E331-424C-98D1-25F4B8ED2D69}"/>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E331-424C-98D1-25F4B8ED2D69}"/>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E331-424C-98D1-25F4B8ED2D69}"/>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E331-424C-98D1-25F4B8ED2D69}"/>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E331-424C-98D1-25F4B8ED2D69}"/>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E331-424C-98D1-25F4B8ED2D69}"/>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E331-424C-98D1-25F4B8ED2D69}"/>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E331-424C-98D1-25F4B8ED2D69}"/>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E331-424C-98D1-25F4B8ED2D69}"/>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E331-424C-98D1-25F4B8ED2D69}"/>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E331-424C-98D1-25F4B8ED2D69}"/>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E331-424C-98D1-25F4B8ED2D69}"/>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99.464548819491867</c:v>
                </c:pt>
                <c:pt idx="2">
                  <c:v>98.634419808100048</c:v>
                </c:pt>
                <c:pt idx="3">
                  <c:v>99.777194810795265</c:v>
                </c:pt>
                <c:pt idx="4">
                  <c:v>99.45736155532397</c:v>
                </c:pt>
                <c:pt idx="5">
                  <c:v>98.947065799403461</c:v>
                </c:pt>
                <c:pt idx="6">
                  <c:v>100.02156179250368</c:v>
                </c:pt>
                <c:pt idx="7">
                  <c:v>101.30089481438891</c:v>
                </c:pt>
                <c:pt idx="8">
                  <c:v>100.95949976641391</c:v>
                </c:pt>
                <c:pt idx="9">
                  <c:v>100.99543608725338</c:v>
                </c:pt>
                <c:pt idx="10">
                  <c:v>100.56779386926367</c:v>
                </c:pt>
                <c:pt idx="11">
                  <c:v>101.50932547525784</c:v>
                </c:pt>
                <c:pt idx="12">
                  <c:v>100.65763467136235</c:v>
                </c:pt>
                <c:pt idx="13">
                  <c:v>100.14733891544184</c:v>
                </c:pt>
                <c:pt idx="14">
                  <c:v>99.960470047076583</c:v>
                </c:pt>
                <c:pt idx="15">
                  <c:v>100.33420778380709</c:v>
                </c:pt>
                <c:pt idx="16">
                  <c:v>98.968627591907136</c:v>
                </c:pt>
                <c:pt idx="17">
                  <c:v>97.75038631544902</c:v>
                </c:pt>
                <c:pt idx="18">
                  <c:v>97.135875229094054</c:v>
                </c:pt>
                <c:pt idx="19">
                  <c:v>98.540985373917422</c:v>
                </c:pt>
                <c:pt idx="20">
                  <c:v>96.941819096560906</c:v>
                </c:pt>
                <c:pt idx="21">
                  <c:v>96.136845509756711</c:v>
                </c:pt>
                <c:pt idx="22">
                  <c:v>95.85294857512487</c:v>
                </c:pt>
                <c:pt idx="23">
                  <c:v>96.208718151435662</c:v>
                </c:pt>
                <c:pt idx="24">
                  <c:v>95.20609480001437</c:v>
                </c:pt>
              </c:numCache>
            </c:numRef>
          </c:val>
          <c:smooth val="0"/>
          <c:extLst>
            <c:ext xmlns:c16="http://schemas.microsoft.com/office/drawing/2014/chart" uri="{C3380CC4-5D6E-409C-BE32-E72D297353CC}">
              <c16:uniqueId val="{00000000-48E7-44BA-B808-B0F4B7993EE1}"/>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93.204238217025932</c:v>
                </c:pt>
                <c:pt idx="2">
                  <c:v>94.409937888198755</c:v>
                </c:pt>
                <c:pt idx="3">
                  <c:v>95.067592254293018</c:v>
                </c:pt>
                <c:pt idx="4">
                  <c:v>90.82937522835222</c:v>
                </c:pt>
                <c:pt idx="5">
                  <c:v>88.125685056631355</c:v>
                </c:pt>
                <c:pt idx="6">
                  <c:v>91.523565948118375</c:v>
                </c:pt>
                <c:pt idx="7">
                  <c:v>90.537084398976987</c:v>
                </c:pt>
                <c:pt idx="8">
                  <c:v>88.637194008037994</c:v>
                </c:pt>
                <c:pt idx="9">
                  <c:v>88.856412130069415</c:v>
                </c:pt>
                <c:pt idx="10">
                  <c:v>92.217756667884544</c:v>
                </c:pt>
                <c:pt idx="11">
                  <c:v>94.190719766167348</c:v>
                </c:pt>
                <c:pt idx="12">
                  <c:v>93.058092802338322</c:v>
                </c:pt>
                <c:pt idx="13">
                  <c:v>91.085129704055532</c:v>
                </c:pt>
                <c:pt idx="14">
                  <c:v>96.236755571793935</c:v>
                </c:pt>
                <c:pt idx="15">
                  <c:v>92.985020094994525</c:v>
                </c:pt>
                <c:pt idx="16">
                  <c:v>91.852393131165513</c:v>
                </c:pt>
                <c:pt idx="17">
                  <c:v>93.16770186335404</c:v>
                </c:pt>
                <c:pt idx="18">
                  <c:v>95.834855681402999</c:v>
                </c:pt>
                <c:pt idx="19">
                  <c:v>92.546583850931668</c:v>
                </c:pt>
                <c:pt idx="20">
                  <c:v>91.962002192181231</c:v>
                </c:pt>
                <c:pt idx="21">
                  <c:v>89.404457435147975</c:v>
                </c:pt>
                <c:pt idx="22">
                  <c:v>90.208257215929848</c:v>
                </c:pt>
                <c:pt idx="23">
                  <c:v>88.929484837413227</c:v>
                </c:pt>
                <c:pt idx="24">
                  <c:v>86.408476434051877</c:v>
                </c:pt>
              </c:numCache>
            </c:numRef>
          </c:val>
          <c:smooth val="0"/>
          <c:extLst>
            <c:ext xmlns:c16="http://schemas.microsoft.com/office/drawing/2014/chart" uri="{C3380CC4-5D6E-409C-BE32-E72D297353CC}">
              <c16:uniqueId val="{00000001-48E7-44BA-B808-B0F4B7993EE1}"/>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93.273174733388018</c:v>
                </c:pt>
                <c:pt idx="2">
                  <c:v>92.780968006562759</c:v>
                </c:pt>
                <c:pt idx="3">
                  <c:v>97.210828547990161</c:v>
                </c:pt>
                <c:pt idx="4">
                  <c:v>97.456931911402791</c:v>
                </c:pt>
                <c:pt idx="5">
                  <c:v>94.175553732567678</c:v>
                </c:pt>
                <c:pt idx="6">
                  <c:v>97.94913863822805</c:v>
                </c:pt>
                <c:pt idx="7">
                  <c:v>103.93765381460214</c:v>
                </c:pt>
                <c:pt idx="8">
                  <c:v>98.523379819524209</c:v>
                </c:pt>
                <c:pt idx="9">
                  <c:v>99.671862182116485</c:v>
                </c:pt>
                <c:pt idx="10">
                  <c:v>106.56275635767022</c:v>
                </c:pt>
                <c:pt idx="11">
                  <c:v>107.21903199343726</c:v>
                </c:pt>
                <c:pt idx="12">
                  <c:v>101.80475799835931</c:v>
                </c:pt>
                <c:pt idx="13">
                  <c:v>102.46103363412632</c:v>
                </c:pt>
                <c:pt idx="14">
                  <c:v>117.88351107465135</c:v>
                </c:pt>
                <c:pt idx="15">
                  <c:v>116.07875307629205</c:v>
                </c:pt>
                <c:pt idx="16">
                  <c:v>113.45365053322396</c:v>
                </c:pt>
                <c:pt idx="17">
                  <c:v>112.96144380639871</c:v>
                </c:pt>
                <c:pt idx="18">
                  <c:v>115.66858080393764</c:v>
                </c:pt>
                <c:pt idx="19">
                  <c:v>114.10992616899098</c:v>
                </c:pt>
                <c:pt idx="20">
                  <c:v>113.12551271534043</c:v>
                </c:pt>
                <c:pt idx="21">
                  <c:v>108.69565217391303</c:v>
                </c:pt>
                <c:pt idx="22">
                  <c:v>113.28958162428219</c:v>
                </c:pt>
                <c:pt idx="23">
                  <c:v>111.40278917145201</c:v>
                </c:pt>
                <c:pt idx="24">
                  <c:v>113.04347826086956</c:v>
                </c:pt>
              </c:numCache>
            </c:numRef>
          </c:val>
          <c:smooth val="0"/>
          <c:extLst>
            <c:ext xmlns:c16="http://schemas.microsoft.com/office/drawing/2014/chart" uri="{C3380CC4-5D6E-409C-BE32-E72D297353CC}">
              <c16:uniqueId val="{00000002-48E7-44BA-B808-B0F4B7993EE1}"/>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48E7-44BA-B808-B0F4B7993EE1}"/>
                </c:ext>
              </c:extLst>
            </c:dLbl>
            <c:dLbl>
              <c:idx val="1"/>
              <c:delete val="1"/>
              <c:extLst>
                <c:ext xmlns:c15="http://schemas.microsoft.com/office/drawing/2012/chart" uri="{CE6537A1-D6FC-4f65-9D91-7224C49458BB}"/>
                <c:ext xmlns:c16="http://schemas.microsoft.com/office/drawing/2014/chart" uri="{C3380CC4-5D6E-409C-BE32-E72D297353CC}">
                  <c16:uniqueId val="{00000004-48E7-44BA-B808-B0F4B7993EE1}"/>
                </c:ext>
              </c:extLst>
            </c:dLbl>
            <c:dLbl>
              <c:idx val="2"/>
              <c:delete val="1"/>
              <c:extLst>
                <c:ext xmlns:c15="http://schemas.microsoft.com/office/drawing/2012/chart" uri="{CE6537A1-D6FC-4f65-9D91-7224C49458BB}"/>
                <c:ext xmlns:c16="http://schemas.microsoft.com/office/drawing/2014/chart" uri="{C3380CC4-5D6E-409C-BE32-E72D297353CC}">
                  <c16:uniqueId val="{00000005-48E7-44BA-B808-B0F4B7993EE1}"/>
                </c:ext>
              </c:extLst>
            </c:dLbl>
            <c:dLbl>
              <c:idx val="3"/>
              <c:delete val="1"/>
              <c:extLst>
                <c:ext xmlns:c15="http://schemas.microsoft.com/office/drawing/2012/chart" uri="{CE6537A1-D6FC-4f65-9D91-7224C49458BB}"/>
                <c:ext xmlns:c16="http://schemas.microsoft.com/office/drawing/2014/chart" uri="{C3380CC4-5D6E-409C-BE32-E72D297353CC}">
                  <c16:uniqueId val="{00000006-48E7-44BA-B808-B0F4B7993EE1}"/>
                </c:ext>
              </c:extLst>
            </c:dLbl>
            <c:dLbl>
              <c:idx val="4"/>
              <c:delete val="1"/>
              <c:extLst>
                <c:ext xmlns:c15="http://schemas.microsoft.com/office/drawing/2012/chart" uri="{CE6537A1-D6FC-4f65-9D91-7224C49458BB}"/>
                <c:ext xmlns:c16="http://schemas.microsoft.com/office/drawing/2014/chart" uri="{C3380CC4-5D6E-409C-BE32-E72D297353CC}">
                  <c16:uniqueId val="{00000007-48E7-44BA-B808-B0F4B7993EE1}"/>
                </c:ext>
              </c:extLst>
            </c:dLbl>
            <c:dLbl>
              <c:idx val="5"/>
              <c:delete val="1"/>
              <c:extLst>
                <c:ext xmlns:c15="http://schemas.microsoft.com/office/drawing/2012/chart" uri="{CE6537A1-D6FC-4f65-9D91-7224C49458BB}"/>
                <c:ext xmlns:c16="http://schemas.microsoft.com/office/drawing/2014/chart" uri="{C3380CC4-5D6E-409C-BE32-E72D297353CC}">
                  <c16:uniqueId val="{00000008-48E7-44BA-B808-B0F4B7993EE1}"/>
                </c:ext>
              </c:extLst>
            </c:dLbl>
            <c:dLbl>
              <c:idx val="6"/>
              <c:delete val="1"/>
              <c:extLst>
                <c:ext xmlns:c15="http://schemas.microsoft.com/office/drawing/2012/chart" uri="{CE6537A1-D6FC-4f65-9D91-7224C49458BB}"/>
                <c:ext xmlns:c16="http://schemas.microsoft.com/office/drawing/2014/chart" uri="{C3380CC4-5D6E-409C-BE32-E72D297353CC}">
                  <c16:uniqueId val="{00000009-48E7-44BA-B808-B0F4B7993EE1}"/>
                </c:ext>
              </c:extLst>
            </c:dLbl>
            <c:dLbl>
              <c:idx val="7"/>
              <c:delete val="1"/>
              <c:extLst>
                <c:ext xmlns:c15="http://schemas.microsoft.com/office/drawing/2012/chart" uri="{CE6537A1-D6FC-4f65-9D91-7224C49458BB}"/>
                <c:ext xmlns:c16="http://schemas.microsoft.com/office/drawing/2014/chart" uri="{C3380CC4-5D6E-409C-BE32-E72D297353CC}">
                  <c16:uniqueId val="{0000000A-48E7-44BA-B808-B0F4B7993EE1}"/>
                </c:ext>
              </c:extLst>
            </c:dLbl>
            <c:dLbl>
              <c:idx val="8"/>
              <c:delete val="1"/>
              <c:extLst>
                <c:ext xmlns:c15="http://schemas.microsoft.com/office/drawing/2012/chart" uri="{CE6537A1-D6FC-4f65-9D91-7224C49458BB}"/>
                <c:ext xmlns:c16="http://schemas.microsoft.com/office/drawing/2014/chart" uri="{C3380CC4-5D6E-409C-BE32-E72D297353CC}">
                  <c16:uniqueId val="{0000000B-48E7-44BA-B808-B0F4B7993EE1}"/>
                </c:ext>
              </c:extLst>
            </c:dLbl>
            <c:dLbl>
              <c:idx val="9"/>
              <c:delete val="1"/>
              <c:extLst>
                <c:ext xmlns:c15="http://schemas.microsoft.com/office/drawing/2012/chart" uri="{CE6537A1-D6FC-4f65-9D91-7224C49458BB}"/>
                <c:ext xmlns:c16="http://schemas.microsoft.com/office/drawing/2014/chart" uri="{C3380CC4-5D6E-409C-BE32-E72D297353CC}">
                  <c16:uniqueId val="{0000000C-48E7-44BA-B808-B0F4B7993EE1}"/>
                </c:ext>
              </c:extLst>
            </c:dLbl>
            <c:dLbl>
              <c:idx val="10"/>
              <c:delete val="1"/>
              <c:extLst>
                <c:ext xmlns:c15="http://schemas.microsoft.com/office/drawing/2012/chart" uri="{CE6537A1-D6FC-4f65-9D91-7224C49458BB}"/>
                <c:ext xmlns:c16="http://schemas.microsoft.com/office/drawing/2014/chart" uri="{C3380CC4-5D6E-409C-BE32-E72D297353CC}">
                  <c16:uniqueId val="{0000000D-48E7-44BA-B808-B0F4B7993EE1}"/>
                </c:ext>
              </c:extLst>
            </c:dLbl>
            <c:dLbl>
              <c:idx val="11"/>
              <c:delete val="1"/>
              <c:extLst>
                <c:ext xmlns:c15="http://schemas.microsoft.com/office/drawing/2012/chart" uri="{CE6537A1-D6FC-4f65-9D91-7224C49458BB}"/>
                <c:ext xmlns:c16="http://schemas.microsoft.com/office/drawing/2014/chart" uri="{C3380CC4-5D6E-409C-BE32-E72D297353CC}">
                  <c16:uniqueId val="{0000000E-48E7-44BA-B808-B0F4B7993EE1}"/>
                </c:ext>
              </c:extLst>
            </c:dLbl>
            <c:dLbl>
              <c:idx val="12"/>
              <c:delete val="1"/>
              <c:extLst>
                <c:ext xmlns:c15="http://schemas.microsoft.com/office/drawing/2012/chart" uri="{CE6537A1-D6FC-4f65-9D91-7224C49458BB}"/>
                <c:ext xmlns:c16="http://schemas.microsoft.com/office/drawing/2014/chart" uri="{C3380CC4-5D6E-409C-BE32-E72D297353CC}">
                  <c16:uniqueId val="{0000000F-48E7-44BA-B808-B0F4B7993EE1}"/>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8E7-44BA-B808-B0F4B7993EE1}"/>
                </c:ext>
              </c:extLst>
            </c:dLbl>
            <c:dLbl>
              <c:idx val="14"/>
              <c:delete val="1"/>
              <c:extLst>
                <c:ext xmlns:c15="http://schemas.microsoft.com/office/drawing/2012/chart" uri="{CE6537A1-D6FC-4f65-9D91-7224C49458BB}"/>
                <c:ext xmlns:c16="http://schemas.microsoft.com/office/drawing/2014/chart" uri="{C3380CC4-5D6E-409C-BE32-E72D297353CC}">
                  <c16:uniqueId val="{00000011-48E7-44BA-B808-B0F4B7993EE1}"/>
                </c:ext>
              </c:extLst>
            </c:dLbl>
            <c:dLbl>
              <c:idx val="15"/>
              <c:delete val="1"/>
              <c:extLst>
                <c:ext xmlns:c15="http://schemas.microsoft.com/office/drawing/2012/chart" uri="{CE6537A1-D6FC-4f65-9D91-7224C49458BB}"/>
                <c:ext xmlns:c16="http://schemas.microsoft.com/office/drawing/2014/chart" uri="{C3380CC4-5D6E-409C-BE32-E72D297353CC}">
                  <c16:uniqueId val="{00000012-48E7-44BA-B808-B0F4B7993EE1}"/>
                </c:ext>
              </c:extLst>
            </c:dLbl>
            <c:dLbl>
              <c:idx val="16"/>
              <c:delete val="1"/>
              <c:extLst>
                <c:ext xmlns:c15="http://schemas.microsoft.com/office/drawing/2012/chart" uri="{CE6537A1-D6FC-4f65-9D91-7224C49458BB}"/>
                <c:ext xmlns:c16="http://schemas.microsoft.com/office/drawing/2014/chart" uri="{C3380CC4-5D6E-409C-BE32-E72D297353CC}">
                  <c16:uniqueId val="{00000013-48E7-44BA-B808-B0F4B7993EE1}"/>
                </c:ext>
              </c:extLst>
            </c:dLbl>
            <c:dLbl>
              <c:idx val="17"/>
              <c:delete val="1"/>
              <c:extLst>
                <c:ext xmlns:c15="http://schemas.microsoft.com/office/drawing/2012/chart" uri="{CE6537A1-D6FC-4f65-9D91-7224C49458BB}"/>
                <c:ext xmlns:c16="http://schemas.microsoft.com/office/drawing/2014/chart" uri="{C3380CC4-5D6E-409C-BE32-E72D297353CC}">
                  <c16:uniqueId val="{00000014-48E7-44BA-B808-B0F4B7993EE1}"/>
                </c:ext>
              </c:extLst>
            </c:dLbl>
            <c:dLbl>
              <c:idx val="18"/>
              <c:delete val="1"/>
              <c:extLst>
                <c:ext xmlns:c15="http://schemas.microsoft.com/office/drawing/2012/chart" uri="{CE6537A1-D6FC-4f65-9D91-7224C49458BB}"/>
                <c:ext xmlns:c16="http://schemas.microsoft.com/office/drawing/2014/chart" uri="{C3380CC4-5D6E-409C-BE32-E72D297353CC}">
                  <c16:uniqueId val="{00000015-48E7-44BA-B808-B0F4B7993EE1}"/>
                </c:ext>
              </c:extLst>
            </c:dLbl>
            <c:dLbl>
              <c:idx val="19"/>
              <c:delete val="1"/>
              <c:extLst>
                <c:ext xmlns:c15="http://schemas.microsoft.com/office/drawing/2012/chart" uri="{CE6537A1-D6FC-4f65-9D91-7224C49458BB}"/>
                <c:ext xmlns:c16="http://schemas.microsoft.com/office/drawing/2014/chart" uri="{C3380CC4-5D6E-409C-BE32-E72D297353CC}">
                  <c16:uniqueId val="{00000016-48E7-44BA-B808-B0F4B7993EE1}"/>
                </c:ext>
              </c:extLst>
            </c:dLbl>
            <c:dLbl>
              <c:idx val="20"/>
              <c:delete val="1"/>
              <c:extLst>
                <c:ext xmlns:c15="http://schemas.microsoft.com/office/drawing/2012/chart" uri="{CE6537A1-D6FC-4f65-9D91-7224C49458BB}"/>
                <c:ext xmlns:c16="http://schemas.microsoft.com/office/drawing/2014/chart" uri="{C3380CC4-5D6E-409C-BE32-E72D297353CC}">
                  <c16:uniqueId val="{00000017-48E7-44BA-B808-B0F4B7993EE1}"/>
                </c:ext>
              </c:extLst>
            </c:dLbl>
            <c:dLbl>
              <c:idx val="21"/>
              <c:delete val="1"/>
              <c:extLst>
                <c:ext xmlns:c15="http://schemas.microsoft.com/office/drawing/2012/chart" uri="{CE6537A1-D6FC-4f65-9D91-7224C49458BB}"/>
                <c:ext xmlns:c16="http://schemas.microsoft.com/office/drawing/2014/chart" uri="{C3380CC4-5D6E-409C-BE32-E72D297353CC}">
                  <c16:uniqueId val="{00000018-48E7-44BA-B808-B0F4B7993EE1}"/>
                </c:ext>
              </c:extLst>
            </c:dLbl>
            <c:dLbl>
              <c:idx val="22"/>
              <c:delete val="1"/>
              <c:extLst>
                <c:ext xmlns:c15="http://schemas.microsoft.com/office/drawing/2012/chart" uri="{CE6537A1-D6FC-4f65-9D91-7224C49458BB}"/>
                <c:ext xmlns:c16="http://schemas.microsoft.com/office/drawing/2014/chart" uri="{C3380CC4-5D6E-409C-BE32-E72D297353CC}">
                  <c16:uniqueId val="{00000019-48E7-44BA-B808-B0F4B7993EE1}"/>
                </c:ext>
              </c:extLst>
            </c:dLbl>
            <c:dLbl>
              <c:idx val="23"/>
              <c:delete val="1"/>
              <c:extLst>
                <c:ext xmlns:c15="http://schemas.microsoft.com/office/drawing/2012/chart" uri="{CE6537A1-D6FC-4f65-9D91-7224C49458BB}"/>
                <c:ext xmlns:c16="http://schemas.microsoft.com/office/drawing/2014/chart" uri="{C3380CC4-5D6E-409C-BE32-E72D297353CC}">
                  <c16:uniqueId val="{0000001A-48E7-44BA-B808-B0F4B7993EE1}"/>
                </c:ext>
              </c:extLst>
            </c:dLbl>
            <c:dLbl>
              <c:idx val="24"/>
              <c:delete val="1"/>
              <c:extLst>
                <c:ext xmlns:c15="http://schemas.microsoft.com/office/drawing/2012/chart" uri="{CE6537A1-D6FC-4f65-9D91-7224C49458BB}"/>
                <c:ext xmlns:c16="http://schemas.microsoft.com/office/drawing/2014/chart" uri="{C3380CC4-5D6E-409C-BE32-E72D297353CC}">
                  <c16:uniqueId val="{0000001B-48E7-44BA-B808-B0F4B7993EE1}"/>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27827</c:v>
                </c:pt>
                <c:pt idx="1">
                  <c:v>27678</c:v>
                </c:pt>
                <c:pt idx="2">
                  <c:v>27447</c:v>
                </c:pt>
                <c:pt idx="3">
                  <c:v>27765</c:v>
                </c:pt>
                <c:pt idx="4">
                  <c:v>27676</c:v>
                </c:pt>
                <c:pt idx="5">
                  <c:v>27534</c:v>
                </c:pt>
                <c:pt idx="6">
                  <c:v>27833</c:v>
                </c:pt>
                <c:pt idx="7">
                  <c:v>28189</c:v>
                </c:pt>
                <c:pt idx="8">
                  <c:v>28094</c:v>
                </c:pt>
                <c:pt idx="9">
                  <c:v>28104</c:v>
                </c:pt>
                <c:pt idx="10">
                  <c:v>27985</c:v>
                </c:pt>
                <c:pt idx="11">
                  <c:v>28247</c:v>
                </c:pt>
                <c:pt idx="12">
                  <c:v>28010</c:v>
                </c:pt>
                <c:pt idx="13">
                  <c:v>27868</c:v>
                </c:pt>
                <c:pt idx="14">
                  <c:v>27816</c:v>
                </c:pt>
                <c:pt idx="15">
                  <c:v>27920</c:v>
                </c:pt>
                <c:pt idx="16">
                  <c:v>27540</c:v>
                </c:pt>
                <c:pt idx="17">
                  <c:v>27201</c:v>
                </c:pt>
                <c:pt idx="18">
                  <c:v>27030</c:v>
                </c:pt>
                <c:pt idx="19">
                  <c:v>27421</c:v>
                </c:pt>
                <c:pt idx="20">
                  <c:v>26976</c:v>
                </c:pt>
                <c:pt idx="21">
                  <c:v>26752</c:v>
                </c:pt>
                <c:pt idx="22">
                  <c:v>26673</c:v>
                </c:pt>
                <c:pt idx="23">
                  <c:v>26772</c:v>
                </c:pt>
                <c:pt idx="24">
                  <c:v>26493</c:v>
                </c:pt>
              </c:numCache>
            </c:numRef>
          </c:val>
          <c:smooth val="0"/>
          <c:extLst>
            <c:ext xmlns:c16="http://schemas.microsoft.com/office/drawing/2014/chart" uri="{C3380CC4-5D6E-409C-BE32-E72D297353CC}">
              <c16:uniqueId val="{0000001C-48E7-44BA-B808-B0F4B7993EE1}"/>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7</xdr:col>
      <xdr:colOff>1666875</xdr:colOff>
      <xdr:row>58</xdr:row>
      <xdr:rowOff>152400</xdr:rowOff>
    </xdr:to>
    <xdr:pic>
      <xdr:nvPicPr>
        <xdr:cNvPr id="2" name="Grafik 18">
          <a:extLst>
            <a:ext uri="{FF2B5EF4-FFF2-40B4-BE49-F238E27FC236}">
              <a16:creationId xmlns:a16="http://schemas.microsoft.com/office/drawing/2014/main" id="{38853C53-8335-4C69-A9D1-74EEAC0F0C2B}"/>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7</xdr:col>
      <xdr:colOff>1660525</xdr:colOff>
      <xdr:row>14</xdr:row>
      <xdr:rowOff>88900</xdr:rowOff>
    </xdr:to>
    <xdr:pic>
      <xdr:nvPicPr>
        <xdr:cNvPr id="3" name="Bild 14">
          <a:extLst>
            <a:ext uri="{FF2B5EF4-FFF2-40B4-BE49-F238E27FC236}">
              <a16:creationId xmlns:a16="http://schemas.microsoft.com/office/drawing/2014/main" id="{89CD7EAE-B3D5-403D-8466-9E2FCB638B45}"/>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99604</xdr:rowOff>
    </xdr:to>
    <xdr:pic>
      <xdr:nvPicPr>
        <xdr:cNvPr id="4" name="Bild 2">
          <a:extLst>
            <a:ext uri="{FF2B5EF4-FFF2-40B4-BE49-F238E27FC236}">
              <a16:creationId xmlns:a16="http://schemas.microsoft.com/office/drawing/2014/main" id="{A954D338-9F4F-45E1-BAE0-00BCCCA06809}"/>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0DF04931-0B3B-4EF4-BE9B-8B9C9B24C039}"/>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33D4CB1E-DE45-47F2-BFCC-8033EB736D75}"/>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A6280411-7927-48CF-BDBB-EB25AD40B566}"/>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Altenburger Land (16077)</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4549C085-3048-4DF1-BA80-3B323C343B5F}"/>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29949B40-A418-4ABB-A72C-1B6ED8DC44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3D9AC691-067A-4687-B4D7-8FF54FB1095F}"/>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DB95A228-6614-4109-9D18-6CA08D9A96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BC9FE835-E3C4-4AA8-AA59-8E7779AFA77F}"/>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EDF99FE9-4D5B-4E43-AF4C-72FF90E8FE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DEE8EED-B69C-499D-8D40-BC86124FE0E6}"/>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2D3F47AA-60A0-49BF-9A2E-F2AD8511F4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780AE6CA-96BF-4119-A7D2-6EF6A5726102}"/>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3D81F00F-77AD-453F-8EC5-B2D023E880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1AEE9DB3-630A-4858-82DF-28F97A1B8421}"/>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84B48DA1-F43D-4AEF-A20C-1C5DF4DD3D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1286F76C-BD27-4D2D-8D1E-A42FE1D97A3C}"/>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E3FBD9A8-1D37-4758-84F9-062E129A2F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9EC56A8C-184E-4E33-BDC6-5817993A78A3}"/>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E8983620-6232-498C-B632-B34709A288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617DCCAA-0B2A-43C7-B359-515F53D160D3}"/>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8295052F-029F-47EC-A5E1-DDE473C348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47B1CB71-0C98-495A-97C0-26FF8A54519E}"/>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89194BD5-826A-4B19-BAE8-D6E20189BB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E86C155B-3C95-49C7-86C2-D734C6CA01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3DF7986B-6BA5-4E3C-88DC-8DEF4DD8478C}"/>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4BCEEACA-2AF9-4821-8194-DCBE23E205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A51C85DC-9FA8-4E0F-AB6D-7E9ED4962FFE}"/>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E6AB95A9-7B20-4E0F-A00E-341D29A22E0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3B3D16F4-2B7E-4D21-A217-291FB969FD6C}"/>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085F182D-03CF-49A3-AF94-86BD1D282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6758F402-4F06-4167-8A73-2F5904525BA6}"/>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F8740F75-F55F-4D77-8FCC-3DACDCC2C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BBE38D34-C02D-4ACD-BD52-BCADEE01DAC2}"/>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D01E77EA-0C77-4569-AB5D-A0B88004F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00D5ACDE-705A-4EB5-B059-08FD3E4ACEDD}"/>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36E99441-25B1-4150-AA5B-3B577B358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94B2A9D2-927D-4A6E-ABFB-8FC9B6809240}"/>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A8F9AD5C-A512-4BDA-A6E0-527D161F6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075913EC-4F29-4458-9C2D-40E089CC379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AF8925B6-2811-45C0-8FCC-A154096093D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09D7A43C-2ACE-4D03-80A5-4647792EB645}"/>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F59E3365-7A08-401A-A1FC-7EE5BD143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3DCE1FEA-5B62-4623-A325-89C38F2E32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4A171A3E-5974-41CE-B336-10B6B205D8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FB82A247-A1A0-42AC-BA38-660645C08A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660ED891-70C4-44B9-AA2C-77A2CAF09A4D}"/>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3812F347-3BD9-4EDB-BFF9-B1D2A8CCC7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1A97E0A3-1049-4E3D-B747-372AB5CD74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4C83B4F8-69CC-49EE-8122-04A59C852C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65074EB7-9485-4C9D-9E14-D5E8249F8A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4073D793-9D30-4167-818A-C6C7B217FB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043AE4DF-D020-4870-8001-5CEB4A3B16A8}"/>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E464E45C-61C4-43E2-8986-4B3EE2740677}"/>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F7E09A4B-609F-4186-A5AD-B9D2CAD5EF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8D8A8175-ECF7-4C31-9377-54A11333366E}"/>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52B6CCF4-F365-4FBC-B737-C5457BEF64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6EE35FB1-4194-4C42-9074-FB71C2365DD9}"/>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01A72FE1-B91A-4B9A-8588-B811EC2DC1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40A70308-3E44-4042-9133-0A5EBC0DE42D}"/>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5D1B7028-9271-41C7-BE87-F548956188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76EA5199-2D08-4090-AFAA-D9311BBD84EF}"/>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O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68A9E-7437-407B-BF72-76744B57CCCC}">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63F39-820C-4932-ABB7-338138D4D645}">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3743</v>
      </c>
      <c r="E12" s="79">
        <v>3792</v>
      </c>
      <c r="F12" s="79">
        <v>3850</v>
      </c>
      <c r="G12" s="79">
        <v>3772</v>
      </c>
      <c r="H12" s="105">
        <v>3896</v>
      </c>
      <c r="I12" s="80">
        <v>-153</v>
      </c>
      <c r="J12" s="81">
        <v>-3.9271047227926079</v>
      </c>
      <c r="K12"/>
      <c r="L12"/>
      <c r="M12"/>
      <c r="N12"/>
      <c r="O12"/>
      <c r="P12"/>
    </row>
    <row r="13" spans="1:16" ht="14.45" customHeight="1" x14ac:dyDescent="0.2">
      <c r="A13" s="85" t="s">
        <v>97</v>
      </c>
      <c r="B13" s="84" t="s">
        <v>98</v>
      </c>
      <c r="C13" s="78">
        <v>46.299759551162168</v>
      </c>
      <c r="D13" s="80">
        <v>1733</v>
      </c>
      <c r="E13" s="79">
        <v>1738</v>
      </c>
      <c r="F13" s="79">
        <v>1748</v>
      </c>
      <c r="G13" s="79">
        <v>1727</v>
      </c>
      <c r="H13" s="105">
        <v>1785</v>
      </c>
      <c r="I13" s="80">
        <v>-52</v>
      </c>
      <c r="J13" s="81">
        <v>-2.9131652661064424</v>
      </c>
      <c r="K13"/>
      <c r="L13"/>
      <c r="M13"/>
      <c r="N13"/>
      <c r="O13"/>
      <c r="P13"/>
    </row>
    <row r="14" spans="1:16" ht="14.45" customHeight="1" x14ac:dyDescent="0.2">
      <c r="A14" s="85"/>
      <c r="B14" s="84" t="s">
        <v>99</v>
      </c>
      <c r="C14" s="78">
        <v>53.700240448837832</v>
      </c>
      <c r="D14" s="80">
        <v>2010</v>
      </c>
      <c r="E14" s="79">
        <v>2054</v>
      </c>
      <c r="F14" s="79">
        <v>2102</v>
      </c>
      <c r="G14" s="79">
        <v>2045</v>
      </c>
      <c r="H14" s="105">
        <v>2111</v>
      </c>
      <c r="I14" s="80">
        <v>-101</v>
      </c>
      <c r="J14" s="81">
        <v>-4.7844623401231647</v>
      </c>
      <c r="K14"/>
      <c r="L14"/>
      <c r="M14"/>
      <c r="N14"/>
      <c r="O14"/>
      <c r="P14"/>
    </row>
    <row r="15" spans="1:16" ht="14.45" customHeight="1" x14ac:dyDescent="0.2">
      <c r="A15" s="83" t="s">
        <v>97</v>
      </c>
      <c r="B15" s="86" t="s">
        <v>100</v>
      </c>
      <c r="C15" s="78">
        <v>16.564253272775847</v>
      </c>
      <c r="D15" s="80">
        <v>620</v>
      </c>
      <c r="E15" s="79">
        <v>640</v>
      </c>
      <c r="F15" s="79">
        <v>654</v>
      </c>
      <c r="G15" s="79">
        <v>621</v>
      </c>
      <c r="H15" s="105">
        <v>655</v>
      </c>
      <c r="I15" s="80">
        <v>-35</v>
      </c>
      <c r="J15" s="81">
        <v>-5.343511450381679</v>
      </c>
      <c r="K15"/>
      <c r="L15"/>
      <c r="M15"/>
      <c r="N15"/>
      <c r="O15"/>
      <c r="P15"/>
    </row>
    <row r="16" spans="1:16" ht="14.45" customHeight="1" x14ac:dyDescent="0.2">
      <c r="A16" s="83"/>
      <c r="B16" s="86" t="s">
        <v>101</v>
      </c>
      <c r="C16" s="78">
        <v>36.548223350253807</v>
      </c>
      <c r="D16" s="80">
        <v>1368</v>
      </c>
      <c r="E16" s="79">
        <v>1361</v>
      </c>
      <c r="F16" s="79">
        <v>1418</v>
      </c>
      <c r="G16" s="79">
        <v>1376</v>
      </c>
      <c r="H16" s="105">
        <v>1421</v>
      </c>
      <c r="I16" s="80">
        <v>-53</v>
      </c>
      <c r="J16" s="81">
        <v>-3.729767769176636</v>
      </c>
      <c r="K16"/>
      <c r="L16"/>
      <c r="M16"/>
      <c r="N16"/>
      <c r="O16"/>
      <c r="P16"/>
    </row>
    <row r="17" spans="1:16" ht="14.45" customHeight="1" x14ac:dyDescent="0.2">
      <c r="A17" s="83"/>
      <c r="B17" s="86" t="s">
        <v>102</v>
      </c>
      <c r="C17" s="78">
        <v>18.728292813251404</v>
      </c>
      <c r="D17" s="80">
        <v>701</v>
      </c>
      <c r="E17" s="79">
        <v>723</v>
      </c>
      <c r="F17" s="79">
        <v>714</v>
      </c>
      <c r="G17" s="79">
        <v>730</v>
      </c>
      <c r="H17" s="105">
        <v>755</v>
      </c>
      <c r="I17" s="80">
        <v>-54</v>
      </c>
      <c r="J17" s="81">
        <v>-7.1523178807947021</v>
      </c>
      <c r="K17"/>
      <c r="L17"/>
      <c r="M17"/>
      <c r="N17"/>
      <c r="O17"/>
      <c r="P17"/>
    </row>
    <row r="18" spans="1:16" ht="14.45" customHeight="1" x14ac:dyDescent="0.2">
      <c r="A18" s="85"/>
      <c r="B18" s="86" t="s">
        <v>103</v>
      </c>
      <c r="C18" s="78">
        <v>28.159230563718943</v>
      </c>
      <c r="D18" s="80">
        <v>1054</v>
      </c>
      <c r="E18" s="79">
        <v>1068</v>
      </c>
      <c r="F18" s="79">
        <v>1064</v>
      </c>
      <c r="G18" s="79">
        <v>1045</v>
      </c>
      <c r="H18" s="105">
        <v>1065</v>
      </c>
      <c r="I18" s="80">
        <v>-11</v>
      </c>
      <c r="J18" s="81">
        <v>-1.0328638497652582</v>
      </c>
      <c r="K18"/>
      <c r="L18"/>
      <c r="M18"/>
      <c r="N18"/>
      <c r="O18"/>
      <c r="P18"/>
    </row>
    <row r="19" spans="1:16" ht="14.45" customHeight="1" x14ac:dyDescent="0.2">
      <c r="A19" s="85"/>
      <c r="B19" s="86" t="s">
        <v>104</v>
      </c>
      <c r="C19" s="78">
        <v>4.1143467806572271</v>
      </c>
      <c r="D19" s="80">
        <v>154</v>
      </c>
      <c r="E19" s="79">
        <v>170</v>
      </c>
      <c r="F19" s="79">
        <v>180</v>
      </c>
      <c r="G19" s="79">
        <v>195</v>
      </c>
      <c r="H19" s="105">
        <v>166</v>
      </c>
      <c r="I19" s="80">
        <v>-12</v>
      </c>
      <c r="J19" s="81">
        <v>-7.2289156626506026</v>
      </c>
      <c r="K19"/>
      <c r="L19"/>
      <c r="M19"/>
      <c r="N19"/>
      <c r="O19"/>
      <c r="P19"/>
    </row>
    <row r="20" spans="1:16" ht="14.45" customHeight="1" x14ac:dyDescent="0.2">
      <c r="A20" s="85" t="s">
        <v>105</v>
      </c>
      <c r="B20" s="84" t="s">
        <v>108</v>
      </c>
      <c r="C20" s="78">
        <v>93.588030991183544</v>
      </c>
      <c r="D20" s="80">
        <v>3503</v>
      </c>
      <c r="E20" s="79">
        <v>3535</v>
      </c>
      <c r="F20" s="79">
        <v>3600</v>
      </c>
      <c r="G20" s="79">
        <v>3531</v>
      </c>
      <c r="H20" s="105">
        <v>3656</v>
      </c>
      <c r="I20" s="80">
        <v>-153</v>
      </c>
      <c r="J20" s="81">
        <v>-4.1849015317286655</v>
      </c>
      <c r="K20"/>
      <c r="L20"/>
      <c r="M20"/>
      <c r="N20"/>
      <c r="O20"/>
      <c r="P20"/>
    </row>
    <row r="21" spans="1:16" ht="14.45" customHeight="1" x14ac:dyDescent="0.2">
      <c r="A21" s="88"/>
      <c r="B21" s="89" t="s">
        <v>109</v>
      </c>
      <c r="C21" s="90">
        <v>6.4119690088164578</v>
      </c>
      <c r="D21" s="108">
        <v>240</v>
      </c>
      <c r="E21" s="109">
        <v>257</v>
      </c>
      <c r="F21" s="109">
        <v>250</v>
      </c>
      <c r="G21" s="109">
        <v>241</v>
      </c>
      <c r="H21" s="110">
        <v>240</v>
      </c>
      <c r="I21" s="108">
        <v>0</v>
      </c>
      <c r="J21" s="111">
        <v>0</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120659</v>
      </c>
      <c r="E23" s="79">
        <v>121164</v>
      </c>
      <c r="F23" s="79">
        <v>121330</v>
      </c>
      <c r="G23" s="79">
        <v>118648</v>
      </c>
      <c r="H23" s="105">
        <v>120231</v>
      </c>
      <c r="I23" s="80">
        <v>428</v>
      </c>
      <c r="J23" s="81">
        <v>0.35598140246691784</v>
      </c>
      <c r="K23"/>
      <c r="L23"/>
      <c r="M23"/>
      <c r="N23"/>
      <c r="O23"/>
      <c r="P23"/>
    </row>
    <row r="24" spans="1:16" ht="14.45" customHeight="1" x14ac:dyDescent="0.2">
      <c r="A24" s="85" t="s">
        <v>97</v>
      </c>
      <c r="B24" s="84" t="s">
        <v>98</v>
      </c>
      <c r="C24" s="78">
        <v>46.329739182323742</v>
      </c>
      <c r="D24" s="80">
        <v>55901</v>
      </c>
      <c r="E24" s="79">
        <v>56265</v>
      </c>
      <c r="F24" s="79">
        <v>56280</v>
      </c>
      <c r="G24" s="79">
        <v>54823</v>
      </c>
      <c r="H24" s="105">
        <v>55448</v>
      </c>
      <c r="I24" s="80">
        <v>453</v>
      </c>
      <c r="J24" s="81">
        <v>0.81698167652575382</v>
      </c>
      <c r="K24"/>
      <c r="L24"/>
      <c r="M24"/>
      <c r="N24"/>
      <c r="O24"/>
      <c r="P24"/>
    </row>
    <row r="25" spans="1:16" ht="14.45" customHeight="1" x14ac:dyDescent="0.2">
      <c r="A25" s="85"/>
      <c r="B25" s="84" t="s">
        <v>99</v>
      </c>
      <c r="C25" s="78">
        <v>53.670260817676258</v>
      </c>
      <c r="D25" s="80">
        <v>64758</v>
      </c>
      <c r="E25" s="79">
        <v>64899</v>
      </c>
      <c r="F25" s="79">
        <v>65050</v>
      </c>
      <c r="G25" s="79">
        <v>63825</v>
      </c>
      <c r="H25" s="105">
        <v>64783</v>
      </c>
      <c r="I25" s="80">
        <v>-25</v>
      </c>
      <c r="J25" s="81">
        <v>-3.8590370930645386E-2</v>
      </c>
      <c r="K25"/>
      <c r="L25"/>
      <c r="M25"/>
      <c r="N25"/>
      <c r="O25"/>
      <c r="P25"/>
    </row>
    <row r="26" spans="1:16" ht="14.45" customHeight="1" x14ac:dyDescent="0.2">
      <c r="A26" s="83" t="s">
        <v>97</v>
      </c>
      <c r="B26" s="86" t="s">
        <v>100</v>
      </c>
      <c r="C26" s="78">
        <v>18.34177309608069</v>
      </c>
      <c r="D26" s="80">
        <v>22131</v>
      </c>
      <c r="E26" s="79">
        <v>22175</v>
      </c>
      <c r="F26" s="79">
        <v>23017</v>
      </c>
      <c r="G26" s="79">
        <v>21667</v>
      </c>
      <c r="H26" s="105">
        <v>22150</v>
      </c>
      <c r="I26" s="80">
        <v>-19</v>
      </c>
      <c r="J26" s="81">
        <v>-8.5778781038374718E-2</v>
      </c>
      <c r="K26"/>
      <c r="L26"/>
      <c r="M26"/>
      <c r="N26"/>
      <c r="O26"/>
      <c r="P26"/>
    </row>
    <row r="27" spans="1:16" ht="14.45" customHeight="1" x14ac:dyDescent="0.2">
      <c r="A27" s="83"/>
      <c r="B27" s="86" t="s">
        <v>101</v>
      </c>
      <c r="C27" s="78">
        <v>39.434273448313014</v>
      </c>
      <c r="D27" s="80">
        <v>47581</v>
      </c>
      <c r="E27" s="79">
        <v>47537</v>
      </c>
      <c r="F27" s="79">
        <v>47187</v>
      </c>
      <c r="G27" s="79">
        <v>46375</v>
      </c>
      <c r="H27" s="105">
        <v>46925</v>
      </c>
      <c r="I27" s="80">
        <v>656</v>
      </c>
      <c r="J27" s="81">
        <v>1.3979754928076717</v>
      </c>
      <c r="K27"/>
      <c r="L27"/>
      <c r="M27"/>
      <c r="N27"/>
      <c r="O27"/>
      <c r="P27"/>
    </row>
    <row r="28" spans="1:16" ht="14.45" customHeight="1" x14ac:dyDescent="0.2">
      <c r="A28" s="83"/>
      <c r="B28" s="86" t="s">
        <v>102</v>
      </c>
      <c r="C28" s="78">
        <v>15.97062796807532</v>
      </c>
      <c r="D28" s="80">
        <v>19270</v>
      </c>
      <c r="E28" s="79">
        <v>19689</v>
      </c>
      <c r="F28" s="79">
        <v>19815</v>
      </c>
      <c r="G28" s="79">
        <v>19968</v>
      </c>
      <c r="H28" s="105">
        <v>20071</v>
      </c>
      <c r="I28" s="80">
        <v>-801</v>
      </c>
      <c r="J28" s="81">
        <v>-3.9908325444671418</v>
      </c>
      <c r="K28"/>
      <c r="L28"/>
      <c r="M28"/>
      <c r="N28"/>
      <c r="O28"/>
      <c r="P28"/>
    </row>
    <row r="29" spans="1:16" ht="14.45" customHeight="1" x14ac:dyDescent="0.2">
      <c r="A29" s="83"/>
      <c r="B29" s="86" t="s">
        <v>103</v>
      </c>
      <c r="C29" s="78">
        <v>26.253325487530976</v>
      </c>
      <c r="D29" s="80">
        <v>31677</v>
      </c>
      <c r="E29" s="79">
        <v>31763</v>
      </c>
      <c r="F29" s="79">
        <v>31311</v>
      </c>
      <c r="G29" s="79">
        <v>30638</v>
      </c>
      <c r="H29" s="105">
        <v>31085</v>
      </c>
      <c r="I29" s="80">
        <v>592</v>
      </c>
      <c r="J29" s="81">
        <v>1.9044555251729129</v>
      </c>
      <c r="K29"/>
      <c r="L29"/>
      <c r="M29"/>
      <c r="N29"/>
      <c r="O29"/>
      <c r="P29"/>
    </row>
    <row r="30" spans="1:16" ht="14.45" customHeight="1" x14ac:dyDescent="0.2">
      <c r="A30" s="85"/>
      <c r="B30" s="86" t="s">
        <v>104</v>
      </c>
      <c r="C30" s="78">
        <v>3.9897562552316859</v>
      </c>
      <c r="D30" s="80">
        <v>4814</v>
      </c>
      <c r="E30" s="79">
        <v>4855</v>
      </c>
      <c r="F30" s="79">
        <v>4881</v>
      </c>
      <c r="G30" s="79">
        <v>4848</v>
      </c>
      <c r="H30" s="105">
        <v>4243</v>
      </c>
      <c r="I30" s="80">
        <v>571</v>
      </c>
      <c r="J30" s="81">
        <v>13.457459344803205</v>
      </c>
      <c r="K30"/>
      <c r="L30"/>
      <c r="M30"/>
      <c r="N30"/>
      <c r="O30"/>
      <c r="P30"/>
    </row>
    <row r="31" spans="1:16" ht="14.45" customHeight="1" x14ac:dyDescent="0.2">
      <c r="A31" s="85" t="s">
        <v>105</v>
      </c>
      <c r="B31" s="84" t="s">
        <v>108</v>
      </c>
      <c r="C31" s="78">
        <v>91.825723733828397</v>
      </c>
      <c r="D31" s="80">
        <v>110796</v>
      </c>
      <c r="E31" s="79">
        <v>111277</v>
      </c>
      <c r="F31" s="79">
        <v>111501</v>
      </c>
      <c r="G31" s="79">
        <v>109137</v>
      </c>
      <c r="H31" s="105">
        <v>110646</v>
      </c>
      <c r="I31" s="80">
        <v>150</v>
      </c>
      <c r="J31" s="81">
        <v>0.13556748549427905</v>
      </c>
      <c r="K31"/>
      <c r="L31"/>
      <c r="M31"/>
      <c r="N31"/>
      <c r="O31"/>
      <c r="P31"/>
    </row>
    <row r="32" spans="1:16" ht="14.45" customHeight="1" x14ac:dyDescent="0.2">
      <c r="A32" s="88"/>
      <c r="B32" s="89" t="s">
        <v>109</v>
      </c>
      <c r="C32" s="90">
        <v>8.1742762661716082</v>
      </c>
      <c r="D32" s="108">
        <v>9863</v>
      </c>
      <c r="E32" s="109">
        <v>9887</v>
      </c>
      <c r="F32" s="109">
        <v>9829</v>
      </c>
      <c r="G32" s="109">
        <v>9511</v>
      </c>
      <c r="H32" s="110">
        <v>9585</v>
      </c>
      <c r="I32" s="108">
        <v>278</v>
      </c>
      <c r="J32" s="111">
        <v>2.9003651538862805</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911161</v>
      </c>
      <c r="E34" s="79">
        <v>915576</v>
      </c>
      <c r="F34" s="79">
        <v>917029</v>
      </c>
      <c r="G34" s="79">
        <v>892571</v>
      </c>
      <c r="H34" s="105">
        <v>904804</v>
      </c>
      <c r="I34" s="80">
        <v>6357</v>
      </c>
      <c r="J34" s="81">
        <v>0.70258310087046472</v>
      </c>
      <c r="K34"/>
      <c r="L34"/>
      <c r="M34"/>
      <c r="N34"/>
      <c r="O34"/>
      <c r="P34"/>
    </row>
    <row r="35" spans="1:16" ht="14.45" customHeight="1" x14ac:dyDescent="0.2">
      <c r="A35" s="85" t="s">
        <v>97</v>
      </c>
      <c r="B35" s="84" t="s">
        <v>98</v>
      </c>
      <c r="C35" s="78">
        <v>46.817960821413557</v>
      </c>
      <c r="D35" s="80">
        <v>426587</v>
      </c>
      <c r="E35" s="79">
        <v>428661</v>
      </c>
      <c r="F35" s="79">
        <v>427806</v>
      </c>
      <c r="G35" s="79">
        <v>416387</v>
      </c>
      <c r="H35" s="105">
        <v>421126</v>
      </c>
      <c r="I35" s="80">
        <v>5461</v>
      </c>
      <c r="J35" s="81">
        <v>1.2967615393017766</v>
      </c>
      <c r="K35"/>
      <c r="L35"/>
      <c r="M35"/>
      <c r="N35"/>
      <c r="O35"/>
      <c r="P35"/>
    </row>
    <row r="36" spans="1:16" ht="14.45" customHeight="1" x14ac:dyDescent="0.2">
      <c r="A36" s="85"/>
      <c r="B36" s="84" t="s">
        <v>99</v>
      </c>
      <c r="C36" s="78">
        <v>53.182039178586443</v>
      </c>
      <c r="D36" s="80">
        <v>484574</v>
      </c>
      <c r="E36" s="79">
        <v>486915</v>
      </c>
      <c r="F36" s="79">
        <v>489223</v>
      </c>
      <c r="G36" s="79">
        <v>476184</v>
      </c>
      <c r="H36" s="105">
        <v>483678</v>
      </c>
      <c r="I36" s="80">
        <v>896</v>
      </c>
      <c r="J36" s="81">
        <v>0.18524720992064969</v>
      </c>
      <c r="K36"/>
      <c r="L36"/>
      <c r="M36"/>
      <c r="N36"/>
      <c r="O36"/>
      <c r="P36"/>
    </row>
    <row r="37" spans="1:16" ht="14.45" customHeight="1" x14ac:dyDescent="0.2">
      <c r="A37" s="83" t="s">
        <v>97</v>
      </c>
      <c r="B37" s="86" t="s">
        <v>100</v>
      </c>
      <c r="C37" s="78">
        <v>19.227117929762137</v>
      </c>
      <c r="D37" s="80">
        <v>175190</v>
      </c>
      <c r="E37" s="79">
        <v>177125</v>
      </c>
      <c r="F37" s="79">
        <v>182698</v>
      </c>
      <c r="G37" s="79">
        <v>170893</v>
      </c>
      <c r="H37" s="105">
        <v>175014</v>
      </c>
      <c r="I37" s="80">
        <v>176</v>
      </c>
      <c r="J37" s="81">
        <v>0.10056338350074852</v>
      </c>
      <c r="K37"/>
      <c r="L37"/>
      <c r="M37"/>
      <c r="N37"/>
      <c r="O37"/>
      <c r="P37"/>
    </row>
    <row r="38" spans="1:16" ht="14.45" customHeight="1" x14ac:dyDescent="0.2">
      <c r="A38" s="83"/>
      <c r="B38" s="86" t="s">
        <v>101</v>
      </c>
      <c r="C38" s="78">
        <v>42.97374448642995</v>
      </c>
      <c r="D38" s="80">
        <v>391560</v>
      </c>
      <c r="E38" s="79">
        <v>390818</v>
      </c>
      <c r="F38" s="79">
        <v>388483</v>
      </c>
      <c r="G38" s="79">
        <v>381218</v>
      </c>
      <c r="H38" s="105">
        <v>385658</v>
      </c>
      <c r="I38" s="80">
        <v>5902</v>
      </c>
      <c r="J38" s="81">
        <v>1.5303714690217758</v>
      </c>
      <c r="K38"/>
      <c r="L38"/>
      <c r="M38"/>
      <c r="N38"/>
      <c r="O38"/>
      <c r="P38"/>
    </row>
    <row r="39" spans="1:16" ht="14.45" customHeight="1" x14ac:dyDescent="0.2">
      <c r="A39" s="83"/>
      <c r="B39" s="86" t="s">
        <v>102</v>
      </c>
      <c r="C39" s="78">
        <v>15.365780581038916</v>
      </c>
      <c r="D39" s="80">
        <v>140007</v>
      </c>
      <c r="E39" s="79">
        <v>142434</v>
      </c>
      <c r="F39" s="79">
        <v>143608</v>
      </c>
      <c r="G39" s="79">
        <v>143322</v>
      </c>
      <c r="H39" s="105">
        <v>144890</v>
      </c>
      <c r="I39" s="80">
        <v>-4883</v>
      </c>
      <c r="J39" s="81">
        <v>-3.3701428670025537</v>
      </c>
      <c r="K39"/>
      <c r="L39"/>
      <c r="M39"/>
      <c r="N39"/>
      <c r="O39"/>
      <c r="P39"/>
    </row>
    <row r="40" spans="1:16" ht="14.45" customHeight="1" x14ac:dyDescent="0.2">
      <c r="A40" s="85"/>
      <c r="B40" s="86" t="s">
        <v>103</v>
      </c>
      <c r="C40" s="78">
        <v>22.433247252680921</v>
      </c>
      <c r="D40" s="80">
        <v>204403</v>
      </c>
      <c r="E40" s="79">
        <v>205196</v>
      </c>
      <c r="F40" s="79">
        <v>202238</v>
      </c>
      <c r="G40" s="79">
        <v>197136</v>
      </c>
      <c r="H40" s="105">
        <v>199240</v>
      </c>
      <c r="I40" s="80">
        <v>5163</v>
      </c>
      <c r="J40" s="81">
        <v>2.5913471190523989</v>
      </c>
      <c r="K40"/>
      <c r="L40"/>
      <c r="M40"/>
      <c r="N40"/>
      <c r="O40"/>
      <c r="P40"/>
    </row>
    <row r="41" spans="1:16" ht="14.45" customHeight="1" x14ac:dyDescent="0.2">
      <c r="A41" s="85"/>
      <c r="B41" s="86" t="s">
        <v>104</v>
      </c>
      <c r="C41" s="78">
        <v>3.3703154546781522</v>
      </c>
      <c r="D41" s="80">
        <v>30709</v>
      </c>
      <c r="E41" s="79">
        <v>31433</v>
      </c>
      <c r="F41" s="79">
        <v>31202</v>
      </c>
      <c r="G41" s="79">
        <v>30860</v>
      </c>
      <c r="H41" s="105">
        <v>26739</v>
      </c>
      <c r="I41" s="80">
        <v>3970</v>
      </c>
      <c r="J41" s="81">
        <v>14.847226897041773</v>
      </c>
      <c r="K41"/>
      <c r="L41"/>
      <c r="M41"/>
      <c r="N41"/>
      <c r="O41"/>
      <c r="P41"/>
    </row>
    <row r="42" spans="1:16" ht="14.45" customHeight="1" x14ac:dyDescent="0.2">
      <c r="A42" s="85" t="s">
        <v>105</v>
      </c>
      <c r="B42" s="84" t="s">
        <v>108</v>
      </c>
      <c r="C42" s="78">
        <v>87.420115654642814</v>
      </c>
      <c r="D42" s="80">
        <v>796538</v>
      </c>
      <c r="E42" s="79">
        <v>801427</v>
      </c>
      <c r="F42" s="79">
        <v>803496</v>
      </c>
      <c r="G42" s="79">
        <v>783394</v>
      </c>
      <c r="H42" s="105">
        <v>795003</v>
      </c>
      <c r="I42" s="80">
        <v>1535</v>
      </c>
      <c r="J42" s="81">
        <v>0.19308103239861987</v>
      </c>
      <c r="K42"/>
      <c r="L42"/>
      <c r="M42"/>
      <c r="N42"/>
      <c r="O42"/>
      <c r="P42"/>
    </row>
    <row r="43" spans="1:16" ht="14.45" customHeight="1" x14ac:dyDescent="0.2">
      <c r="A43" s="88"/>
      <c r="B43" s="89" t="s">
        <v>109</v>
      </c>
      <c r="C43" s="90">
        <v>12.579884345357188</v>
      </c>
      <c r="D43" s="108">
        <v>114623</v>
      </c>
      <c r="E43" s="109">
        <v>114149</v>
      </c>
      <c r="F43" s="109">
        <v>113533</v>
      </c>
      <c r="G43" s="109">
        <v>109176</v>
      </c>
      <c r="H43" s="110">
        <v>109800</v>
      </c>
      <c r="I43" s="108">
        <v>4823</v>
      </c>
      <c r="J43" s="111">
        <v>4.3925318761384338</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177</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4341</v>
      </c>
      <c r="E56" s="79">
        <v>4411</v>
      </c>
      <c r="F56" s="79">
        <v>4421</v>
      </c>
      <c r="G56" s="79">
        <v>4385</v>
      </c>
      <c r="H56" s="105">
        <v>4481</v>
      </c>
      <c r="I56" s="80">
        <v>-140</v>
      </c>
      <c r="J56" s="81">
        <v>-3.124302611024325</v>
      </c>
      <c r="K56"/>
      <c r="L56"/>
      <c r="M56"/>
      <c r="N56"/>
      <c r="O56"/>
      <c r="P56"/>
    </row>
    <row r="57" spans="1:16" ht="14.45" customHeight="1" x14ac:dyDescent="0.2">
      <c r="A57" s="85" t="s">
        <v>97</v>
      </c>
      <c r="B57" s="84" t="s">
        <v>98</v>
      </c>
      <c r="C57" s="78">
        <v>46.256622897949782</v>
      </c>
      <c r="D57" s="80">
        <v>2008</v>
      </c>
      <c r="E57" s="79">
        <v>2017</v>
      </c>
      <c r="F57" s="79">
        <v>2016</v>
      </c>
      <c r="G57" s="79">
        <v>2024</v>
      </c>
      <c r="H57" s="105">
        <v>2077</v>
      </c>
      <c r="I57" s="80">
        <v>-69</v>
      </c>
      <c r="J57" s="81">
        <v>-3.322099181511796</v>
      </c>
      <c r="K57"/>
      <c r="L57"/>
      <c r="M57"/>
      <c r="N57"/>
      <c r="O57"/>
      <c r="P57"/>
    </row>
    <row r="58" spans="1:16" ht="14.45" customHeight="1" x14ac:dyDescent="0.2">
      <c r="A58" s="85"/>
      <c r="B58" s="84" t="s">
        <v>99</v>
      </c>
      <c r="C58" s="78">
        <v>53.743377102050218</v>
      </c>
      <c r="D58" s="80">
        <v>2333</v>
      </c>
      <c r="E58" s="79">
        <v>2394</v>
      </c>
      <c r="F58" s="79">
        <v>2405</v>
      </c>
      <c r="G58" s="79">
        <v>2361</v>
      </c>
      <c r="H58" s="105">
        <v>2404</v>
      </c>
      <c r="I58" s="80">
        <v>-71</v>
      </c>
      <c r="J58" s="81">
        <v>-2.9534109816971714</v>
      </c>
      <c r="K58"/>
      <c r="L58"/>
      <c r="M58"/>
      <c r="N58"/>
      <c r="O58"/>
      <c r="P58"/>
    </row>
    <row r="59" spans="1:16" ht="14.45" customHeight="1" x14ac:dyDescent="0.2">
      <c r="A59" s="83" t="s">
        <v>97</v>
      </c>
      <c r="B59" s="86" t="s">
        <v>100</v>
      </c>
      <c r="C59" s="78">
        <v>15.088689242110114</v>
      </c>
      <c r="D59" s="80">
        <v>655</v>
      </c>
      <c r="E59" s="79">
        <v>673</v>
      </c>
      <c r="F59" s="79">
        <v>693</v>
      </c>
      <c r="G59" s="79">
        <v>659</v>
      </c>
      <c r="H59" s="105">
        <v>679</v>
      </c>
      <c r="I59" s="80">
        <v>-24</v>
      </c>
      <c r="J59" s="81">
        <v>-3.5346097201767304</v>
      </c>
      <c r="K59"/>
      <c r="L59"/>
      <c r="M59"/>
      <c r="N59"/>
      <c r="O59"/>
      <c r="P59"/>
    </row>
    <row r="60" spans="1:16" ht="14.45" customHeight="1" x14ac:dyDescent="0.2">
      <c r="A60" s="83"/>
      <c r="B60" s="86" t="s">
        <v>101</v>
      </c>
      <c r="C60" s="78">
        <v>36.212854181064273</v>
      </c>
      <c r="D60" s="80">
        <v>1572</v>
      </c>
      <c r="E60" s="79">
        <v>1573</v>
      </c>
      <c r="F60" s="79">
        <v>1572</v>
      </c>
      <c r="G60" s="79">
        <v>1586</v>
      </c>
      <c r="H60" s="105">
        <v>1634</v>
      </c>
      <c r="I60" s="80">
        <v>-62</v>
      </c>
      <c r="J60" s="81">
        <v>-3.7943696450428397</v>
      </c>
      <c r="K60"/>
      <c r="L60"/>
      <c r="M60"/>
      <c r="N60"/>
      <c r="O60"/>
      <c r="P60"/>
    </row>
    <row r="61" spans="1:16" ht="14.45" customHeight="1" x14ac:dyDescent="0.2">
      <c r="A61" s="83"/>
      <c r="B61" s="86" t="s">
        <v>102</v>
      </c>
      <c r="C61" s="78">
        <v>18.751439760423864</v>
      </c>
      <c r="D61" s="80">
        <v>814</v>
      </c>
      <c r="E61" s="79">
        <v>833</v>
      </c>
      <c r="F61" s="79">
        <v>845</v>
      </c>
      <c r="G61" s="79">
        <v>855</v>
      </c>
      <c r="H61" s="105">
        <v>870</v>
      </c>
      <c r="I61" s="80">
        <v>-56</v>
      </c>
      <c r="J61" s="81">
        <v>-6.4367816091954024</v>
      </c>
      <c r="K61"/>
      <c r="L61"/>
      <c r="M61"/>
      <c r="N61"/>
      <c r="O61"/>
      <c r="P61"/>
    </row>
    <row r="62" spans="1:16" ht="14.45" customHeight="1" x14ac:dyDescent="0.2">
      <c r="A62" s="85"/>
      <c r="B62" s="86" t="s">
        <v>103</v>
      </c>
      <c r="C62" s="78">
        <v>29.947016816401749</v>
      </c>
      <c r="D62" s="80">
        <v>1300</v>
      </c>
      <c r="E62" s="79">
        <v>1332</v>
      </c>
      <c r="F62" s="79">
        <v>1311</v>
      </c>
      <c r="G62" s="79">
        <v>1285</v>
      </c>
      <c r="H62" s="105">
        <v>1298</v>
      </c>
      <c r="I62" s="80">
        <v>2</v>
      </c>
      <c r="J62" s="81">
        <v>0.15408320493066255</v>
      </c>
      <c r="K62"/>
      <c r="L62"/>
      <c r="M62"/>
      <c r="N62"/>
      <c r="O62"/>
      <c r="P62"/>
    </row>
    <row r="63" spans="1:16" ht="14.45" customHeight="1" x14ac:dyDescent="0.2">
      <c r="A63" s="85"/>
      <c r="B63" s="86" t="s">
        <v>104</v>
      </c>
      <c r="C63" s="78">
        <v>4.3077631882054828</v>
      </c>
      <c r="D63" s="80">
        <v>187</v>
      </c>
      <c r="E63" s="79">
        <v>211</v>
      </c>
      <c r="F63" s="79">
        <v>220</v>
      </c>
      <c r="G63" s="79">
        <v>229</v>
      </c>
      <c r="H63" s="105">
        <v>195</v>
      </c>
      <c r="I63" s="80">
        <v>-8</v>
      </c>
      <c r="J63" s="81">
        <v>-4.1025641025641022</v>
      </c>
      <c r="K63"/>
      <c r="L63"/>
      <c r="M63"/>
      <c r="N63"/>
      <c r="O63"/>
      <c r="P63"/>
    </row>
    <row r="64" spans="1:16" ht="14.45" customHeight="1" x14ac:dyDescent="0.2">
      <c r="A64" s="85" t="s">
        <v>105</v>
      </c>
      <c r="B64" s="84" t="s">
        <v>108</v>
      </c>
      <c r="C64" s="78">
        <v>93.618981801428248</v>
      </c>
      <c r="D64" s="80">
        <v>4064</v>
      </c>
      <c r="E64" s="79">
        <v>4112</v>
      </c>
      <c r="F64" s="79">
        <v>4122</v>
      </c>
      <c r="G64" s="79">
        <v>4092</v>
      </c>
      <c r="H64" s="105">
        <v>4187</v>
      </c>
      <c r="I64" s="80">
        <v>-123</v>
      </c>
      <c r="J64" s="81">
        <v>-2.9376641987102938</v>
      </c>
      <c r="K64"/>
      <c r="L64"/>
      <c r="M64"/>
      <c r="N64"/>
      <c r="O64"/>
      <c r="P64"/>
    </row>
    <row r="65" spans="1:16" ht="14.45" customHeight="1" x14ac:dyDescent="0.2">
      <c r="A65" s="88"/>
      <c r="B65" s="89" t="s">
        <v>109</v>
      </c>
      <c r="C65" s="90">
        <v>6.3810181985717573</v>
      </c>
      <c r="D65" s="108">
        <v>277</v>
      </c>
      <c r="E65" s="109">
        <v>299</v>
      </c>
      <c r="F65" s="109">
        <v>299</v>
      </c>
      <c r="G65" s="109">
        <v>293</v>
      </c>
      <c r="H65" s="110">
        <v>294</v>
      </c>
      <c r="I65" s="108">
        <v>-17</v>
      </c>
      <c r="J65" s="111">
        <v>-5.7823129251700678</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A2302-0DFF-4F52-84CB-510D94EF9058}">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326</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3743</v>
      </c>
      <c r="G11" s="79">
        <v>3792</v>
      </c>
      <c r="H11" s="79">
        <v>3850</v>
      </c>
      <c r="I11" s="79">
        <v>3772</v>
      </c>
      <c r="J11" s="105">
        <v>3896</v>
      </c>
      <c r="K11" s="79">
        <v>-153</v>
      </c>
      <c r="L11" s="81">
        <v>-3.9271047227926079</v>
      </c>
    </row>
    <row r="12" spans="1:17" ht="24" customHeight="1" x14ac:dyDescent="0.2">
      <c r="A12" s="212" t="s">
        <v>180</v>
      </c>
      <c r="B12" s="213"/>
      <c r="C12" s="213"/>
      <c r="D12" s="214"/>
      <c r="E12" s="78">
        <v>46.299759551162168</v>
      </c>
      <c r="F12" s="80">
        <v>1733</v>
      </c>
      <c r="G12" s="79">
        <v>1738</v>
      </c>
      <c r="H12" s="79">
        <v>1748</v>
      </c>
      <c r="I12" s="79">
        <v>1727</v>
      </c>
      <c r="J12" s="105">
        <v>1785</v>
      </c>
      <c r="K12" s="79">
        <v>-52</v>
      </c>
      <c r="L12" s="81">
        <v>-2.9131652661064424</v>
      </c>
    </row>
    <row r="13" spans="1:17" ht="15" customHeight="1" x14ac:dyDescent="0.2">
      <c r="A13" s="85"/>
      <c r="B13" s="215" t="s">
        <v>99</v>
      </c>
      <c r="C13" s="215"/>
      <c r="E13" s="78">
        <v>53.700240448837832</v>
      </c>
      <c r="F13" s="80">
        <v>2010</v>
      </c>
      <c r="G13" s="79">
        <v>2054</v>
      </c>
      <c r="H13" s="79">
        <v>2102</v>
      </c>
      <c r="I13" s="79">
        <v>2045</v>
      </c>
      <c r="J13" s="105">
        <v>2111</v>
      </c>
      <c r="K13" s="79">
        <v>-101</v>
      </c>
      <c r="L13" s="81">
        <v>-4.7844623401231647</v>
      </c>
    </row>
    <row r="14" spans="1:17" ht="22.5" customHeight="1" x14ac:dyDescent="0.2">
      <c r="A14" s="212" t="s">
        <v>181</v>
      </c>
      <c r="B14" s="213"/>
      <c r="C14" s="213"/>
      <c r="D14" s="214"/>
      <c r="E14" s="78">
        <v>16.564253272775847</v>
      </c>
      <c r="F14" s="80">
        <v>620</v>
      </c>
      <c r="G14" s="79">
        <v>640</v>
      </c>
      <c r="H14" s="79">
        <v>654</v>
      </c>
      <c r="I14" s="79">
        <v>621</v>
      </c>
      <c r="J14" s="105">
        <v>655</v>
      </c>
      <c r="K14" s="79">
        <v>-35</v>
      </c>
      <c r="L14" s="81">
        <v>-5.343511450381679</v>
      </c>
    </row>
    <row r="15" spans="1:17" ht="15" customHeight="1" x14ac:dyDescent="0.2">
      <c r="A15" s="85"/>
      <c r="B15" s="84"/>
      <c r="C15" s="53" t="s">
        <v>98</v>
      </c>
      <c r="E15" s="78">
        <v>44.677419354838712</v>
      </c>
      <c r="F15" s="80">
        <v>277</v>
      </c>
      <c r="G15" s="79">
        <v>281</v>
      </c>
      <c r="H15" s="79">
        <v>288</v>
      </c>
      <c r="I15" s="79">
        <v>287</v>
      </c>
      <c r="J15" s="105">
        <v>314</v>
      </c>
      <c r="K15" s="79">
        <v>-37</v>
      </c>
      <c r="L15" s="81">
        <v>-11.783439490445859</v>
      </c>
    </row>
    <row r="16" spans="1:17" ht="15" customHeight="1" x14ac:dyDescent="0.2">
      <c r="A16" s="85"/>
      <c r="B16" s="84"/>
      <c r="C16" s="53" t="s">
        <v>99</v>
      </c>
      <c r="E16" s="78">
        <v>55.322580645161288</v>
      </c>
      <c r="F16" s="80">
        <v>343</v>
      </c>
      <c r="G16" s="79">
        <v>359</v>
      </c>
      <c r="H16" s="79">
        <v>366</v>
      </c>
      <c r="I16" s="79">
        <v>334</v>
      </c>
      <c r="J16" s="105">
        <v>341</v>
      </c>
      <c r="K16" s="79">
        <v>2</v>
      </c>
      <c r="L16" s="81">
        <v>0.5865102639296188</v>
      </c>
    </row>
    <row r="17" spans="1:12" ht="15" customHeight="1" x14ac:dyDescent="0.2">
      <c r="A17" s="85"/>
      <c r="B17" s="86" t="s">
        <v>101</v>
      </c>
      <c r="E17" s="78">
        <v>36.548223350253807</v>
      </c>
      <c r="F17" s="80">
        <v>1368</v>
      </c>
      <c r="G17" s="79">
        <v>1361</v>
      </c>
      <c r="H17" s="79">
        <v>1418</v>
      </c>
      <c r="I17" s="79">
        <v>1376</v>
      </c>
      <c r="J17" s="105">
        <v>1421</v>
      </c>
      <c r="K17" s="79">
        <v>-53</v>
      </c>
      <c r="L17" s="81">
        <v>-3.729767769176636</v>
      </c>
    </row>
    <row r="18" spans="1:12" ht="15" customHeight="1" x14ac:dyDescent="0.2">
      <c r="A18" s="85"/>
      <c r="B18" s="84"/>
      <c r="C18" s="53" t="s">
        <v>98</v>
      </c>
      <c r="E18" s="78">
        <v>44.736842105263158</v>
      </c>
      <c r="F18" s="80">
        <v>612</v>
      </c>
      <c r="G18" s="79">
        <v>602</v>
      </c>
      <c r="H18" s="79">
        <v>613</v>
      </c>
      <c r="I18" s="79">
        <v>592</v>
      </c>
      <c r="J18" s="105">
        <v>626</v>
      </c>
      <c r="K18" s="79">
        <v>-14</v>
      </c>
      <c r="L18" s="81">
        <v>-2.2364217252396168</v>
      </c>
    </row>
    <row r="19" spans="1:12" ht="15" customHeight="1" x14ac:dyDescent="0.2">
      <c r="A19" s="85"/>
      <c r="B19" s="84"/>
      <c r="C19" s="53" t="s">
        <v>99</v>
      </c>
      <c r="E19" s="78">
        <v>55.263157894736842</v>
      </c>
      <c r="F19" s="80">
        <v>756</v>
      </c>
      <c r="G19" s="79">
        <v>759</v>
      </c>
      <c r="H19" s="79">
        <v>805</v>
      </c>
      <c r="I19" s="79">
        <v>784</v>
      </c>
      <c r="J19" s="105">
        <v>795</v>
      </c>
      <c r="K19" s="79">
        <v>-39</v>
      </c>
      <c r="L19" s="81">
        <v>-4.9056603773584904</v>
      </c>
    </row>
    <row r="20" spans="1:12" ht="15" customHeight="1" x14ac:dyDescent="0.2">
      <c r="A20" s="85"/>
      <c r="B20" s="86" t="s">
        <v>102</v>
      </c>
      <c r="E20" s="78">
        <v>18.728292813251404</v>
      </c>
      <c r="F20" s="80">
        <v>701</v>
      </c>
      <c r="G20" s="79">
        <v>723</v>
      </c>
      <c r="H20" s="79">
        <v>714</v>
      </c>
      <c r="I20" s="79">
        <v>730</v>
      </c>
      <c r="J20" s="105">
        <v>755</v>
      </c>
      <c r="K20" s="79">
        <v>-54</v>
      </c>
      <c r="L20" s="81">
        <v>-7.1523178807947021</v>
      </c>
    </row>
    <row r="21" spans="1:12" ht="15" customHeight="1" x14ac:dyDescent="0.2">
      <c r="A21" s="85"/>
      <c r="B21" s="84"/>
      <c r="C21" s="53" t="s">
        <v>98</v>
      </c>
      <c r="E21" s="78">
        <v>37.51783166904422</v>
      </c>
      <c r="F21" s="80">
        <v>263</v>
      </c>
      <c r="G21" s="79">
        <v>270</v>
      </c>
      <c r="H21" s="79">
        <v>269</v>
      </c>
      <c r="I21" s="79">
        <v>279</v>
      </c>
      <c r="J21" s="105">
        <v>272</v>
      </c>
      <c r="K21" s="79">
        <v>-9</v>
      </c>
      <c r="L21" s="81">
        <v>-3.3088235294117645</v>
      </c>
    </row>
    <row r="22" spans="1:12" ht="15" customHeight="1" x14ac:dyDescent="0.2">
      <c r="A22" s="85"/>
      <c r="B22" s="84"/>
      <c r="C22" s="53" t="s">
        <v>99</v>
      </c>
      <c r="E22" s="78">
        <v>62.48216833095578</v>
      </c>
      <c r="F22" s="80">
        <v>438</v>
      </c>
      <c r="G22" s="79">
        <v>453</v>
      </c>
      <c r="H22" s="79">
        <v>445</v>
      </c>
      <c r="I22" s="79">
        <v>451</v>
      </c>
      <c r="J22" s="105">
        <v>483</v>
      </c>
      <c r="K22" s="79">
        <v>-45</v>
      </c>
      <c r="L22" s="81">
        <v>-9.316770186335404</v>
      </c>
    </row>
    <row r="23" spans="1:12" ht="15" customHeight="1" x14ac:dyDescent="0.2">
      <c r="A23" s="85"/>
      <c r="B23" s="86" t="s">
        <v>103</v>
      </c>
      <c r="E23" s="78">
        <v>28.159230563718943</v>
      </c>
      <c r="F23" s="80">
        <v>1054</v>
      </c>
      <c r="G23" s="79">
        <v>1068</v>
      </c>
      <c r="H23" s="79">
        <v>1064</v>
      </c>
      <c r="I23" s="79">
        <v>1045</v>
      </c>
      <c r="J23" s="105">
        <v>1065</v>
      </c>
      <c r="K23" s="79">
        <v>-11</v>
      </c>
      <c r="L23" s="81">
        <v>-1.0328638497652582</v>
      </c>
    </row>
    <row r="24" spans="1:12" ht="15" customHeight="1" x14ac:dyDescent="0.2">
      <c r="A24" s="85"/>
      <c r="B24" s="84"/>
      <c r="C24" s="53" t="s">
        <v>98</v>
      </c>
      <c r="E24" s="78">
        <v>55.123339658444024</v>
      </c>
      <c r="F24" s="80">
        <v>581</v>
      </c>
      <c r="G24" s="79">
        <v>585</v>
      </c>
      <c r="H24" s="79">
        <v>578</v>
      </c>
      <c r="I24" s="79">
        <v>569</v>
      </c>
      <c r="J24" s="105">
        <v>573</v>
      </c>
      <c r="K24" s="79">
        <v>8</v>
      </c>
      <c r="L24" s="81">
        <v>1.3961605584642234</v>
      </c>
    </row>
    <row r="25" spans="1:12" ht="15" customHeight="1" x14ac:dyDescent="0.2">
      <c r="A25" s="85"/>
      <c r="B25" s="84"/>
      <c r="C25" s="53" t="s">
        <v>99</v>
      </c>
      <c r="E25" s="78">
        <v>44.876660341555976</v>
      </c>
      <c r="F25" s="80">
        <v>473</v>
      </c>
      <c r="G25" s="79">
        <v>483</v>
      </c>
      <c r="H25" s="79">
        <v>486</v>
      </c>
      <c r="I25" s="79">
        <v>476</v>
      </c>
      <c r="J25" s="105">
        <v>492</v>
      </c>
      <c r="K25" s="79">
        <v>-19</v>
      </c>
      <c r="L25" s="81">
        <v>-3.8617886178861789</v>
      </c>
    </row>
    <row r="26" spans="1:12" ht="15" customHeight="1" x14ac:dyDescent="0.2">
      <c r="A26" s="85"/>
      <c r="C26" s="86" t="s">
        <v>182</v>
      </c>
      <c r="D26" s="53" t="s">
        <v>183</v>
      </c>
      <c r="E26" s="78">
        <v>4.1143467806572271</v>
      </c>
      <c r="F26" s="80">
        <v>154</v>
      </c>
      <c r="G26" s="79">
        <v>170</v>
      </c>
      <c r="H26" s="79">
        <v>180</v>
      </c>
      <c r="I26" s="79">
        <v>195</v>
      </c>
      <c r="J26" s="105">
        <v>166</v>
      </c>
      <c r="K26" s="79">
        <v>-12</v>
      </c>
      <c r="L26" s="81">
        <v>-7.2289156626506026</v>
      </c>
    </row>
    <row r="27" spans="1:12" ht="15" customHeight="1" x14ac:dyDescent="0.2">
      <c r="A27" s="85"/>
      <c r="B27" s="84"/>
      <c r="D27" s="216" t="s">
        <v>98</v>
      </c>
      <c r="E27" s="78">
        <v>44.805194805194802</v>
      </c>
      <c r="F27" s="80">
        <v>69</v>
      </c>
      <c r="G27" s="79">
        <v>76</v>
      </c>
      <c r="H27" s="79">
        <v>79</v>
      </c>
      <c r="I27" s="79">
        <v>92</v>
      </c>
      <c r="J27" s="105">
        <v>80</v>
      </c>
      <c r="K27" s="79">
        <v>-11</v>
      </c>
      <c r="L27" s="81">
        <v>-13.75</v>
      </c>
    </row>
    <row r="28" spans="1:12" ht="15" customHeight="1" x14ac:dyDescent="0.2">
      <c r="A28" s="85"/>
      <c r="B28" s="84"/>
      <c r="D28" s="216" t="s">
        <v>99</v>
      </c>
      <c r="E28" s="78">
        <v>55.194805194805198</v>
      </c>
      <c r="F28" s="80">
        <v>85</v>
      </c>
      <c r="G28" s="79">
        <v>94</v>
      </c>
      <c r="H28" s="79">
        <v>101</v>
      </c>
      <c r="I28" s="79">
        <v>103</v>
      </c>
      <c r="J28" s="105">
        <v>86</v>
      </c>
      <c r="K28" s="79">
        <v>-1</v>
      </c>
      <c r="L28" s="81">
        <v>-1.1627906976744187</v>
      </c>
    </row>
    <row r="29" spans="1:12" ht="24" customHeight="1" x14ac:dyDescent="0.2">
      <c r="A29" s="212" t="s">
        <v>184</v>
      </c>
      <c r="B29" s="213"/>
      <c r="C29" s="213"/>
      <c r="D29" s="214"/>
      <c r="E29" s="78">
        <v>93.588030991183544</v>
      </c>
      <c r="F29" s="80">
        <v>3503</v>
      </c>
      <c r="G29" s="79">
        <v>3535</v>
      </c>
      <c r="H29" s="79">
        <v>3600</v>
      </c>
      <c r="I29" s="79">
        <v>3531</v>
      </c>
      <c r="J29" s="105">
        <v>3656</v>
      </c>
      <c r="K29" s="79">
        <v>-153</v>
      </c>
      <c r="L29" s="81">
        <v>-4.1849015317286655</v>
      </c>
    </row>
    <row r="30" spans="1:12" ht="15" customHeight="1" x14ac:dyDescent="0.2">
      <c r="A30" s="85"/>
      <c r="B30" s="84"/>
      <c r="C30" s="53" t="s">
        <v>98</v>
      </c>
      <c r="E30" s="78">
        <v>46.017699115044245</v>
      </c>
      <c r="F30" s="80">
        <v>1612</v>
      </c>
      <c r="G30" s="79">
        <v>1610</v>
      </c>
      <c r="H30" s="79">
        <v>1615</v>
      </c>
      <c r="I30" s="79">
        <v>1596</v>
      </c>
      <c r="J30" s="105">
        <v>1651</v>
      </c>
      <c r="K30" s="79">
        <v>-39</v>
      </c>
      <c r="L30" s="81">
        <v>-2.3622047244094486</v>
      </c>
    </row>
    <row r="31" spans="1:12" ht="15" customHeight="1" x14ac:dyDescent="0.2">
      <c r="A31" s="85"/>
      <c r="B31" s="84"/>
      <c r="C31" s="53" t="s">
        <v>99</v>
      </c>
      <c r="E31" s="78">
        <v>53.982300884955755</v>
      </c>
      <c r="F31" s="80">
        <v>1891</v>
      </c>
      <c r="G31" s="79">
        <v>1925</v>
      </c>
      <c r="H31" s="79">
        <v>1985</v>
      </c>
      <c r="I31" s="79">
        <v>1935</v>
      </c>
      <c r="J31" s="105">
        <v>2005</v>
      </c>
      <c r="K31" s="79">
        <v>-114</v>
      </c>
      <c r="L31" s="81">
        <v>-5.6857855361596013</v>
      </c>
    </row>
    <row r="32" spans="1:12" ht="15" customHeight="1" x14ac:dyDescent="0.2">
      <c r="A32" s="85"/>
      <c r="B32" s="84" t="s">
        <v>109</v>
      </c>
      <c r="E32" s="78">
        <v>6.4119690088164578</v>
      </c>
      <c r="F32" s="79">
        <v>240</v>
      </c>
      <c r="G32" s="79">
        <v>257</v>
      </c>
      <c r="H32" s="79">
        <v>250</v>
      </c>
      <c r="I32" s="79">
        <v>241</v>
      </c>
      <c r="J32" s="105">
        <v>240</v>
      </c>
      <c r="K32" s="79">
        <v>0</v>
      </c>
      <c r="L32" s="81">
        <v>0</v>
      </c>
    </row>
    <row r="33" spans="1:12" ht="15" customHeight="1" x14ac:dyDescent="0.2">
      <c r="A33" s="85"/>
      <c r="B33" s="84"/>
      <c r="C33" s="53" t="s">
        <v>98</v>
      </c>
      <c r="E33" s="78">
        <v>50.416666666666664</v>
      </c>
      <c r="F33" s="79">
        <v>121</v>
      </c>
      <c r="G33" s="79">
        <v>128</v>
      </c>
      <c r="H33" s="79">
        <v>133</v>
      </c>
      <c r="I33" s="79">
        <v>131</v>
      </c>
      <c r="J33" s="105">
        <v>134</v>
      </c>
      <c r="K33" s="79">
        <v>-13</v>
      </c>
      <c r="L33" s="81">
        <v>-9.7014925373134329</v>
      </c>
    </row>
    <row r="34" spans="1:12" ht="15" customHeight="1" x14ac:dyDescent="0.2">
      <c r="A34" s="85"/>
      <c r="B34" s="84"/>
      <c r="C34" s="53" t="s">
        <v>99</v>
      </c>
      <c r="E34" s="78">
        <v>49.583333333333336</v>
      </c>
      <c r="F34" s="79">
        <v>119</v>
      </c>
      <c r="G34" s="79">
        <v>129</v>
      </c>
      <c r="H34" s="79">
        <v>117</v>
      </c>
      <c r="I34" s="79">
        <v>110</v>
      </c>
      <c r="J34" s="105">
        <v>106</v>
      </c>
      <c r="K34" s="79">
        <v>13</v>
      </c>
      <c r="L34" s="81">
        <v>12.264150943396226</v>
      </c>
    </row>
    <row r="35" spans="1:12" ht="24" customHeight="1" x14ac:dyDescent="0.2">
      <c r="A35" s="212" t="s">
        <v>187</v>
      </c>
      <c r="B35" s="213"/>
      <c r="C35" s="213"/>
      <c r="D35" s="214"/>
      <c r="E35" s="78">
        <v>13.518567993588031</v>
      </c>
      <c r="F35" s="79">
        <v>506</v>
      </c>
      <c r="G35" s="79">
        <v>513</v>
      </c>
      <c r="H35" s="79">
        <v>531</v>
      </c>
      <c r="I35" s="79">
        <v>506</v>
      </c>
      <c r="J35" s="79">
        <v>519</v>
      </c>
      <c r="K35" s="285">
        <v>-13</v>
      </c>
      <c r="L35" s="286">
        <v>-2.5048169556840079</v>
      </c>
    </row>
    <row r="36" spans="1:12" ht="15" customHeight="1" x14ac:dyDescent="0.2">
      <c r="A36" s="85"/>
      <c r="B36" s="84"/>
      <c r="C36" s="53" t="s">
        <v>98</v>
      </c>
      <c r="E36" s="78">
        <v>47.233201581027672</v>
      </c>
      <c r="F36" s="79">
        <v>239</v>
      </c>
      <c r="G36" s="79">
        <v>244</v>
      </c>
      <c r="H36" s="79">
        <v>246</v>
      </c>
      <c r="I36" s="79">
        <v>246</v>
      </c>
      <c r="J36" s="79">
        <v>265</v>
      </c>
      <c r="K36" s="285">
        <v>-26</v>
      </c>
      <c r="L36" s="81">
        <v>-9.8113207547169807</v>
      </c>
    </row>
    <row r="37" spans="1:12" ht="15" customHeight="1" x14ac:dyDescent="0.2">
      <c r="A37" s="85"/>
      <c r="B37" s="84"/>
      <c r="C37" s="53" t="s">
        <v>99</v>
      </c>
      <c r="E37" s="78">
        <v>52.766798418972328</v>
      </c>
      <c r="F37" s="79">
        <v>267</v>
      </c>
      <c r="G37" s="79">
        <v>269</v>
      </c>
      <c r="H37" s="79">
        <v>285</v>
      </c>
      <c r="I37" s="79">
        <v>260</v>
      </c>
      <c r="J37" s="105">
        <v>254</v>
      </c>
      <c r="K37" s="79">
        <v>13</v>
      </c>
      <c r="L37" s="81">
        <v>5.1181102362204722</v>
      </c>
    </row>
    <row r="38" spans="1:12" ht="15" customHeight="1" x14ac:dyDescent="0.2">
      <c r="A38" s="85"/>
      <c r="B38" s="84" t="s">
        <v>327</v>
      </c>
      <c r="E38" s="78">
        <v>66.069997328346247</v>
      </c>
      <c r="F38" s="79">
        <v>2473</v>
      </c>
      <c r="G38" s="79">
        <v>2497</v>
      </c>
      <c r="H38" s="79">
        <v>2521</v>
      </c>
      <c r="I38" s="79">
        <v>2485</v>
      </c>
      <c r="J38" s="105">
        <v>2546</v>
      </c>
      <c r="K38" s="79">
        <v>-73</v>
      </c>
      <c r="L38" s="81">
        <v>-2.8672427336999213</v>
      </c>
    </row>
    <row r="39" spans="1:12" ht="15" customHeight="1" x14ac:dyDescent="0.2">
      <c r="A39" s="85"/>
      <c r="B39" s="84"/>
      <c r="C39" s="53" t="s">
        <v>98</v>
      </c>
      <c r="E39" s="78">
        <v>47.06833805095026</v>
      </c>
      <c r="F39" s="80">
        <v>1164</v>
      </c>
      <c r="G39" s="79">
        <v>1160</v>
      </c>
      <c r="H39" s="79">
        <v>1157</v>
      </c>
      <c r="I39" s="79">
        <v>1144</v>
      </c>
      <c r="J39" s="105">
        <v>1159</v>
      </c>
      <c r="K39" s="79">
        <v>5</v>
      </c>
      <c r="L39" s="81">
        <v>0.43140638481449528</v>
      </c>
    </row>
    <row r="40" spans="1:12" ht="15" customHeight="1" x14ac:dyDescent="0.2">
      <c r="A40" s="85"/>
      <c r="B40" s="84"/>
      <c r="C40" s="53" t="s">
        <v>99</v>
      </c>
      <c r="E40" s="78">
        <v>52.93166194904974</v>
      </c>
      <c r="F40" s="80">
        <v>1309</v>
      </c>
      <c r="G40" s="79">
        <v>1337</v>
      </c>
      <c r="H40" s="79">
        <v>1364</v>
      </c>
      <c r="I40" s="79">
        <v>1341</v>
      </c>
      <c r="J40" s="105">
        <v>1387</v>
      </c>
      <c r="K40" s="79">
        <v>-78</v>
      </c>
      <c r="L40" s="81">
        <v>-5.6236481614996396</v>
      </c>
    </row>
    <row r="41" spans="1:12" ht="15" customHeight="1" x14ac:dyDescent="0.2">
      <c r="A41" s="85"/>
      <c r="B41" s="53" t="s">
        <v>549</v>
      </c>
      <c r="E41" s="78">
        <v>9.5645204381512148</v>
      </c>
      <c r="F41" s="80">
        <v>358</v>
      </c>
      <c r="G41" s="79">
        <v>349</v>
      </c>
      <c r="H41" s="79">
        <v>369</v>
      </c>
      <c r="I41" s="79">
        <v>351</v>
      </c>
      <c r="J41" s="105">
        <v>356</v>
      </c>
      <c r="K41" s="79">
        <v>2</v>
      </c>
      <c r="L41" s="81">
        <v>0.5617977528089888</v>
      </c>
    </row>
    <row r="42" spans="1:12" ht="15" customHeight="1" x14ac:dyDescent="0.2">
      <c r="A42" s="85"/>
      <c r="B42" s="84"/>
      <c r="C42" s="53" t="s">
        <v>98</v>
      </c>
      <c r="E42" s="78">
        <v>44.41340782122905</v>
      </c>
      <c r="F42" s="80">
        <v>159</v>
      </c>
      <c r="G42" s="79">
        <v>155</v>
      </c>
      <c r="H42" s="79">
        <v>156</v>
      </c>
      <c r="I42" s="79">
        <v>147</v>
      </c>
      <c r="J42" s="105">
        <v>151</v>
      </c>
      <c r="K42" s="79">
        <v>8</v>
      </c>
      <c r="L42" s="81">
        <v>5.298013245033113</v>
      </c>
    </row>
    <row r="43" spans="1:12" ht="15" customHeight="1" x14ac:dyDescent="0.2">
      <c r="A43" s="85"/>
      <c r="B43" s="84"/>
      <c r="C43" s="53" t="s">
        <v>99</v>
      </c>
      <c r="E43" s="78">
        <v>55.58659217877095</v>
      </c>
      <c r="F43" s="80">
        <v>199</v>
      </c>
      <c r="G43" s="79">
        <v>194</v>
      </c>
      <c r="H43" s="79">
        <v>213</v>
      </c>
      <c r="I43" s="79">
        <v>204</v>
      </c>
      <c r="J43" s="105">
        <v>205</v>
      </c>
      <c r="K43" s="79">
        <v>-6</v>
      </c>
      <c r="L43" s="81">
        <v>-2.9268292682926829</v>
      </c>
    </row>
    <row r="44" spans="1:12" ht="15" customHeight="1" x14ac:dyDescent="0.2">
      <c r="A44" s="85"/>
      <c r="B44" s="84" t="s">
        <v>200</v>
      </c>
      <c r="E44" s="78">
        <v>10.846914239914508</v>
      </c>
      <c r="F44" s="80">
        <v>406</v>
      </c>
      <c r="G44" s="79">
        <v>433</v>
      </c>
      <c r="H44" s="79">
        <v>429</v>
      </c>
      <c r="I44" s="79">
        <v>430</v>
      </c>
      <c r="J44" s="105">
        <v>475</v>
      </c>
      <c r="K44" s="79">
        <v>-69</v>
      </c>
      <c r="L44" s="81">
        <v>-14.526315789473685</v>
      </c>
    </row>
    <row r="45" spans="1:12" ht="15" customHeight="1" x14ac:dyDescent="0.2">
      <c r="A45" s="85"/>
      <c r="B45" s="84"/>
      <c r="C45" s="53" t="s">
        <v>98</v>
      </c>
      <c r="E45" s="78">
        <v>42.118226600985224</v>
      </c>
      <c r="F45" s="80">
        <v>171</v>
      </c>
      <c r="G45" s="79">
        <v>179</v>
      </c>
      <c r="H45" s="79">
        <v>189</v>
      </c>
      <c r="I45" s="79">
        <v>190</v>
      </c>
      <c r="J45" s="105">
        <v>210</v>
      </c>
      <c r="K45" s="79">
        <v>-39</v>
      </c>
      <c r="L45" s="81">
        <v>-18.571428571428573</v>
      </c>
    </row>
    <row r="46" spans="1:12" ht="15" customHeight="1" x14ac:dyDescent="0.2">
      <c r="A46" s="88"/>
      <c r="B46" s="89"/>
      <c r="C46" s="131" t="s">
        <v>99</v>
      </c>
      <c r="D46" s="131"/>
      <c r="E46" s="90">
        <v>57.881773399014776</v>
      </c>
      <c r="F46" s="108">
        <v>235</v>
      </c>
      <c r="G46" s="109">
        <v>254</v>
      </c>
      <c r="H46" s="109">
        <v>240</v>
      </c>
      <c r="I46" s="109">
        <v>240</v>
      </c>
      <c r="J46" s="110">
        <v>265</v>
      </c>
      <c r="K46" s="109">
        <v>-30</v>
      </c>
      <c r="L46" s="111">
        <v>-11.320754716981131</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328</v>
      </c>
    </row>
    <row r="50" spans="1:12" s="86" customFormat="1" ht="12.75" customHeight="1" x14ac:dyDescent="0.2">
      <c r="A50" s="113" t="s">
        <v>329</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AF48D-0C18-4ADE-912F-F6B323C29F32}">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330</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3743</v>
      </c>
      <c r="E11" s="79">
        <v>3792</v>
      </c>
      <c r="F11" s="79">
        <v>3850</v>
      </c>
      <c r="G11" s="79">
        <v>3772</v>
      </c>
      <c r="H11" s="105">
        <v>3896</v>
      </c>
      <c r="I11" s="80">
        <v>-153</v>
      </c>
      <c r="J11" s="81">
        <v>-3.9271047227926079</v>
      </c>
    </row>
    <row r="12" spans="1:15" ht="24.95" customHeight="1" x14ac:dyDescent="0.2">
      <c r="A12" s="158" t="s">
        <v>124</v>
      </c>
      <c r="B12" s="159" t="s">
        <v>125</v>
      </c>
      <c r="C12" s="78">
        <v>3.1525514293347583</v>
      </c>
      <c r="D12" s="80">
        <v>118</v>
      </c>
      <c r="E12" s="79">
        <v>121</v>
      </c>
      <c r="F12" s="79">
        <v>118</v>
      </c>
      <c r="G12" s="79">
        <v>107</v>
      </c>
      <c r="H12" s="105">
        <v>99</v>
      </c>
      <c r="I12" s="80">
        <v>19</v>
      </c>
      <c r="J12" s="81">
        <v>19.19191919191919</v>
      </c>
    </row>
    <row r="13" spans="1:15" ht="24.95" customHeight="1" x14ac:dyDescent="0.2">
      <c r="A13" s="158" t="s">
        <v>126</v>
      </c>
      <c r="B13" s="164" t="s">
        <v>208</v>
      </c>
      <c r="C13" s="78">
        <v>1.2823938017632914</v>
      </c>
      <c r="D13" s="80">
        <v>48</v>
      </c>
      <c r="E13" s="79">
        <v>44</v>
      </c>
      <c r="F13" s="79">
        <v>44</v>
      </c>
      <c r="G13" s="79">
        <v>43</v>
      </c>
      <c r="H13" s="105">
        <v>45</v>
      </c>
      <c r="I13" s="80">
        <v>3</v>
      </c>
      <c r="J13" s="81">
        <v>6.666666666666667</v>
      </c>
    </row>
    <row r="14" spans="1:15" s="180" customFormat="1" ht="24.95" customHeight="1" x14ac:dyDescent="0.2">
      <c r="A14" s="158" t="s">
        <v>209</v>
      </c>
      <c r="B14" s="164" t="s">
        <v>129</v>
      </c>
      <c r="C14" s="78">
        <v>7.1867485973817793</v>
      </c>
      <c r="D14" s="80">
        <v>269</v>
      </c>
      <c r="E14" s="79">
        <v>280</v>
      </c>
      <c r="F14" s="79">
        <v>288</v>
      </c>
      <c r="G14" s="79">
        <v>294</v>
      </c>
      <c r="H14" s="105">
        <v>298</v>
      </c>
      <c r="I14" s="80">
        <v>-29</v>
      </c>
      <c r="J14" s="81">
        <v>-9.7315436241610733</v>
      </c>
      <c r="K14" s="53"/>
      <c r="L14" s="53"/>
      <c r="M14" s="53"/>
      <c r="N14" s="53"/>
      <c r="O14" s="53"/>
    </row>
    <row r="15" spans="1:15" ht="24.95" customHeight="1" x14ac:dyDescent="0.2">
      <c r="A15" s="158" t="s">
        <v>210</v>
      </c>
      <c r="B15" s="164" t="s">
        <v>211</v>
      </c>
      <c r="C15" s="78">
        <v>2.3777718407694364</v>
      </c>
      <c r="D15" s="80">
        <v>89</v>
      </c>
      <c r="E15" s="79">
        <v>88</v>
      </c>
      <c r="F15" s="79">
        <v>97</v>
      </c>
      <c r="G15" s="79">
        <v>101</v>
      </c>
      <c r="H15" s="105">
        <v>102</v>
      </c>
      <c r="I15" s="80">
        <v>-13</v>
      </c>
      <c r="J15" s="81">
        <v>-12.745098039215685</v>
      </c>
    </row>
    <row r="16" spans="1:15" s="180" customFormat="1" ht="24.95" customHeight="1" x14ac:dyDescent="0.2">
      <c r="A16" s="158" t="s">
        <v>212</v>
      </c>
      <c r="B16" s="164" t="s">
        <v>133</v>
      </c>
      <c r="C16" s="78">
        <v>3.6868821800694631</v>
      </c>
      <c r="D16" s="80">
        <v>138</v>
      </c>
      <c r="E16" s="79">
        <v>149</v>
      </c>
      <c r="F16" s="79">
        <v>142</v>
      </c>
      <c r="G16" s="79">
        <v>142</v>
      </c>
      <c r="H16" s="105">
        <v>149</v>
      </c>
      <c r="I16" s="80">
        <v>-11</v>
      </c>
      <c r="J16" s="81">
        <v>-7.3825503355704694</v>
      </c>
      <c r="K16" s="53"/>
      <c r="L16" s="53"/>
      <c r="M16" s="53"/>
      <c r="N16" s="53"/>
      <c r="O16" s="53"/>
    </row>
    <row r="17" spans="1:15" ht="24.95" customHeight="1" x14ac:dyDescent="0.2">
      <c r="A17" s="158" t="s">
        <v>134</v>
      </c>
      <c r="B17" s="164" t="s">
        <v>214</v>
      </c>
      <c r="C17" s="78">
        <v>1.12209457654288</v>
      </c>
      <c r="D17" s="80">
        <v>42</v>
      </c>
      <c r="E17" s="79">
        <v>43</v>
      </c>
      <c r="F17" s="79">
        <v>49</v>
      </c>
      <c r="G17" s="79">
        <v>51</v>
      </c>
      <c r="H17" s="105">
        <v>47</v>
      </c>
      <c r="I17" s="80">
        <v>-5</v>
      </c>
      <c r="J17" s="81">
        <v>-10.638297872340425</v>
      </c>
    </row>
    <row r="18" spans="1:15" s="180" customFormat="1" ht="24.95" customHeight="1" x14ac:dyDescent="0.2">
      <c r="A18" s="167" t="s">
        <v>136</v>
      </c>
      <c r="B18" s="168" t="s">
        <v>137</v>
      </c>
      <c r="C18" s="78">
        <v>6.9462997595511622</v>
      </c>
      <c r="D18" s="80">
        <v>260</v>
      </c>
      <c r="E18" s="79">
        <v>250</v>
      </c>
      <c r="F18" s="79">
        <v>252</v>
      </c>
      <c r="G18" s="79">
        <v>258</v>
      </c>
      <c r="H18" s="105">
        <v>263</v>
      </c>
      <c r="I18" s="80">
        <v>-3</v>
      </c>
      <c r="J18" s="81">
        <v>-1.1406844106463878</v>
      </c>
      <c r="K18" s="53"/>
      <c r="L18" s="53"/>
      <c r="M18" s="53"/>
      <c r="N18" s="53"/>
      <c r="O18" s="53"/>
    </row>
    <row r="19" spans="1:15" ht="24.95" customHeight="1" x14ac:dyDescent="0.2">
      <c r="A19" s="158" t="s">
        <v>138</v>
      </c>
      <c r="B19" s="164" t="s">
        <v>139</v>
      </c>
      <c r="C19" s="78">
        <v>16.72455249799626</v>
      </c>
      <c r="D19" s="80">
        <v>626</v>
      </c>
      <c r="E19" s="79">
        <v>635</v>
      </c>
      <c r="F19" s="79">
        <v>627</v>
      </c>
      <c r="G19" s="79">
        <v>606</v>
      </c>
      <c r="H19" s="105">
        <v>635</v>
      </c>
      <c r="I19" s="80">
        <v>-9</v>
      </c>
      <c r="J19" s="81">
        <v>-1.4173228346456692</v>
      </c>
    </row>
    <row r="20" spans="1:15" s="180" customFormat="1" ht="24.95" customHeight="1" x14ac:dyDescent="0.2">
      <c r="A20" s="158" t="s">
        <v>140</v>
      </c>
      <c r="B20" s="164" t="s">
        <v>141</v>
      </c>
      <c r="C20" s="78">
        <v>8.7897408495858933</v>
      </c>
      <c r="D20" s="80">
        <v>329</v>
      </c>
      <c r="E20" s="79">
        <v>314</v>
      </c>
      <c r="F20" s="79">
        <v>311</v>
      </c>
      <c r="G20" s="79">
        <v>365</v>
      </c>
      <c r="H20" s="105">
        <v>458</v>
      </c>
      <c r="I20" s="80">
        <v>-129</v>
      </c>
      <c r="J20" s="81">
        <v>-28.165938864628821</v>
      </c>
      <c r="K20" s="53"/>
      <c r="L20" s="53"/>
      <c r="M20" s="53"/>
      <c r="N20" s="53"/>
      <c r="O20" s="53"/>
    </row>
    <row r="21" spans="1:15" ht="24.95" customHeight="1" x14ac:dyDescent="0.2">
      <c r="A21" s="167" t="s">
        <v>142</v>
      </c>
      <c r="B21" s="168" t="s">
        <v>143</v>
      </c>
      <c r="C21" s="78">
        <v>17.312316323804435</v>
      </c>
      <c r="D21" s="80">
        <v>648</v>
      </c>
      <c r="E21" s="79">
        <v>697</v>
      </c>
      <c r="F21" s="79">
        <v>779</v>
      </c>
      <c r="G21" s="79">
        <v>693</v>
      </c>
      <c r="H21" s="105">
        <v>706</v>
      </c>
      <c r="I21" s="80">
        <v>-58</v>
      </c>
      <c r="J21" s="81">
        <v>-8.215297450424929</v>
      </c>
    </row>
    <row r="22" spans="1:15" ht="24.95" customHeight="1" x14ac:dyDescent="0.2">
      <c r="A22" s="167" t="s">
        <v>144</v>
      </c>
      <c r="B22" s="164" t="s">
        <v>145</v>
      </c>
      <c r="C22" s="78">
        <v>1.3625434143734971</v>
      </c>
      <c r="D22" s="80">
        <v>51</v>
      </c>
      <c r="E22" s="79">
        <v>49</v>
      </c>
      <c r="F22" s="79">
        <v>51</v>
      </c>
      <c r="G22" s="79">
        <v>49</v>
      </c>
      <c r="H22" s="105">
        <v>46</v>
      </c>
      <c r="I22" s="80">
        <v>5</v>
      </c>
      <c r="J22" s="81">
        <v>10.869565217391305</v>
      </c>
    </row>
    <row r="23" spans="1:15" ht="24.95" customHeight="1" x14ac:dyDescent="0.2">
      <c r="A23" s="158" t="s">
        <v>146</v>
      </c>
      <c r="B23" s="164" t="s">
        <v>147</v>
      </c>
      <c r="C23" s="78">
        <v>1.2556772642265563</v>
      </c>
      <c r="D23" s="80">
        <v>47</v>
      </c>
      <c r="E23" s="79">
        <v>52</v>
      </c>
      <c r="F23" s="79">
        <v>51</v>
      </c>
      <c r="G23" s="79">
        <v>46</v>
      </c>
      <c r="H23" s="105">
        <v>45</v>
      </c>
      <c r="I23" s="80">
        <v>2</v>
      </c>
      <c r="J23" s="81">
        <v>4.4444444444444446</v>
      </c>
    </row>
    <row r="24" spans="1:15" ht="24.95" customHeight="1" x14ac:dyDescent="0.2">
      <c r="A24" s="158" t="s">
        <v>148</v>
      </c>
      <c r="B24" s="164" t="s">
        <v>215</v>
      </c>
      <c r="C24" s="78">
        <v>6.9195832220144267</v>
      </c>
      <c r="D24" s="80">
        <v>259</v>
      </c>
      <c r="E24" s="79">
        <v>257</v>
      </c>
      <c r="F24" s="79">
        <v>248</v>
      </c>
      <c r="G24" s="79">
        <v>243</v>
      </c>
      <c r="H24" s="105">
        <v>251</v>
      </c>
      <c r="I24" s="80">
        <v>8</v>
      </c>
      <c r="J24" s="81">
        <v>3.1872509960159361</v>
      </c>
    </row>
    <row r="25" spans="1:15" ht="24.95" customHeight="1" x14ac:dyDescent="0.2">
      <c r="A25" s="158" t="s">
        <v>150</v>
      </c>
      <c r="B25" s="171" t="s">
        <v>151</v>
      </c>
      <c r="C25" s="78">
        <v>5.2364413572001069</v>
      </c>
      <c r="D25" s="80">
        <v>196</v>
      </c>
      <c r="E25" s="79">
        <v>194</v>
      </c>
      <c r="F25" s="79">
        <v>187</v>
      </c>
      <c r="G25" s="79">
        <v>194</v>
      </c>
      <c r="H25" s="105">
        <v>191</v>
      </c>
      <c r="I25" s="80">
        <v>5</v>
      </c>
      <c r="J25" s="81">
        <v>2.6178010471204187</v>
      </c>
    </row>
    <row r="26" spans="1:15" ht="24.95" customHeight="1" x14ac:dyDescent="0.2">
      <c r="A26" s="158" t="s">
        <v>217</v>
      </c>
      <c r="B26" s="171" t="s">
        <v>153</v>
      </c>
      <c r="C26" s="78">
        <v>5.0761421319796955</v>
      </c>
      <c r="D26" s="80">
        <v>190</v>
      </c>
      <c r="E26" s="79">
        <v>188</v>
      </c>
      <c r="F26" s="79">
        <v>181</v>
      </c>
      <c r="G26" s="79">
        <v>187</v>
      </c>
      <c r="H26" s="105">
        <v>184</v>
      </c>
      <c r="I26" s="80">
        <v>6</v>
      </c>
      <c r="J26" s="81">
        <v>3.2608695652173911</v>
      </c>
    </row>
    <row r="27" spans="1:15" ht="24.95" customHeight="1" x14ac:dyDescent="0.2">
      <c r="A27" s="167">
        <v>782.78300000000002</v>
      </c>
      <c r="B27" s="170" t="s">
        <v>154</v>
      </c>
      <c r="C27" s="78">
        <v>0.16029922522041143</v>
      </c>
      <c r="D27" s="80">
        <v>6</v>
      </c>
      <c r="E27" s="79">
        <v>6</v>
      </c>
      <c r="F27" s="79">
        <v>6</v>
      </c>
      <c r="G27" s="79">
        <v>7</v>
      </c>
      <c r="H27" s="105">
        <v>7</v>
      </c>
      <c r="I27" s="80">
        <v>-1</v>
      </c>
      <c r="J27" s="81">
        <v>-14.285714285714286</v>
      </c>
    </row>
    <row r="28" spans="1:15" ht="24.95" customHeight="1" x14ac:dyDescent="0.2">
      <c r="A28" s="158" t="s">
        <v>155</v>
      </c>
      <c r="B28" s="164" t="s">
        <v>156</v>
      </c>
      <c r="C28" s="78">
        <v>2.7250868287469943</v>
      </c>
      <c r="D28" s="80">
        <v>102</v>
      </c>
      <c r="E28" s="79">
        <v>109</v>
      </c>
      <c r="F28" s="79">
        <v>104</v>
      </c>
      <c r="G28" s="79">
        <v>94</v>
      </c>
      <c r="H28" s="105">
        <v>96</v>
      </c>
      <c r="I28" s="80">
        <v>6</v>
      </c>
      <c r="J28" s="81">
        <v>6.25</v>
      </c>
    </row>
    <row r="29" spans="1:15" ht="24.95" customHeight="1" x14ac:dyDescent="0.2">
      <c r="A29" s="158" t="s">
        <v>157</v>
      </c>
      <c r="B29" s="164" t="s">
        <v>158</v>
      </c>
      <c r="C29" s="78">
        <v>0.88164573871226293</v>
      </c>
      <c r="D29" s="80">
        <v>33</v>
      </c>
      <c r="E29" s="79">
        <v>33</v>
      </c>
      <c r="F29" s="79">
        <v>39</v>
      </c>
      <c r="G29" s="79">
        <v>37</v>
      </c>
      <c r="H29" s="105">
        <v>39</v>
      </c>
      <c r="I29" s="80">
        <v>-6</v>
      </c>
      <c r="J29" s="81">
        <v>-15.384615384615385</v>
      </c>
    </row>
    <row r="30" spans="1:15" ht="24.95" customHeight="1" x14ac:dyDescent="0.2">
      <c r="A30" s="158">
        <v>86</v>
      </c>
      <c r="B30" s="164" t="s">
        <v>159</v>
      </c>
      <c r="C30" s="78">
        <v>6.5722682340368692</v>
      </c>
      <c r="D30" s="80">
        <v>246</v>
      </c>
      <c r="E30" s="79">
        <v>243</v>
      </c>
      <c r="F30" s="79">
        <v>246</v>
      </c>
      <c r="G30" s="79">
        <v>248</v>
      </c>
      <c r="H30" s="105">
        <v>232</v>
      </c>
      <c r="I30" s="80">
        <v>14</v>
      </c>
      <c r="J30" s="81">
        <v>6.0344827586206895</v>
      </c>
    </row>
    <row r="31" spans="1:15" ht="24.95" customHeight="1" x14ac:dyDescent="0.2">
      <c r="A31" s="158">
        <v>87.88</v>
      </c>
      <c r="B31" s="171" t="s">
        <v>160</v>
      </c>
      <c r="C31" s="78">
        <v>3.9540475554368153</v>
      </c>
      <c r="D31" s="80">
        <v>148</v>
      </c>
      <c r="E31" s="79">
        <v>150</v>
      </c>
      <c r="F31" s="79">
        <v>145</v>
      </c>
      <c r="G31" s="79">
        <v>150</v>
      </c>
      <c r="H31" s="105">
        <v>144</v>
      </c>
      <c r="I31" s="80">
        <v>4</v>
      </c>
      <c r="J31" s="81">
        <v>2.7777777777777777</v>
      </c>
    </row>
    <row r="32" spans="1:15" ht="24.95" customHeight="1" x14ac:dyDescent="0.2">
      <c r="A32" s="158" t="s">
        <v>161</v>
      </c>
      <c r="B32" s="164" t="s">
        <v>162</v>
      </c>
      <c r="C32" s="78">
        <v>9.6981031258348924</v>
      </c>
      <c r="D32" s="80">
        <v>363</v>
      </c>
      <c r="E32" s="79">
        <v>364</v>
      </c>
      <c r="F32" s="79">
        <v>360</v>
      </c>
      <c r="G32" s="79">
        <v>345</v>
      </c>
      <c r="H32" s="105">
        <v>348</v>
      </c>
      <c r="I32" s="80">
        <v>15</v>
      </c>
      <c r="J32" s="81">
        <v>4.3103448275862073</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3.1525514293347583</v>
      </c>
      <c r="D35" s="80">
        <v>118</v>
      </c>
      <c r="E35" s="79">
        <v>121</v>
      </c>
      <c r="F35" s="79">
        <v>118</v>
      </c>
      <c r="G35" s="79">
        <v>107</v>
      </c>
      <c r="H35" s="105">
        <v>99</v>
      </c>
      <c r="I35" s="80">
        <v>19</v>
      </c>
      <c r="J35" s="81">
        <v>19.19191919191919</v>
      </c>
    </row>
    <row r="36" spans="1:10" ht="24.95" customHeight="1" x14ac:dyDescent="0.2">
      <c r="A36" s="239" t="s">
        <v>165</v>
      </c>
      <c r="B36" s="240" t="s">
        <v>166</v>
      </c>
      <c r="C36" s="78">
        <v>15.415442158696234</v>
      </c>
      <c r="D36" s="80">
        <v>577</v>
      </c>
      <c r="E36" s="79">
        <v>574</v>
      </c>
      <c r="F36" s="79">
        <v>584</v>
      </c>
      <c r="G36" s="79">
        <v>595</v>
      </c>
      <c r="H36" s="105">
        <v>606</v>
      </c>
      <c r="I36" s="80">
        <v>-29</v>
      </c>
      <c r="J36" s="81">
        <v>-4.7854785478547859</v>
      </c>
    </row>
    <row r="37" spans="1:10" ht="24.95" customHeight="1" x14ac:dyDescent="0.2">
      <c r="A37" s="241" t="s">
        <v>167</v>
      </c>
      <c r="B37" s="242" t="s">
        <v>168</v>
      </c>
      <c r="C37" s="90">
        <v>81.432006411969013</v>
      </c>
      <c r="D37" s="108">
        <v>3048</v>
      </c>
      <c r="E37" s="109">
        <v>3097</v>
      </c>
      <c r="F37" s="109">
        <v>3148</v>
      </c>
      <c r="G37" s="109">
        <v>3070</v>
      </c>
      <c r="H37" s="110">
        <v>3191</v>
      </c>
      <c r="I37" s="108">
        <v>-143</v>
      </c>
      <c r="J37" s="111">
        <v>-4.4813538075838295</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33C5-952F-4F02-BFC4-09CD928F2AEC}">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332</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3743</v>
      </c>
      <c r="F11" s="295">
        <v>3792</v>
      </c>
      <c r="G11" s="295">
        <v>3850</v>
      </c>
      <c r="H11" s="295">
        <v>3772</v>
      </c>
      <c r="I11" s="249">
        <v>3896</v>
      </c>
      <c r="J11" s="250">
        <v>-153</v>
      </c>
      <c r="K11" s="251">
        <v>-3.9271047227926079</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45.044082286935613</v>
      </c>
      <c r="E13" s="260">
        <v>1686</v>
      </c>
      <c r="F13" s="261">
        <v>1728</v>
      </c>
      <c r="G13" s="261">
        <v>1728</v>
      </c>
      <c r="H13" s="261">
        <v>1710</v>
      </c>
      <c r="I13" s="262">
        <v>1846</v>
      </c>
      <c r="J13" s="260">
        <v>-160</v>
      </c>
      <c r="K13" s="263">
        <v>-8.6673889490790899</v>
      </c>
    </row>
    <row r="14" spans="1:15" s="157" customFormat="1" ht="15.95" customHeight="1" x14ac:dyDescent="0.2">
      <c r="A14" s="256" t="s">
        <v>224</v>
      </c>
      <c r="B14" s="257"/>
      <c r="C14" s="258"/>
      <c r="D14" s="259">
        <v>41.918247395137591</v>
      </c>
      <c r="E14" s="260">
        <v>1569</v>
      </c>
      <c r="F14" s="261">
        <v>1583</v>
      </c>
      <c r="G14" s="261">
        <v>1572</v>
      </c>
      <c r="H14" s="261">
        <v>1574</v>
      </c>
      <c r="I14" s="262">
        <v>1555</v>
      </c>
      <c r="J14" s="260">
        <v>14</v>
      </c>
      <c r="K14" s="263">
        <v>0.90032154340836013</v>
      </c>
    </row>
    <row r="15" spans="1:15" s="157" customFormat="1" ht="15.95" customHeight="1" x14ac:dyDescent="0.2">
      <c r="A15" s="256" t="s">
        <v>225</v>
      </c>
      <c r="B15" s="257"/>
      <c r="C15" s="258"/>
      <c r="D15" s="259">
        <v>6.4119690088164578</v>
      </c>
      <c r="E15" s="260">
        <v>240</v>
      </c>
      <c r="F15" s="261">
        <v>240</v>
      </c>
      <c r="G15" s="261">
        <v>240</v>
      </c>
      <c r="H15" s="261">
        <v>230</v>
      </c>
      <c r="I15" s="262">
        <v>225</v>
      </c>
      <c r="J15" s="260">
        <v>15</v>
      </c>
      <c r="K15" s="263">
        <v>6.666666666666667</v>
      </c>
    </row>
    <row r="16" spans="1:15" s="157" customFormat="1" ht="15.95" customHeight="1" x14ac:dyDescent="0.2">
      <c r="A16" s="256" t="s">
        <v>226</v>
      </c>
      <c r="B16" s="257"/>
      <c r="C16" s="258"/>
      <c r="D16" s="259">
        <v>4.5418113812449903</v>
      </c>
      <c r="E16" s="260">
        <v>170</v>
      </c>
      <c r="F16" s="261">
        <v>163</v>
      </c>
      <c r="G16" s="261">
        <v>232</v>
      </c>
      <c r="H16" s="261">
        <v>181</v>
      </c>
      <c r="I16" s="262">
        <v>193</v>
      </c>
      <c r="J16" s="260">
        <v>-23</v>
      </c>
      <c r="K16" s="263">
        <v>-11.917098445595855</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3.0724018167245526</v>
      </c>
      <c r="E18" s="261">
        <v>115</v>
      </c>
      <c r="F18" s="261">
        <v>116</v>
      </c>
      <c r="G18" s="261">
        <v>114</v>
      </c>
      <c r="H18" s="261">
        <v>120</v>
      </c>
      <c r="I18" s="261">
        <v>126</v>
      </c>
      <c r="J18" s="260">
        <v>-11</v>
      </c>
      <c r="K18" s="263">
        <v>-8.7301587301587293</v>
      </c>
    </row>
    <row r="19" spans="1:11" s="157" customFormat="1" ht="14.1" customHeight="1" x14ac:dyDescent="0.2">
      <c r="A19" s="256" t="s">
        <v>229</v>
      </c>
      <c r="B19" s="257"/>
      <c r="C19" s="258"/>
      <c r="D19" s="259">
        <v>5.3165909698103127</v>
      </c>
      <c r="E19" s="261">
        <v>199</v>
      </c>
      <c r="F19" s="261">
        <v>201</v>
      </c>
      <c r="G19" s="261">
        <v>195</v>
      </c>
      <c r="H19" s="261">
        <v>198</v>
      </c>
      <c r="I19" s="261">
        <v>207</v>
      </c>
      <c r="J19" s="260">
        <v>-8</v>
      </c>
      <c r="K19" s="263">
        <v>-3.8647342995169081</v>
      </c>
    </row>
    <row r="20" spans="1:11" s="157" customFormat="1" ht="14.1" customHeight="1" x14ac:dyDescent="0.2">
      <c r="A20" s="256" t="s">
        <v>230</v>
      </c>
      <c r="B20" s="257"/>
      <c r="C20" s="258"/>
      <c r="D20" s="259">
        <v>0.61448036334491052</v>
      </c>
      <c r="E20" s="553">
        <v>23</v>
      </c>
      <c r="F20" s="553">
        <v>22</v>
      </c>
      <c r="G20" s="553">
        <v>23</v>
      </c>
      <c r="H20" s="553">
        <v>21</v>
      </c>
      <c r="I20" s="553">
        <v>20</v>
      </c>
      <c r="J20" s="260">
        <v>3</v>
      </c>
      <c r="K20" s="263">
        <v>15</v>
      </c>
    </row>
    <row r="21" spans="1:11" s="157" customFormat="1" ht="14.1" customHeight="1" x14ac:dyDescent="0.2">
      <c r="A21" s="256" t="s">
        <v>231</v>
      </c>
      <c r="B21" s="257"/>
      <c r="C21" s="258"/>
      <c r="D21" s="259">
        <v>11.434678065722682</v>
      </c>
      <c r="E21" s="261">
        <v>428</v>
      </c>
      <c r="F21" s="261">
        <v>421</v>
      </c>
      <c r="G21" s="261">
        <v>418</v>
      </c>
      <c r="H21" s="261">
        <v>412</v>
      </c>
      <c r="I21" s="261">
        <v>423</v>
      </c>
      <c r="J21" s="260">
        <v>5</v>
      </c>
      <c r="K21" s="263">
        <v>1.1820330969267139</v>
      </c>
    </row>
    <row r="22" spans="1:11" s="157" customFormat="1" ht="14.1" customHeight="1" x14ac:dyDescent="0.2">
      <c r="A22" s="256" t="s">
        <v>232</v>
      </c>
      <c r="B22" s="257"/>
      <c r="C22" s="258"/>
      <c r="D22" s="259">
        <v>1.0686615014694096</v>
      </c>
      <c r="E22" s="553">
        <v>40</v>
      </c>
      <c r="F22" s="553">
        <v>40</v>
      </c>
      <c r="G22" s="553">
        <v>40</v>
      </c>
      <c r="H22" s="553">
        <v>48</v>
      </c>
      <c r="I22" s="553">
        <v>51</v>
      </c>
      <c r="J22" s="260">
        <v>-11</v>
      </c>
      <c r="K22" s="263">
        <v>-21.568627450980394</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2.3243387656959658</v>
      </c>
      <c r="E24" s="552">
        <v>87</v>
      </c>
      <c r="F24" s="553">
        <v>90</v>
      </c>
      <c r="G24" s="553">
        <v>93</v>
      </c>
      <c r="H24" s="553">
        <v>83</v>
      </c>
      <c r="I24" s="554">
        <v>76</v>
      </c>
      <c r="J24" s="260">
        <v>11</v>
      </c>
      <c r="K24" s="263">
        <v>14.473684210526315</v>
      </c>
    </row>
    <row r="25" spans="1:11" s="157" customFormat="1" ht="13.5" customHeight="1" x14ac:dyDescent="0.2">
      <c r="A25" s="256" t="s">
        <v>235</v>
      </c>
      <c r="B25" s="257" t="s">
        <v>236</v>
      </c>
      <c r="C25" s="258"/>
      <c r="D25" s="259">
        <v>1.7900080149612609</v>
      </c>
      <c r="E25" s="552">
        <v>67</v>
      </c>
      <c r="F25" s="553">
        <v>69</v>
      </c>
      <c r="G25" s="553">
        <v>69</v>
      </c>
      <c r="H25" s="553">
        <v>60</v>
      </c>
      <c r="I25" s="554">
        <v>54</v>
      </c>
      <c r="J25" s="260">
        <v>13</v>
      </c>
      <c r="K25" s="263">
        <v>24.074074074074073</v>
      </c>
    </row>
    <row r="26" spans="1:11" s="157" customFormat="1" ht="13.5" customHeight="1" x14ac:dyDescent="0.2">
      <c r="A26" s="256">
        <v>12</v>
      </c>
      <c r="B26" s="257" t="s">
        <v>237</v>
      </c>
      <c r="C26" s="258"/>
      <c r="D26" s="259">
        <v>1.5762757146673791</v>
      </c>
      <c r="E26" s="552">
        <v>59</v>
      </c>
      <c r="F26" s="553">
        <v>64</v>
      </c>
      <c r="G26" s="553">
        <v>60</v>
      </c>
      <c r="H26" s="553">
        <v>54</v>
      </c>
      <c r="I26" s="554">
        <v>50</v>
      </c>
      <c r="J26" s="260">
        <v>9</v>
      </c>
      <c r="K26" s="263">
        <v>18</v>
      </c>
    </row>
    <row r="27" spans="1:11" s="157" customFormat="1" ht="13.5" customHeight="1" x14ac:dyDescent="0.2">
      <c r="A27" s="256">
        <v>21</v>
      </c>
      <c r="B27" s="257" t="s">
        <v>238</v>
      </c>
      <c r="C27" s="258"/>
      <c r="D27" s="259">
        <v>8.0149612610205714E-2</v>
      </c>
      <c r="E27" s="552">
        <v>3</v>
      </c>
      <c r="F27" s="553">
        <v>4</v>
      </c>
      <c r="G27" s="553">
        <v>5</v>
      </c>
      <c r="H27" s="553">
        <v>7</v>
      </c>
      <c r="I27" s="554">
        <v>11</v>
      </c>
      <c r="J27" s="260">
        <v>-8</v>
      </c>
      <c r="K27" s="263">
        <v>-72.727272727272734</v>
      </c>
    </row>
    <row r="28" spans="1:11" s="157" customFormat="1" ht="13.5" customHeight="1" x14ac:dyDescent="0.2">
      <c r="A28" s="256">
        <v>22</v>
      </c>
      <c r="B28" s="257" t="s">
        <v>239</v>
      </c>
      <c r="C28" s="258"/>
      <c r="D28" s="259">
        <v>0.56104728827144001</v>
      </c>
      <c r="E28" s="552">
        <v>21</v>
      </c>
      <c r="F28" s="553">
        <v>23</v>
      </c>
      <c r="G28" s="553">
        <v>28</v>
      </c>
      <c r="H28" s="553">
        <v>22</v>
      </c>
      <c r="I28" s="554">
        <v>22</v>
      </c>
      <c r="J28" s="260">
        <v>-1</v>
      </c>
      <c r="K28" s="263">
        <v>-4.5454545454545459</v>
      </c>
    </row>
    <row r="29" spans="1:11" s="157" customFormat="1" ht="13.5" customHeight="1" x14ac:dyDescent="0.2">
      <c r="A29" s="256">
        <v>23</v>
      </c>
      <c r="B29" s="257" t="s">
        <v>240</v>
      </c>
      <c r="C29" s="258"/>
      <c r="D29" s="259">
        <v>0.93507881378573332</v>
      </c>
      <c r="E29" s="552">
        <v>35</v>
      </c>
      <c r="F29" s="553">
        <v>31</v>
      </c>
      <c r="G29" s="553">
        <v>32</v>
      </c>
      <c r="H29" s="553">
        <v>34</v>
      </c>
      <c r="I29" s="554">
        <v>39</v>
      </c>
      <c r="J29" s="260">
        <v>-4</v>
      </c>
      <c r="K29" s="263">
        <v>-10.256410256410257</v>
      </c>
    </row>
    <row r="30" spans="1:11" s="157" customFormat="1" ht="13.5" customHeight="1" x14ac:dyDescent="0.2">
      <c r="A30" s="256">
        <v>24</v>
      </c>
      <c r="B30" s="257" t="s">
        <v>241</v>
      </c>
      <c r="C30" s="258"/>
      <c r="D30" s="259">
        <v>1.1488111140796153</v>
      </c>
      <c r="E30" s="552">
        <v>43</v>
      </c>
      <c r="F30" s="553">
        <v>43</v>
      </c>
      <c r="G30" s="553">
        <v>39</v>
      </c>
      <c r="H30" s="553">
        <v>40</v>
      </c>
      <c r="I30" s="554">
        <v>40</v>
      </c>
      <c r="J30" s="260">
        <v>3</v>
      </c>
      <c r="K30" s="263">
        <v>7.5</v>
      </c>
    </row>
    <row r="31" spans="1:11" s="157" customFormat="1" ht="13.5" customHeight="1" x14ac:dyDescent="0.2">
      <c r="A31" s="256">
        <v>25</v>
      </c>
      <c r="B31" s="257" t="s">
        <v>242</v>
      </c>
      <c r="C31" s="258"/>
      <c r="D31" s="259">
        <v>1.6029922522041145</v>
      </c>
      <c r="E31" s="552">
        <v>60</v>
      </c>
      <c r="F31" s="553">
        <v>56</v>
      </c>
      <c r="G31" s="553">
        <v>53</v>
      </c>
      <c r="H31" s="553">
        <v>49</v>
      </c>
      <c r="I31" s="554">
        <v>52</v>
      </c>
      <c r="J31" s="260">
        <v>8</v>
      </c>
      <c r="K31" s="263">
        <v>15.384615384615385</v>
      </c>
    </row>
    <row r="32" spans="1:11" s="157" customFormat="1" ht="13.5" customHeight="1" x14ac:dyDescent="0.2">
      <c r="A32" s="256">
        <v>26</v>
      </c>
      <c r="B32" s="257" t="s">
        <v>243</v>
      </c>
      <c r="C32" s="258"/>
      <c r="D32" s="259">
        <v>1.0419449639326743</v>
      </c>
      <c r="E32" s="552">
        <v>39</v>
      </c>
      <c r="F32" s="553">
        <v>38</v>
      </c>
      <c r="G32" s="553">
        <v>36</v>
      </c>
      <c r="H32" s="553">
        <v>35</v>
      </c>
      <c r="I32" s="554">
        <v>37</v>
      </c>
      <c r="J32" s="260">
        <v>2</v>
      </c>
      <c r="K32" s="263">
        <v>5.4054054054054053</v>
      </c>
    </row>
    <row r="33" spans="1:11" s="157" customFormat="1" ht="13.5" customHeight="1" x14ac:dyDescent="0.2">
      <c r="A33" s="256">
        <v>27</v>
      </c>
      <c r="B33" s="257" t="s">
        <v>244</v>
      </c>
      <c r="C33" s="258"/>
      <c r="D33" s="259">
        <v>0.42746460058776381</v>
      </c>
      <c r="E33" s="552">
        <v>16</v>
      </c>
      <c r="F33" s="553">
        <v>15</v>
      </c>
      <c r="G33" s="553">
        <v>17</v>
      </c>
      <c r="H33" s="553">
        <v>16</v>
      </c>
      <c r="I33" s="554">
        <v>17</v>
      </c>
      <c r="J33" s="260">
        <v>-1</v>
      </c>
      <c r="K33" s="263">
        <v>-5.882352941176471</v>
      </c>
    </row>
    <row r="34" spans="1:11" s="157" customFormat="1" ht="13.5" customHeight="1" x14ac:dyDescent="0.2">
      <c r="A34" s="256">
        <v>28</v>
      </c>
      <c r="B34" s="257" t="s">
        <v>245</v>
      </c>
      <c r="C34" s="258"/>
      <c r="D34" s="259">
        <v>0.1335826876836762</v>
      </c>
      <c r="E34" s="552">
        <v>5</v>
      </c>
      <c r="F34" s="553">
        <v>6</v>
      </c>
      <c r="G34" s="553">
        <v>6</v>
      </c>
      <c r="H34" s="553">
        <v>6</v>
      </c>
      <c r="I34" s="554">
        <v>7</v>
      </c>
      <c r="J34" s="260">
        <v>-2</v>
      </c>
      <c r="K34" s="263">
        <v>-28.571428571428573</v>
      </c>
    </row>
    <row r="35" spans="1:11" s="157" customFormat="1" ht="13.5" customHeight="1" x14ac:dyDescent="0.2">
      <c r="A35" s="256">
        <v>29</v>
      </c>
      <c r="B35" s="257" t="s">
        <v>246</v>
      </c>
      <c r="C35" s="258"/>
      <c r="D35" s="259">
        <v>5.2898744322735771</v>
      </c>
      <c r="E35" s="260">
        <v>198</v>
      </c>
      <c r="F35" s="261">
        <v>197</v>
      </c>
      <c r="G35" s="261">
        <v>195</v>
      </c>
      <c r="H35" s="261">
        <v>197</v>
      </c>
      <c r="I35" s="262">
        <v>195</v>
      </c>
      <c r="J35" s="260">
        <v>3</v>
      </c>
      <c r="K35" s="263">
        <v>1.5384615384615385</v>
      </c>
    </row>
    <row r="36" spans="1:11" s="157" customFormat="1" ht="13.5" customHeight="1" x14ac:dyDescent="0.2">
      <c r="A36" s="256" t="s">
        <v>247</v>
      </c>
      <c r="B36" s="257" t="s">
        <v>248</v>
      </c>
      <c r="C36" s="258"/>
      <c r="D36" s="259">
        <v>1.3625434143734971</v>
      </c>
      <c r="E36" s="552">
        <v>51</v>
      </c>
      <c r="F36" s="553">
        <v>55</v>
      </c>
      <c r="G36" s="553">
        <v>47</v>
      </c>
      <c r="H36" s="553">
        <v>45</v>
      </c>
      <c r="I36" s="554">
        <v>43</v>
      </c>
      <c r="J36" s="260">
        <v>8</v>
      </c>
      <c r="K36" s="263">
        <v>18.604651162790699</v>
      </c>
    </row>
    <row r="37" spans="1:11" s="157" customFormat="1" ht="13.5" customHeight="1" x14ac:dyDescent="0.2">
      <c r="A37" s="256" t="s">
        <v>249</v>
      </c>
      <c r="B37" s="257" t="s">
        <v>250</v>
      </c>
      <c r="C37" s="258"/>
      <c r="D37" s="259">
        <v>3.9273310179000802</v>
      </c>
      <c r="E37" s="260">
        <v>147</v>
      </c>
      <c r="F37" s="261">
        <v>142</v>
      </c>
      <c r="G37" s="261">
        <v>148</v>
      </c>
      <c r="H37" s="261">
        <v>152</v>
      </c>
      <c r="I37" s="262">
        <v>152</v>
      </c>
      <c r="J37" s="260">
        <v>-5</v>
      </c>
      <c r="K37" s="263">
        <v>-3.2894736842105261</v>
      </c>
    </row>
    <row r="38" spans="1:11" s="157" customFormat="1" ht="13.5" customHeight="1" x14ac:dyDescent="0.2">
      <c r="A38" s="256">
        <v>31</v>
      </c>
      <c r="B38" s="257" t="s">
        <v>251</v>
      </c>
      <c r="C38" s="258"/>
      <c r="D38" s="259">
        <v>0.34731498797755811</v>
      </c>
      <c r="E38" s="552">
        <v>13</v>
      </c>
      <c r="F38" s="553">
        <v>13</v>
      </c>
      <c r="G38" s="553">
        <v>13</v>
      </c>
      <c r="H38" s="553">
        <v>14</v>
      </c>
      <c r="I38" s="554">
        <v>14</v>
      </c>
      <c r="J38" s="260">
        <v>-1</v>
      </c>
      <c r="K38" s="263">
        <v>-7.1428571428571432</v>
      </c>
    </row>
    <row r="39" spans="1:11" s="157" customFormat="1" ht="13.5" customHeight="1" x14ac:dyDescent="0.2">
      <c r="A39" s="256">
        <v>32</v>
      </c>
      <c r="B39" s="257" t="s">
        <v>252</v>
      </c>
      <c r="C39" s="258"/>
      <c r="D39" s="259">
        <v>0.82821266363879242</v>
      </c>
      <c r="E39" s="552">
        <v>31</v>
      </c>
      <c r="F39" s="553">
        <v>36</v>
      </c>
      <c r="G39" s="553">
        <v>34</v>
      </c>
      <c r="H39" s="553">
        <v>41</v>
      </c>
      <c r="I39" s="554">
        <v>40</v>
      </c>
      <c r="J39" s="260">
        <v>-9</v>
      </c>
      <c r="K39" s="263">
        <v>-22.5</v>
      </c>
    </row>
    <row r="40" spans="1:11" s="157" customFormat="1" ht="13.5" customHeight="1" x14ac:dyDescent="0.2">
      <c r="A40" s="256">
        <v>33</v>
      </c>
      <c r="B40" s="257" t="s">
        <v>253</v>
      </c>
      <c r="C40" s="258"/>
      <c r="D40" s="259">
        <v>0.56104728827144001</v>
      </c>
      <c r="E40" s="552">
        <v>21</v>
      </c>
      <c r="F40" s="553">
        <v>15</v>
      </c>
      <c r="G40" s="553">
        <v>14</v>
      </c>
      <c r="H40" s="553">
        <v>14</v>
      </c>
      <c r="I40" s="554">
        <v>20</v>
      </c>
      <c r="J40" s="260">
        <v>1</v>
      </c>
      <c r="K40" s="263">
        <v>5</v>
      </c>
    </row>
    <row r="41" spans="1:11" s="157" customFormat="1" ht="13.5" customHeight="1" x14ac:dyDescent="0.2">
      <c r="A41" s="256">
        <v>34</v>
      </c>
      <c r="B41" s="257" t="s">
        <v>254</v>
      </c>
      <c r="C41" s="258"/>
      <c r="D41" s="259">
        <v>6.6524178466470749</v>
      </c>
      <c r="E41" s="260">
        <v>249</v>
      </c>
      <c r="F41" s="261">
        <v>252</v>
      </c>
      <c r="G41" s="261">
        <v>242</v>
      </c>
      <c r="H41" s="261">
        <v>242</v>
      </c>
      <c r="I41" s="262">
        <v>241</v>
      </c>
      <c r="J41" s="260">
        <v>8</v>
      </c>
      <c r="K41" s="263">
        <v>3.3195020746887969</v>
      </c>
    </row>
    <row r="42" spans="1:11" s="157" customFormat="1" ht="13.5" customHeight="1" x14ac:dyDescent="0.2">
      <c r="A42" s="256">
        <v>41</v>
      </c>
      <c r="B42" s="257" t="s">
        <v>255</v>
      </c>
      <c r="C42" s="258"/>
      <c r="D42" s="259">
        <v>8.0149612610205714E-2</v>
      </c>
      <c r="E42" s="552">
        <v>3</v>
      </c>
      <c r="F42" s="553">
        <v>4</v>
      </c>
      <c r="G42" s="553">
        <v>7</v>
      </c>
      <c r="H42" s="553">
        <v>6</v>
      </c>
      <c r="I42" s="554">
        <v>4</v>
      </c>
      <c r="J42" s="260">
        <v>-1</v>
      </c>
      <c r="K42" s="263">
        <v>-25</v>
      </c>
    </row>
    <row r="43" spans="1:11" s="157" customFormat="1" ht="13.5" customHeight="1" x14ac:dyDescent="0.2">
      <c r="A43" s="256">
        <v>42</v>
      </c>
      <c r="B43" s="257" t="s">
        <v>256</v>
      </c>
      <c r="C43" s="258"/>
      <c r="D43" s="259">
        <v>0</v>
      </c>
      <c r="E43" s="260">
        <v>0</v>
      </c>
      <c r="F43" s="261">
        <v>0</v>
      </c>
      <c r="G43" s="261">
        <v>0</v>
      </c>
      <c r="H43" s="261">
        <v>0</v>
      </c>
      <c r="I43" s="262">
        <v>0</v>
      </c>
      <c r="J43" s="260">
        <v>0</v>
      </c>
      <c r="K43" s="263">
        <v>0</v>
      </c>
    </row>
    <row r="44" spans="1:11" s="157" customFormat="1" ht="13.5" customHeight="1" x14ac:dyDescent="0.2">
      <c r="A44" s="256">
        <v>43</v>
      </c>
      <c r="B44" s="257" t="s">
        <v>257</v>
      </c>
      <c r="C44" s="258"/>
      <c r="D44" s="259">
        <v>0.61448036334491052</v>
      </c>
      <c r="E44" s="552">
        <v>23</v>
      </c>
      <c r="F44" s="553">
        <v>21</v>
      </c>
      <c r="G44" s="553">
        <v>23</v>
      </c>
      <c r="H44" s="553">
        <v>23</v>
      </c>
      <c r="I44" s="554">
        <v>23</v>
      </c>
      <c r="J44" s="260">
        <v>0</v>
      </c>
      <c r="K44" s="263">
        <v>0</v>
      </c>
    </row>
    <row r="45" spans="1:11" s="157" customFormat="1" ht="13.5" customHeight="1" x14ac:dyDescent="0.2">
      <c r="A45" s="256">
        <v>51</v>
      </c>
      <c r="B45" s="257" t="s">
        <v>258</v>
      </c>
      <c r="C45" s="258"/>
      <c r="D45" s="259">
        <v>8.4157093240715994</v>
      </c>
      <c r="E45" s="260">
        <v>315</v>
      </c>
      <c r="F45" s="261">
        <v>313</v>
      </c>
      <c r="G45" s="261">
        <v>307</v>
      </c>
      <c r="H45" s="261">
        <v>348</v>
      </c>
      <c r="I45" s="262">
        <v>447</v>
      </c>
      <c r="J45" s="260">
        <v>-132</v>
      </c>
      <c r="K45" s="263">
        <v>-29.530201342281877</v>
      </c>
    </row>
    <row r="46" spans="1:11" s="157" customFormat="1" ht="13.5" customHeight="1" x14ac:dyDescent="0.2">
      <c r="A46" s="256" t="s">
        <v>259</v>
      </c>
      <c r="B46" s="257" t="s">
        <v>260</v>
      </c>
      <c r="C46" s="258"/>
      <c r="D46" s="259">
        <v>8.0951108736307766</v>
      </c>
      <c r="E46" s="260">
        <v>303</v>
      </c>
      <c r="F46" s="261">
        <v>302</v>
      </c>
      <c r="G46" s="261">
        <v>295</v>
      </c>
      <c r="H46" s="261">
        <v>337</v>
      </c>
      <c r="I46" s="262">
        <v>437</v>
      </c>
      <c r="J46" s="260">
        <v>-134</v>
      </c>
      <c r="K46" s="263">
        <v>-30.663615560640732</v>
      </c>
    </row>
    <row r="47" spans="1:11" s="157" customFormat="1" ht="13.5" customHeight="1" x14ac:dyDescent="0.2">
      <c r="A47" s="256"/>
      <c r="B47" s="257" t="s">
        <v>261</v>
      </c>
      <c r="C47" s="258"/>
      <c r="D47" s="259">
        <v>2.5647876035265829</v>
      </c>
      <c r="E47" s="552">
        <v>96</v>
      </c>
      <c r="F47" s="553">
        <v>97</v>
      </c>
      <c r="G47" s="553">
        <v>98</v>
      </c>
      <c r="H47" s="553">
        <v>87</v>
      </c>
      <c r="I47" s="554">
        <v>94</v>
      </c>
      <c r="J47" s="260">
        <v>2</v>
      </c>
      <c r="K47" s="263">
        <v>2.1276595744680851</v>
      </c>
    </row>
    <row r="48" spans="1:11" s="157" customFormat="1" ht="13.5" customHeight="1" x14ac:dyDescent="0.2">
      <c r="A48" s="256">
        <v>52</v>
      </c>
      <c r="B48" s="257" t="s">
        <v>262</v>
      </c>
      <c r="C48" s="258"/>
      <c r="D48" s="259">
        <v>5.8242051830082824</v>
      </c>
      <c r="E48" s="260">
        <v>218</v>
      </c>
      <c r="F48" s="261">
        <v>209</v>
      </c>
      <c r="G48" s="261">
        <v>211</v>
      </c>
      <c r="H48" s="261">
        <v>219</v>
      </c>
      <c r="I48" s="262">
        <v>211</v>
      </c>
      <c r="J48" s="260">
        <v>7</v>
      </c>
      <c r="K48" s="263">
        <v>3.3175355450236967</v>
      </c>
    </row>
    <row r="49" spans="1:11" s="157" customFormat="1" ht="13.5" customHeight="1" x14ac:dyDescent="0.2">
      <c r="A49" s="256" t="s">
        <v>263</v>
      </c>
      <c r="B49" s="257" t="s">
        <v>264</v>
      </c>
      <c r="C49" s="258"/>
      <c r="D49" s="259">
        <v>5.2631578947368425</v>
      </c>
      <c r="E49" s="260">
        <v>197</v>
      </c>
      <c r="F49" s="261">
        <v>189</v>
      </c>
      <c r="G49" s="261">
        <v>190</v>
      </c>
      <c r="H49" s="261">
        <v>200</v>
      </c>
      <c r="I49" s="262">
        <v>194</v>
      </c>
      <c r="J49" s="260">
        <v>3</v>
      </c>
      <c r="K49" s="263">
        <v>1.5463917525773196</v>
      </c>
    </row>
    <row r="50" spans="1:11" s="157" customFormat="1" ht="13.5" customHeight="1" x14ac:dyDescent="0.2">
      <c r="A50" s="256">
        <v>53</v>
      </c>
      <c r="B50" s="257" t="s">
        <v>265</v>
      </c>
      <c r="C50" s="258"/>
      <c r="D50" s="259">
        <v>1.2823938017632914</v>
      </c>
      <c r="E50" s="552">
        <v>48</v>
      </c>
      <c r="F50" s="553">
        <v>49</v>
      </c>
      <c r="G50" s="553">
        <v>47</v>
      </c>
      <c r="H50" s="553">
        <v>48</v>
      </c>
      <c r="I50" s="554">
        <v>52</v>
      </c>
      <c r="J50" s="260">
        <v>-4</v>
      </c>
      <c r="K50" s="263">
        <v>-7.6923076923076925</v>
      </c>
    </row>
    <row r="51" spans="1:11" s="157" customFormat="1" ht="13.5" customHeight="1" x14ac:dyDescent="0.2">
      <c r="A51" s="256" t="s">
        <v>266</v>
      </c>
      <c r="B51" s="257" t="s">
        <v>267</v>
      </c>
      <c r="C51" s="258"/>
      <c r="D51" s="259">
        <v>1.1488111140796153</v>
      </c>
      <c r="E51" s="552">
        <v>43</v>
      </c>
      <c r="F51" s="553">
        <v>44</v>
      </c>
      <c r="G51" s="553">
        <v>42</v>
      </c>
      <c r="H51" s="553">
        <v>44</v>
      </c>
      <c r="I51" s="554">
        <v>48</v>
      </c>
      <c r="J51" s="260">
        <v>-5</v>
      </c>
      <c r="K51" s="263">
        <v>-10.416666666666666</v>
      </c>
    </row>
    <row r="52" spans="1:11" s="157" customFormat="1" ht="13.5" customHeight="1" x14ac:dyDescent="0.2">
      <c r="A52" s="256">
        <v>54</v>
      </c>
      <c r="B52" s="257" t="s">
        <v>268</v>
      </c>
      <c r="C52" s="258"/>
      <c r="D52" s="259">
        <v>8.8966069997328354</v>
      </c>
      <c r="E52" s="260">
        <v>333</v>
      </c>
      <c r="F52" s="261">
        <v>331</v>
      </c>
      <c r="G52" s="261">
        <v>344</v>
      </c>
      <c r="H52" s="261">
        <v>346</v>
      </c>
      <c r="I52" s="262">
        <v>334</v>
      </c>
      <c r="J52" s="260">
        <v>-1</v>
      </c>
      <c r="K52" s="263">
        <v>-0.29940119760479039</v>
      </c>
    </row>
    <row r="53" spans="1:11" s="157" customFormat="1" ht="13.5" customHeight="1" x14ac:dyDescent="0.2">
      <c r="A53" s="256">
        <v>61</v>
      </c>
      <c r="B53" s="257" t="s">
        <v>269</v>
      </c>
      <c r="C53" s="258"/>
      <c r="D53" s="259">
        <v>0.69462997595511622</v>
      </c>
      <c r="E53" s="552">
        <v>26</v>
      </c>
      <c r="F53" s="553">
        <v>27</v>
      </c>
      <c r="G53" s="553">
        <v>28</v>
      </c>
      <c r="H53" s="553">
        <v>27</v>
      </c>
      <c r="I53" s="554">
        <v>29</v>
      </c>
      <c r="J53" s="260">
        <v>-3</v>
      </c>
      <c r="K53" s="263">
        <v>-10.344827586206897</v>
      </c>
    </row>
    <row r="54" spans="1:11" s="157" customFormat="1" ht="13.5" customHeight="1" x14ac:dyDescent="0.2">
      <c r="A54" s="256">
        <v>62</v>
      </c>
      <c r="B54" s="257" t="s">
        <v>270</v>
      </c>
      <c r="C54" s="258"/>
      <c r="D54" s="259">
        <v>8.736307774512424</v>
      </c>
      <c r="E54" s="260">
        <v>327</v>
      </c>
      <c r="F54" s="261">
        <v>343</v>
      </c>
      <c r="G54" s="261">
        <v>350</v>
      </c>
      <c r="H54" s="261">
        <v>352</v>
      </c>
      <c r="I54" s="262">
        <v>362</v>
      </c>
      <c r="J54" s="260">
        <v>-35</v>
      </c>
      <c r="K54" s="263">
        <v>-9.6685082872928181</v>
      </c>
    </row>
    <row r="55" spans="1:11" s="157" customFormat="1" ht="13.5" customHeight="1" x14ac:dyDescent="0.2">
      <c r="A55" s="256">
        <v>63</v>
      </c>
      <c r="B55" s="257" t="s">
        <v>271</v>
      </c>
      <c r="C55" s="258"/>
      <c r="D55" s="259">
        <v>13.41170184344109</v>
      </c>
      <c r="E55" s="260">
        <v>502</v>
      </c>
      <c r="F55" s="261">
        <v>545</v>
      </c>
      <c r="G55" s="261">
        <v>617</v>
      </c>
      <c r="H55" s="261">
        <v>508</v>
      </c>
      <c r="I55" s="262">
        <v>535</v>
      </c>
      <c r="J55" s="260">
        <v>-33</v>
      </c>
      <c r="K55" s="263">
        <v>-6.1682242990654208</v>
      </c>
    </row>
    <row r="56" spans="1:11" s="157" customFormat="1" ht="13.5" customHeight="1" x14ac:dyDescent="0.2">
      <c r="A56" s="256" t="s">
        <v>272</v>
      </c>
      <c r="B56" s="257" t="s">
        <v>273</v>
      </c>
      <c r="C56" s="258"/>
      <c r="D56" s="259">
        <v>0.40074806305102861</v>
      </c>
      <c r="E56" s="552">
        <v>15</v>
      </c>
      <c r="F56" s="553">
        <v>15</v>
      </c>
      <c r="G56" s="553">
        <v>15</v>
      </c>
      <c r="H56" s="553">
        <v>12</v>
      </c>
      <c r="I56" s="554">
        <v>11</v>
      </c>
      <c r="J56" s="260">
        <v>4</v>
      </c>
      <c r="K56" s="263">
        <v>36.363636363636367</v>
      </c>
    </row>
    <row r="57" spans="1:11" s="157" customFormat="1" ht="13.5" customHeight="1" x14ac:dyDescent="0.2">
      <c r="A57" s="256" t="s">
        <v>274</v>
      </c>
      <c r="B57" s="257" t="s">
        <v>275</v>
      </c>
      <c r="C57" s="258"/>
      <c r="D57" s="259">
        <v>12.690355329949238</v>
      </c>
      <c r="E57" s="260">
        <v>475</v>
      </c>
      <c r="F57" s="261">
        <v>514</v>
      </c>
      <c r="G57" s="261">
        <v>585</v>
      </c>
      <c r="H57" s="261">
        <v>486</v>
      </c>
      <c r="I57" s="262">
        <v>512</v>
      </c>
      <c r="J57" s="260">
        <v>-37</v>
      </c>
      <c r="K57" s="263">
        <v>-7.2265625</v>
      </c>
    </row>
    <row r="58" spans="1:11" s="157" customFormat="1" ht="13.5" customHeight="1" x14ac:dyDescent="0.2">
      <c r="A58" s="256">
        <v>71</v>
      </c>
      <c r="B58" s="257" t="s">
        <v>276</v>
      </c>
      <c r="C58" s="258"/>
      <c r="D58" s="259">
        <v>15.575741383916645</v>
      </c>
      <c r="E58" s="260">
        <v>583</v>
      </c>
      <c r="F58" s="261">
        <v>574</v>
      </c>
      <c r="G58" s="261">
        <v>567</v>
      </c>
      <c r="H58" s="261">
        <v>562</v>
      </c>
      <c r="I58" s="262">
        <v>565</v>
      </c>
      <c r="J58" s="260">
        <v>18</v>
      </c>
      <c r="K58" s="263">
        <v>3.1858407079646018</v>
      </c>
    </row>
    <row r="59" spans="1:11" s="157" customFormat="1" ht="13.5" customHeight="1" x14ac:dyDescent="0.2">
      <c r="A59" s="256" t="s">
        <v>277</v>
      </c>
      <c r="B59" s="257" t="s">
        <v>278</v>
      </c>
      <c r="C59" s="258"/>
      <c r="D59" s="259">
        <v>0.80149612610205723</v>
      </c>
      <c r="E59" s="552">
        <v>30</v>
      </c>
      <c r="F59" s="553">
        <v>29</v>
      </c>
      <c r="G59" s="553">
        <v>26</v>
      </c>
      <c r="H59" s="553">
        <v>24</v>
      </c>
      <c r="I59" s="554">
        <v>27</v>
      </c>
      <c r="J59" s="260">
        <v>3</v>
      </c>
      <c r="K59" s="263">
        <v>11.111111111111111</v>
      </c>
    </row>
    <row r="60" spans="1:11" s="157" customFormat="1" ht="13.5" customHeight="1" x14ac:dyDescent="0.2">
      <c r="A60" s="256" t="s">
        <v>279</v>
      </c>
      <c r="B60" s="257" t="s">
        <v>280</v>
      </c>
      <c r="C60" s="258"/>
      <c r="D60" s="259">
        <v>13.91931605663906</v>
      </c>
      <c r="E60" s="260">
        <v>521</v>
      </c>
      <c r="F60" s="261">
        <v>512</v>
      </c>
      <c r="G60" s="261">
        <v>509</v>
      </c>
      <c r="H60" s="261">
        <v>506</v>
      </c>
      <c r="I60" s="262">
        <v>506</v>
      </c>
      <c r="J60" s="260">
        <v>15</v>
      </c>
      <c r="K60" s="263">
        <v>2.9644268774703559</v>
      </c>
    </row>
    <row r="61" spans="1:11" s="157" customFormat="1" ht="13.5" customHeight="1" x14ac:dyDescent="0.2">
      <c r="A61" s="256">
        <v>72</v>
      </c>
      <c r="B61" s="257" t="s">
        <v>281</v>
      </c>
      <c r="C61" s="258"/>
      <c r="D61" s="259">
        <v>1.6297087897408495</v>
      </c>
      <c r="E61" s="552">
        <v>61</v>
      </c>
      <c r="F61" s="553">
        <v>63</v>
      </c>
      <c r="G61" s="553">
        <v>65</v>
      </c>
      <c r="H61" s="553">
        <v>64</v>
      </c>
      <c r="I61" s="554">
        <v>63</v>
      </c>
      <c r="J61" s="260">
        <v>-2</v>
      </c>
      <c r="K61" s="263">
        <v>-3.1746031746031744</v>
      </c>
    </row>
    <row r="62" spans="1:11" s="157" customFormat="1" ht="13.5" customHeight="1" x14ac:dyDescent="0.2">
      <c r="A62" s="256" t="s">
        <v>282</v>
      </c>
      <c r="B62" s="257" t="s">
        <v>283</v>
      </c>
      <c r="C62" s="258"/>
      <c r="D62" s="259">
        <v>0.26716537536735241</v>
      </c>
      <c r="E62" s="552">
        <v>10</v>
      </c>
      <c r="F62" s="553">
        <v>10</v>
      </c>
      <c r="G62" s="553">
        <v>10</v>
      </c>
      <c r="H62" s="553">
        <v>9</v>
      </c>
      <c r="I62" s="554">
        <v>9</v>
      </c>
      <c r="J62" s="260">
        <v>1</v>
      </c>
      <c r="K62" s="263">
        <v>11.111111111111111</v>
      </c>
    </row>
    <row r="63" spans="1:11" s="157" customFormat="1" ht="13.5" customHeight="1" x14ac:dyDescent="0.2">
      <c r="A63" s="256" t="s">
        <v>284</v>
      </c>
      <c r="B63" s="257" t="s">
        <v>285</v>
      </c>
      <c r="C63" s="258"/>
      <c r="D63" s="259">
        <v>1.1488111140796153</v>
      </c>
      <c r="E63" s="552">
        <v>43</v>
      </c>
      <c r="F63" s="553">
        <v>47</v>
      </c>
      <c r="G63" s="553">
        <v>50</v>
      </c>
      <c r="H63" s="553">
        <v>50</v>
      </c>
      <c r="I63" s="554">
        <v>49</v>
      </c>
      <c r="J63" s="260">
        <v>-6</v>
      </c>
      <c r="K63" s="263">
        <v>-12.244897959183673</v>
      </c>
    </row>
    <row r="64" spans="1:11" s="157" customFormat="1" ht="13.5" customHeight="1" x14ac:dyDescent="0.2">
      <c r="A64" s="256">
        <v>73</v>
      </c>
      <c r="B64" s="257" t="s">
        <v>286</v>
      </c>
      <c r="C64" s="258"/>
      <c r="D64" s="259">
        <v>0.74806305102858672</v>
      </c>
      <c r="E64" s="552">
        <v>28</v>
      </c>
      <c r="F64" s="553">
        <v>25</v>
      </c>
      <c r="G64" s="553">
        <v>24</v>
      </c>
      <c r="H64" s="553">
        <v>26</v>
      </c>
      <c r="I64" s="554">
        <v>30</v>
      </c>
      <c r="J64" s="260">
        <v>-2</v>
      </c>
      <c r="K64" s="263">
        <v>-6.666666666666667</v>
      </c>
    </row>
    <row r="65" spans="1:11" s="157" customFormat="1" ht="13.5" customHeight="1" x14ac:dyDescent="0.2">
      <c r="A65" s="256" t="s">
        <v>287</v>
      </c>
      <c r="B65" s="257" t="s">
        <v>288</v>
      </c>
      <c r="C65" s="258"/>
      <c r="D65" s="259">
        <v>0.50761421319796951</v>
      </c>
      <c r="E65" s="552">
        <v>19</v>
      </c>
      <c r="F65" s="553">
        <v>16</v>
      </c>
      <c r="G65" s="553">
        <v>16</v>
      </c>
      <c r="H65" s="553">
        <v>16</v>
      </c>
      <c r="I65" s="554">
        <v>18</v>
      </c>
      <c r="J65" s="260">
        <v>1</v>
      </c>
      <c r="K65" s="263">
        <v>5.5555555555555554</v>
      </c>
    </row>
    <row r="66" spans="1:11" s="157" customFormat="1" ht="13.5" customHeight="1" x14ac:dyDescent="0.2">
      <c r="A66" s="256">
        <v>81</v>
      </c>
      <c r="B66" s="257" t="s">
        <v>289</v>
      </c>
      <c r="C66" s="258"/>
      <c r="D66" s="259">
        <v>2.5380710659898478</v>
      </c>
      <c r="E66" s="552">
        <v>95</v>
      </c>
      <c r="F66" s="553">
        <v>96</v>
      </c>
      <c r="G66" s="553">
        <v>93</v>
      </c>
      <c r="H66" s="553">
        <v>93</v>
      </c>
      <c r="I66" s="554">
        <v>93</v>
      </c>
      <c r="J66" s="260">
        <v>2</v>
      </c>
      <c r="K66" s="263">
        <v>2.150537634408602</v>
      </c>
    </row>
    <row r="67" spans="1:11" s="157" customFormat="1" ht="13.5" customHeight="1" x14ac:dyDescent="0.2">
      <c r="A67" s="256" t="s">
        <v>290</v>
      </c>
      <c r="B67" s="257" t="s">
        <v>291</v>
      </c>
      <c r="C67" s="258"/>
      <c r="D67" s="259">
        <v>0.85492920117552762</v>
      </c>
      <c r="E67" s="552">
        <v>32</v>
      </c>
      <c r="F67" s="553">
        <v>32</v>
      </c>
      <c r="G67" s="553">
        <v>31</v>
      </c>
      <c r="H67" s="553">
        <v>30</v>
      </c>
      <c r="I67" s="554">
        <v>28</v>
      </c>
      <c r="J67" s="260">
        <v>4</v>
      </c>
      <c r="K67" s="263">
        <v>14.285714285714286</v>
      </c>
    </row>
    <row r="68" spans="1:11" s="157" customFormat="1" ht="13.5" customHeight="1" x14ac:dyDescent="0.2">
      <c r="A68" s="256" t="s">
        <v>292</v>
      </c>
      <c r="B68" s="257" t="s">
        <v>293</v>
      </c>
      <c r="C68" s="258"/>
      <c r="D68" s="259">
        <v>0.48089767566123431</v>
      </c>
      <c r="E68" s="552">
        <v>18</v>
      </c>
      <c r="F68" s="553">
        <v>19</v>
      </c>
      <c r="G68" s="553">
        <v>18</v>
      </c>
      <c r="H68" s="553">
        <v>21</v>
      </c>
      <c r="I68" s="554">
        <v>24</v>
      </c>
      <c r="J68" s="260">
        <v>-6</v>
      </c>
      <c r="K68" s="263">
        <v>-25</v>
      </c>
    </row>
    <row r="69" spans="1:11" s="157" customFormat="1" ht="13.5" customHeight="1" x14ac:dyDescent="0.2">
      <c r="A69" s="256" t="s">
        <v>294</v>
      </c>
      <c r="B69" s="257" t="s">
        <v>295</v>
      </c>
      <c r="C69" s="258"/>
      <c r="D69" s="259">
        <v>8.0149612610205714E-2</v>
      </c>
      <c r="E69" s="552">
        <v>3</v>
      </c>
      <c r="F69" s="553">
        <v>3</v>
      </c>
      <c r="G69" s="553">
        <v>3</v>
      </c>
      <c r="H69" s="553">
        <v>4</v>
      </c>
      <c r="I69" s="554">
        <v>3</v>
      </c>
      <c r="J69" s="260">
        <v>0</v>
      </c>
      <c r="K69" s="263">
        <v>0</v>
      </c>
    </row>
    <row r="70" spans="1:11" s="157" customFormat="1" ht="13.5" customHeight="1" x14ac:dyDescent="0.2">
      <c r="A70" s="256" t="s">
        <v>296</v>
      </c>
      <c r="B70" s="257" t="s">
        <v>297</v>
      </c>
      <c r="C70" s="258"/>
      <c r="D70" s="259">
        <v>0.69462997595511622</v>
      </c>
      <c r="E70" s="552">
        <v>26</v>
      </c>
      <c r="F70" s="553">
        <v>26</v>
      </c>
      <c r="G70" s="553">
        <v>25</v>
      </c>
      <c r="H70" s="553">
        <v>24</v>
      </c>
      <c r="I70" s="554">
        <v>22</v>
      </c>
      <c r="J70" s="260">
        <v>4</v>
      </c>
      <c r="K70" s="263">
        <v>18.181818181818183</v>
      </c>
    </row>
    <row r="71" spans="1:11" s="157" customFormat="1" ht="13.5" customHeight="1" x14ac:dyDescent="0.2">
      <c r="A71" s="256">
        <v>82</v>
      </c>
      <c r="B71" s="257" t="s">
        <v>298</v>
      </c>
      <c r="C71" s="258"/>
      <c r="D71" s="259">
        <v>1.7900080149612609</v>
      </c>
      <c r="E71" s="552">
        <v>67</v>
      </c>
      <c r="F71" s="553">
        <v>68</v>
      </c>
      <c r="G71" s="553">
        <v>68</v>
      </c>
      <c r="H71" s="553">
        <v>74</v>
      </c>
      <c r="I71" s="554">
        <v>74</v>
      </c>
      <c r="J71" s="260">
        <v>-7</v>
      </c>
      <c r="K71" s="263">
        <v>-9.4594594594594597</v>
      </c>
    </row>
    <row r="72" spans="1:11" s="157" customFormat="1" ht="13.5" customHeight="1" x14ac:dyDescent="0.2">
      <c r="A72" s="256" t="s">
        <v>299</v>
      </c>
      <c r="B72" s="257" t="s">
        <v>548</v>
      </c>
      <c r="C72" s="258"/>
      <c r="D72" s="259">
        <v>0.64119690088164571</v>
      </c>
      <c r="E72" s="552">
        <v>24</v>
      </c>
      <c r="F72" s="553">
        <v>23</v>
      </c>
      <c r="G72" s="553">
        <v>22</v>
      </c>
      <c r="H72" s="553">
        <v>27</v>
      </c>
      <c r="I72" s="554">
        <v>27</v>
      </c>
      <c r="J72" s="260">
        <v>-3</v>
      </c>
      <c r="K72" s="263">
        <v>-11.111111111111111</v>
      </c>
    </row>
    <row r="73" spans="1:11" s="157" customFormat="1" ht="13.5" customHeight="1" x14ac:dyDescent="0.2">
      <c r="A73" s="256" t="s">
        <v>300</v>
      </c>
      <c r="B73" s="257" t="s">
        <v>301</v>
      </c>
      <c r="C73" s="258"/>
      <c r="D73" s="259">
        <v>0.80149612610205723</v>
      </c>
      <c r="E73" s="552">
        <v>30</v>
      </c>
      <c r="F73" s="553">
        <v>31</v>
      </c>
      <c r="G73" s="553">
        <v>30</v>
      </c>
      <c r="H73" s="553">
        <v>29</v>
      </c>
      <c r="I73" s="554">
        <v>29</v>
      </c>
      <c r="J73" s="260">
        <v>1</v>
      </c>
      <c r="K73" s="263">
        <v>3.4482758620689653</v>
      </c>
    </row>
    <row r="74" spans="1:11" s="157" customFormat="1" ht="13.5" customHeight="1" x14ac:dyDescent="0.2">
      <c r="A74" s="256">
        <v>83</v>
      </c>
      <c r="B74" s="257" t="s">
        <v>302</v>
      </c>
      <c r="C74" s="258"/>
      <c r="D74" s="259">
        <v>1.7900080149612609</v>
      </c>
      <c r="E74" s="552">
        <v>67</v>
      </c>
      <c r="F74" s="553">
        <v>68</v>
      </c>
      <c r="G74" s="553">
        <v>66</v>
      </c>
      <c r="H74" s="553">
        <v>62</v>
      </c>
      <c r="I74" s="554">
        <v>60</v>
      </c>
      <c r="J74" s="260">
        <v>7</v>
      </c>
      <c r="K74" s="263">
        <v>11.666666666666666</v>
      </c>
    </row>
    <row r="75" spans="1:11" s="157" customFormat="1" ht="13.5" customHeight="1" x14ac:dyDescent="0.2">
      <c r="A75" s="256" t="s">
        <v>303</v>
      </c>
      <c r="B75" s="257" t="s">
        <v>304</v>
      </c>
      <c r="C75" s="258"/>
      <c r="D75" s="259">
        <v>1.3091103393000267</v>
      </c>
      <c r="E75" s="552">
        <v>49</v>
      </c>
      <c r="F75" s="553">
        <v>47</v>
      </c>
      <c r="G75" s="553">
        <v>44</v>
      </c>
      <c r="H75" s="553">
        <v>44</v>
      </c>
      <c r="I75" s="554">
        <v>41</v>
      </c>
      <c r="J75" s="260">
        <v>8</v>
      </c>
      <c r="K75" s="263">
        <v>19.512195121951219</v>
      </c>
    </row>
    <row r="76" spans="1:11" s="157" customFormat="1" ht="13.5" customHeight="1" x14ac:dyDescent="0.2">
      <c r="A76" s="256"/>
      <c r="B76" s="257" t="s">
        <v>305</v>
      </c>
      <c r="C76" s="258"/>
      <c r="D76" s="259">
        <v>0.53433075073470482</v>
      </c>
      <c r="E76" s="552">
        <v>20</v>
      </c>
      <c r="F76" s="553">
        <v>19</v>
      </c>
      <c r="G76" s="553">
        <v>21</v>
      </c>
      <c r="H76" s="553">
        <v>21</v>
      </c>
      <c r="I76" s="554">
        <v>18</v>
      </c>
      <c r="J76" s="260">
        <v>2</v>
      </c>
      <c r="K76" s="263">
        <v>11.111111111111111</v>
      </c>
    </row>
    <row r="77" spans="1:11" s="157" customFormat="1" ht="13.5" customHeight="1" x14ac:dyDescent="0.2">
      <c r="A77" s="256">
        <v>84</v>
      </c>
      <c r="B77" s="257" t="s">
        <v>306</v>
      </c>
      <c r="C77" s="258"/>
      <c r="D77" s="259">
        <v>1.1488111140796153</v>
      </c>
      <c r="E77" s="552">
        <v>43</v>
      </c>
      <c r="F77" s="553">
        <v>48</v>
      </c>
      <c r="G77" s="553">
        <v>48</v>
      </c>
      <c r="H77" s="553">
        <v>48</v>
      </c>
      <c r="I77" s="554">
        <v>49</v>
      </c>
      <c r="J77" s="260">
        <v>-6</v>
      </c>
      <c r="K77" s="263">
        <v>-12.244897959183673</v>
      </c>
    </row>
    <row r="78" spans="1:11" s="157" customFormat="1" ht="13.5" customHeight="1" x14ac:dyDescent="0.2">
      <c r="A78" s="256" t="s">
        <v>307</v>
      </c>
      <c r="B78" s="257" t="s">
        <v>308</v>
      </c>
      <c r="C78" s="258"/>
      <c r="D78" s="259" t="s">
        <v>546</v>
      </c>
      <c r="E78" s="260" t="s">
        <v>546</v>
      </c>
      <c r="F78" s="261" t="s">
        <v>546</v>
      </c>
      <c r="G78" s="261" t="s">
        <v>546</v>
      </c>
      <c r="H78" s="261" t="s">
        <v>546</v>
      </c>
      <c r="I78" s="262" t="s">
        <v>546</v>
      </c>
      <c r="J78" s="260" t="s">
        <v>546</v>
      </c>
      <c r="K78" s="263" t="s">
        <v>546</v>
      </c>
    </row>
    <row r="79" spans="1:11" s="157" customFormat="1" ht="13.5" customHeight="1" x14ac:dyDescent="0.2">
      <c r="A79" s="256" t="s">
        <v>309</v>
      </c>
      <c r="B79" s="257" t="s">
        <v>310</v>
      </c>
      <c r="C79" s="258"/>
      <c r="D79" s="259">
        <v>0.10686615014694095</v>
      </c>
      <c r="E79" s="552">
        <v>4</v>
      </c>
      <c r="F79" s="553">
        <v>4</v>
      </c>
      <c r="G79" s="553">
        <v>5</v>
      </c>
      <c r="H79" s="553">
        <v>6</v>
      </c>
      <c r="I79" s="554">
        <v>5</v>
      </c>
      <c r="J79" s="260">
        <v>-1</v>
      </c>
      <c r="K79" s="263">
        <v>-20</v>
      </c>
    </row>
    <row r="80" spans="1:11" s="296" customFormat="1" ht="13.5" customHeight="1" x14ac:dyDescent="0.2">
      <c r="A80" s="256" t="s">
        <v>311</v>
      </c>
      <c r="B80" s="257" t="s">
        <v>312</v>
      </c>
      <c r="C80" s="258"/>
      <c r="D80" s="259">
        <v>0</v>
      </c>
      <c r="E80" s="260">
        <v>0</v>
      </c>
      <c r="F80" s="261">
        <v>0</v>
      </c>
      <c r="G80" s="261">
        <v>0</v>
      </c>
      <c r="H80" s="261">
        <v>0</v>
      </c>
      <c r="I80" s="262">
        <v>0</v>
      </c>
      <c r="J80" s="260">
        <v>0</v>
      </c>
      <c r="K80" s="263">
        <v>0</v>
      </c>
    </row>
    <row r="81" spans="1:11" s="296" customFormat="1" ht="13.5" customHeight="1" x14ac:dyDescent="0.2">
      <c r="A81" s="256">
        <v>91</v>
      </c>
      <c r="B81" s="257" t="s">
        <v>313</v>
      </c>
      <c r="C81" s="258"/>
      <c r="D81" s="259">
        <v>8.0149612610205714E-2</v>
      </c>
      <c r="E81" s="552">
        <v>3</v>
      </c>
      <c r="F81" s="553">
        <v>3</v>
      </c>
      <c r="G81" s="553">
        <v>3</v>
      </c>
      <c r="H81" s="553">
        <v>3</v>
      </c>
      <c r="I81" s="262" t="s">
        <v>546</v>
      </c>
      <c r="J81" s="260" t="s">
        <v>546</v>
      </c>
      <c r="K81" s="263" t="s">
        <v>546</v>
      </c>
    </row>
    <row r="82" spans="1:11" s="257" customFormat="1" ht="13.5" customHeight="1" x14ac:dyDescent="0.2">
      <c r="A82" s="256">
        <v>92</v>
      </c>
      <c r="B82" s="257" t="s">
        <v>314</v>
      </c>
      <c r="C82" s="258"/>
      <c r="D82" s="259">
        <v>0.74806305102858672</v>
      </c>
      <c r="E82" s="552">
        <v>28</v>
      </c>
      <c r="F82" s="553">
        <v>28</v>
      </c>
      <c r="G82" s="553">
        <v>22</v>
      </c>
      <c r="H82" s="553">
        <v>19</v>
      </c>
      <c r="I82" s="554">
        <v>13</v>
      </c>
      <c r="J82" s="260">
        <v>15</v>
      </c>
      <c r="K82" s="263">
        <v>115.38461538461539</v>
      </c>
    </row>
    <row r="83" spans="1:11" s="257" customFormat="1" ht="13.5" customHeight="1" x14ac:dyDescent="0.2">
      <c r="A83" s="256">
        <v>93</v>
      </c>
      <c r="B83" s="257" t="s">
        <v>315</v>
      </c>
      <c r="C83" s="258"/>
      <c r="D83" s="259">
        <v>8.0149612610205714E-2</v>
      </c>
      <c r="E83" s="552">
        <v>3</v>
      </c>
      <c r="F83" s="553">
        <v>3</v>
      </c>
      <c r="G83" s="553">
        <v>3</v>
      </c>
      <c r="H83" s="553">
        <v>3</v>
      </c>
      <c r="I83" s="262" t="s">
        <v>546</v>
      </c>
      <c r="J83" s="260" t="s">
        <v>546</v>
      </c>
      <c r="K83" s="263" t="s">
        <v>546</v>
      </c>
    </row>
    <row r="84" spans="1:11" s="257" customFormat="1" ht="13.5" customHeight="1" x14ac:dyDescent="0.2">
      <c r="A84" s="256">
        <v>94</v>
      </c>
      <c r="B84" s="257" t="s">
        <v>316</v>
      </c>
      <c r="C84" s="258"/>
      <c r="D84" s="259">
        <v>0.32059845044082286</v>
      </c>
      <c r="E84" s="552">
        <v>12</v>
      </c>
      <c r="F84" s="553">
        <v>13</v>
      </c>
      <c r="G84" s="553">
        <v>12</v>
      </c>
      <c r="H84" s="553">
        <v>10</v>
      </c>
      <c r="I84" s="554">
        <v>9</v>
      </c>
      <c r="J84" s="260">
        <v>3</v>
      </c>
      <c r="K84" s="263">
        <v>33.333333333333336</v>
      </c>
    </row>
    <row r="85" spans="1:11" s="257" customFormat="1" ht="13.5" customHeight="1" x14ac:dyDescent="0.2">
      <c r="A85" s="270" t="s">
        <v>317</v>
      </c>
      <c r="B85" s="271" t="s">
        <v>318</v>
      </c>
      <c r="C85" s="272"/>
      <c r="D85" s="273">
        <v>2.0838899278653487</v>
      </c>
      <c r="E85" s="555">
        <v>78</v>
      </c>
      <c r="F85" s="556">
        <v>78</v>
      </c>
      <c r="G85" s="556">
        <v>78</v>
      </c>
      <c r="H85" s="556">
        <v>77</v>
      </c>
      <c r="I85" s="557">
        <v>77</v>
      </c>
      <c r="J85" s="274">
        <v>1</v>
      </c>
      <c r="K85" s="551">
        <v>1.2987012987012987</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8"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DED0D-7505-424C-BF38-74DC45AB3D06}">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333</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334</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335</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334</v>
      </c>
      <c r="G8" s="307" t="s">
        <v>336</v>
      </c>
      <c r="H8" s="307" t="s">
        <v>337</v>
      </c>
      <c r="I8" s="307" t="s">
        <v>338</v>
      </c>
      <c r="J8" s="307" t="s">
        <v>339</v>
      </c>
      <c r="K8" s="308" t="s">
        <v>340</v>
      </c>
      <c r="L8" s="309"/>
    </row>
    <row r="9" spans="1:17" ht="12" customHeight="1" x14ac:dyDescent="0.2">
      <c r="A9" s="303"/>
      <c r="B9" s="303"/>
      <c r="C9" s="303"/>
      <c r="D9" s="303"/>
      <c r="E9" s="303"/>
      <c r="F9" s="310"/>
      <c r="G9" s="310"/>
      <c r="H9" s="310"/>
      <c r="I9" s="310"/>
      <c r="J9" s="310"/>
      <c r="K9" s="311" t="s">
        <v>94</v>
      </c>
      <c r="L9" s="312" t="s">
        <v>341</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342</v>
      </c>
      <c r="B11" s="318"/>
      <c r="C11" s="318"/>
      <c r="D11" s="318"/>
      <c r="E11" s="319"/>
      <c r="F11" s="320"/>
      <c r="G11" s="320"/>
      <c r="H11" s="320"/>
      <c r="I11" s="320"/>
      <c r="J11" s="321"/>
      <c r="K11" s="320"/>
      <c r="L11" s="321"/>
    </row>
    <row r="12" spans="1:17" ht="15.75" customHeight="1" x14ac:dyDescent="0.2">
      <c r="A12" s="322" t="s">
        <v>96</v>
      </c>
      <c r="B12" s="323"/>
      <c r="C12" s="324"/>
      <c r="D12" s="324"/>
      <c r="E12" s="325"/>
      <c r="F12" s="79">
        <v>1102</v>
      </c>
      <c r="G12" s="79">
        <v>1802</v>
      </c>
      <c r="H12" s="79">
        <v>1475</v>
      </c>
      <c r="I12" s="79">
        <v>1747</v>
      </c>
      <c r="J12" s="537">
        <v>1200</v>
      </c>
      <c r="K12" s="538">
        <v>-98</v>
      </c>
      <c r="L12" s="326">
        <v>-8.1666666666666661</v>
      </c>
    </row>
    <row r="13" spans="1:17" ht="15" customHeight="1" x14ac:dyDescent="0.2">
      <c r="A13" s="327" t="s">
        <v>343</v>
      </c>
      <c r="B13" s="86" t="s">
        <v>344</v>
      </c>
      <c r="C13" s="324"/>
      <c r="D13" s="324"/>
      <c r="E13" s="325"/>
      <c r="F13" s="79">
        <v>614</v>
      </c>
      <c r="G13" s="79">
        <v>1038</v>
      </c>
      <c r="H13" s="79">
        <v>894</v>
      </c>
      <c r="I13" s="79">
        <v>937</v>
      </c>
      <c r="J13" s="537">
        <v>703</v>
      </c>
      <c r="K13" s="538">
        <v>-89</v>
      </c>
      <c r="L13" s="326">
        <v>-12.660028449502134</v>
      </c>
    </row>
    <row r="14" spans="1:17" ht="22.5" customHeight="1" x14ac:dyDescent="0.2">
      <c r="A14" s="327"/>
      <c r="B14" s="86" t="s">
        <v>345</v>
      </c>
      <c r="C14" s="324"/>
      <c r="D14" s="324"/>
      <c r="E14" s="325"/>
      <c r="F14" s="79">
        <v>488</v>
      </c>
      <c r="G14" s="79">
        <v>764</v>
      </c>
      <c r="H14" s="79">
        <v>581</v>
      </c>
      <c r="I14" s="79">
        <v>810</v>
      </c>
      <c r="J14" s="537">
        <v>497</v>
      </c>
      <c r="K14" s="538">
        <v>-9</v>
      </c>
      <c r="L14" s="326">
        <v>-1.8108651911468814</v>
      </c>
    </row>
    <row r="15" spans="1:17" ht="15" customHeight="1" x14ac:dyDescent="0.2">
      <c r="A15" s="327" t="s">
        <v>346</v>
      </c>
      <c r="B15" s="86" t="s">
        <v>100</v>
      </c>
      <c r="C15" s="324"/>
      <c r="D15" s="324"/>
      <c r="E15" s="325"/>
      <c r="F15" s="79">
        <v>267</v>
      </c>
      <c r="G15" s="79">
        <v>799</v>
      </c>
      <c r="H15" s="79">
        <v>304</v>
      </c>
      <c r="I15" s="79">
        <v>440</v>
      </c>
      <c r="J15" s="537">
        <v>273</v>
      </c>
      <c r="K15" s="538">
        <v>-6</v>
      </c>
      <c r="L15" s="326">
        <v>-2.197802197802198</v>
      </c>
    </row>
    <row r="16" spans="1:17" ht="15" customHeight="1" x14ac:dyDescent="0.2">
      <c r="A16" s="327"/>
      <c r="B16" s="86" t="s">
        <v>101</v>
      </c>
      <c r="C16" s="324"/>
      <c r="D16" s="324"/>
      <c r="E16" s="325"/>
      <c r="F16" s="79">
        <v>649</v>
      </c>
      <c r="G16" s="79">
        <v>831</v>
      </c>
      <c r="H16" s="79">
        <v>943</v>
      </c>
      <c r="I16" s="79">
        <v>1056</v>
      </c>
      <c r="J16" s="537">
        <v>762</v>
      </c>
      <c r="K16" s="538">
        <v>-113</v>
      </c>
      <c r="L16" s="326">
        <v>-14.829396325459317</v>
      </c>
    </row>
    <row r="17" spans="1:12" ht="15" customHeight="1" x14ac:dyDescent="0.2">
      <c r="A17" s="327"/>
      <c r="B17" s="86" t="s">
        <v>102</v>
      </c>
      <c r="C17" s="324"/>
      <c r="D17" s="324"/>
      <c r="E17" s="325"/>
      <c r="F17" s="79">
        <v>165</v>
      </c>
      <c r="G17" s="79">
        <v>144</v>
      </c>
      <c r="H17" s="79">
        <v>215</v>
      </c>
      <c r="I17" s="79">
        <v>226</v>
      </c>
      <c r="J17" s="537">
        <v>146</v>
      </c>
      <c r="K17" s="538">
        <v>19</v>
      </c>
      <c r="L17" s="326">
        <v>13.013698630136986</v>
      </c>
    </row>
    <row r="18" spans="1:12" ht="15" customHeight="1" x14ac:dyDescent="0.2">
      <c r="A18" s="327"/>
      <c r="B18" s="86" t="s">
        <v>103</v>
      </c>
      <c r="C18" s="324"/>
      <c r="D18" s="324"/>
      <c r="E18" s="325"/>
      <c r="F18" s="79">
        <v>21</v>
      </c>
      <c r="G18" s="79">
        <v>28</v>
      </c>
      <c r="H18" s="79">
        <v>13</v>
      </c>
      <c r="I18" s="79">
        <v>25</v>
      </c>
      <c r="J18" s="537">
        <v>19</v>
      </c>
      <c r="K18" s="538">
        <v>2</v>
      </c>
      <c r="L18" s="326">
        <v>10.526315789473685</v>
      </c>
    </row>
    <row r="19" spans="1:12" ht="15" customHeight="1" x14ac:dyDescent="0.2">
      <c r="A19" s="83" t="s">
        <v>105</v>
      </c>
      <c r="B19" s="84" t="s">
        <v>175</v>
      </c>
      <c r="C19" s="324"/>
      <c r="D19" s="324"/>
      <c r="E19" s="325"/>
      <c r="F19" s="79">
        <v>669</v>
      </c>
      <c r="G19" s="79">
        <v>1266</v>
      </c>
      <c r="H19" s="79">
        <v>1037</v>
      </c>
      <c r="I19" s="79">
        <v>1092</v>
      </c>
      <c r="J19" s="537">
        <v>773</v>
      </c>
      <c r="K19" s="538">
        <v>-104</v>
      </c>
      <c r="L19" s="326">
        <v>-13.454075032341526</v>
      </c>
    </row>
    <row r="20" spans="1:12" ht="15" customHeight="1" x14ac:dyDescent="0.2">
      <c r="A20" s="83"/>
      <c r="B20" s="84" t="s">
        <v>176</v>
      </c>
      <c r="C20" s="324"/>
      <c r="D20" s="324"/>
      <c r="E20" s="325"/>
      <c r="F20" s="79">
        <v>433</v>
      </c>
      <c r="G20" s="79">
        <v>536</v>
      </c>
      <c r="H20" s="79">
        <v>438</v>
      </c>
      <c r="I20" s="79">
        <v>655</v>
      </c>
      <c r="J20" s="537">
        <v>427</v>
      </c>
      <c r="K20" s="538">
        <v>6</v>
      </c>
      <c r="L20" s="326">
        <v>1.405152224824356</v>
      </c>
    </row>
    <row r="21" spans="1:12" ht="15" customHeight="1" x14ac:dyDescent="0.2">
      <c r="A21" s="83" t="s">
        <v>105</v>
      </c>
      <c r="B21" s="84" t="s">
        <v>108</v>
      </c>
      <c r="C21" s="324"/>
      <c r="D21" s="324"/>
      <c r="E21" s="325"/>
      <c r="F21" s="79">
        <v>847</v>
      </c>
      <c r="G21" s="79">
        <v>1465</v>
      </c>
      <c r="H21" s="79">
        <v>1059</v>
      </c>
      <c r="I21" s="79">
        <v>1366</v>
      </c>
      <c r="J21" s="537">
        <v>934</v>
      </c>
      <c r="K21" s="538">
        <v>-87</v>
      </c>
      <c r="L21" s="326">
        <v>-9.3147751605995719</v>
      </c>
    </row>
    <row r="22" spans="1:12" ht="15" customHeight="1" x14ac:dyDescent="0.2">
      <c r="A22" s="83"/>
      <c r="B22" s="84" t="s">
        <v>109</v>
      </c>
      <c r="C22" s="324"/>
      <c r="D22" s="324"/>
      <c r="E22" s="325"/>
      <c r="F22" s="79">
        <v>255</v>
      </c>
      <c r="G22" s="79">
        <v>337</v>
      </c>
      <c r="H22" s="79">
        <v>416</v>
      </c>
      <c r="I22" s="79">
        <v>381</v>
      </c>
      <c r="J22" s="537">
        <v>266</v>
      </c>
      <c r="K22" s="538">
        <v>-11</v>
      </c>
      <c r="L22" s="326">
        <v>-4.1353383458646613</v>
      </c>
    </row>
    <row r="23" spans="1:12" ht="15" customHeight="1" x14ac:dyDescent="0.2">
      <c r="A23" s="328" t="s">
        <v>346</v>
      </c>
      <c r="B23" s="329" t="s">
        <v>188</v>
      </c>
      <c r="C23" s="330"/>
      <c r="D23" s="330"/>
      <c r="E23" s="331"/>
      <c r="F23" s="539">
        <v>47</v>
      </c>
      <c r="G23" s="539">
        <v>406</v>
      </c>
      <c r="H23" s="539">
        <v>10</v>
      </c>
      <c r="I23" s="539">
        <v>59</v>
      </c>
      <c r="J23" s="540">
        <v>52</v>
      </c>
      <c r="K23" s="541">
        <v>-5</v>
      </c>
      <c r="L23" s="332">
        <v>-9.615384615384615</v>
      </c>
    </row>
    <row r="24" spans="1:12" ht="15" customHeight="1" x14ac:dyDescent="0.2">
      <c r="A24" s="333" t="s">
        <v>347</v>
      </c>
      <c r="B24" s="334"/>
      <c r="C24" s="334"/>
      <c r="D24" s="334"/>
      <c r="E24" s="335"/>
      <c r="F24" s="336"/>
      <c r="G24" s="336"/>
      <c r="H24" s="336"/>
      <c r="I24" s="336"/>
      <c r="J24" s="336"/>
      <c r="K24" s="337"/>
      <c r="L24" s="338"/>
    </row>
    <row r="25" spans="1:12" ht="15" customHeight="1" x14ac:dyDescent="0.2">
      <c r="A25" s="339" t="s">
        <v>96</v>
      </c>
      <c r="B25" s="340"/>
      <c r="C25" s="341"/>
      <c r="D25" s="341"/>
      <c r="E25" s="342"/>
      <c r="F25" s="542">
        <v>26.5</v>
      </c>
      <c r="G25" s="542">
        <v>28.9</v>
      </c>
      <c r="H25" s="542">
        <v>22.9</v>
      </c>
      <c r="I25" s="542">
        <v>24.1</v>
      </c>
      <c r="J25" s="542">
        <v>23.9</v>
      </c>
      <c r="K25" s="543" t="s">
        <v>348</v>
      </c>
      <c r="L25" s="344">
        <v>2.6000000000000014</v>
      </c>
    </row>
    <row r="26" spans="1:12" ht="15" customHeight="1" x14ac:dyDescent="0.2">
      <c r="A26" s="345" t="s">
        <v>97</v>
      </c>
      <c r="B26" s="346" t="s">
        <v>344</v>
      </c>
      <c r="C26" s="341"/>
      <c r="D26" s="341"/>
      <c r="E26" s="342"/>
      <c r="F26" s="542">
        <v>22.8</v>
      </c>
      <c r="G26" s="542">
        <v>23.9</v>
      </c>
      <c r="H26" s="542">
        <v>19.600000000000001</v>
      </c>
      <c r="I26" s="542">
        <v>22.2</v>
      </c>
      <c r="J26" s="344">
        <v>24.4</v>
      </c>
      <c r="K26" s="543" t="s">
        <v>348</v>
      </c>
      <c r="L26" s="344">
        <v>-1.5999999999999979</v>
      </c>
    </row>
    <row r="27" spans="1:12" ht="15" customHeight="1" x14ac:dyDescent="0.2">
      <c r="A27" s="345"/>
      <c r="B27" s="346" t="s">
        <v>345</v>
      </c>
      <c r="C27" s="341"/>
      <c r="D27" s="341"/>
      <c r="E27" s="342"/>
      <c r="F27" s="542">
        <v>31.2</v>
      </c>
      <c r="G27" s="542">
        <v>35.5</v>
      </c>
      <c r="H27" s="542">
        <v>27.9</v>
      </c>
      <c r="I27" s="542">
        <v>26.3</v>
      </c>
      <c r="J27" s="542">
        <v>23.3</v>
      </c>
      <c r="K27" s="543" t="s">
        <v>348</v>
      </c>
      <c r="L27" s="344">
        <v>7.8999999999999986</v>
      </c>
    </row>
    <row r="28" spans="1:12" ht="15" customHeight="1" x14ac:dyDescent="0.2">
      <c r="A28" s="345" t="s">
        <v>105</v>
      </c>
      <c r="B28" s="346" t="s">
        <v>100</v>
      </c>
      <c r="C28" s="341"/>
      <c r="D28" s="341"/>
      <c r="E28" s="342"/>
      <c r="F28" s="542">
        <v>31.8</v>
      </c>
      <c r="G28" s="542">
        <v>37</v>
      </c>
      <c r="H28" s="542">
        <v>27.6</v>
      </c>
      <c r="I28" s="542">
        <v>29.6</v>
      </c>
      <c r="J28" s="542">
        <v>37.200000000000003</v>
      </c>
      <c r="K28" s="543" t="s">
        <v>348</v>
      </c>
      <c r="L28" s="344">
        <v>-5.4000000000000021</v>
      </c>
    </row>
    <row r="29" spans="1:12" ht="11.25" x14ac:dyDescent="0.2">
      <c r="A29" s="345"/>
      <c r="B29" s="346" t="s">
        <v>101</v>
      </c>
      <c r="C29" s="341"/>
      <c r="D29" s="341"/>
      <c r="E29" s="342"/>
      <c r="F29" s="542">
        <v>25.8</v>
      </c>
      <c r="G29" s="542">
        <v>25.4</v>
      </c>
      <c r="H29" s="542">
        <v>20.7</v>
      </c>
      <c r="I29" s="542">
        <v>23.2</v>
      </c>
      <c r="J29" s="344">
        <v>21.1</v>
      </c>
      <c r="K29" s="543" t="s">
        <v>348</v>
      </c>
      <c r="L29" s="344">
        <v>4.6999999999999993</v>
      </c>
    </row>
    <row r="30" spans="1:12" ht="15" customHeight="1" x14ac:dyDescent="0.2">
      <c r="A30" s="345"/>
      <c r="B30" s="346" t="s">
        <v>102</v>
      </c>
      <c r="C30" s="341"/>
      <c r="D30" s="341"/>
      <c r="E30" s="342"/>
      <c r="F30" s="542">
        <v>23</v>
      </c>
      <c r="G30" s="542">
        <v>24.5</v>
      </c>
      <c r="H30" s="542">
        <v>25.8</v>
      </c>
      <c r="I30" s="542">
        <v>20.100000000000001</v>
      </c>
      <c r="J30" s="542">
        <v>16.2</v>
      </c>
      <c r="K30" s="543" t="s">
        <v>348</v>
      </c>
      <c r="L30" s="344">
        <v>6.8000000000000007</v>
      </c>
    </row>
    <row r="31" spans="1:12" ht="15" customHeight="1" x14ac:dyDescent="0.2">
      <c r="A31" s="345"/>
      <c r="B31" s="346" t="s">
        <v>103</v>
      </c>
      <c r="C31" s="341"/>
      <c r="D31" s="341"/>
      <c r="E31" s="342"/>
      <c r="F31" s="542">
        <v>19</v>
      </c>
      <c r="G31" s="542">
        <v>53.6</v>
      </c>
      <c r="H31" s="542">
        <v>23.1</v>
      </c>
      <c r="I31" s="542">
        <v>16</v>
      </c>
      <c r="J31" s="542">
        <v>42.1</v>
      </c>
      <c r="K31" s="543" t="s">
        <v>348</v>
      </c>
      <c r="L31" s="344">
        <v>-23.1</v>
      </c>
    </row>
    <row r="32" spans="1:12" ht="15" customHeight="1" x14ac:dyDescent="0.2">
      <c r="A32" s="347" t="s">
        <v>105</v>
      </c>
      <c r="B32" s="348" t="s">
        <v>175</v>
      </c>
      <c r="C32" s="341"/>
      <c r="D32" s="341"/>
      <c r="E32" s="342"/>
      <c r="F32" s="542">
        <v>19.2</v>
      </c>
      <c r="G32" s="542">
        <v>21.9</v>
      </c>
      <c r="H32" s="542">
        <v>19.899999999999999</v>
      </c>
      <c r="I32" s="542">
        <v>22.2</v>
      </c>
      <c r="J32" s="344">
        <v>17.600000000000001</v>
      </c>
      <c r="K32" s="543" t="s">
        <v>348</v>
      </c>
      <c r="L32" s="344">
        <v>1.5999999999999979</v>
      </c>
    </row>
    <row r="33" spans="1:12" ht="15" customHeight="1" x14ac:dyDescent="0.2">
      <c r="A33" s="347"/>
      <c r="B33" s="348" t="s">
        <v>176</v>
      </c>
      <c r="C33" s="341"/>
      <c r="D33" s="341"/>
      <c r="E33" s="342"/>
      <c r="F33" s="542">
        <v>37.299999999999997</v>
      </c>
      <c r="G33" s="542">
        <v>40.299999999999997</v>
      </c>
      <c r="H33" s="542">
        <v>30</v>
      </c>
      <c r="I33" s="542">
        <v>26.9</v>
      </c>
      <c r="J33" s="542">
        <v>34.799999999999997</v>
      </c>
      <c r="K33" s="543" t="s">
        <v>348</v>
      </c>
      <c r="L33" s="344">
        <v>2.5</v>
      </c>
    </row>
    <row r="34" spans="1:12" s="349" customFormat="1" ht="15" customHeight="1" x14ac:dyDescent="0.2">
      <c r="A34" s="347" t="s">
        <v>105</v>
      </c>
      <c r="B34" s="348" t="s">
        <v>108</v>
      </c>
      <c r="C34" s="341"/>
      <c r="D34" s="341"/>
      <c r="E34" s="342"/>
      <c r="F34" s="542">
        <v>27.8</v>
      </c>
      <c r="G34" s="542">
        <v>30.4</v>
      </c>
      <c r="H34" s="542">
        <v>24.4</v>
      </c>
      <c r="I34" s="542">
        <v>24.2</v>
      </c>
      <c r="J34" s="542">
        <v>24.1</v>
      </c>
      <c r="K34" s="543" t="s">
        <v>348</v>
      </c>
      <c r="L34" s="344">
        <v>3.6999999999999993</v>
      </c>
    </row>
    <row r="35" spans="1:12" s="349" customFormat="1" ht="11.25" x14ac:dyDescent="0.2">
      <c r="A35" s="350"/>
      <c r="B35" s="351" t="s">
        <v>109</v>
      </c>
      <c r="C35" s="352"/>
      <c r="D35" s="352"/>
      <c r="E35" s="353"/>
      <c r="F35" s="544">
        <v>22.3</v>
      </c>
      <c r="G35" s="544">
        <v>24.1</v>
      </c>
      <c r="H35" s="544">
        <v>18.899999999999999</v>
      </c>
      <c r="I35" s="544">
        <v>23.8</v>
      </c>
      <c r="J35" s="545">
        <v>23.3</v>
      </c>
      <c r="K35" s="546" t="s">
        <v>348</v>
      </c>
      <c r="L35" s="354">
        <v>-1</v>
      </c>
    </row>
    <row r="36" spans="1:12" s="349" customFormat="1" ht="15.95" customHeight="1" x14ac:dyDescent="0.2">
      <c r="A36" s="355" t="s">
        <v>349</v>
      </c>
      <c r="B36" s="356"/>
      <c r="C36" s="357"/>
      <c r="D36" s="356"/>
      <c r="E36" s="358"/>
      <c r="F36" s="547">
        <v>1031</v>
      </c>
      <c r="G36" s="547">
        <v>1331</v>
      </c>
      <c r="H36" s="547">
        <v>1456</v>
      </c>
      <c r="I36" s="547">
        <v>1645</v>
      </c>
      <c r="J36" s="547">
        <v>1129</v>
      </c>
      <c r="K36" s="343">
        <v>-98</v>
      </c>
      <c r="L36" s="359">
        <v>-8.6802480070859165</v>
      </c>
    </row>
    <row r="37" spans="1:12" s="349" customFormat="1" ht="15.95" customHeight="1" x14ac:dyDescent="0.2">
      <c r="A37" s="360"/>
      <c r="B37" s="361" t="s">
        <v>105</v>
      </c>
      <c r="C37" s="361" t="s">
        <v>350</v>
      </c>
      <c r="D37" s="361"/>
      <c r="E37" s="362"/>
      <c r="F37" s="547">
        <v>273</v>
      </c>
      <c r="G37" s="547">
        <v>385</v>
      </c>
      <c r="H37" s="547">
        <v>333</v>
      </c>
      <c r="I37" s="547">
        <v>396</v>
      </c>
      <c r="J37" s="547">
        <v>270</v>
      </c>
      <c r="K37" s="343">
        <v>3</v>
      </c>
      <c r="L37" s="359">
        <v>1.1111111111111112</v>
      </c>
    </row>
    <row r="38" spans="1:12" s="349" customFormat="1" ht="15.95" customHeight="1" x14ac:dyDescent="0.2">
      <c r="A38" s="360"/>
      <c r="B38" s="348" t="s">
        <v>97</v>
      </c>
      <c r="C38" s="348" t="s">
        <v>98</v>
      </c>
      <c r="D38" s="363"/>
      <c r="E38" s="362"/>
      <c r="F38" s="547">
        <v>579</v>
      </c>
      <c r="G38" s="547">
        <v>757</v>
      </c>
      <c r="H38" s="547">
        <v>883</v>
      </c>
      <c r="I38" s="547">
        <v>888</v>
      </c>
      <c r="J38" s="548">
        <v>657</v>
      </c>
      <c r="K38" s="343">
        <v>-78</v>
      </c>
      <c r="L38" s="359">
        <v>-11.872146118721462</v>
      </c>
    </row>
    <row r="39" spans="1:12" s="349" customFormat="1" ht="15.95" customHeight="1" x14ac:dyDescent="0.2">
      <c r="A39" s="360"/>
      <c r="B39" s="363"/>
      <c r="C39" s="361" t="s">
        <v>351</v>
      </c>
      <c r="D39" s="363"/>
      <c r="E39" s="362"/>
      <c r="F39" s="547">
        <v>132</v>
      </c>
      <c r="G39" s="547">
        <v>181</v>
      </c>
      <c r="H39" s="547">
        <v>173</v>
      </c>
      <c r="I39" s="547">
        <v>197</v>
      </c>
      <c r="J39" s="547">
        <v>160</v>
      </c>
      <c r="K39" s="343">
        <v>-28</v>
      </c>
      <c r="L39" s="359">
        <v>-17.5</v>
      </c>
    </row>
    <row r="40" spans="1:12" s="349" customFormat="1" ht="15.95" customHeight="1" x14ac:dyDescent="0.2">
      <c r="A40" s="360"/>
      <c r="B40" s="348"/>
      <c r="C40" s="348" t="s">
        <v>99</v>
      </c>
      <c r="D40" s="363"/>
      <c r="E40" s="362"/>
      <c r="F40" s="547">
        <v>452</v>
      </c>
      <c r="G40" s="547">
        <v>574</v>
      </c>
      <c r="H40" s="547">
        <v>573</v>
      </c>
      <c r="I40" s="547">
        <v>757</v>
      </c>
      <c r="J40" s="547">
        <v>472</v>
      </c>
      <c r="K40" s="343">
        <v>-20</v>
      </c>
      <c r="L40" s="359">
        <v>-4.2372881355932206</v>
      </c>
    </row>
    <row r="41" spans="1:12" s="349" customFormat="1" ht="24" customHeight="1" x14ac:dyDescent="0.2">
      <c r="A41" s="360"/>
      <c r="B41" s="363"/>
      <c r="C41" s="361" t="s">
        <v>351</v>
      </c>
      <c r="D41" s="363"/>
      <c r="E41" s="362"/>
      <c r="F41" s="547">
        <v>141</v>
      </c>
      <c r="G41" s="547">
        <v>204</v>
      </c>
      <c r="H41" s="547">
        <v>160</v>
      </c>
      <c r="I41" s="547">
        <v>199</v>
      </c>
      <c r="J41" s="548">
        <v>110</v>
      </c>
      <c r="K41" s="343">
        <v>31</v>
      </c>
      <c r="L41" s="359">
        <v>28.181818181818183</v>
      </c>
    </row>
    <row r="42" spans="1:12" ht="15" customHeight="1" x14ac:dyDescent="0.2">
      <c r="A42" s="360"/>
      <c r="B42" s="348" t="s">
        <v>105</v>
      </c>
      <c r="C42" s="348" t="s">
        <v>352</v>
      </c>
      <c r="D42" s="363"/>
      <c r="E42" s="362"/>
      <c r="F42" s="547">
        <v>217</v>
      </c>
      <c r="G42" s="547">
        <v>346</v>
      </c>
      <c r="H42" s="547">
        <v>294</v>
      </c>
      <c r="I42" s="547">
        <v>362</v>
      </c>
      <c r="J42" s="547">
        <v>215</v>
      </c>
      <c r="K42" s="343">
        <v>2</v>
      </c>
      <c r="L42" s="359">
        <v>0.93023255813953487</v>
      </c>
    </row>
    <row r="43" spans="1:12" ht="15" customHeight="1" x14ac:dyDescent="0.2">
      <c r="A43" s="360"/>
      <c r="B43" s="363"/>
      <c r="C43" s="361" t="s">
        <v>351</v>
      </c>
      <c r="D43" s="363"/>
      <c r="E43" s="362"/>
      <c r="F43" s="547">
        <v>69</v>
      </c>
      <c r="G43" s="547">
        <v>128</v>
      </c>
      <c r="H43" s="547">
        <v>81</v>
      </c>
      <c r="I43" s="547">
        <v>107</v>
      </c>
      <c r="J43" s="547">
        <v>80</v>
      </c>
      <c r="K43" s="343">
        <v>-11</v>
      </c>
      <c r="L43" s="359">
        <v>-13.75</v>
      </c>
    </row>
    <row r="44" spans="1:12" ht="15" customHeight="1" x14ac:dyDescent="0.2">
      <c r="A44" s="360"/>
      <c r="B44" s="348"/>
      <c r="C44" s="346" t="s">
        <v>101</v>
      </c>
      <c r="D44" s="363"/>
      <c r="E44" s="362"/>
      <c r="F44" s="547">
        <v>632</v>
      </c>
      <c r="G44" s="547">
        <v>814</v>
      </c>
      <c r="H44" s="547">
        <v>936</v>
      </c>
      <c r="I44" s="547">
        <v>1034</v>
      </c>
      <c r="J44" s="548">
        <v>753</v>
      </c>
      <c r="K44" s="343">
        <v>-121</v>
      </c>
      <c r="L44" s="359">
        <v>-16.069057104913679</v>
      </c>
    </row>
    <row r="45" spans="1:12" ht="15" customHeight="1" x14ac:dyDescent="0.2">
      <c r="A45" s="360"/>
      <c r="B45" s="363"/>
      <c r="C45" s="361" t="s">
        <v>351</v>
      </c>
      <c r="D45" s="363"/>
      <c r="E45" s="362"/>
      <c r="F45" s="547">
        <v>163</v>
      </c>
      <c r="G45" s="547">
        <v>207</v>
      </c>
      <c r="H45" s="547">
        <v>194</v>
      </c>
      <c r="I45" s="547">
        <v>240</v>
      </c>
      <c r="J45" s="547">
        <v>159</v>
      </c>
      <c r="K45" s="343">
        <v>4</v>
      </c>
      <c r="L45" s="359">
        <v>2.5157232704402515</v>
      </c>
    </row>
    <row r="46" spans="1:12" ht="15" customHeight="1" x14ac:dyDescent="0.2">
      <c r="A46" s="360"/>
      <c r="B46" s="348"/>
      <c r="C46" s="346" t="s">
        <v>102</v>
      </c>
      <c r="D46" s="363"/>
      <c r="E46" s="362"/>
      <c r="F46" s="547">
        <v>161</v>
      </c>
      <c r="G46" s="547">
        <v>143</v>
      </c>
      <c r="H46" s="547">
        <v>213</v>
      </c>
      <c r="I46" s="547">
        <v>224</v>
      </c>
      <c r="J46" s="547">
        <v>142</v>
      </c>
      <c r="K46" s="343">
        <v>19</v>
      </c>
      <c r="L46" s="359">
        <v>13.380281690140846</v>
      </c>
    </row>
    <row r="47" spans="1:12" ht="15" customHeight="1" x14ac:dyDescent="0.2">
      <c r="A47" s="360"/>
      <c r="B47" s="363"/>
      <c r="C47" s="361" t="s">
        <v>351</v>
      </c>
      <c r="D47" s="363"/>
      <c r="E47" s="362"/>
      <c r="F47" s="547">
        <v>37</v>
      </c>
      <c r="G47" s="547">
        <v>35</v>
      </c>
      <c r="H47" s="547">
        <v>55</v>
      </c>
      <c r="I47" s="547">
        <v>45</v>
      </c>
      <c r="J47" s="548">
        <v>23</v>
      </c>
      <c r="K47" s="343">
        <v>14</v>
      </c>
      <c r="L47" s="359">
        <v>60.869565217391305</v>
      </c>
    </row>
    <row r="48" spans="1:12" ht="15" customHeight="1" x14ac:dyDescent="0.2">
      <c r="A48" s="360"/>
      <c r="B48" s="363"/>
      <c r="C48" s="346" t="s">
        <v>103</v>
      </c>
      <c r="D48" s="364"/>
      <c r="E48" s="365"/>
      <c r="F48" s="547">
        <v>21</v>
      </c>
      <c r="G48" s="547">
        <v>28</v>
      </c>
      <c r="H48" s="547">
        <v>13</v>
      </c>
      <c r="I48" s="547">
        <v>25</v>
      </c>
      <c r="J48" s="547">
        <v>19</v>
      </c>
      <c r="K48" s="343">
        <v>2</v>
      </c>
      <c r="L48" s="359">
        <v>10.526315789473685</v>
      </c>
    </row>
    <row r="49" spans="1:12" ht="15" customHeight="1" x14ac:dyDescent="0.2">
      <c r="A49" s="360"/>
      <c r="B49" s="363"/>
      <c r="C49" s="361" t="s">
        <v>351</v>
      </c>
      <c r="D49" s="363"/>
      <c r="E49" s="362"/>
      <c r="F49" s="547">
        <v>4</v>
      </c>
      <c r="G49" s="547">
        <v>15</v>
      </c>
      <c r="H49" s="547">
        <v>3</v>
      </c>
      <c r="I49" s="547">
        <v>4</v>
      </c>
      <c r="J49" s="547">
        <v>8</v>
      </c>
      <c r="K49" s="343">
        <v>-4</v>
      </c>
      <c r="L49" s="359">
        <v>-50</v>
      </c>
    </row>
    <row r="50" spans="1:12" ht="15" customHeight="1" x14ac:dyDescent="0.2">
      <c r="A50" s="360"/>
      <c r="B50" s="348" t="s">
        <v>105</v>
      </c>
      <c r="C50" s="361" t="s">
        <v>175</v>
      </c>
      <c r="D50" s="363"/>
      <c r="E50" s="362"/>
      <c r="F50" s="547">
        <v>616</v>
      </c>
      <c r="G50" s="547">
        <v>825</v>
      </c>
      <c r="H50" s="547">
        <v>1026</v>
      </c>
      <c r="I50" s="547">
        <v>1003</v>
      </c>
      <c r="J50" s="548">
        <v>715</v>
      </c>
      <c r="K50" s="343">
        <v>-99</v>
      </c>
      <c r="L50" s="359">
        <v>-13.846153846153847</v>
      </c>
    </row>
    <row r="51" spans="1:12" ht="15" customHeight="1" x14ac:dyDescent="0.2">
      <c r="A51" s="360"/>
      <c r="B51" s="363"/>
      <c r="C51" s="361" t="s">
        <v>351</v>
      </c>
      <c r="D51" s="363"/>
      <c r="E51" s="362"/>
      <c r="F51" s="547">
        <v>118</v>
      </c>
      <c r="G51" s="547">
        <v>181</v>
      </c>
      <c r="H51" s="547">
        <v>204</v>
      </c>
      <c r="I51" s="547">
        <v>223</v>
      </c>
      <c r="J51" s="547">
        <v>126</v>
      </c>
      <c r="K51" s="343">
        <v>-8</v>
      </c>
      <c r="L51" s="359">
        <v>-6.3492063492063489</v>
      </c>
    </row>
    <row r="52" spans="1:12" ht="15" customHeight="1" x14ac:dyDescent="0.2">
      <c r="A52" s="360"/>
      <c r="B52" s="348"/>
      <c r="C52" s="361" t="s">
        <v>176</v>
      </c>
      <c r="D52" s="363"/>
      <c r="E52" s="362"/>
      <c r="F52" s="547">
        <v>415</v>
      </c>
      <c r="G52" s="547">
        <v>506</v>
      </c>
      <c r="H52" s="547">
        <v>430</v>
      </c>
      <c r="I52" s="547">
        <v>642</v>
      </c>
      <c r="J52" s="547">
        <v>414</v>
      </c>
      <c r="K52" s="343">
        <v>1</v>
      </c>
      <c r="L52" s="359">
        <v>0.24154589371980675</v>
      </c>
    </row>
    <row r="53" spans="1:12" s="114" customFormat="1" ht="11.25" customHeight="1" x14ac:dyDescent="0.2">
      <c r="A53" s="360"/>
      <c r="B53" s="363"/>
      <c r="C53" s="361" t="s">
        <v>351</v>
      </c>
      <c r="D53" s="363"/>
      <c r="E53" s="362"/>
      <c r="F53" s="547">
        <v>155</v>
      </c>
      <c r="G53" s="547">
        <v>204</v>
      </c>
      <c r="H53" s="547">
        <v>129</v>
      </c>
      <c r="I53" s="547">
        <v>173</v>
      </c>
      <c r="J53" s="548">
        <v>144</v>
      </c>
      <c r="K53" s="343">
        <v>11</v>
      </c>
      <c r="L53" s="359">
        <v>7.6388888888888893</v>
      </c>
    </row>
    <row r="54" spans="1:12" s="180" customFormat="1" ht="12.75" customHeight="1" x14ac:dyDescent="0.2">
      <c r="A54" s="360"/>
      <c r="B54" s="348" t="s">
        <v>105</v>
      </c>
      <c r="C54" s="348" t="s">
        <v>108</v>
      </c>
      <c r="D54" s="363"/>
      <c r="E54" s="362"/>
      <c r="F54" s="547">
        <v>789</v>
      </c>
      <c r="G54" s="547">
        <v>1028</v>
      </c>
      <c r="H54" s="547">
        <v>1043</v>
      </c>
      <c r="I54" s="547">
        <v>1296</v>
      </c>
      <c r="J54" s="547">
        <v>872</v>
      </c>
      <c r="K54" s="343">
        <v>-83</v>
      </c>
      <c r="L54" s="359">
        <v>-9.5183486238532105</v>
      </c>
    </row>
    <row r="55" spans="1:12" ht="11.25" x14ac:dyDescent="0.2">
      <c r="A55" s="360"/>
      <c r="B55" s="363"/>
      <c r="C55" s="361" t="s">
        <v>351</v>
      </c>
      <c r="D55" s="363"/>
      <c r="E55" s="362"/>
      <c r="F55" s="547">
        <v>219</v>
      </c>
      <c r="G55" s="547">
        <v>312</v>
      </c>
      <c r="H55" s="547">
        <v>255</v>
      </c>
      <c r="I55" s="547">
        <v>313</v>
      </c>
      <c r="J55" s="547">
        <v>210</v>
      </c>
      <c r="K55" s="343">
        <v>9</v>
      </c>
      <c r="L55" s="359">
        <v>4.2857142857142856</v>
      </c>
    </row>
    <row r="56" spans="1:12" ht="14.25" customHeight="1" x14ac:dyDescent="0.2">
      <c r="A56" s="360"/>
      <c r="B56" s="363"/>
      <c r="C56" s="348" t="s">
        <v>109</v>
      </c>
      <c r="D56" s="363"/>
      <c r="E56" s="362"/>
      <c r="F56" s="547">
        <v>242</v>
      </c>
      <c r="G56" s="547">
        <v>303</v>
      </c>
      <c r="H56" s="547">
        <v>413</v>
      </c>
      <c r="I56" s="547">
        <v>349</v>
      </c>
      <c r="J56" s="547">
        <v>257</v>
      </c>
      <c r="K56" s="343">
        <v>-15</v>
      </c>
      <c r="L56" s="359">
        <v>-5.836575875486381</v>
      </c>
    </row>
    <row r="57" spans="1:12" ht="18.75" customHeight="1" x14ac:dyDescent="0.2">
      <c r="A57" s="366"/>
      <c r="B57" s="367"/>
      <c r="C57" s="368" t="s">
        <v>351</v>
      </c>
      <c r="D57" s="367"/>
      <c r="E57" s="369"/>
      <c r="F57" s="408">
        <v>54</v>
      </c>
      <c r="G57" s="549">
        <v>73</v>
      </c>
      <c r="H57" s="549">
        <v>78</v>
      </c>
      <c r="I57" s="549">
        <v>83</v>
      </c>
      <c r="J57" s="549">
        <v>60</v>
      </c>
      <c r="K57" s="550">
        <v>-6</v>
      </c>
      <c r="L57" s="370">
        <v>-10</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353</v>
      </c>
      <c r="B59" s="116"/>
      <c r="C59" s="116"/>
      <c r="D59" s="371"/>
      <c r="E59" s="116"/>
      <c r="F59" s="116"/>
      <c r="G59" s="116"/>
      <c r="H59" s="116"/>
      <c r="I59" s="116"/>
      <c r="J59" s="116"/>
      <c r="K59" s="116"/>
      <c r="L59" s="116"/>
    </row>
    <row r="60" spans="1:12" s="86" customFormat="1" ht="12.75" customHeight="1" x14ac:dyDescent="0.2">
      <c r="A60" s="372" t="s">
        <v>354</v>
      </c>
      <c r="B60" s="117"/>
      <c r="C60" s="117"/>
      <c r="D60" s="117"/>
      <c r="E60" s="117"/>
      <c r="F60" s="117"/>
      <c r="G60" s="117"/>
      <c r="H60" s="117"/>
      <c r="I60" s="117"/>
      <c r="J60" s="117"/>
      <c r="K60" s="117"/>
      <c r="L60" s="117"/>
    </row>
    <row r="61" spans="1:12" s="86" customFormat="1" ht="12.75" customHeight="1" x14ac:dyDescent="0.2">
      <c r="A61" s="373" t="s">
        <v>355</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643A2-1388-478F-8060-73DDB50F0791}">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357</v>
      </c>
      <c r="E7" s="376"/>
      <c r="F7" s="376"/>
      <c r="G7" s="376"/>
      <c r="H7" s="377"/>
      <c r="I7" s="378" t="s">
        <v>358</v>
      </c>
      <c r="J7" s="379"/>
      <c r="K7" s="53"/>
      <c r="L7" s="53"/>
      <c r="M7" s="53"/>
      <c r="N7" s="53"/>
      <c r="O7" s="53"/>
    </row>
    <row r="8" spans="1:15" ht="21.75" customHeight="1" x14ac:dyDescent="0.2">
      <c r="A8" s="229"/>
      <c r="B8" s="230"/>
      <c r="C8" s="56"/>
      <c r="D8" s="57" t="s">
        <v>334</v>
      </c>
      <c r="E8" s="57" t="s">
        <v>336</v>
      </c>
      <c r="F8" s="57" t="s">
        <v>337</v>
      </c>
      <c r="G8" s="57" t="s">
        <v>338</v>
      </c>
      <c r="H8" s="57" t="s">
        <v>339</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1102</v>
      </c>
      <c r="E11" s="79">
        <v>1802</v>
      </c>
      <c r="F11" s="79">
        <v>1475</v>
      </c>
      <c r="G11" s="79">
        <v>1747</v>
      </c>
      <c r="H11" s="105">
        <v>1200</v>
      </c>
      <c r="I11" s="80">
        <v>-98</v>
      </c>
      <c r="J11" s="81">
        <v>-8.1666666666666661</v>
      </c>
    </row>
    <row r="12" spans="1:15" ht="24.95" customHeight="1" x14ac:dyDescent="0.2">
      <c r="A12" s="158" t="s">
        <v>124</v>
      </c>
      <c r="B12" s="159" t="s">
        <v>125</v>
      </c>
      <c r="C12" s="78">
        <v>1.4519056261343013</v>
      </c>
      <c r="D12" s="80">
        <v>16</v>
      </c>
      <c r="E12" s="79">
        <v>53</v>
      </c>
      <c r="F12" s="79">
        <v>48</v>
      </c>
      <c r="G12" s="79">
        <v>39</v>
      </c>
      <c r="H12" s="105">
        <v>20</v>
      </c>
      <c r="I12" s="80">
        <v>-4</v>
      </c>
      <c r="J12" s="81">
        <v>-20</v>
      </c>
    </row>
    <row r="13" spans="1:15" ht="24.95" customHeight="1" x14ac:dyDescent="0.2">
      <c r="A13" s="158" t="s">
        <v>126</v>
      </c>
      <c r="B13" s="164" t="s">
        <v>208</v>
      </c>
      <c r="C13" s="78">
        <v>1.8148820326678765</v>
      </c>
      <c r="D13" s="80">
        <v>20</v>
      </c>
      <c r="E13" s="79">
        <v>38</v>
      </c>
      <c r="F13" s="79">
        <v>61</v>
      </c>
      <c r="G13" s="79">
        <v>30</v>
      </c>
      <c r="H13" s="105">
        <v>26</v>
      </c>
      <c r="I13" s="80">
        <v>-6</v>
      </c>
      <c r="J13" s="81">
        <v>-23.076923076923077</v>
      </c>
    </row>
    <row r="14" spans="1:15" s="180" customFormat="1" ht="24.95" customHeight="1" x14ac:dyDescent="0.2">
      <c r="A14" s="158" t="s">
        <v>209</v>
      </c>
      <c r="B14" s="164" t="s">
        <v>129</v>
      </c>
      <c r="C14" s="78">
        <v>24.863883847549911</v>
      </c>
      <c r="D14" s="80">
        <v>274</v>
      </c>
      <c r="E14" s="79">
        <v>434</v>
      </c>
      <c r="F14" s="79">
        <v>419</v>
      </c>
      <c r="G14" s="79">
        <v>393</v>
      </c>
      <c r="H14" s="105">
        <v>322</v>
      </c>
      <c r="I14" s="80">
        <v>-48</v>
      </c>
      <c r="J14" s="81">
        <v>-14.906832298136646</v>
      </c>
      <c r="K14" s="53"/>
      <c r="L14" s="53"/>
      <c r="M14" s="53"/>
      <c r="N14" s="53"/>
      <c r="O14" s="53"/>
    </row>
    <row r="15" spans="1:15" ht="24.95" customHeight="1" x14ac:dyDescent="0.2">
      <c r="A15" s="158" t="s">
        <v>210</v>
      </c>
      <c r="B15" s="164" t="s">
        <v>211</v>
      </c>
      <c r="C15" s="78">
        <v>10.254083484573503</v>
      </c>
      <c r="D15" s="80">
        <v>113</v>
      </c>
      <c r="E15" s="79">
        <v>151</v>
      </c>
      <c r="F15" s="79">
        <v>248</v>
      </c>
      <c r="G15" s="79">
        <v>133</v>
      </c>
      <c r="H15" s="105">
        <v>141</v>
      </c>
      <c r="I15" s="80">
        <v>-28</v>
      </c>
      <c r="J15" s="81">
        <v>-19.858156028368793</v>
      </c>
    </row>
    <row r="16" spans="1:15" s="180" customFormat="1" ht="24.95" customHeight="1" x14ac:dyDescent="0.2">
      <c r="A16" s="158" t="s">
        <v>212</v>
      </c>
      <c r="B16" s="164" t="s">
        <v>133</v>
      </c>
      <c r="C16" s="78">
        <v>12.522686025408348</v>
      </c>
      <c r="D16" s="80">
        <v>138</v>
      </c>
      <c r="E16" s="79">
        <v>238</v>
      </c>
      <c r="F16" s="79">
        <v>137</v>
      </c>
      <c r="G16" s="79">
        <v>228</v>
      </c>
      <c r="H16" s="105">
        <v>157</v>
      </c>
      <c r="I16" s="80">
        <v>-19</v>
      </c>
      <c r="J16" s="81">
        <v>-12.101910828025478</v>
      </c>
      <c r="K16" s="53"/>
      <c r="L16" s="53"/>
      <c r="M16" s="53"/>
      <c r="N16" s="53"/>
      <c r="O16" s="53"/>
    </row>
    <row r="17" spans="1:15" ht="24.95" customHeight="1" x14ac:dyDescent="0.2">
      <c r="A17" s="158" t="s">
        <v>134</v>
      </c>
      <c r="B17" s="164" t="s">
        <v>214</v>
      </c>
      <c r="C17" s="78">
        <v>2.0871143375680581</v>
      </c>
      <c r="D17" s="80">
        <v>23</v>
      </c>
      <c r="E17" s="79">
        <v>45</v>
      </c>
      <c r="F17" s="79">
        <v>34</v>
      </c>
      <c r="G17" s="79">
        <v>32</v>
      </c>
      <c r="H17" s="105">
        <v>24</v>
      </c>
      <c r="I17" s="80">
        <v>-1</v>
      </c>
      <c r="J17" s="81">
        <v>-4.166666666666667</v>
      </c>
    </row>
    <row r="18" spans="1:15" s="180" customFormat="1" ht="24.95" customHeight="1" x14ac:dyDescent="0.2">
      <c r="A18" s="167" t="s">
        <v>136</v>
      </c>
      <c r="B18" s="168" t="s">
        <v>137</v>
      </c>
      <c r="C18" s="78">
        <v>4.2649727767695103</v>
      </c>
      <c r="D18" s="80">
        <v>47</v>
      </c>
      <c r="E18" s="79">
        <v>115</v>
      </c>
      <c r="F18" s="79">
        <v>111</v>
      </c>
      <c r="G18" s="79">
        <v>109</v>
      </c>
      <c r="H18" s="105">
        <v>144</v>
      </c>
      <c r="I18" s="80">
        <v>-97</v>
      </c>
      <c r="J18" s="81">
        <v>-67.361111111111114</v>
      </c>
      <c r="K18" s="53"/>
      <c r="L18" s="53"/>
      <c r="M18" s="53"/>
      <c r="N18" s="53"/>
      <c r="O18" s="53"/>
    </row>
    <row r="19" spans="1:15" ht="24.95" customHeight="1" x14ac:dyDescent="0.2">
      <c r="A19" s="158" t="s">
        <v>138</v>
      </c>
      <c r="B19" s="164" t="s">
        <v>139</v>
      </c>
      <c r="C19" s="78">
        <v>10.798548094373865</v>
      </c>
      <c r="D19" s="80">
        <v>119</v>
      </c>
      <c r="E19" s="79">
        <v>203</v>
      </c>
      <c r="F19" s="79">
        <v>151</v>
      </c>
      <c r="G19" s="79">
        <v>195</v>
      </c>
      <c r="H19" s="105">
        <v>130</v>
      </c>
      <c r="I19" s="80">
        <v>-11</v>
      </c>
      <c r="J19" s="81">
        <v>-8.4615384615384617</v>
      </c>
    </row>
    <row r="20" spans="1:15" s="180" customFormat="1" ht="24.95" customHeight="1" x14ac:dyDescent="0.2">
      <c r="A20" s="158" t="s">
        <v>140</v>
      </c>
      <c r="B20" s="164" t="s">
        <v>141</v>
      </c>
      <c r="C20" s="78">
        <v>8.1669691470054442</v>
      </c>
      <c r="D20" s="80">
        <v>90</v>
      </c>
      <c r="E20" s="79">
        <v>101</v>
      </c>
      <c r="F20" s="79">
        <v>111</v>
      </c>
      <c r="G20" s="79">
        <v>130</v>
      </c>
      <c r="H20" s="105">
        <v>84</v>
      </c>
      <c r="I20" s="80">
        <v>6</v>
      </c>
      <c r="J20" s="81">
        <v>7.1428571428571432</v>
      </c>
      <c r="K20" s="53"/>
      <c r="L20" s="53"/>
      <c r="M20" s="53"/>
      <c r="N20" s="53"/>
      <c r="O20" s="53"/>
    </row>
    <row r="21" spans="1:15" ht="24.95" customHeight="1" x14ac:dyDescent="0.2">
      <c r="A21" s="167" t="s">
        <v>142</v>
      </c>
      <c r="B21" s="168" t="s">
        <v>143</v>
      </c>
      <c r="C21" s="78">
        <v>6.8965517241379306</v>
      </c>
      <c r="D21" s="80">
        <v>76</v>
      </c>
      <c r="E21" s="79">
        <v>52</v>
      </c>
      <c r="F21" s="79">
        <v>60</v>
      </c>
      <c r="G21" s="79">
        <v>60</v>
      </c>
      <c r="H21" s="105">
        <v>34</v>
      </c>
      <c r="I21" s="80">
        <v>42</v>
      </c>
      <c r="J21" s="81">
        <v>123.52941176470588</v>
      </c>
    </row>
    <row r="22" spans="1:15" ht="24.95" customHeight="1" x14ac:dyDescent="0.2">
      <c r="A22" s="167" t="s">
        <v>144</v>
      </c>
      <c r="B22" s="164" t="s">
        <v>145</v>
      </c>
      <c r="C22" s="78">
        <v>0.72595281306715065</v>
      </c>
      <c r="D22" s="80">
        <v>8</v>
      </c>
      <c r="E22" s="79">
        <v>17</v>
      </c>
      <c r="F22" s="79">
        <v>6</v>
      </c>
      <c r="G22" s="79">
        <v>15</v>
      </c>
      <c r="H22" s="105">
        <v>10</v>
      </c>
      <c r="I22" s="80">
        <v>-2</v>
      </c>
      <c r="J22" s="81">
        <v>-20</v>
      </c>
    </row>
    <row r="23" spans="1:15" ht="24.95" customHeight="1" x14ac:dyDescent="0.2">
      <c r="A23" s="158" t="s">
        <v>146</v>
      </c>
      <c r="B23" s="164" t="s">
        <v>147</v>
      </c>
      <c r="C23" s="78">
        <v>1.2704174228675136</v>
      </c>
      <c r="D23" s="80">
        <v>14</v>
      </c>
      <c r="E23" s="79">
        <v>16</v>
      </c>
      <c r="F23" s="79">
        <v>9</v>
      </c>
      <c r="G23" s="79">
        <v>12</v>
      </c>
      <c r="H23" s="105">
        <v>7</v>
      </c>
      <c r="I23" s="80">
        <v>7</v>
      </c>
      <c r="J23" s="81">
        <v>100</v>
      </c>
    </row>
    <row r="24" spans="1:15" ht="24.95" customHeight="1" x14ac:dyDescent="0.2">
      <c r="A24" s="158" t="s">
        <v>148</v>
      </c>
      <c r="B24" s="164" t="s">
        <v>215</v>
      </c>
      <c r="C24" s="78">
        <v>2.5408348457350272</v>
      </c>
      <c r="D24" s="80">
        <v>28</v>
      </c>
      <c r="E24" s="79">
        <v>42</v>
      </c>
      <c r="F24" s="79">
        <v>34</v>
      </c>
      <c r="G24" s="79">
        <v>37</v>
      </c>
      <c r="H24" s="105">
        <v>27</v>
      </c>
      <c r="I24" s="80">
        <v>1</v>
      </c>
      <c r="J24" s="81">
        <v>3.7037037037037037</v>
      </c>
    </row>
    <row r="25" spans="1:15" ht="24.95" customHeight="1" x14ac:dyDescent="0.2">
      <c r="A25" s="158" t="s">
        <v>150</v>
      </c>
      <c r="B25" s="171" t="s">
        <v>151</v>
      </c>
      <c r="C25" s="78">
        <v>8.3484573502722323</v>
      </c>
      <c r="D25" s="80">
        <v>92</v>
      </c>
      <c r="E25" s="79">
        <v>159</v>
      </c>
      <c r="F25" s="79">
        <v>181</v>
      </c>
      <c r="G25" s="79">
        <v>166</v>
      </c>
      <c r="H25" s="105">
        <v>93</v>
      </c>
      <c r="I25" s="80">
        <v>-1</v>
      </c>
      <c r="J25" s="81">
        <v>-1.075268817204301</v>
      </c>
    </row>
    <row r="26" spans="1:15" ht="24.95" customHeight="1" x14ac:dyDescent="0.2">
      <c r="A26" s="158" t="s">
        <v>217</v>
      </c>
      <c r="B26" s="171" t="s">
        <v>153</v>
      </c>
      <c r="C26" s="78">
        <v>2.5408348457350272</v>
      </c>
      <c r="D26" s="80">
        <v>28</v>
      </c>
      <c r="E26" s="79">
        <v>51</v>
      </c>
      <c r="F26" s="79">
        <v>65</v>
      </c>
      <c r="G26" s="79">
        <v>44</v>
      </c>
      <c r="H26" s="105">
        <v>43</v>
      </c>
      <c r="I26" s="80">
        <v>-15</v>
      </c>
      <c r="J26" s="81">
        <v>-34.883720930232556</v>
      </c>
    </row>
    <row r="27" spans="1:15" ht="24.95" customHeight="1" x14ac:dyDescent="0.2">
      <c r="A27" s="167">
        <v>782.78300000000002</v>
      </c>
      <c r="B27" s="170" t="s">
        <v>154</v>
      </c>
      <c r="C27" s="78">
        <v>5.8076225045372052</v>
      </c>
      <c r="D27" s="80">
        <v>64</v>
      </c>
      <c r="E27" s="79">
        <v>108</v>
      </c>
      <c r="F27" s="79">
        <v>116</v>
      </c>
      <c r="G27" s="79">
        <v>122</v>
      </c>
      <c r="H27" s="105">
        <v>50</v>
      </c>
      <c r="I27" s="80">
        <v>14</v>
      </c>
      <c r="J27" s="81">
        <v>28</v>
      </c>
    </row>
    <row r="28" spans="1:15" ht="24.95" customHeight="1" x14ac:dyDescent="0.2">
      <c r="A28" s="158" t="s">
        <v>155</v>
      </c>
      <c r="B28" s="164" t="s">
        <v>156</v>
      </c>
      <c r="C28" s="78">
        <v>3.4482758620689653</v>
      </c>
      <c r="D28" s="80">
        <v>38</v>
      </c>
      <c r="E28" s="79">
        <v>76</v>
      </c>
      <c r="F28" s="79">
        <v>50</v>
      </c>
      <c r="G28" s="79">
        <v>52</v>
      </c>
      <c r="H28" s="105">
        <v>50</v>
      </c>
      <c r="I28" s="80">
        <v>-12</v>
      </c>
      <c r="J28" s="81">
        <v>-24</v>
      </c>
    </row>
    <row r="29" spans="1:15" ht="24.95" customHeight="1" x14ac:dyDescent="0.2">
      <c r="A29" s="158" t="s">
        <v>157</v>
      </c>
      <c r="B29" s="164" t="s">
        <v>158</v>
      </c>
      <c r="C29" s="78">
        <v>1.8148820326678765</v>
      </c>
      <c r="D29" s="80">
        <v>20</v>
      </c>
      <c r="E29" s="79">
        <v>70</v>
      </c>
      <c r="F29" s="79">
        <v>20</v>
      </c>
      <c r="G29" s="79">
        <v>44</v>
      </c>
      <c r="H29" s="105">
        <v>24</v>
      </c>
      <c r="I29" s="80">
        <v>-4</v>
      </c>
      <c r="J29" s="81">
        <v>-16.666666666666668</v>
      </c>
    </row>
    <row r="30" spans="1:15" ht="24.95" customHeight="1" x14ac:dyDescent="0.2">
      <c r="A30" s="158">
        <v>86</v>
      </c>
      <c r="B30" s="164" t="s">
        <v>159</v>
      </c>
      <c r="C30" s="78">
        <v>5.1724137931034484</v>
      </c>
      <c r="D30" s="80">
        <v>57</v>
      </c>
      <c r="E30" s="79">
        <v>155</v>
      </c>
      <c r="F30" s="79">
        <v>64</v>
      </c>
      <c r="G30" s="79">
        <v>128</v>
      </c>
      <c r="H30" s="105">
        <v>69</v>
      </c>
      <c r="I30" s="80">
        <v>-12</v>
      </c>
      <c r="J30" s="81">
        <v>-17.391304347826086</v>
      </c>
    </row>
    <row r="31" spans="1:15" ht="24.95" customHeight="1" x14ac:dyDescent="0.2">
      <c r="A31" s="158">
        <v>87.88</v>
      </c>
      <c r="B31" s="171" t="s">
        <v>160</v>
      </c>
      <c r="C31" s="78">
        <v>13.248638838475499</v>
      </c>
      <c r="D31" s="80">
        <v>146</v>
      </c>
      <c r="E31" s="79">
        <v>199</v>
      </c>
      <c r="F31" s="79">
        <v>107</v>
      </c>
      <c r="G31" s="79">
        <v>275</v>
      </c>
      <c r="H31" s="105">
        <v>119</v>
      </c>
      <c r="I31" s="80">
        <v>27</v>
      </c>
      <c r="J31" s="81">
        <v>22.689075630252102</v>
      </c>
    </row>
    <row r="32" spans="1:15" ht="24.95" customHeight="1" x14ac:dyDescent="0.2">
      <c r="A32" s="158" t="s">
        <v>161</v>
      </c>
      <c r="B32" s="164" t="s">
        <v>162</v>
      </c>
      <c r="C32" s="78">
        <v>5.1724137931034484</v>
      </c>
      <c r="D32" s="80">
        <v>57</v>
      </c>
      <c r="E32" s="79">
        <v>72</v>
      </c>
      <c r="F32" s="79">
        <v>43</v>
      </c>
      <c r="G32" s="79">
        <v>61</v>
      </c>
      <c r="H32" s="105">
        <v>41</v>
      </c>
      <c r="I32" s="80">
        <v>16</v>
      </c>
      <c r="J32" s="81">
        <v>39.024390243902438</v>
      </c>
    </row>
    <row r="33" spans="1:10" ht="24.95" customHeight="1" x14ac:dyDescent="0.2">
      <c r="A33" s="158"/>
      <c r="B33" s="171" t="s">
        <v>163</v>
      </c>
      <c r="C33" s="78">
        <v>0</v>
      </c>
      <c r="D33" s="80">
        <v>0</v>
      </c>
      <c r="E33" s="79">
        <v>0</v>
      </c>
      <c r="F33" s="79">
        <v>0</v>
      </c>
      <c r="G33" s="79" t="s">
        <v>546</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1.4519056261343013</v>
      </c>
      <c r="D35" s="80">
        <v>16</v>
      </c>
      <c r="E35" s="79">
        <v>53</v>
      </c>
      <c r="F35" s="79">
        <v>48</v>
      </c>
      <c r="G35" s="79">
        <v>39</v>
      </c>
      <c r="H35" s="105">
        <v>20</v>
      </c>
      <c r="I35" s="80">
        <v>-4</v>
      </c>
      <c r="J35" s="81">
        <v>-20</v>
      </c>
    </row>
    <row r="36" spans="1:10" ht="24.95" customHeight="1" x14ac:dyDescent="0.2">
      <c r="A36" s="239" t="s">
        <v>165</v>
      </c>
      <c r="B36" s="240" t="s">
        <v>166</v>
      </c>
      <c r="C36" s="78">
        <v>30.943738656987296</v>
      </c>
      <c r="D36" s="80">
        <v>341</v>
      </c>
      <c r="E36" s="79">
        <v>587</v>
      </c>
      <c r="F36" s="79">
        <v>591</v>
      </c>
      <c r="G36" s="79">
        <v>532</v>
      </c>
      <c r="H36" s="105">
        <v>492</v>
      </c>
      <c r="I36" s="80">
        <v>-151</v>
      </c>
      <c r="J36" s="81">
        <v>-30.691056910569106</v>
      </c>
    </row>
    <row r="37" spans="1:10" ht="24.95" customHeight="1" x14ac:dyDescent="0.2">
      <c r="A37" s="241" t="s">
        <v>167</v>
      </c>
      <c r="B37" s="242" t="s">
        <v>168</v>
      </c>
      <c r="C37" s="90">
        <v>67.604355716878402</v>
      </c>
      <c r="D37" s="108">
        <v>745</v>
      </c>
      <c r="E37" s="109">
        <v>1162</v>
      </c>
      <c r="F37" s="109">
        <v>836</v>
      </c>
      <c r="G37" s="109">
        <v>1175</v>
      </c>
      <c r="H37" s="110">
        <v>688</v>
      </c>
      <c r="I37" s="108">
        <v>57</v>
      </c>
      <c r="J37" s="111">
        <v>8.2848837209302317</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359</v>
      </c>
      <c r="B40" s="279"/>
      <c r="C40" s="279"/>
      <c r="D40" s="279"/>
      <c r="E40" s="279"/>
      <c r="F40" s="279"/>
      <c r="G40" s="279"/>
      <c r="H40" s="279"/>
      <c r="I40" s="279"/>
      <c r="J40" s="279"/>
    </row>
    <row r="41" spans="1:10" s="86" customFormat="1" ht="30.6" customHeight="1" x14ac:dyDescent="0.2">
      <c r="A41" s="279" t="s">
        <v>360</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08426-FCDB-444F-AE61-FA0FD60364D8}">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334</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332</v>
      </c>
      <c r="B7" s="46"/>
      <c r="C7" s="46"/>
      <c r="D7" s="47" t="s">
        <v>86</v>
      </c>
      <c r="E7" s="383" t="s">
        <v>362</v>
      </c>
      <c r="F7" s="49"/>
      <c r="G7" s="49"/>
      <c r="H7" s="49"/>
      <c r="I7" s="50"/>
      <c r="J7" s="378" t="s">
        <v>358</v>
      </c>
      <c r="K7" s="379"/>
      <c r="L7" s="53"/>
      <c r="M7" s="53"/>
      <c r="N7" s="53"/>
      <c r="O7" s="53"/>
    </row>
    <row r="8" spans="1:15" ht="21.75" customHeight="1" x14ac:dyDescent="0.2">
      <c r="A8" s="54"/>
      <c r="B8" s="55"/>
      <c r="C8" s="55"/>
      <c r="D8" s="56"/>
      <c r="E8" s="57" t="s">
        <v>334</v>
      </c>
      <c r="F8" s="57" t="s">
        <v>336</v>
      </c>
      <c r="G8" s="57" t="s">
        <v>337</v>
      </c>
      <c r="H8" s="57" t="s">
        <v>338</v>
      </c>
      <c r="I8" s="57" t="s">
        <v>339</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1102</v>
      </c>
      <c r="F11" s="295">
        <v>1802</v>
      </c>
      <c r="G11" s="295">
        <v>1475</v>
      </c>
      <c r="H11" s="295">
        <v>1747</v>
      </c>
      <c r="I11" s="249">
        <v>1200</v>
      </c>
      <c r="J11" s="250">
        <v>-98</v>
      </c>
      <c r="K11" s="251">
        <v>-8.1666666666666661</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33.212341197822141</v>
      </c>
      <c r="E13" s="260">
        <v>366</v>
      </c>
      <c r="F13" s="261">
        <v>520</v>
      </c>
      <c r="G13" s="261">
        <v>562</v>
      </c>
      <c r="H13" s="261">
        <v>518</v>
      </c>
      <c r="I13" s="262">
        <v>358</v>
      </c>
      <c r="J13" s="260">
        <v>8</v>
      </c>
      <c r="K13" s="263">
        <v>2.2346368715083798</v>
      </c>
    </row>
    <row r="14" spans="1:15" ht="15.95" customHeight="1" x14ac:dyDescent="0.2">
      <c r="A14" s="256" t="s">
        <v>224</v>
      </c>
      <c r="B14" s="257"/>
      <c r="C14" s="258"/>
      <c r="D14" s="259">
        <v>51.633393829401086</v>
      </c>
      <c r="E14" s="260">
        <v>569</v>
      </c>
      <c r="F14" s="261">
        <v>989</v>
      </c>
      <c r="G14" s="261">
        <v>740</v>
      </c>
      <c r="H14" s="261">
        <v>925</v>
      </c>
      <c r="I14" s="262">
        <v>603</v>
      </c>
      <c r="J14" s="260">
        <v>-34</v>
      </c>
      <c r="K14" s="263">
        <v>-5.6384742951907132</v>
      </c>
    </row>
    <row r="15" spans="1:15" ht="15.95" customHeight="1" x14ac:dyDescent="0.2">
      <c r="A15" s="256" t="s">
        <v>225</v>
      </c>
      <c r="B15" s="257"/>
      <c r="C15" s="258"/>
      <c r="D15" s="259">
        <v>7.8947368421052628</v>
      </c>
      <c r="E15" s="552">
        <v>87</v>
      </c>
      <c r="F15" s="261">
        <v>146</v>
      </c>
      <c r="G15" s="261">
        <v>104</v>
      </c>
      <c r="H15" s="261">
        <v>182</v>
      </c>
      <c r="I15" s="262">
        <v>129</v>
      </c>
      <c r="J15" s="260">
        <v>-42</v>
      </c>
      <c r="K15" s="263">
        <v>-32.558139534883722</v>
      </c>
    </row>
    <row r="16" spans="1:15" ht="15.95" customHeight="1" x14ac:dyDescent="0.2">
      <c r="A16" s="256" t="s">
        <v>226</v>
      </c>
      <c r="B16" s="257"/>
      <c r="C16" s="258"/>
      <c r="D16" s="259">
        <v>6.8965517241379306</v>
      </c>
      <c r="E16" s="552">
        <v>76</v>
      </c>
      <c r="F16" s="261">
        <v>126</v>
      </c>
      <c r="G16" s="553">
        <v>69</v>
      </c>
      <c r="H16" s="261">
        <v>120</v>
      </c>
      <c r="I16" s="262">
        <v>110</v>
      </c>
      <c r="J16" s="260">
        <v>-34</v>
      </c>
      <c r="K16" s="263">
        <v>-30.90909090909091</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2.4500907441016335</v>
      </c>
      <c r="E18" s="552">
        <v>27</v>
      </c>
      <c r="F18" s="553">
        <v>57</v>
      </c>
      <c r="G18" s="553">
        <v>51</v>
      </c>
      <c r="H18" s="553">
        <v>33</v>
      </c>
      <c r="I18" s="554">
        <v>26</v>
      </c>
      <c r="J18" s="260">
        <v>1</v>
      </c>
      <c r="K18" s="263">
        <v>3.8461538461538463</v>
      </c>
    </row>
    <row r="19" spans="1:11" ht="13.5" customHeight="1" x14ac:dyDescent="0.2">
      <c r="A19" s="256" t="s">
        <v>235</v>
      </c>
      <c r="B19" s="257" t="s">
        <v>236</v>
      </c>
      <c r="C19" s="258"/>
      <c r="D19" s="259">
        <v>1.4519056261343013</v>
      </c>
      <c r="E19" s="552">
        <v>16</v>
      </c>
      <c r="F19" s="553">
        <v>46</v>
      </c>
      <c r="G19" s="553">
        <v>40</v>
      </c>
      <c r="H19" s="553">
        <v>23</v>
      </c>
      <c r="I19" s="554">
        <v>17</v>
      </c>
      <c r="J19" s="260">
        <v>-1</v>
      </c>
      <c r="K19" s="263">
        <v>-5.882352941176471</v>
      </c>
    </row>
    <row r="20" spans="1:11" ht="13.5" customHeight="1" x14ac:dyDescent="0.2">
      <c r="A20" s="256">
        <v>12</v>
      </c>
      <c r="B20" s="257" t="s">
        <v>237</v>
      </c>
      <c r="C20" s="258"/>
      <c r="D20" s="259">
        <v>0.81669691470054451</v>
      </c>
      <c r="E20" s="552">
        <v>9</v>
      </c>
      <c r="F20" s="553">
        <v>12</v>
      </c>
      <c r="G20" s="553">
        <v>15</v>
      </c>
      <c r="H20" s="553">
        <v>26</v>
      </c>
      <c r="I20" s="554">
        <v>8</v>
      </c>
      <c r="J20" s="260">
        <v>1</v>
      </c>
      <c r="K20" s="263">
        <v>12.5</v>
      </c>
    </row>
    <row r="21" spans="1:11" ht="13.5" customHeight="1" x14ac:dyDescent="0.2">
      <c r="A21" s="256">
        <v>21</v>
      </c>
      <c r="B21" s="257" t="s">
        <v>238</v>
      </c>
      <c r="C21" s="258"/>
      <c r="D21" s="259">
        <v>0.27223230490018147</v>
      </c>
      <c r="E21" s="552">
        <v>3</v>
      </c>
      <c r="F21" s="553">
        <v>23</v>
      </c>
      <c r="G21" s="553">
        <v>12</v>
      </c>
      <c r="H21" s="553">
        <v>7</v>
      </c>
      <c r="I21" s="554">
        <v>5</v>
      </c>
      <c r="J21" s="260">
        <v>-2</v>
      </c>
      <c r="K21" s="263">
        <v>-40</v>
      </c>
    </row>
    <row r="22" spans="1:11" ht="13.5" customHeight="1" x14ac:dyDescent="0.2">
      <c r="A22" s="256">
        <v>22</v>
      </c>
      <c r="B22" s="257" t="s">
        <v>239</v>
      </c>
      <c r="C22" s="258"/>
      <c r="D22" s="259">
        <v>1.4519056261343013</v>
      </c>
      <c r="E22" s="552">
        <v>16</v>
      </c>
      <c r="F22" s="553">
        <v>29</v>
      </c>
      <c r="G22" s="553">
        <v>32</v>
      </c>
      <c r="H22" s="553">
        <v>18</v>
      </c>
      <c r="I22" s="554">
        <v>17</v>
      </c>
      <c r="J22" s="260">
        <v>-1</v>
      </c>
      <c r="K22" s="263">
        <v>-5.882352941176471</v>
      </c>
    </row>
    <row r="23" spans="1:11" ht="13.5" customHeight="1" x14ac:dyDescent="0.2">
      <c r="A23" s="256">
        <v>23</v>
      </c>
      <c r="B23" s="257" t="s">
        <v>240</v>
      </c>
      <c r="C23" s="258"/>
      <c r="D23" s="259">
        <v>0.81669691470054451</v>
      </c>
      <c r="E23" s="552">
        <v>9</v>
      </c>
      <c r="F23" s="553">
        <v>29</v>
      </c>
      <c r="G23" s="553">
        <v>14</v>
      </c>
      <c r="H23" s="553">
        <v>8</v>
      </c>
      <c r="I23" s="554">
        <v>10</v>
      </c>
      <c r="J23" s="260">
        <v>-1</v>
      </c>
      <c r="K23" s="263">
        <v>-10</v>
      </c>
    </row>
    <row r="24" spans="1:11" ht="13.5" customHeight="1" x14ac:dyDescent="0.2">
      <c r="A24" s="256">
        <v>24</v>
      </c>
      <c r="B24" s="257" t="s">
        <v>241</v>
      </c>
      <c r="C24" s="258"/>
      <c r="D24" s="259">
        <v>7.1687840290381128</v>
      </c>
      <c r="E24" s="552">
        <v>79</v>
      </c>
      <c r="F24" s="553">
        <v>97</v>
      </c>
      <c r="G24" s="553">
        <v>74</v>
      </c>
      <c r="H24" s="261">
        <v>110</v>
      </c>
      <c r="I24" s="554">
        <v>68</v>
      </c>
      <c r="J24" s="260">
        <v>11</v>
      </c>
      <c r="K24" s="263">
        <v>16.176470588235293</v>
      </c>
    </row>
    <row r="25" spans="1:11" ht="13.5" customHeight="1" x14ac:dyDescent="0.2">
      <c r="A25" s="256">
        <v>25</v>
      </c>
      <c r="B25" s="257" t="s">
        <v>242</v>
      </c>
      <c r="C25" s="258"/>
      <c r="D25" s="259">
        <v>3.1760435571687839</v>
      </c>
      <c r="E25" s="552">
        <v>35</v>
      </c>
      <c r="F25" s="553">
        <v>97</v>
      </c>
      <c r="G25" s="553">
        <v>70</v>
      </c>
      <c r="H25" s="261">
        <v>101</v>
      </c>
      <c r="I25" s="554">
        <v>63</v>
      </c>
      <c r="J25" s="260">
        <v>-28</v>
      </c>
      <c r="K25" s="263">
        <v>-44.444444444444443</v>
      </c>
    </row>
    <row r="26" spans="1:11" ht="13.5" customHeight="1" x14ac:dyDescent="0.2">
      <c r="A26" s="256">
        <v>26</v>
      </c>
      <c r="B26" s="257" t="s">
        <v>243</v>
      </c>
      <c r="C26" s="258"/>
      <c r="D26" s="259">
        <v>1.7241379310344827</v>
      </c>
      <c r="E26" s="552">
        <v>19</v>
      </c>
      <c r="F26" s="553">
        <v>62</v>
      </c>
      <c r="G26" s="553">
        <v>33</v>
      </c>
      <c r="H26" s="553">
        <v>44</v>
      </c>
      <c r="I26" s="554">
        <v>22</v>
      </c>
      <c r="J26" s="260">
        <v>-3</v>
      </c>
      <c r="K26" s="263">
        <v>-13.636363636363637</v>
      </c>
    </row>
    <row r="27" spans="1:11" ht="13.5" customHeight="1" x14ac:dyDescent="0.2">
      <c r="A27" s="256">
        <v>27</v>
      </c>
      <c r="B27" s="257" t="s">
        <v>244</v>
      </c>
      <c r="C27" s="258"/>
      <c r="D27" s="259">
        <v>2.2686025408348458</v>
      </c>
      <c r="E27" s="552">
        <v>25</v>
      </c>
      <c r="F27" s="553">
        <v>22</v>
      </c>
      <c r="G27" s="553">
        <v>21</v>
      </c>
      <c r="H27" s="553">
        <v>24</v>
      </c>
      <c r="I27" s="554">
        <v>41</v>
      </c>
      <c r="J27" s="260">
        <v>-16</v>
      </c>
      <c r="K27" s="263">
        <v>-39.024390243902438</v>
      </c>
    </row>
    <row r="28" spans="1:11" ht="13.5" customHeight="1" x14ac:dyDescent="0.2">
      <c r="A28" s="256">
        <v>28</v>
      </c>
      <c r="B28" s="257" t="s">
        <v>245</v>
      </c>
      <c r="C28" s="258"/>
      <c r="D28" s="259">
        <v>0.36297640653357532</v>
      </c>
      <c r="E28" s="552">
        <v>4</v>
      </c>
      <c r="F28" s="261" t="s">
        <v>546</v>
      </c>
      <c r="G28" s="261" t="s">
        <v>546</v>
      </c>
      <c r="H28" s="553">
        <v>4</v>
      </c>
      <c r="I28" s="262" t="s">
        <v>546</v>
      </c>
      <c r="J28" s="260" t="s">
        <v>546</v>
      </c>
      <c r="K28" s="263" t="s">
        <v>546</v>
      </c>
    </row>
    <row r="29" spans="1:11" ht="13.5" customHeight="1" x14ac:dyDescent="0.2">
      <c r="A29" s="256">
        <v>29</v>
      </c>
      <c r="B29" s="257" t="s">
        <v>246</v>
      </c>
      <c r="C29" s="258"/>
      <c r="D29" s="259">
        <v>13.248638838475499</v>
      </c>
      <c r="E29" s="260">
        <v>146</v>
      </c>
      <c r="F29" s="261">
        <v>143</v>
      </c>
      <c r="G29" s="261">
        <v>239</v>
      </c>
      <c r="H29" s="261">
        <v>138</v>
      </c>
      <c r="I29" s="262">
        <v>131</v>
      </c>
      <c r="J29" s="260">
        <v>15</v>
      </c>
      <c r="K29" s="263">
        <v>11.450381679389313</v>
      </c>
    </row>
    <row r="30" spans="1:11" ht="13.5" customHeight="1" x14ac:dyDescent="0.2">
      <c r="A30" s="256" t="s">
        <v>247</v>
      </c>
      <c r="B30" s="257" t="s">
        <v>248</v>
      </c>
      <c r="C30" s="258"/>
      <c r="D30" s="259">
        <v>8.5299455535390205</v>
      </c>
      <c r="E30" s="552">
        <v>94</v>
      </c>
      <c r="F30" s="261">
        <v>107</v>
      </c>
      <c r="G30" s="261">
        <v>203</v>
      </c>
      <c r="H30" s="261">
        <v>105</v>
      </c>
      <c r="I30" s="262">
        <v>113</v>
      </c>
      <c r="J30" s="260">
        <v>-19</v>
      </c>
      <c r="K30" s="263">
        <v>-16.814159292035399</v>
      </c>
    </row>
    <row r="31" spans="1:11" ht="13.5" customHeight="1" x14ac:dyDescent="0.2">
      <c r="A31" s="256" t="s">
        <v>249</v>
      </c>
      <c r="B31" s="257" t="s">
        <v>250</v>
      </c>
      <c r="C31" s="258"/>
      <c r="D31" s="259">
        <v>4.7186932849364789</v>
      </c>
      <c r="E31" s="552">
        <v>52</v>
      </c>
      <c r="F31" s="261" t="s">
        <v>546</v>
      </c>
      <c r="G31" s="553">
        <v>36</v>
      </c>
      <c r="H31" s="553">
        <v>33</v>
      </c>
      <c r="I31" s="554">
        <v>18</v>
      </c>
      <c r="J31" s="260">
        <v>34</v>
      </c>
      <c r="K31" s="263">
        <v>188.88888888888889</v>
      </c>
    </row>
    <row r="32" spans="1:11" ht="13.5" customHeight="1" x14ac:dyDescent="0.2">
      <c r="A32" s="256">
        <v>31</v>
      </c>
      <c r="B32" s="257" t="s">
        <v>251</v>
      </c>
      <c r="C32" s="258"/>
      <c r="D32" s="259">
        <v>0.45372050816696913</v>
      </c>
      <c r="E32" s="552">
        <v>5</v>
      </c>
      <c r="F32" s="553">
        <v>6</v>
      </c>
      <c r="G32" s="553">
        <v>7</v>
      </c>
      <c r="H32" s="553">
        <v>5</v>
      </c>
      <c r="I32" s="554">
        <v>11</v>
      </c>
      <c r="J32" s="260">
        <v>-6</v>
      </c>
      <c r="K32" s="263">
        <v>-54.545454545454547</v>
      </c>
    </row>
    <row r="33" spans="1:11" ht="13.5" customHeight="1" x14ac:dyDescent="0.2">
      <c r="A33" s="256">
        <v>32</v>
      </c>
      <c r="B33" s="257" t="s">
        <v>252</v>
      </c>
      <c r="C33" s="258"/>
      <c r="D33" s="259">
        <v>1.0889292196007259</v>
      </c>
      <c r="E33" s="552">
        <v>12</v>
      </c>
      <c r="F33" s="553">
        <v>45</v>
      </c>
      <c r="G33" s="553">
        <v>39</v>
      </c>
      <c r="H33" s="553">
        <v>30</v>
      </c>
      <c r="I33" s="554">
        <v>43</v>
      </c>
      <c r="J33" s="260">
        <v>-31</v>
      </c>
      <c r="K33" s="263">
        <v>-72.093023255813947</v>
      </c>
    </row>
    <row r="34" spans="1:11" ht="13.5" customHeight="1" x14ac:dyDescent="0.2">
      <c r="A34" s="256">
        <v>33</v>
      </c>
      <c r="B34" s="257" t="s">
        <v>253</v>
      </c>
      <c r="C34" s="258"/>
      <c r="D34" s="259">
        <v>0.90744101633393826</v>
      </c>
      <c r="E34" s="552">
        <v>10</v>
      </c>
      <c r="F34" s="553">
        <v>17</v>
      </c>
      <c r="G34" s="553">
        <v>16</v>
      </c>
      <c r="H34" s="553">
        <v>22</v>
      </c>
      <c r="I34" s="554">
        <v>12</v>
      </c>
      <c r="J34" s="260">
        <v>-2</v>
      </c>
      <c r="K34" s="263">
        <v>-16.666666666666668</v>
      </c>
    </row>
    <row r="35" spans="1:11" ht="13.5" customHeight="1" x14ac:dyDescent="0.2">
      <c r="A35" s="256">
        <v>34</v>
      </c>
      <c r="B35" s="257" t="s">
        <v>254</v>
      </c>
      <c r="C35" s="258"/>
      <c r="D35" s="259">
        <v>2.0871143375680581</v>
      </c>
      <c r="E35" s="552">
        <v>23</v>
      </c>
      <c r="F35" s="553">
        <v>47</v>
      </c>
      <c r="G35" s="553">
        <v>40</v>
      </c>
      <c r="H35" s="553">
        <v>42</v>
      </c>
      <c r="I35" s="554">
        <v>33</v>
      </c>
      <c r="J35" s="260">
        <v>-10</v>
      </c>
      <c r="K35" s="263">
        <v>-30.303030303030305</v>
      </c>
    </row>
    <row r="36" spans="1:11" ht="13.5" customHeight="1" x14ac:dyDescent="0.2">
      <c r="A36" s="256">
        <v>41</v>
      </c>
      <c r="B36" s="257" t="s">
        <v>255</v>
      </c>
      <c r="C36" s="258"/>
      <c r="D36" s="259" t="s">
        <v>546</v>
      </c>
      <c r="E36" s="260" t="s">
        <v>546</v>
      </c>
      <c r="F36" s="261" t="s">
        <v>546</v>
      </c>
      <c r="G36" s="553">
        <v>4</v>
      </c>
      <c r="H36" s="553">
        <v>4</v>
      </c>
      <c r="I36" s="554">
        <v>3</v>
      </c>
      <c r="J36" s="260" t="s">
        <v>546</v>
      </c>
      <c r="K36" s="263" t="s">
        <v>546</v>
      </c>
    </row>
    <row r="37" spans="1:11" ht="13.5" customHeight="1" x14ac:dyDescent="0.2">
      <c r="A37" s="256">
        <v>42</v>
      </c>
      <c r="B37" s="257" t="s">
        <v>256</v>
      </c>
      <c r="C37" s="258"/>
      <c r="D37" s="259" t="s">
        <v>546</v>
      </c>
      <c r="E37" s="260" t="s">
        <v>546</v>
      </c>
      <c r="F37" s="553">
        <v>9</v>
      </c>
      <c r="G37" s="261">
        <v>0</v>
      </c>
      <c r="H37" s="261" t="s">
        <v>546</v>
      </c>
      <c r="I37" s="262">
        <v>0</v>
      </c>
      <c r="J37" s="260" t="s">
        <v>546</v>
      </c>
      <c r="K37" s="263" t="s">
        <v>546</v>
      </c>
    </row>
    <row r="38" spans="1:11" ht="13.5" customHeight="1" x14ac:dyDescent="0.2">
      <c r="A38" s="256">
        <v>43</v>
      </c>
      <c r="B38" s="257" t="s">
        <v>257</v>
      </c>
      <c r="C38" s="258"/>
      <c r="D38" s="259" t="s">
        <v>546</v>
      </c>
      <c r="E38" s="260" t="s">
        <v>546</v>
      </c>
      <c r="F38" s="553">
        <v>7</v>
      </c>
      <c r="G38" s="553">
        <v>7</v>
      </c>
      <c r="H38" s="553">
        <v>5</v>
      </c>
      <c r="I38" s="554">
        <v>8</v>
      </c>
      <c r="J38" s="260" t="s">
        <v>546</v>
      </c>
      <c r="K38" s="263" t="s">
        <v>546</v>
      </c>
    </row>
    <row r="39" spans="1:11" ht="13.5" customHeight="1" x14ac:dyDescent="0.2">
      <c r="A39" s="256">
        <v>51</v>
      </c>
      <c r="B39" s="257" t="s">
        <v>258</v>
      </c>
      <c r="C39" s="258"/>
      <c r="D39" s="259">
        <v>8.4392014519056264</v>
      </c>
      <c r="E39" s="552">
        <v>93</v>
      </c>
      <c r="F39" s="261">
        <v>157</v>
      </c>
      <c r="G39" s="261">
        <v>157</v>
      </c>
      <c r="H39" s="261">
        <v>174</v>
      </c>
      <c r="I39" s="262">
        <v>108</v>
      </c>
      <c r="J39" s="260">
        <v>-15</v>
      </c>
      <c r="K39" s="263">
        <v>-13.888888888888889</v>
      </c>
    </row>
    <row r="40" spans="1:11" ht="13.5" customHeight="1" x14ac:dyDescent="0.2">
      <c r="A40" s="256" t="s">
        <v>259</v>
      </c>
      <c r="B40" s="257" t="s">
        <v>260</v>
      </c>
      <c r="C40" s="258"/>
      <c r="D40" s="259">
        <v>7.6225045372050815</v>
      </c>
      <c r="E40" s="552">
        <v>84</v>
      </c>
      <c r="F40" s="261">
        <v>146</v>
      </c>
      <c r="G40" s="261">
        <v>137</v>
      </c>
      <c r="H40" s="261">
        <v>158</v>
      </c>
      <c r="I40" s="554">
        <v>99</v>
      </c>
      <c r="J40" s="260">
        <v>-15</v>
      </c>
      <c r="K40" s="263">
        <v>-15.151515151515152</v>
      </c>
    </row>
    <row r="41" spans="1:11" ht="13.5" customHeight="1" x14ac:dyDescent="0.2">
      <c r="A41" s="256"/>
      <c r="B41" s="257" t="s">
        <v>261</v>
      </c>
      <c r="C41" s="258"/>
      <c r="D41" s="259">
        <v>6.442831215970962</v>
      </c>
      <c r="E41" s="552">
        <v>71</v>
      </c>
      <c r="F41" s="261">
        <v>135</v>
      </c>
      <c r="G41" s="261">
        <v>127</v>
      </c>
      <c r="H41" s="261">
        <v>151</v>
      </c>
      <c r="I41" s="554">
        <v>80</v>
      </c>
      <c r="J41" s="260">
        <v>-9</v>
      </c>
      <c r="K41" s="263">
        <v>-11.25</v>
      </c>
    </row>
    <row r="42" spans="1:11" ht="13.5" customHeight="1" x14ac:dyDescent="0.2">
      <c r="A42" s="256">
        <v>52</v>
      </c>
      <c r="B42" s="257" t="s">
        <v>262</v>
      </c>
      <c r="C42" s="258"/>
      <c r="D42" s="259">
        <v>6.2613430127041738</v>
      </c>
      <c r="E42" s="552">
        <v>69</v>
      </c>
      <c r="F42" s="553">
        <v>71</v>
      </c>
      <c r="G42" s="261">
        <v>101</v>
      </c>
      <c r="H42" s="553">
        <v>89</v>
      </c>
      <c r="I42" s="554">
        <v>52</v>
      </c>
      <c r="J42" s="260">
        <v>17</v>
      </c>
      <c r="K42" s="263">
        <v>32.692307692307693</v>
      </c>
    </row>
    <row r="43" spans="1:11" ht="13.5" customHeight="1" x14ac:dyDescent="0.2">
      <c r="A43" s="256" t="s">
        <v>263</v>
      </c>
      <c r="B43" s="257" t="s">
        <v>264</v>
      </c>
      <c r="C43" s="258"/>
      <c r="D43" s="259">
        <v>5.1724137931034484</v>
      </c>
      <c r="E43" s="552">
        <v>57</v>
      </c>
      <c r="F43" s="553">
        <v>51</v>
      </c>
      <c r="G43" s="553">
        <v>65</v>
      </c>
      <c r="H43" s="553">
        <v>80</v>
      </c>
      <c r="I43" s="554">
        <v>43</v>
      </c>
      <c r="J43" s="260">
        <v>14</v>
      </c>
      <c r="K43" s="263">
        <v>32.558139534883722</v>
      </c>
    </row>
    <row r="44" spans="1:11" ht="13.5" customHeight="1" x14ac:dyDescent="0.2">
      <c r="A44" s="256">
        <v>53</v>
      </c>
      <c r="B44" s="257" t="s">
        <v>265</v>
      </c>
      <c r="C44" s="258"/>
      <c r="D44" s="259">
        <v>0.81669691470054451</v>
      </c>
      <c r="E44" s="552">
        <v>9</v>
      </c>
      <c r="F44" s="553">
        <v>17</v>
      </c>
      <c r="G44" s="553">
        <v>11</v>
      </c>
      <c r="H44" s="553">
        <v>15</v>
      </c>
      <c r="I44" s="554">
        <v>18</v>
      </c>
      <c r="J44" s="260">
        <v>-9</v>
      </c>
      <c r="K44" s="263">
        <v>-50</v>
      </c>
    </row>
    <row r="45" spans="1:11" ht="13.5" customHeight="1" x14ac:dyDescent="0.2">
      <c r="A45" s="256" t="s">
        <v>266</v>
      </c>
      <c r="B45" s="257" t="s">
        <v>267</v>
      </c>
      <c r="C45" s="258"/>
      <c r="D45" s="259">
        <v>0.63520871143375679</v>
      </c>
      <c r="E45" s="552">
        <v>7</v>
      </c>
      <c r="F45" s="553">
        <v>12</v>
      </c>
      <c r="G45" s="553">
        <v>11</v>
      </c>
      <c r="H45" s="553">
        <v>15</v>
      </c>
      <c r="I45" s="554">
        <v>18</v>
      </c>
      <c r="J45" s="260">
        <v>-11</v>
      </c>
      <c r="K45" s="263">
        <v>-61.111111111111114</v>
      </c>
    </row>
    <row r="46" spans="1:11" ht="13.5" customHeight="1" x14ac:dyDescent="0.2">
      <c r="A46" s="256">
        <v>54</v>
      </c>
      <c r="B46" s="257" t="s">
        <v>268</v>
      </c>
      <c r="C46" s="258"/>
      <c r="D46" s="259">
        <v>2.6315789473684212</v>
      </c>
      <c r="E46" s="552">
        <v>29</v>
      </c>
      <c r="F46" s="553">
        <v>36</v>
      </c>
      <c r="G46" s="553">
        <v>62</v>
      </c>
      <c r="H46" s="553">
        <v>46</v>
      </c>
      <c r="I46" s="554">
        <v>27</v>
      </c>
      <c r="J46" s="260">
        <v>2</v>
      </c>
      <c r="K46" s="263">
        <v>7.4074074074074074</v>
      </c>
    </row>
    <row r="47" spans="1:11" ht="13.5" customHeight="1" x14ac:dyDescent="0.2">
      <c r="A47" s="256">
        <v>61</v>
      </c>
      <c r="B47" s="257" t="s">
        <v>269</v>
      </c>
      <c r="C47" s="258"/>
      <c r="D47" s="259">
        <v>2.2686025408348458</v>
      </c>
      <c r="E47" s="552">
        <v>25</v>
      </c>
      <c r="F47" s="553">
        <v>34</v>
      </c>
      <c r="G47" s="553">
        <v>19</v>
      </c>
      <c r="H47" s="553">
        <v>24</v>
      </c>
      <c r="I47" s="554">
        <v>15</v>
      </c>
      <c r="J47" s="260">
        <v>10</v>
      </c>
      <c r="K47" s="263">
        <v>66.666666666666671</v>
      </c>
    </row>
    <row r="48" spans="1:11" ht="13.5" customHeight="1" x14ac:dyDescent="0.2">
      <c r="A48" s="256">
        <v>62</v>
      </c>
      <c r="B48" s="257" t="s">
        <v>270</v>
      </c>
      <c r="C48" s="258"/>
      <c r="D48" s="259">
        <v>7.0780399274047188</v>
      </c>
      <c r="E48" s="552">
        <v>78</v>
      </c>
      <c r="F48" s="261">
        <v>129</v>
      </c>
      <c r="G48" s="261">
        <v>104</v>
      </c>
      <c r="H48" s="261">
        <v>143</v>
      </c>
      <c r="I48" s="262">
        <v>108</v>
      </c>
      <c r="J48" s="260">
        <v>-30</v>
      </c>
      <c r="K48" s="263">
        <v>-27.777777777777779</v>
      </c>
    </row>
    <row r="49" spans="1:11" ht="13.5" customHeight="1" x14ac:dyDescent="0.2">
      <c r="A49" s="256">
        <v>63</v>
      </c>
      <c r="B49" s="257" t="s">
        <v>271</v>
      </c>
      <c r="C49" s="258"/>
      <c r="D49" s="259">
        <v>2.9038112522686026</v>
      </c>
      <c r="E49" s="552">
        <v>32</v>
      </c>
      <c r="F49" s="553">
        <v>34</v>
      </c>
      <c r="G49" s="553">
        <v>34</v>
      </c>
      <c r="H49" s="553">
        <v>35</v>
      </c>
      <c r="I49" s="554">
        <v>33</v>
      </c>
      <c r="J49" s="260">
        <v>-1</v>
      </c>
      <c r="K49" s="263">
        <v>-3.0303030303030303</v>
      </c>
    </row>
    <row r="50" spans="1:11" ht="13.5" customHeight="1" x14ac:dyDescent="0.2">
      <c r="A50" s="256" t="s">
        <v>272</v>
      </c>
      <c r="B50" s="257" t="s">
        <v>273</v>
      </c>
      <c r="C50" s="258"/>
      <c r="D50" s="259">
        <v>0.27223230490018147</v>
      </c>
      <c r="E50" s="552">
        <v>3</v>
      </c>
      <c r="F50" s="261">
        <v>0</v>
      </c>
      <c r="G50" s="553">
        <v>3</v>
      </c>
      <c r="H50" s="553">
        <v>9</v>
      </c>
      <c r="I50" s="554">
        <v>3</v>
      </c>
      <c r="J50" s="260">
        <v>0</v>
      </c>
      <c r="K50" s="263">
        <v>0</v>
      </c>
    </row>
    <row r="51" spans="1:11" ht="13.5" customHeight="1" x14ac:dyDescent="0.2">
      <c r="A51" s="256" t="s">
        <v>274</v>
      </c>
      <c r="B51" s="257" t="s">
        <v>275</v>
      </c>
      <c r="C51" s="258"/>
      <c r="D51" s="259">
        <v>2.4500907441016335</v>
      </c>
      <c r="E51" s="552">
        <v>27</v>
      </c>
      <c r="F51" s="553">
        <v>30</v>
      </c>
      <c r="G51" s="553">
        <v>28</v>
      </c>
      <c r="H51" s="553">
        <v>23</v>
      </c>
      <c r="I51" s="554">
        <v>26</v>
      </c>
      <c r="J51" s="260">
        <v>1</v>
      </c>
      <c r="K51" s="263">
        <v>3.8461538461538463</v>
      </c>
    </row>
    <row r="52" spans="1:11" ht="13.5" customHeight="1" x14ac:dyDescent="0.2">
      <c r="A52" s="256">
        <v>71</v>
      </c>
      <c r="B52" s="257" t="s">
        <v>276</v>
      </c>
      <c r="C52" s="258"/>
      <c r="D52" s="259">
        <v>6.0798548094373865</v>
      </c>
      <c r="E52" s="552">
        <v>67</v>
      </c>
      <c r="F52" s="553">
        <v>88</v>
      </c>
      <c r="G52" s="553">
        <v>66</v>
      </c>
      <c r="H52" s="553">
        <v>88</v>
      </c>
      <c r="I52" s="554">
        <v>78</v>
      </c>
      <c r="J52" s="260">
        <v>-11</v>
      </c>
      <c r="K52" s="263">
        <v>-14.102564102564102</v>
      </c>
    </row>
    <row r="53" spans="1:11" ht="13.5" customHeight="1" x14ac:dyDescent="0.2">
      <c r="A53" s="256" t="s">
        <v>277</v>
      </c>
      <c r="B53" s="257" t="s">
        <v>278</v>
      </c>
      <c r="C53" s="258"/>
      <c r="D53" s="259">
        <v>0.90744101633393826</v>
      </c>
      <c r="E53" s="552">
        <v>10</v>
      </c>
      <c r="F53" s="553">
        <v>21</v>
      </c>
      <c r="G53" s="553">
        <v>16</v>
      </c>
      <c r="H53" s="553">
        <v>19</v>
      </c>
      <c r="I53" s="554">
        <v>24</v>
      </c>
      <c r="J53" s="260">
        <v>-14</v>
      </c>
      <c r="K53" s="263">
        <v>-58.333333333333336</v>
      </c>
    </row>
    <row r="54" spans="1:11" ht="13.5" customHeight="1" x14ac:dyDescent="0.2">
      <c r="A54" s="256" t="s">
        <v>279</v>
      </c>
      <c r="B54" s="257" t="s">
        <v>280</v>
      </c>
      <c r="C54" s="258"/>
      <c r="D54" s="259">
        <v>4.3557168784029034</v>
      </c>
      <c r="E54" s="552">
        <v>48</v>
      </c>
      <c r="F54" s="553">
        <v>60</v>
      </c>
      <c r="G54" s="553">
        <v>46</v>
      </c>
      <c r="H54" s="553">
        <v>57</v>
      </c>
      <c r="I54" s="554">
        <v>42</v>
      </c>
      <c r="J54" s="260">
        <v>6</v>
      </c>
      <c r="K54" s="263">
        <v>14.285714285714286</v>
      </c>
    </row>
    <row r="55" spans="1:11" ht="13.5" customHeight="1" x14ac:dyDescent="0.2">
      <c r="A55" s="256">
        <v>72</v>
      </c>
      <c r="B55" s="257" t="s">
        <v>281</v>
      </c>
      <c r="C55" s="258"/>
      <c r="D55" s="259">
        <v>2.0871143375680581</v>
      </c>
      <c r="E55" s="552">
        <v>23</v>
      </c>
      <c r="F55" s="553">
        <v>25</v>
      </c>
      <c r="G55" s="553">
        <v>25</v>
      </c>
      <c r="H55" s="553">
        <v>22</v>
      </c>
      <c r="I55" s="554">
        <v>24</v>
      </c>
      <c r="J55" s="260">
        <v>-1</v>
      </c>
      <c r="K55" s="263">
        <v>-4.166666666666667</v>
      </c>
    </row>
    <row r="56" spans="1:11" ht="13.5" customHeight="1" x14ac:dyDescent="0.2">
      <c r="A56" s="256" t="s">
        <v>282</v>
      </c>
      <c r="B56" s="257" t="s">
        <v>283</v>
      </c>
      <c r="C56" s="258"/>
      <c r="D56" s="259" t="s">
        <v>546</v>
      </c>
      <c r="E56" s="260" t="s">
        <v>546</v>
      </c>
      <c r="F56" s="553">
        <v>12</v>
      </c>
      <c r="G56" s="553">
        <v>9</v>
      </c>
      <c r="H56" s="553">
        <v>5</v>
      </c>
      <c r="I56" s="554">
        <v>3</v>
      </c>
      <c r="J56" s="260" t="s">
        <v>546</v>
      </c>
      <c r="K56" s="263" t="s">
        <v>546</v>
      </c>
    </row>
    <row r="57" spans="1:11" ht="13.5" customHeight="1" x14ac:dyDescent="0.2">
      <c r="A57" s="256" t="s">
        <v>284</v>
      </c>
      <c r="B57" s="257" t="s">
        <v>285</v>
      </c>
      <c r="C57" s="258"/>
      <c r="D57" s="259">
        <v>1.1796733212341197</v>
      </c>
      <c r="E57" s="552">
        <v>13</v>
      </c>
      <c r="F57" s="553">
        <v>8</v>
      </c>
      <c r="G57" s="553">
        <v>12</v>
      </c>
      <c r="H57" s="553">
        <v>17</v>
      </c>
      <c r="I57" s="554">
        <v>16</v>
      </c>
      <c r="J57" s="260">
        <v>-3</v>
      </c>
      <c r="K57" s="263">
        <v>-18.75</v>
      </c>
    </row>
    <row r="58" spans="1:11" ht="13.5" customHeight="1" x14ac:dyDescent="0.2">
      <c r="A58" s="256">
        <v>73</v>
      </c>
      <c r="B58" s="257" t="s">
        <v>286</v>
      </c>
      <c r="C58" s="258"/>
      <c r="D58" s="259">
        <v>0.63520871143375679</v>
      </c>
      <c r="E58" s="552">
        <v>7</v>
      </c>
      <c r="F58" s="553">
        <v>28</v>
      </c>
      <c r="G58" s="553">
        <v>14</v>
      </c>
      <c r="H58" s="553">
        <v>21</v>
      </c>
      <c r="I58" s="554">
        <v>11</v>
      </c>
      <c r="J58" s="260">
        <v>-4</v>
      </c>
      <c r="K58" s="263">
        <v>-36.363636363636367</v>
      </c>
    </row>
    <row r="59" spans="1:11" ht="13.5" customHeight="1" x14ac:dyDescent="0.2">
      <c r="A59" s="256" t="s">
        <v>287</v>
      </c>
      <c r="B59" s="257" t="s">
        <v>288</v>
      </c>
      <c r="C59" s="258"/>
      <c r="D59" s="259">
        <v>0.45372050816696913</v>
      </c>
      <c r="E59" s="552">
        <v>5</v>
      </c>
      <c r="F59" s="553">
        <v>25</v>
      </c>
      <c r="G59" s="553">
        <v>11</v>
      </c>
      <c r="H59" s="553">
        <v>13</v>
      </c>
      <c r="I59" s="554">
        <v>10</v>
      </c>
      <c r="J59" s="260">
        <v>-5</v>
      </c>
      <c r="K59" s="263">
        <v>-50</v>
      </c>
    </row>
    <row r="60" spans="1:11" ht="13.5" customHeight="1" x14ac:dyDescent="0.2">
      <c r="A60" s="256">
        <v>81</v>
      </c>
      <c r="B60" s="257" t="s">
        <v>289</v>
      </c>
      <c r="C60" s="258"/>
      <c r="D60" s="259">
        <v>6.7150635208711433</v>
      </c>
      <c r="E60" s="552">
        <v>74</v>
      </c>
      <c r="F60" s="261">
        <v>178</v>
      </c>
      <c r="G60" s="553">
        <v>98</v>
      </c>
      <c r="H60" s="261">
        <v>220</v>
      </c>
      <c r="I60" s="554">
        <v>97</v>
      </c>
      <c r="J60" s="260">
        <v>-23</v>
      </c>
      <c r="K60" s="263">
        <v>-23.711340206185568</v>
      </c>
    </row>
    <row r="61" spans="1:11" ht="13.5" customHeight="1" x14ac:dyDescent="0.2">
      <c r="A61" s="256" t="s">
        <v>290</v>
      </c>
      <c r="B61" s="257" t="s">
        <v>291</v>
      </c>
      <c r="C61" s="258"/>
      <c r="D61" s="259">
        <v>0.99818511796733211</v>
      </c>
      <c r="E61" s="552">
        <v>11</v>
      </c>
      <c r="F61" s="553">
        <v>31</v>
      </c>
      <c r="G61" s="553">
        <v>23</v>
      </c>
      <c r="H61" s="553">
        <v>34</v>
      </c>
      <c r="I61" s="554">
        <v>4</v>
      </c>
      <c r="J61" s="260">
        <v>7</v>
      </c>
      <c r="K61" s="263">
        <v>175</v>
      </c>
    </row>
    <row r="62" spans="1:11" ht="13.5" customHeight="1" x14ac:dyDescent="0.2">
      <c r="A62" s="256" t="s">
        <v>292</v>
      </c>
      <c r="B62" s="257" t="s">
        <v>363</v>
      </c>
      <c r="C62" s="258"/>
      <c r="D62" s="259">
        <v>2.9945553539019962</v>
      </c>
      <c r="E62" s="552">
        <v>33</v>
      </c>
      <c r="F62" s="553">
        <v>99</v>
      </c>
      <c r="G62" s="553">
        <v>40</v>
      </c>
      <c r="H62" s="261">
        <v>124</v>
      </c>
      <c r="I62" s="554">
        <v>49</v>
      </c>
      <c r="J62" s="260">
        <v>-16</v>
      </c>
      <c r="K62" s="263">
        <v>-32.653061224489797</v>
      </c>
    </row>
    <row r="63" spans="1:11" ht="13.5" customHeight="1" x14ac:dyDescent="0.2">
      <c r="A63" s="256" t="s">
        <v>294</v>
      </c>
      <c r="B63" s="257" t="s">
        <v>295</v>
      </c>
      <c r="C63" s="258"/>
      <c r="D63" s="259">
        <v>0.99818511796733211</v>
      </c>
      <c r="E63" s="552">
        <v>11</v>
      </c>
      <c r="F63" s="553">
        <v>18</v>
      </c>
      <c r="G63" s="553">
        <v>14</v>
      </c>
      <c r="H63" s="553">
        <v>24</v>
      </c>
      <c r="I63" s="554">
        <v>24</v>
      </c>
      <c r="J63" s="260">
        <v>-13</v>
      </c>
      <c r="K63" s="263">
        <v>-54.166666666666664</v>
      </c>
    </row>
    <row r="64" spans="1:11" ht="13.5" customHeight="1" x14ac:dyDescent="0.2">
      <c r="A64" s="256" t="s">
        <v>296</v>
      </c>
      <c r="B64" s="257" t="s">
        <v>297</v>
      </c>
      <c r="C64" s="258"/>
      <c r="D64" s="259">
        <v>1.1796733212341197</v>
      </c>
      <c r="E64" s="552">
        <v>13</v>
      </c>
      <c r="F64" s="553">
        <v>14</v>
      </c>
      <c r="G64" s="553">
        <v>10</v>
      </c>
      <c r="H64" s="553">
        <v>27</v>
      </c>
      <c r="I64" s="554">
        <v>7</v>
      </c>
      <c r="J64" s="260">
        <v>6</v>
      </c>
      <c r="K64" s="263">
        <v>85.714285714285708</v>
      </c>
    </row>
    <row r="65" spans="1:11" ht="13.5" customHeight="1" x14ac:dyDescent="0.2">
      <c r="A65" s="256">
        <v>82</v>
      </c>
      <c r="B65" s="257" t="s">
        <v>298</v>
      </c>
      <c r="C65" s="258"/>
      <c r="D65" s="259">
        <v>6.3520871143375679</v>
      </c>
      <c r="E65" s="552">
        <v>70</v>
      </c>
      <c r="F65" s="553">
        <v>94</v>
      </c>
      <c r="G65" s="553">
        <v>33</v>
      </c>
      <c r="H65" s="261">
        <v>100</v>
      </c>
      <c r="I65" s="554">
        <v>53</v>
      </c>
      <c r="J65" s="260">
        <v>17</v>
      </c>
      <c r="K65" s="263">
        <v>32.075471698113205</v>
      </c>
    </row>
    <row r="66" spans="1:11" ht="13.5" customHeight="1" x14ac:dyDescent="0.2">
      <c r="A66" s="256" t="s">
        <v>299</v>
      </c>
      <c r="B66" s="257" t="s">
        <v>548</v>
      </c>
      <c r="C66" s="258"/>
      <c r="D66" s="259">
        <v>4.5372050816696916</v>
      </c>
      <c r="E66" s="552">
        <v>50</v>
      </c>
      <c r="F66" s="553">
        <v>72</v>
      </c>
      <c r="G66" s="553">
        <v>24</v>
      </c>
      <c r="H66" s="553">
        <v>68</v>
      </c>
      <c r="I66" s="554">
        <v>41</v>
      </c>
      <c r="J66" s="260">
        <v>9</v>
      </c>
      <c r="K66" s="263">
        <v>21.951219512195124</v>
      </c>
    </row>
    <row r="67" spans="1:11" ht="13.5" customHeight="1" x14ac:dyDescent="0.2">
      <c r="A67" s="256" t="s">
        <v>300</v>
      </c>
      <c r="B67" s="257" t="s">
        <v>301</v>
      </c>
      <c r="C67" s="258"/>
      <c r="D67" s="259">
        <v>0.81669691470054451</v>
      </c>
      <c r="E67" s="552">
        <v>9</v>
      </c>
      <c r="F67" s="553">
        <v>12</v>
      </c>
      <c r="G67" s="553">
        <v>6</v>
      </c>
      <c r="H67" s="553">
        <v>19</v>
      </c>
      <c r="I67" s="554">
        <v>8</v>
      </c>
      <c r="J67" s="260">
        <v>1</v>
      </c>
      <c r="K67" s="263">
        <v>12.5</v>
      </c>
    </row>
    <row r="68" spans="1:11" ht="13.5" customHeight="1" x14ac:dyDescent="0.2">
      <c r="A68" s="256">
        <v>83</v>
      </c>
      <c r="B68" s="257" t="s">
        <v>302</v>
      </c>
      <c r="C68" s="258"/>
      <c r="D68" s="259">
        <v>6.3520871143375679</v>
      </c>
      <c r="E68" s="552">
        <v>70</v>
      </c>
      <c r="F68" s="553">
        <v>92</v>
      </c>
      <c r="G68" s="553">
        <v>41</v>
      </c>
      <c r="H68" s="261">
        <v>110</v>
      </c>
      <c r="I68" s="554">
        <v>50</v>
      </c>
      <c r="J68" s="260">
        <v>20</v>
      </c>
      <c r="K68" s="263">
        <v>40</v>
      </c>
    </row>
    <row r="69" spans="1:11" ht="13.5" customHeight="1" x14ac:dyDescent="0.2">
      <c r="A69" s="256" t="s">
        <v>303</v>
      </c>
      <c r="B69" s="257" t="s">
        <v>304</v>
      </c>
      <c r="C69" s="258"/>
      <c r="D69" s="259">
        <v>5.8076225045372052</v>
      </c>
      <c r="E69" s="552">
        <v>64</v>
      </c>
      <c r="F69" s="553">
        <v>84</v>
      </c>
      <c r="G69" s="553">
        <v>31</v>
      </c>
      <c r="H69" s="553">
        <v>90</v>
      </c>
      <c r="I69" s="554">
        <v>41</v>
      </c>
      <c r="J69" s="260">
        <v>23</v>
      </c>
      <c r="K69" s="263">
        <v>56.097560975609753</v>
      </c>
    </row>
    <row r="70" spans="1:11" ht="13.5" customHeight="1" x14ac:dyDescent="0.2">
      <c r="A70" s="256"/>
      <c r="B70" s="257" t="s">
        <v>305</v>
      </c>
      <c r="C70" s="258"/>
      <c r="D70" s="259">
        <v>1.7241379310344827</v>
      </c>
      <c r="E70" s="552">
        <v>19</v>
      </c>
      <c r="F70" s="553">
        <v>51</v>
      </c>
      <c r="G70" s="553">
        <v>17</v>
      </c>
      <c r="H70" s="553">
        <v>66</v>
      </c>
      <c r="I70" s="554">
        <v>23</v>
      </c>
      <c r="J70" s="260">
        <v>-4</v>
      </c>
      <c r="K70" s="263">
        <v>-17.391304347826086</v>
      </c>
    </row>
    <row r="71" spans="1:11" ht="13.5" customHeight="1" x14ac:dyDescent="0.2">
      <c r="A71" s="256">
        <v>84</v>
      </c>
      <c r="B71" s="257" t="s">
        <v>306</v>
      </c>
      <c r="C71" s="258"/>
      <c r="D71" s="259">
        <v>1.7241379310344827</v>
      </c>
      <c r="E71" s="552">
        <v>19</v>
      </c>
      <c r="F71" s="553">
        <v>60</v>
      </c>
      <c r="G71" s="553">
        <v>22</v>
      </c>
      <c r="H71" s="553">
        <v>22</v>
      </c>
      <c r="I71" s="554">
        <v>14</v>
      </c>
      <c r="J71" s="260">
        <v>5</v>
      </c>
      <c r="K71" s="263">
        <v>35.714285714285715</v>
      </c>
    </row>
    <row r="72" spans="1:11" ht="13.5" customHeight="1" x14ac:dyDescent="0.2">
      <c r="A72" s="256" t="s">
        <v>307</v>
      </c>
      <c r="B72" s="257" t="s">
        <v>308</v>
      </c>
      <c r="C72" s="258"/>
      <c r="D72" s="259">
        <v>0.90744101633393826</v>
      </c>
      <c r="E72" s="552">
        <v>10</v>
      </c>
      <c r="F72" s="553">
        <v>41</v>
      </c>
      <c r="G72" s="553">
        <v>7</v>
      </c>
      <c r="H72" s="553">
        <v>15</v>
      </c>
      <c r="I72" s="554">
        <v>6</v>
      </c>
      <c r="J72" s="260">
        <v>4</v>
      </c>
      <c r="K72" s="263">
        <v>66.666666666666671</v>
      </c>
    </row>
    <row r="73" spans="1:11" ht="13.5" customHeight="1" x14ac:dyDescent="0.2">
      <c r="A73" s="256" t="s">
        <v>309</v>
      </c>
      <c r="B73" s="257" t="s">
        <v>310</v>
      </c>
      <c r="C73" s="258"/>
      <c r="D73" s="259" t="s">
        <v>546</v>
      </c>
      <c r="E73" s="260" t="s">
        <v>546</v>
      </c>
      <c r="F73" s="553">
        <v>11</v>
      </c>
      <c r="G73" s="261" t="s">
        <v>546</v>
      </c>
      <c r="H73" s="553">
        <v>3</v>
      </c>
      <c r="I73" s="554">
        <v>3</v>
      </c>
      <c r="J73" s="260" t="s">
        <v>546</v>
      </c>
      <c r="K73" s="263" t="s">
        <v>546</v>
      </c>
    </row>
    <row r="74" spans="1:11" s="86" customFormat="1" ht="13.5" customHeight="1" x14ac:dyDescent="0.2">
      <c r="A74" s="256" t="s">
        <v>311</v>
      </c>
      <c r="B74" s="257" t="s">
        <v>312</v>
      </c>
      <c r="C74" s="258"/>
      <c r="D74" s="259">
        <v>0</v>
      </c>
      <c r="E74" s="260">
        <v>0</v>
      </c>
      <c r="F74" s="261">
        <v>0</v>
      </c>
      <c r="G74" s="261">
        <v>0</v>
      </c>
      <c r="H74" s="261">
        <v>0</v>
      </c>
      <c r="I74" s="262">
        <v>0</v>
      </c>
      <c r="J74" s="260">
        <v>0</v>
      </c>
      <c r="K74" s="263">
        <v>0</v>
      </c>
    </row>
    <row r="75" spans="1:11" s="113" customFormat="1" ht="13.5" customHeight="1" x14ac:dyDescent="0.15">
      <c r="A75" s="256">
        <v>91</v>
      </c>
      <c r="B75" s="257" t="s">
        <v>313</v>
      </c>
      <c r="C75" s="258"/>
      <c r="D75" s="259">
        <v>0</v>
      </c>
      <c r="E75" s="260">
        <v>0</v>
      </c>
      <c r="F75" s="553">
        <v>4</v>
      </c>
      <c r="G75" s="261" t="s">
        <v>546</v>
      </c>
      <c r="H75" s="261" t="s">
        <v>546</v>
      </c>
      <c r="I75" s="262" t="s">
        <v>546</v>
      </c>
      <c r="J75" s="260" t="s">
        <v>546</v>
      </c>
      <c r="K75" s="263" t="s">
        <v>546</v>
      </c>
    </row>
    <row r="76" spans="1:11" s="113" customFormat="1" ht="13.5" customHeight="1" x14ac:dyDescent="0.15">
      <c r="A76" s="256">
        <v>92</v>
      </c>
      <c r="B76" s="257" t="s">
        <v>314</v>
      </c>
      <c r="C76" s="258"/>
      <c r="D76" s="259">
        <v>0.54446460980036293</v>
      </c>
      <c r="E76" s="552">
        <v>6</v>
      </c>
      <c r="F76" s="553">
        <v>12</v>
      </c>
      <c r="G76" s="553">
        <v>7</v>
      </c>
      <c r="H76" s="553">
        <v>9</v>
      </c>
      <c r="I76" s="554">
        <v>6</v>
      </c>
      <c r="J76" s="260">
        <v>0</v>
      </c>
      <c r="K76" s="263">
        <v>0</v>
      </c>
    </row>
    <row r="77" spans="1:11" s="86" customFormat="1" ht="13.5" customHeight="1" x14ac:dyDescent="0.2">
      <c r="A77" s="256">
        <v>93</v>
      </c>
      <c r="B77" s="257" t="s">
        <v>315</v>
      </c>
      <c r="C77" s="258"/>
      <c r="D77" s="259">
        <v>0</v>
      </c>
      <c r="E77" s="260">
        <v>0</v>
      </c>
      <c r="F77" s="553">
        <v>6</v>
      </c>
      <c r="G77" s="553">
        <v>3</v>
      </c>
      <c r="H77" s="261" t="s">
        <v>546</v>
      </c>
      <c r="I77" s="262" t="s">
        <v>546</v>
      </c>
      <c r="J77" s="260" t="s">
        <v>546</v>
      </c>
      <c r="K77" s="263" t="s">
        <v>546</v>
      </c>
    </row>
    <row r="78" spans="1:11" s="346" customFormat="1" ht="13.5" customHeight="1" x14ac:dyDescent="0.2">
      <c r="A78" s="256">
        <v>94</v>
      </c>
      <c r="B78" s="257" t="s">
        <v>316</v>
      </c>
      <c r="C78" s="258"/>
      <c r="D78" s="259" t="s">
        <v>546</v>
      </c>
      <c r="E78" s="260" t="s">
        <v>546</v>
      </c>
      <c r="F78" s="553">
        <v>8</v>
      </c>
      <c r="G78" s="261" t="s">
        <v>546</v>
      </c>
      <c r="H78" s="261" t="s">
        <v>546</v>
      </c>
      <c r="I78" s="262" t="s">
        <v>546</v>
      </c>
      <c r="J78" s="260" t="s">
        <v>546</v>
      </c>
      <c r="K78" s="263" t="s">
        <v>546</v>
      </c>
    </row>
    <row r="79" spans="1:11" s="86" customFormat="1" ht="13.5" customHeight="1" x14ac:dyDescent="0.2">
      <c r="A79" s="270" t="s">
        <v>317</v>
      </c>
      <c r="B79" s="271" t="s">
        <v>318</v>
      </c>
      <c r="C79" s="272"/>
      <c r="D79" s="273">
        <v>0.36297640653357532</v>
      </c>
      <c r="E79" s="555">
        <v>4</v>
      </c>
      <c r="F79" s="556">
        <v>21</v>
      </c>
      <c r="G79" s="275">
        <v>0</v>
      </c>
      <c r="H79" s="275" t="s">
        <v>546</v>
      </c>
      <c r="I79" s="276">
        <v>0</v>
      </c>
      <c r="J79" s="274">
        <v>4</v>
      </c>
      <c r="K79" s="551" t="s">
        <v>547</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364</v>
      </c>
      <c r="B82" s="116"/>
      <c r="C82" s="116"/>
      <c r="D82" s="116"/>
      <c r="E82" s="116"/>
      <c r="F82" s="116"/>
      <c r="G82" s="116"/>
      <c r="H82" s="116"/>
      <c r="I82" s="116"/>
      <c r="J82" s="116"/>
      <c r="K82" s="116"/>
    </row>
    <row r="83" spans="1:11" ht="21" customHeight="1" x14ac:dyDescent="0.2">
      <c r="A83" s="382" t="s">
        <v>365</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366</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49EBA-E04E-4FBD-90F1-88D46AC0D1A9}">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368</v>
      </c>
      <c r="E7" s="384"/>
      <c r="F7" s="384"/>
      <c r="G7" s="384"/>
      <c r="H7" s="385"/>
      <c r="I7" s="51" t="s">
        <v>358</v>
      </c>
      <c r="J7" s="52"/>
      <c r="K7" s="53"/>
      <c r="L7" s="53"/>
      <c r="M7" s="53"/>
      <c r="N7" s="53"/>
      <c r="O7" s="53"/>
    </row>
    <row r="8" spans="1:15" ht="21.75" customHeight="1" x14ac:dyDescent="0.2">
      <c r="A8" s="229"/>
      <c r="B8" s="230"/>
      <c r="C8" s="56"/>
      <c r="D8" s="57" t="s">
        <v>334</v>
      </c>
      <c r="E8" s="57" t="s">
        <v>336</v>
      </c>
      <c r="F8" s="57" t="s">
        <v>337</v>
      </c>
      <c r="G8" s="57" t="s">
        <v>338</v>
      </c>
      <c r="H8" s="57" t="s">
        <v>339</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1492</v>
      </c>
      <c r="E11" s="79">
        <v>1753</v>
      </c>
      <c r="F11" s="79">
        <v>1562</v>
      </c>
      <c r="G11" s="79">
        <v>1929</v>
      </c>
      <c r="H11" s="105">
        <v>1742</v>
      </c>
      <c r="I11" s="80">
        <v>-250</v>
      </c>
      <c r="J11" s="81">
        <v>-14.351320321469576</v>
      </c>
    </row>
    <row r="12" spans="1:15" ht="24.95" customHeight="1" x14ac:dyDescent="0.2">
      <c r="A12" s="158" t="s">
        <v>124</v>
      </c>
      <c r="B12" s="159" t="s">
        <v>125</v>
      </c>
      <c r="C12" s="78">
        <v>3.6193029490616624</v>
      </c>
      <c r="D12" s="80">
        <v>54</v>
      </c>
      <c r="E12" s="79">
        <v>33</v>
      </c>
      <c r="F12" s="79">
        <v>48</v>
      </c>
      <c r="G12" s="79">
        <v>34</v>
      </c>
      <c r="H12" s="105">
        <v>46</v>
      </c>
      <c r="I12" s="80">
        <v>8</v>
      </c>
      <c r="J12" s="81">
        <v>17.391304347826086</v>
      </c>
    </row>
    <row r="13" spans="1:15" ht="24.95" customHeight="1" x14ac:dyDescent="0.2">
      <c r="A13" s="158" t="s">
        <v>126</v>
      </c>
      <c r="B13" s="164" t="s">
        <v>208</v>
      </c>
      <c r="C13" s="78">
        <v>2.5469168900804289</v>
      </c>
      <c r="D13" s="80">
        <v>38</v>
      </c>
      <c r="E13" s="79">
        <v>27</v>
      </c>
      <c r="F13" s="79">
        <v>28</v>
      </c>
      <c r="G13" s="79">
        <v>39</v>
      </c>
      <c r="H13" s="105">
        <v>34</v>
      </c>
      <c r="I13" s="80">
        <v>4</v>
      </c>
      <c r="J13" s="81">
        <v>11.764705882352942</v>
      </c>
    </row>
    <row r="14" spans="1:15" s="180" customFormat="1" ht="24.95" customHeight="1" x14ac:dyDescent="0.2">
      <c r="A14" s="158" t="s">
        <v>209</v>
      </c>
      <c r="B14" s="164" t="s">
        <v>129</v>
      </c>
      <c r="C14" s="78">
        <v>26.407506702412867</v>
      </c>
      <c r="D14" s="80">
        <v>394</v>
      </c>
      <c r="E14" s="79">
        <v>481</v>
      </c>
      <c r="F14" s="79">
        <v>529</v>
      </c>
      <c r="G14" s="79">
        <v>494</v>
      </c>
      <c r="H14" s="105">
        <v>465</v>
      </c>
      <c r="I14" s="80">
        <v>-71</v>
      </c>
      <c r="J14" s="81">
        <v>-15.268817204301076</v>
      </c>
      <c r="K14" s="53"/>
      <c r="L14" s="53"/>
      <c r="M14" s="53"/>
      <c r="N14" s="53"/>
      <c r="O14" s="53"/>
    </row>
    <row r="15" spans="1:15" ht="24.95" customHeight="1" x14ac:dyDescent="0.2">
      <c r="A15" s="158" t="s">
        <v>210</v>
      </c>
      <c r="B15" s="164" t="s">
        <v>211</v>
      </c>
      <c r="C15" s="78">
        <v>8.1099195710455767</v>
      </c>
      <c r="D15" s="80">
        <v>121</v>
      </c>
      <c r="E15" s="79">
        <v>180</v>
      </c>
      <c r="F15" s="79">
        <v>263</v>
      </c>
      <c r="G15" s="79">
        <v>144</v>
      </c>
      <c r="H15" s="105">
        <v>173</v>
      </c>
      <c r="I15" s="80">
        <v>-52</v>
      </c>
      <c r="J15" s="81">
        <v>-30.057803468208093</v>
      </c>
    </row>
    <row r="16" spans="1:15" s="180" customFormat="1" ht="24.95" customHeight="1" x14ac:dyDescent="0.2">
      <c r="A16" s="158" t="s">
        <v>212</v>
      </c>
      <c r="B16" s="164" t="s">
        <v>133</v>
      </c>
      <c r="C16" s="78">
        <v>14.946380697050939</v>
      </c>
      <c r="D16" s="80">
        <v>223</v>
      </c>
      <c r="E16" s="79">
        <v>256</v>
      </c>
      <c r="F16" s="79">
        <v>223</v>
      </c>
      <c r="G16" s="79">
        <v>321</v>
      </c>
      <c r="H16" s="105">
        <v>245</v>
      </c>
      <c r="I16" s="80">
        <v>-22</v>
      </c>
      <c r="J16" s="81">
        <v>-8.9795918367346932</v>
      </c>
      <c r="K16" s="53"/>
      <c r="L16" s="53"/>
      <c r="M16" s="53"/>
      <c r="N16" s="53"/>
      <c r="O16" s="53"/>
    </row>
    <row r="17" spans="1:15" ht="24.95" customHeight="1" x14ac:dyDescent="0.2">
      <c r="A17" s="158" t="s">
        <v>134</v>
      </c>
      <c r="B17" s="164" t="s">
        <v>214</v>
      </c>
      <c r="C17" s="78">
        <v>3.3512064343163539</v>
      </c>
      <c r="D17" s="80">
        <v>50</v>
      </c>
      <c r="E17" s="79">
        <v>45</v>
      </c>
      <c r="F17" s="79">
        <v>43</v>
      </c>
      <c r="G17" s="79">
        <v>29</v>
      </c>
      <c r="H17" s="105">
        <v>47</v>
      </c>
      <c r="I17" s="80">
        <v>3</v>
      </c>
      <c r="J17" s="81">
        <v>6.3829787234042552</v>
      </c>
    </row>
    <row r="18" spans="1:15" s="180" customFormat="1" ht="24.95" customHeight="1" x14ac:dyDescent="0.2">
      <c r="A18" s="167" t="s">
        <v>136</v>
      </c>
      <c r="B18" s="168" t="s">
        <v>137</v>
      </c>
      <c r="C18" s="78">
        <v>6.5013404825737267</v>
      </c>
      <c r="D18" s="80">
        <v>97</v>
      </c>
      <c r="E18" s="79">
        <v>96</v>
      </c>
      <c r="F18" s="79">
        <v>90</v>
      </c>
      <c r="G18" s="79">
        <v>135</v>
      </c>
      <c r="H18" s="105">
        <v>262</v>
      </c>
      <c r="I18" s="80">
        <v>-165</v>
      </c>
      <c r="J18" s="81">
        <v>-62.977099236641223</v>
      </c>
      <c r="K18" s="53"/>
      <c r="L18" s="53"/>
      <c r="M18" s="53"/>
      <c r="N18" s="53"/>
      <c r="O18" s="53"/>
    </row>
    <row r="19" spans="1:15" ht="24.95" customHeight="1" x14ac:dyDescent="0.2">
      <c r="A19" s="158" t="s">
        <v>138</v>
      </c>
      <c r="B19" s="164" t="s">
        <v>139</v>
      </c>
      <c r="C19" s="78">
        <v>11.528150134048257</v>
      </c>
      <c r="D19" s="80">
        <v>172</v>
      </c>
      <c r="E19" s="79">
        <v>183</v>
      </c>
      <c r="F19" s="79">
        <v>189</v>
      </c>
      <c r="G19" s="79">
        <v>229</v>
      </c>
      <c r="H19" s="105">
        <v>176</v>
      </c>
      <c r="I19" s="80">
        <v>-4</v>
      </c>
      <c r="J19" s="81">
        <v>-2.2727272727272729</v>
      </c>
    </row>
    <row r="20" spans="1:15" s="180" customFormat="1" ht="24.95" customHeight="1" x14ac:dyDescent="0.2">
      <c r="A20" s="158" t="s">
        <v>140</v>
      </c>
      <c r="B20" s="164" t="s">
        <v>141</v>
      </c>
      <c r="C20" s="78">
        <v>7.4396782841823059</v>
      </c>
      <c r="D20" s="80">
        <v>111</v>
      </c>
      <c r="E20" s="79">
        <v>116</v>
      </c>
      <c r="F20" s="79">
        <v>117</v>
      </c>
      <c r="G20" s="79">
        <v>131</v>
      </c>
      <c r="H20" s="105">
        <v>129</v>
      </c>
      <c r="I20" s="80">
        <v>-18</v>
      </c>
      <c r="J20" s="81">
        <v>-13.953488372093023</v>
      </c>
      <c r="K20" s="53"/>
      <c r="L20" s="53"/>
      <c r="M20" s="53"/>
      <c r="N20" s="53"/>
      <c r="O20" s="53"/>
    </row>
    <row r="21" spans="1:15" ht="24.95" customHeight="1" x14ac:dyDescent="0.2">
      <c r="A21" s="167" t="s">
        <v>142</v>
      </c>
      <c r="B21" s="168" t="s">
        <v>143</v>
      </c>
      <c r="C21" s="78">
        <v>5.8310991957104559</v>
      </c>
      <c r="D21" s="80">
        <v>87</v>
      </c>
      <c r="E21" s="79">
        <v>93</v>
      </c>
      <c r="F21" s="79">
        <v>46</v>
      </c>
      <c r="G21" s="79">
        <v>66</v>
      </c>
      <c r="H21" s="105">
        <v>55</v>
      </c>
      <c r="I21" s="80">
        <v>32</v>
      </c>
      <c r="J21" s="81">
        <v>58.18181818181818</v>
      </c>
    </row>
    <row r="22" spans="1:15" ht="24.95" customHeight="1" x14ac:dyDescent="0.2">
      <c r="A22" s="167" t="s">
        <v>144</v>
      </c>
      <c r="B22" s="164" t="s">
        <v>145</v>
      </c>
      <c r="C22" s="78">
        <v>0.46916890080428952</v>
      </c>
      <c r="D22" s="80">
        <v>7</v>
      </c>
      <c r="E22" s="79">
        <v>19</v>
      </c>
      <c r="F22" s="79">
        <v>9</v>
      </c>
      <c r="G22" s="79">
        <v>12</v>
      </c>
      <c r="H22" s="105">
        <v>23</v>
      </c>
      <c r="I22" s="80">
        <v>-16</v>
      </c>
      <c r="J22" s="81">
        <v>-69.565217391304344</v>
      </c>
    </row>
    <row r="23" spans="1:15" ht="24.95" customHeight="1" x14ac:dyDescent="0.2">
      <c r="A23" s="158" t="s">
        <v>146</v>
      </c>
      <c r="B23" s="164" t="s">
        <v>147</v>
      </c>
      <c r="C23" s="78">
        <v>0.60321715817694366</v>
      </c>
      <c r="D23" s="80">
        <v>9</v>
      </c>
      <c r="E23" s="79">
        <v>9</v>
      </c>
      <c r="F23" s="79">
        <v>10</v>
      </c>
      <c r="G23" s="79">
        <v>16</v>
      </c>
      <c r="H23" s="105">
        <v>7</v>
      </c>
      <c r="I23" s="80">
        <v>2</v>
      </c>
      <c r="J23" s="81">
        <v>28.571428571428573</v>
      </c>
    </row>
    <row r="24" spans="1:15" ht="24.95" customHeight="1" x14ac:dyDescent="0.2">
      <c r="A24" s="158" t="s">
        <v>148</v>
      </c>
      <c r="B24" s="164" t="s">
        <v>215</v>
      </c>
      <c r="C24" s="78">
        <v>2.0777479892761392</v>
      </c>
      <c r="D24" s="80">
        <v>31</v>
      </c>
      <c r="E24" s="79">
        <v>34</v>
      </c>
      <c r="F24" s="79">
        <v>38</v>
      </c>
      <c r="G24" s="79">
        <v>47</v>
      </c>
      <c r="H24" s="105">
        <v>27</v>
      </c>
      <c r="I24" s="80">
        <v>4</v>
      </c>
      <c r="J24" s="81">
        <v>14.814814814814815</v>
      </c>
    </row>
    <row r="25" spans="1:15" ht="24.95" customHeight="1" x14ac:dyDescent="0.2">
      <c r="A25" s="158" t="s">
        <v>150</v>
      </c>
      <c r="B25" s="171" t="s">
        <v>151</v>
      </c>
      <c r="C25" s="78">
        <v>10.723860589812332</v>
      </c>
      <c r="D25" s="80">
        <v>160</v>
      </c>
      <c r="E25" s="79">
        <v>171</v>
      </c>
      <c r="F25" s="79">
        <v>161</v>
      </c>
      <c r="G25" s="79">
        <v>191</v>
      </c>
      <c r="H25" s="105">
        <v>185</v>
      </c>
      <c r="I25" s="80">
        <v>-25</v>
      </c>
      <c r="J25" s="81">
        <v>-13.513513513513514</v>
      </c>
    </row>
    <row r="26" spans="1:15" ht="24.95" customHeight="1" x14ac:dyDescent="0.2">
      <c r="A26" s="158" t="s">
        <v>217</v>
      </c>
      <c r="B26" s="171" t="s">
        <v>153</v>
      </c>
      <c r="C26" s="78">
        <v>2.8150134048257374</v>
      </c>
      <c r="D26" s="80">
        <v>42</v>
      </c>
      <c r="E26" s="79">
        <v>48</v>
      </c>
      <c r="F26" s="79">
        <v>59</v>
      </c>
      <c r="G26" s="79">
        <v>53</v>
      </c>
      <c r="H26" s="105">
        <v>45</v>
      </c>
      <c r="I26" s="80">
        <v>-3</v>
      </c>
      <c r="J26" s="81">
        <v>-6.666666666666667</v>
      </c>
    </row>
    <row r="27" spans="1:15" ht="24.95" customHeight="1" x14ac:dyDescent="0.2">
      <c r="A27" s="167">
        <v>782.78300000000002</v>
      </c>
      <c r="B27" s="170" t="s">
        <v>154</v>
      </c>
      <c r="C27" s="78">
        <v>7.9088471849865956</v>
      </c>
      <c r="D27" s="80">
        <v>118</v>
      </c>
      <c r="E27" s="79">
        <v>123</v>
      </c>
      <c r="F27" s="79">
        <v>102</v>
      </c>
      <c r="G27" s="79">
        <v>138</v>
      </c>
      <c r="H27" s="105">
        <v>140</v>
      </c>
      <c r="I27" s="80">
        <v>-22</v>
      </c>
      <c r="J27" s="81">
        <v>-15.714285714285714</v>
      </c>
    </row>
    <row r="28" spans="1:15" ht="24.95" customHeight="1" x14ac:dyDescent="0.2">
      <c r="A28" s="158" t="s">
        <v>155</v>
      </c>
      <c r="B28" s="164" t="s">
        <v>156</v>
      </c>
      <c r="C28" s="78">
        <v>2.0107238605898123</v>
      </c>
      <c r="D28" s="80">
        <v>30</v>
      </c>
      <c r="E28" s="79">
        <v>67</v>
      </c>
      <c r="F28" s="79">
        <v>38</v>
      </c>
      <c r="G28" s="79">
        <v>58</v>
      </c>
      <c r="H28" s="105">
        <v>49</v>
      </c>
      <c r="I28" s="80">
        <v>-19</v>
      </c>
      <c r="J28" s="81">
        <v>-38.775510204081634</v>
      </c>
    </row>
    <row r="29" spans="1:15" ht="24.95" customHeight="1" x14ac:dyDescent="0.2">
      <c r="A29" s="158" t="s">
        <v>157</v>
      </c>
      <c r="B29" s="164" t="s">
        <v>158</v>
      </c>
      <c r="C29" s="78">
        <v>0.7372654155495979</v>
      </c>
      <c r="D29" s="80">
        <v>11</v>
      </c>
      <c r="E29" s="79">
        <v>47</v>
      </c>
      <c r="F29" s="79">
        <v>35</v>
      </c>
      <c r="G29" s="79">
        <v>21</v>
      </c>
      <c r="H29" s="105">
        <v>26</v>
      </c>
      <c r="I29" s="80">
        <v>-15</v>
      </c>
      <c r="J29" s="81">
        <v>-57.692307692307693</v>
      </c>
    </row>
    <row r="30" spans="1:15" ht="24.95" customHeight="1" x14ac:dyDescent="0.2">
      <c r="A30" s="158">
        <v>86</v>
      </c>
      <c r="B30" s="164" t="s">
        <v>159</v>
      </c>
      <c r="C30" s="78">
        <v>5.6970509383378012</v>
      </c>
      <c r="D30" s="80">
        <v>85</v>
      </c>
      <c r="E30" s="79">
        <v>140</v>
      </c>
      <c r="F30" s="79">
        <v>77</v>
      </c>
      <c r="G30" s="79">
        <v>134</v>
      </c>
      <c r="H30" s="105">
        <v>81</v>
      </c>
      <c r="I30" s="80">
        <v>4</v>
      </c>
      <c r="J30" s="81">
        <v>4.9382716049382713</v>
      </c>
    </row>
    <row r="31" spans="1:15" ht="24.95" customHeight="1" x14ac:dyDescent="0.2">
      <c r="A31" s="158">
        <v>87.88</v>
      </c>
      <c r="B31" s="171" t="s">
        <v>160</v>
      </c>
      <c r="C31" s="78">
        <v>10.723860589812332</v>
      </c>
      <c r="D31" s="80">
        <v>160</v>
      </c>
      <c r="E31" s="79">
        <v>180</v>
      </c>
      <c r="F31" s="79">
        <v>101</v>
      </c>
      <c r="G31" s="79">
        <v>252</v>
      </c>
      <c r="H31" s="105">
        <v>129</v>
      </c>
      <c r="I31" s="80">
        <v>31</v>
      </c>
      <c r="J31" s="81">
        <v>24.031007751937985</v>
      </c>
    </row>
    <row r="32" spans="1:15" ht="24.95" customHeight="1" x14ac:dyDescent="0.2">
      <c r="A32" s="158" t="s">
        <v>161</v>
      </c>
      <c r="B32" s="164" t="s">
        <v>162</v>
      </c>
      <c r="C32" s="78">
        <v>3.0831099195710454</v>
      </c>
      <c r="D32" s="80">
        <v>46</v>
      </c>
      <c r="E32" s="79">
        <v>57</v>
      </c>
      <c r="F32" s="79">
        <v>46</v>
      </c>
      <c r="G32" s="79">
        <v>70</v>
      </c>
      <c r="H32" s="105">
        <v>48</v>
      </c>
      <c r="I32" s="80">
        <v>-2</v>
      </c>
      <c r="J32" s="81">
        <v>-4.166666666666667</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3.6193029490616624</v>
      </c>
      <c r="D35" s="80">
        <v>54</v>
      </c>
      <c r="E35" s="79">
        <v>33</v>
      </c>
      <c r="F35" s="79">
        <v>48</v>
      </c>
      <c r="G35" s="79">
        <v>34</v>
      </c>
      <c r="H35" s="105">
        <v>46</v>
      </c>
      <c r="I35" s="80">
        <v>8</v>
      </c>
      <c r="J35" s="81">
        <v>17.391304347826086</v>
      </c>
    </row>
    <row r="36" spans="1:10" ht="24.95" customHeight="1" x14ac:dyDescent="0.2">
      <c r="A36" s="239" t="s">
        <v>165</v>
      </c>
      <c r="B36" s="240" t="s">
        <v>166</v>
      </c>
      <c r="C36" s="78">
        <v>35.455764075067023</v>
      </c>
      <c r="D36" s="80">
        <v>529</v>
      </c>
      <c r="E36" s="79">
        <v>604</v>
      </c>
      <c r="F36" s="79">
        <v>647</v>
      </c>
      <c r="G36" s="79">
        <v>668</v>
      </c>
      <c r="H36" s="105">
        <v>761</v>
      </c>
      <c r="I36" s="80">
        <v>-232</v>
      </c>
      <c r="J36" s="81">
        <v>-30.486202365308806</v>
      </c>
    </row>
    <row r="37" spans="1:10" ht="24.95" customHeight="1" x14ac:dyDescent="0.2">
      <c r="A37" s="241" t="s">
        <v>167</v>
      </c>
      <c r="B37" s="242" t="s">
        <v>168</v>
      </c>
      <c r="C37" s="90">
        <v>60.924932975871315</v>
      </c>
      <c r="D37" s="108">
        <v>909</v>
      </c>
      <c r="E37" s="109">
        <v>1116</v>
      </c>
      <c r="F37" s="109">
        <v>867</v>
      </c>
      <c r="G37" s="109">
        <v>1227</v>
      </c>
      <c r="H37" s="110">
        <v>935</v>
      </c>
      <c r="I37" s="108">
        <v>-26</v>
      </c>
      <c r="J37" s="111">
        <v>-2.7807486631016043</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369</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D0BF6-DD77-4782-8FC0-D6C6C5060D6A}">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370</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334</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332</v>
      </c>
      <c r="B7" s="46"/>
      <c r="C7" s="46"/>
      <c r="D7" s="47" t="s">
        <v>86</v>
      </c>
      <c r="E7" s="375" t="s">
        <v>371</v>
      </c>
      <c r="F7" s="376"/>
      <c r="G7" s="376"/>
      <c r="H7" s="376"/>
      <c r="I7" s="377"/>
      <c r="J7" s="51" t="s">
        <v>358</v>
      </c>
      <c r="K7" s="52"/>
      <c r="L7" s="53"/>
      <c r="M7" s="53"/>
      <c r="N7" s="53"/>
      <c r="O7" s="53"/>
      <c r="Q7" s="387"/>
    </row>
    <row r="8" spans="1:17" ht="21.75" customHeight="1" x14ac:dyDescent="0.2">
      <c r="A8" s="54"/>
      <c r="B8" s="55"/>
      <c r="C8" s="55"/>
      <c r="D8" s="56"/>
      <c r="E8" s="57" t="s">
        <v>334</v>
      </c>
      <c r="F8" s="57" t="s">
        <v>336</v>
      </c>
      <c r="G8" s="57" t="s">
        <v>337</v>
      </c>
      <c r="H8" s="57" t="s">
        <v>338</v>
      </c>
      <c r="I8" s="57" t="s">
        <v>339</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1492</v>
      </c>
      <c r="F11" s="295">
        <v>1753</v>
      </c>
      <c r="G11" s="295">
        <v>1562</v>
      </c>
      <c r="H11" s="295">
        <v>1929</v>
      </c>
      <c r="I11" s="249">
        <v>1742</v>
      </c>
      <c r="J11" s="250">
        <v>-250</v>
      </c>
      <c r="K11" s="251">
        <v>-14.351320321469576</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31.836461126005361</v>
      </c>
      <c r="E13" s="260">
        <v>475</v>
      </c>
      <c r="F13" s="261">
        <v>550</v>
      </c>
      <c r="G13" s="261">
        <v>515</v>
      </c>
      <c r="H13" s="261">
        <v>588</v>
      </c>
      <c r="I13" s="262">
        <v>553</v>
      </c>
      <c r="J13" s="260">
        <v>-78</v>
      </c>
      <c r="K13" s="263">
        <v>-14.104882459312838</v>
      </c>
    </row>
    <row r="14" spans="1:17" ht="15.95" customHeight="1" x14ac:dyDescent="0.2">
      <c r="A14" s="256" t="s">
        <v>224</v>
      </c>
      <c r="B14" s="257"/>
      <c r="C14" s="258"/>
      <c r="D14" s="259">
        <v>55.294906166219839</v>
      </c>
      <c r="E14" s="260">
        <v>825</v>
      </c>
      <c r="F14" s="261">
        <v>952</v>
      </c>
      <c r="G14" s="261">
        <v>813</v>
      </c>
      <c r="H14" s="261">
        <v>1034</v>
      </c>
      <c r="I14" s="262">
        <v>932</v>
      </c>
      <c r="J14" s="260">
        <v>-107</v>
      </c>
      <c r="K14" s="263">
        <v>-11.480686695278971</v>
      </c>
    </row>
    <row r="15" spans="1:17" ht="15.95" customHeight="1" x14ac:dyDescent="0.2">
      <c r="A15" s="256" t="s">
        <v>225</v>
      </c>
      <c r="B15" s="257"/>
      <c r="C15" s="258"/>
      <c r="D15" s="259">
        <v>6.8364611260053616</v>
      </c>
      <c r="E15" s="260">
        <v>102</v>
      </c>
      <c r="F15" s="261">
        <v>142</v>
      </c>
      <c r="G15" s="261">
        <v>116</v>
      </c>
      <c r="H15" s="261">
        <v>170</v>
      </c>
      <c r="I15" s="262">
        <v>121</v>
      </c>
      <c r="J15" s="260">
        <v>-19</v>
      </c>
      <c r="K15" s="263">
        <v>-15.702479338842975</v>
      </c>
    </row>
    <row r="16" spans="1:17" ht="15.95" customHeight="1" x14ac:dyDescent="0.2">
      <c r="A16" s="256" t="s">
        <v>226</v>
      </c>
      <c r="B16" s="257"/>
      <c r="C16" s="258"/>
      <c r="D16" s="259">
        <v>5.5630026809651474</v>
      </c>
      <c r="E16" s="552">
        <v>83</v>
      </c>
      <c r="F16" s="261">
        <v>101</v>
      </c>
      <c r="G16" s="261">
        <v>112</v>
      </c>
      <c r="H16" s="261">
        <v>128</v>
      </c>
      <c r="I16" s="262">
        <v>126</v>
      </c>
      <c r="J16" s="260">
        <v>-43</v>
      </c>
      <c r="K16" s="263">
        <v>-34.126984126984127</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3.4852546916890081</v>
      </c>
      <c r="E18" s="552">
        <v>52</v>
      </c>
      <c r="F18" s="553">
        <v>35</v>
      </c>
      <c r="G18" s="553">
        <v>50</v>
      </c>
      <c r="H18" s="553">
        <v>30</v>
      </c>
      <c r="I18" s="554">
        <v>46</v>
      </c>
      <c r="J18" s="260">
        <v>6</v>
      </c>
      <c r="K18" s="263">
        <v>13.043478260869565</v>
      </c>
    </row>
    <row r="19" spans="1:11" ht="13.5" customHeight="1" x14ac:dyDescent="0.2">
      <c r="A19" s="256" t="s">
        <v>235</v>
      </c>
      <c r="B19" s="257" t="s">
        <v>236</v>
      </c>
      <c r="C19" s="258"/>
      <c r="D19" s="259">
        <v>2.6139410187667562</v>
      </c>
      <c r="E19" s="552">
        <v>39</v>
      </c>
      <c r="F19" s="553">
        <v>24</v>
      </c>
      <c r="G19" s="553">
        <v>37</v>
      </c>
      <c r="H19" s="553">
        <v>21</v>
      </c>
      <c r="I19" s="554">
        <v>36</v>
      </c>
      <c r="J19" s="260">
        <v>3</v>
      </c>
      <c r="K19" s="263">
        <v>8.3333333333333339</v>
      </c>
    </row>
    <row r="20" spans="1:11" ht="13.5" customHeight="1" x14ac:dyDescent="0.2">
      <c r="A20" s="256">
        <v>12</v>
      </c>
      <c r="B20" s="257" t="s">
        <v>237</v>
      </c>
      <c r="C20" s="258"/>
      <c r="D20" s="259">
        <v>1.8096514745308312</v>
      </c>
      <c r="E20" s="552">
        <v>27</v>
      </c>
      <c r="F20" s="553">
        <v>11</v>
      </c>
      <c r="G20" s="553">
        <v>11</v>
      </c>
      <c r="H20" s="553">
        <v>25</v>
      </c>
      <c r="I20" s="554">
        <v>16</v>
      </c>
      <c r="J20" s="260">
        <v>11</v>
      </c>
      <c r="K20" s="263">
        <v>68.75</v>
      </c>
    </row>
    <row r="21" spans="1:11" ht="13.5" customHeight="1" x14ac:dyDescent="0.2">
      <c r="A21" s="256">
        <v>21</v>
      </c>
      <c r="B21" s="257" t="s">
        <v>238</v>
      </c>
      <c r="C21" s="258"/>
      <c r="D21" s="259">
        <v>0.80428954423592491</v>
      </c>
      <c r="E21" s="552">
        <v>12</v>
      </c>
      <c r="F21" s="553">
        <v>18</v>
      </c>
      <c r="G21" s="553">
        <v>7</v>
      </c>
      <c r="H21" s="553">
        <v>8</v>
      </c>
      <c r="I21" s="554">
        <v>7</v>
      </c>
      <c r="J21" s="260">
        <v>5</v>
      </c>
      <c r="K21" s="263">
        <v>71.428571428571431</v>
      </c>
    </row>
    <row r="22" spans="1:11" ht="13.5" customHeight="1" x14ac:dyDescent="0.2">
      <c r="A22" s="256">
        <v>22</v>
      </c>
      <c r="B22" s="257" t="s">
        <v>239</v>
      </c>
      <c r="C22" s="258"/>
      <c r="D22" s="259">
        <v>2.3458445040214477</v>
      </c>
      <c r="E22" s="552">
        <v>35</v>
      </c>
      <c r="F22" s="553">
        <v>38</v>
      </c>
      <c r="G22" s="553">
        <v>23</v>
      </c>
      <c r="H22" s="553">
        <v>28</v>
      </c>
      <c r="I22" s="554">
        <v>15</v>
      </c>
      <c r="J22" s="260">
        <v>20</v>
      </c>
      <c r="K22" s="263">
        <v>133.33333333333334</v>
      </c>
    </row>
    <row r="23" spans="1:11" ht="13.5" customHeight="1" x14ac:dyDescent="0.2">
      <c r="A23" s="256">
        <v>23</v>
      </c>
      <c r="B23" s="257" t="s">
        <v>240</v>
      </c>
      <c r="C23" s="258"/>
      <c r="D23" s="259">
        <v>1.4075067024128687</v>
      </c>
      <c r="E23" s="552">
        <v>21</v>
      </c>
      <c r="F23" s="553">
        <v>32</v>
      </c>
      <c r="G23" s="553">
        <v>18</v>
      </c>
      <c r="H23" s="553">
        <v>15</v>
      </c>
      <c r="I23" s="554">
        <v>19</v>
      </c>
      <c r="J23" s="260">
        <v>2</v>
      </c>
      <c r="K23" s="263">
        <v>10.526315789473685</v>
      </c>
    </row>
    <row r="24" spans="1:11" ht="13.5" customHeight="1" x14ac:dyDescent="0.2">
      <c r="A24" s="256">
        <v>24</v>
      </c>
      <c r="B24" s="257" t="s">
        <v>241</v>
      </c>
      <c r="C24" s="258"/>
      <c r="D24" s="259">
        <v>7.7077747989276135</v>
      </c>
      <c r="E24" s="260">
        <v>115</v>
      </c>
      <c r="F24" s="261">
        <v>108</v>
      </c>
      <c r="G24" s="261">
        <v>114</v>
      </c>
      <c r="H24" s="261">
        <v>184</v>
      </c>
      <c r="I24" s="262">
        <v>201</v>
      </c>
      <c r="J24" s="260">
        <v>-86</v>
      </c>
      <c r="K24" s="263">
        <v>-42.786069651741293</v>
      </c>
    </row>
    <row r="25" spans="1:11" ht="13.5" customHeight="1" x14ac:dyDescent="0.2">
      <c r="A25" s="256">
        <v>25</v>
      </c>
      <c r="B25" s="257" t="s">
        <v>242</v>
      </c>
      <c r="C25" s="258"/>
      <c r="D25" s="259">
        <v>5.3619302949061662</v>
      </c>
      <c r="E25" s="552">
        <v>80</v>
      </c>
      <c r="F25" s="553">
        <v>88</v>
      </c>
      <c r="G25" s="553">
        <v>78</v>
      </c>
      <c r="H25" s="553">
        <v>83</v>
      </c>
      <c r="I25" s="554">
        <v>78</v>
      </c>
      <c r="J25" s="260">
        <v>2</v>
      </c>
      <c r="K25" s="263">
        <v>2.5641025641025643</v>
      </c>
    </row>
    <row r="26" spans="1:11" ht="13.5" customHeight="1" x14ac:dyDescent="0.2">
      <c r="A26" s="256">
        <v>26</v>
      </c>
      <c r="B26" s="257" t="s">
        <v>243</v>
      </c>
      <c r="C26" s="258"/>
      <c r="D26" s="259">
        <v>1.8766756032171581</v>
      </c>
      <c r="E26" s="552">
        <v>28</v>
      </c>
      <c r="F26" s="553">
        <v>50</v>
      </c>
      <c r="G26" s="553">
        <v>36</v>
      </c>
      <c r="H26" s="553">
        <v>53</v>
      </c>
      <c r="I26" s="554">
        <v>25</v>
      </c>
      <c r="J26" s="260">
        <v>3</v>
      </c>
      <c r="K26" s="263">
        <v>12</v>
      </c>
    </row>
    <row r="27" spans="1:11" ht="13.5" customHeight="1" x14ac:dyDescent="0.2">
      <c r="A27" s="256">
        <v>27</v>
      </c>
      <c r="B27" s="257" t="s">
        <v>244</v>
      </c>
      <c r="C27" s="258"/>
      <c r="D27" s="259">
        <v>1.4075067024128687</v>
      </c>
      <c r="E27" s="552">
        <v>21</v>
      </c>
      <c r="F27" s="553">
        <v>26</v>
      </c>
      <c r="G27" s="553">
        <v>31</v>
      </c>
      <c r="H27" s="553">
        <v>46</v>
      </c>
      <c r="I27" s="554">
        <v>46</v>
      </c>
      <c r="J27" s="260">
        <v>-25</v>
      </c>
      <c r="K27" s="263">
        <v>-54.347826086956523</v>
      </c>
    </row>
    <row r="28" spans="1:11" ht="13.5" customHeight="1" x14ac:dyDescent="0.2">
      <c r="A28" s="256">
        <v>28</v>
      </c>
      <c r="B28" s="257" t="s">
        <v>245</v>
      </c>
      <c r="C28" s="258"/>
      <c r="D28" s="259">
        <v>0.33512064343163539</v>
      </c>
      <c r="E28" s="552">
        <v>5</v>
      </c>
      <c r="F28" s="261" t="s">
        <v>546</v>
      </c>
      <c r="G28" s="553">
        <v>3</v>
      </c>
      <c r="H28" s="261" t="s">
        <v>546</v>
      </c>
      <c r="I28" s="554">
        <v>5</v>
      </c>
      <c r="J28" s="260">
        <v>0</v>
      </c>
      <c r="K28" s="263">
        <v>0</v>
      </c>
    </row>
    <row r="29" spans="1:11" ht="13.5" customHeight="1" x14ac:dyDescent="0.2">
      <c r="A29" s="256">
        <v>29</v>
      </c>
      <c r="B29" s="257" t="s">
        <v>246</v>
      </c>
      <c r="C29" s="258"/>
      <c r="D29" s="259">
        <v>9.6514745308310985</v>
      </c>
      <c r="E29" s="260">
        <v>144</v>
      </c>
      <c r="F29" s="261">
        <v>186</v>
      </c>
      <c r="G29" s="261">
        <v>232</v>
      </c>
      <c r="H29" s="261">
        <v>153</v>
      </c>
      <c r="I29" s="262">
        <v>153</v>
      </c>
      <c r="J29" s="260">
        <v>-9</v>
      </c>
      <c r="K29" s="263">
        <v>-5.882352941176471</v>
      </c>
    </row>
    <row r="30" spans="1:11" ht="13.5" customHeight="1" x14ac:dyDescent="0.2">
      <c r="A30" s="256" t="s">
        <v>247</v>
      </c>
      <c r="B30" s="257" t="s">
        <v>248</v>
      </c>
      <c r="C30" s="258"/>
      <c r="D30" s="259">
        <v>6.3002680965147455</v>
      </c>
      <c r="E30" s="552">
        <v>94</v>
      </c>
      <c r="F30" s="261">
        <v>145</v>
      </c>
      <c r="G30" s="261">
        <v>200</v>
      </c>
      <c r="H30" s="261">
        <v>115</v>
      </c>
      <c r="I30" s="262">
        <v>125</v>
      </c>
      <c r="J30" s="260">
        <v>-31</v>
      </c>
      <c r="K30" s="263">
        <v>-24.8</v>
      </c>
    </row>
    <row r="31" spans="1:11" ht="13.5" customHeight="1" x14ac:dyDescent="0.2">
      <c r="A31" s="256" t="s">
        <v>249</v>
      </c>
      <c r="B31" s="257" t="s">
        <v>250</v>
      </c>
      <c r="C31" s="258"/>
      <c r="D31" s="259">
        <v>3.3512064343163539</v>
      </c>
      <c r="E31" s="552">
        <v>50</v>
      </c>
      <c r="F31" s="261" t="s">
        <v>546</v>
      </c>
      <c r="G31" s="553">
        <v>32</v>
      </c>
      <c r="H31" s="553">
        <v>38</v>
      </c>
      <c r="I31" s="262" t="s">
        <v>546</v>
      </c>
      <c r="J31" s="260" t="s">
        <v>546</v>
      </c>
      <c r="K31" s="263" t="s">
        <v>546</v>
      </c>
    </row>
    <row r="32" spans="1:11" ht="13.5" customHeight="1" x14ac:dyDescent="0.2">
      <c r="A32" s="256">
        <v>31</v>
      </c>
      <c r="B32" s="257" t="s">
        <v>251</v>
      </c>
      <c r="C32" s="258"/>
      <c r="D32" s="259">
        <v>0.53619302949061665</v>
      </c>
      <c r="E32" s="552">
        <v>8</v>
      </c>
      <c r="F32" s="553">
        <v>8</v>
      </c>
      <c r="G32" s="553">
        <v>5</v>
      </c>
      <c r="H32" s="553">
        <v>7</v>
      </c>
      <c r="I32" s="554">
        <v>21</v>
      </c>
      <c r="J32" s="260">
        <v>-13</v>
      </c>
      <c r="K32" s="263">
        <v>-61.904761904761905</v>
      </c>
    </row>
    <row r="33" spans="1:11" ht="13.5" customHeight="1" x14ac:dyDescent="0.2">
      <c r="A33" s="256">
        <v>32</v>
      </c>
      <c r="B33" s="257" t="s">
        <v>252</v>
      </c>
      <c r="C33" s="258"/>
      <c r="D33" s="259">
        <v>2.2788203753351208</v>
      </c>
      <c r="E33" s="552">
        <v>34</v>
      </c>
      <c r="F33" s="553">
        <v>40</v>
      </c>
      <c r="G33" s="553">
        <v>35</v>
      </c>
      <c r="H33" s="553">
        <v>35</v>
      </c>
      <c r="I33" s="554">
        <v>84</v>
      </c>
      <c r="J33" s="260">
        <v>-50</v>
      </c>
      <c r="K33" s="263">
        <v>-59.523809523809526</v>
      </c>
    </row>
    <row r="34" spans="1:11" ht="13.5" customHeight="1" x14ac:dyDescent="0.2">
      <c r="A34" s="256">
        <v>33</v>
      </c>
      <c r="B34" s="257" t="s">
        <v>253</v>
      </c>
      <c r="C34" s="258"/>
      <c r="D34" s="259">
        <v>1.4075067024128687</v>
      </c>
      <c r="E34" s="552">
        <v>21</v>
      </c>
      <c r="F34" s="553">
        <v>12</v>
      </c>
      <c r="G34" s="553">
        <v>17</v>
      </c>
      <c r="H34" s="553">
        <v>17</v>
      </c>
      <c r="I34" s="554">
        <v>17</v>
      </c>
      <c r="J34" s="260">
        <v>4</v>
      </c>
      <c r="K34" s="263">
        <v>23.529411764705884</v>
      </c>
    </row>
    <row r="35" spans="1:11" ht="13.5" customHeight="1" x14ac:dyDescent="0.2">
      <c r="A35" s="256">
        <v>34</v>
      </c>
      <c r="B35" s="257" t="s">
        <v>254</v>
      </c>
      <c r="C35" s="258"/>
      <c r="D35" s="259">
        <v>2.0777479892761392</v>
      </c>
      <c r="E35" s="552">
        <v>31</v>
      </c>
      <c r="F35" s="553">
        <v>38</v>
      </c>
      <c r="G35" s="553">
        <v>39</v>
      </c>
      <c r="H35" s="553">
        <v>55</v>
      </c>
      <c r="I35" s="554">
        <v>43</v>
      </c>
      <c r="J35" s="260">
        <v>-12</v>
      </c>
      <c r="K35" s="263">
        <v>-27.906976744186046</v>
      </c>
    </row>
    <row r="36" spans="1:11" ht="13.5" customHeight="1" x14ac:dyDescent="0.2">
      <c r="A36" s="256">
        <v>41</v>
      </c>
      <c r="B36" s="257" t="s">
        <v>255</v>
      </c>
      <c r="C36" s="258"/>
      <c r="D36" s="259">
        <v>0.53619302949061665</v>
      </c>
      <c r="E36" s="552">
        <v>8</v>
      </c>
      <c r="F36" s="553">
        <v>8</v>
      </c>
      <c r="G36" s="553">
        <v>7</v>
      </c>
      <c r="H36" s="553">
        <v>8</v>
      </c>
      <c r="I36" s="554">
        <v>7</v>
      </c>
      <c r="J36" s="260">
        <v>1</v>
      </c>
      <c r="K36" s="263">
        <v>14.285714285714286</v>
      </c>
    </row>
    <row r="37" spans="1:11" ht="13.5" customHeight="1" x14ac:dyDescent="0.2">
      <c r="A37" s="256">
        <v>42</v>
      </c>
      <c r="B37" s="257" t="s">
        <v>256</v>
      </c>
      <c r="C37" s="258"/>
      <c r="D37" s="259" t="s">
        <v>546</v>
      </c>
      <c r="E37" s="260" t="s">
        <v>546</v>
      </c>
      <c r="F37" s="261" t="s">
        <v>546</v>
      </c>
      <c r="G37" s="261" t="s">
        <v>546</v>
      </c>
      <c r="H37" s="553">
        <v>3</v>
      </c>
      <c r="I37" s="262" t="s">
        <v>546</v>
      </c>
      <c r="J37" s="260" t="s">
        <v>546</v>
      </c>
      <c r="K37" s="263" t="s">
        <v>546</v>
      </c>
    </row>
    <row r="38" spans="1:11" ht="13.5" customHeight="1" x14ac:dyDescent="0.2">
      <c r="A38" s="256">
        <v>43</v>
      </c>
      <c r="B38" s="257" t="s">
        <v>257</v>
      </c>
      <c r="C38" s="258"/>
      <c r="D38" s="259">
        <v>0.40214477211796246</v>
      </c>
      <c r="E38" s="552">
        <v>6</v>
      </c>
      <c r="F38" s="553">
        <v>4</v>
      </c>
      <c r="G38" s="553">
        <v>11</v>
      </c>
      <c r="H38" s="553">
        <v>6</v>
      </c>
      <c r="I38" s="554">
        <v>5</v>
      </c>
      <c r="J38" s="260">
        <v>1</v>
      </c>
      <c r="K38" s="263">
        <v>20</v>
      </c>
    </row>
    <row r="39" spans="1:11" ht="13.5" customHeight="1" x14ac:dyDescent="0.2">
      <c r="A39" s="256">
        <v>51</v>
      </c>
      <c r="B39" s="257" t="s">
        <v>258</v>
      </c>
      <c r="C39" s="258"/>
      <c r="D39" s="259">
        <v>8.9142091152815013</v>
      </c>
      <c r="E39" s="260">
        <v>133</v>
      </c>
      <c r="F39" s="261">
        <v>155</v>
      </c>
      <c r="G39" s="261">
        <v>156</v>
      </c>
      <c r="H39" s="261">
        <v>180</v>
      </c>
      <c r="I39" s="262">
        <v>186</v>
      </c>
      <c r="J39" s="260">
        <v>-53</v>
      </c>
      <c r="K39" s="263">
        <v>-28.49462365591398</v>
      </c>
    </row>
    <row r="40" spans="1:11" ht="13.5" customHeight="1" x14ac:dyDescent="0.2">
      <c r="A40" s="256" t="s">
        <v>259</v>
      </c>
      <c r="B40" s="257" t="s">
        <v>260</v>
      </c>
      <c r="C40" s="258"/>
      <c r="D40" s="259">
        <v>7.6407506702412871</v>
      </c>
      <c r="E40" s="260">
        <v>114</v>
      </c>
      <c r="F40" s="261">
        <v>147</v>
      </c>
      <c r="G40" s="261">
        <v>149</v>
      </c>
      <c r="H40" s="261">
        <v>160</v>
      </c>
      <c r="I40" s="262">
        <v>157</v>
      </c>
      <c r="J40" s="260">
        <v>-43</v>
      </c>
      <c r="K40" s="263">
        <v>-27.388535031847134</v>
      </c>
    </row>
    <row r="41" spans="1:11" ht="13.5" customHeight="1" x14ac:dyDescent="0.2">
      <c r="A41" s="256"/>
      <c r="B41" s="257" t="s">
        <v>261</v>
      </c>
      <c r="C41" s="258"/>
      <c r="D41" s="259">
        <v>7.2386058981233248</v>
      </c>
      <c r="E41" s="260">
        <v>108</v>
      </c>
      <c r="F41" s="261">
        <v>131</v>
      </c>
      <c r="G41" s="261">
        <v>131</v>
      </c>
      <c r="H41" s="261">
        <v>137</v>
      </c>
      <c r="I41" s="262">
        <v>135</v>
      </c>
      <c r="J41" s="260">
        <v>-27</v>
      </c>
      <c r="K41" s="263">
        <v>-20</v>
      </c>
    </row>
    <row r="42" spans="1:11" ht="13.5" customHeight="1" x14ac:dyDescent="0.2">
      <c r="A42" s="256">
        <v>52</v>
      </c>
      <c r="B42" s="257" t="s">
        <v>262</v>
      </c>
      <c r="C42" s="258"/>
      <c r="D42" s="259">
        <v>7.9088471849865956</v>
      </c>
      <c r="E42" s="260">
        <v>118</v>
      </c>
      <c r="F42" s="553">
        <v>76</v>
      </c>
      <c r="G42" s="553">
        <v>76</v>
      </c>
      <c r="H42" s="553">
        <v>82</v>
      </c>
      <c r="I42" s="262">
        <v>116</v>
      </c>
      <c r="J42" s="260">
        <v>2</v>
      </c>
      <c r="K42" s="263">
        <v>1.7241379310344827</v>
      </c>
    </row>
    <row r="43" spans="1:11" ht="13.5" customHeight="1" x14ac:dyDescent="0.2">
      <c r="A43" s="256" t="s">
        <v>263</v>
      </c>
      <c r="B43" s="257" t="s">
        <v>264</v>
      </c>
      <c r="C43" s="258"/>
      <c r="D43" s="259">
        <v>6.367292225201072</v>
      </c>
      <c r="E43" s="552">
        <v>95</v>
      </c>
      <c r="F43" s="553">
        <v>57</v>
      </c>
      <c r="G43" s="553">
        <v>57</v>
      </c>
      <c r="H43" s="553">
        <v>69</v>
      </c>
      <c r="I43" s="262">
        <v>105</v>
      </c>
      <c r="J43" s="260">
        <v>-10</v>
      </c>
      <c r="K43" s="263">
        <v>-9.5238095238095237</v>
      </c>
    </row>
    <row r="44" spans="1:11" ht="13.5" customHeight="1" x14ac:dyDescent="0.2">
      <c r="A44" s="256">
        <v>53</v>
      </c>
      <c r="B44" s="257" t="s">
        <v>265</v>
      </c>
      <c r="C44" s="258"/>
      <c r="D44" s="259">
        <v>0.80428954423592491</v>
      </c>
      <c r="E44" s="552">
        <v>12</v>
      </c>
      <c r="F44" s="553">
        <v>16</v>
      </c>
      <c r="G44" s="553">
        <v>7</v>
      </c>
      <c r="H44" s="553">
        <v>27</v>
      </c>
      <c r="I44" s="554">
        <v>10</v>
      </c>
      <c r="J44" s="260">
        <v>2</v>
      </c>
      <c r="K44" s="263">
        <v>20</v>
      </c>
    </row>
    <row r="45" spans="1:11" ht="13.5" customHeight="1" x14ac:dyDescent="0.2">
      <c r="A45" s="256" t="s">
        <v>266</v>
      </c>
      <c r="B45" s="257" t="s">
        <v>267</v>
      </c>
      <c r="C45" s="258"/>
      <c r="D45" s="259">
        <v>0.7372654155495979</v>
      </c>
      <c r="E45" s="552">
        <v>11</v>
      </c>
      <c r="F45" s="553">
        <v>15</v>
      </c>
      <c r="G45" s="553">
        <v>7</v>
      </c>
      <c r="H45" s="553">
        <v>25</v>
      </c>
      <c r="I45" s="554">
        <v>10</v>
      </c>
      <c r="J45" s="260">
        <v>1</v>
      </c>
      <c r="K45" s="263">
        <v>10</v>
      </c>
    </row>
    <row r="46" spans="1:11" ht="13.5" customHeight="1" x14ac:dyDescent="0.2">
      <c r="A46" s="256">
        <v>54</v>
      </c>
      <c r="B46" s="257" t="s">
        <v>268</v>
      </c>
      <c r="C46" s="258"/>
      <c r="D46" s="259">
        <v>1.8766756032171581</v>
      </c>
      <c r="E46" s="552">
        <v>28</v>
      </c>
      <c r="F46" s="553">
        <v>31</v>
      </c>
      <c r="G46" s="553">
        <v>36</v>
      </c>
      <c r="H46" s="553">
        <v>55</v>
      </c>
      <c r="I46" s="554">
        <v>27</v>
      </c>
      <c r="J46" s="260">
        <v>1</v>
      </c>
      <c r="K46" s="263">
        <v>3.7037037037037037</v>
      </c>
    </row>
    <row r="47" spans="1:11" ht="13.5" customHeight="1" x14ac:dyDescent="0.2">
      <c r="A47" s="256">
        <v>61</v>
      </c>
      <c r="B47" s="257" t="s">
        <v>269</v>
      </c>
      <c r="C47" s="258"/>
      <c r="D47" s="259">
        <v>1.2734584450402144</v>
      </c>
      <c r="E47" s="552">
        <v>19</v>
      </c>
      <c r="F47" s="553">
        <v>20</v>
      </c>
      <c r="G47" s="553">
        <v>21</v>
      </c>
      <c r="H47" s="553">
        <v>24</v>
      </c>
      <c r="I47" s="554">
        <v>23</v>
      </c>
      <c r="J47" s="260">
        <v>-4</v>
      </c>
      <c r="K47" s="263">
        <v>-17.391304347826086</v>
      </c>
    </row>
    <row r="48" spans="1:11" ht="13.5" customHeight="1" x14ac:dyDescent="0.2">
      <c r="A48" s="256">
        <v>62</v>
      </c>
      <c r="B48" s="257" t="s">
        <v>270</v>
      </c>
      <c r="C48" s="258"/>
      <c r="D48" s="259">
        <v>8.0428954423592494</v>
      </c>
      <c r="E48" s="260">
        <v>120</v>
      </c>
      <c r="F48" s="261">
        <v>150</v>
      </c>
      <c r="G48" s="261">
        <v>137</v>
      </c>
      <c r="H48" s="261">
        <v>176</v>
      </c>
      <c r="I48" s="262">
        <v>136</v>
      </c>
      <c r="J48" s="260">
        <v>-16</v>
      </c>
      <c r="K48" s="263">
        <v>-11.764705882352942</v>
      </c>
    </row>
    <row r="49" spans="1:11" ht="13.5" customHeight="1" x14ac:dyDescent="0.2">
      <c r="A49" s="256">
        <v>63</v>
      </c>
      <c r="B49" s="257" t="s">
        <v>271</v>
      </c>
      <c r="C49" s="258"/>
      <c r="D49" s="259">
        <v>2.0777479892761392</v>
      </c>
      <c r="E49" s="552">
        <v>31</v>
      </c>
      <c r="F49" s="553">
        <v>55</v>
      </c>
      <c r="G49" s="553">
        <v>22</v>
      </c>
      <c r="H49" s="553">
        <v>51</v>
      </c>
      <c r="I49" s="554">
        <v>28</v>
      </c>
      <c r="J49" s="260">
        <v>3</v>
      </c>
      <c r="K49" s="263">
        <v>10.714285714285714</v>
      </c>
    </row>
    <row r="50" spans="1:11" ht="13.5" customHeight="1" x14ac:dyDescent="0.2">
      <c r="A50" s="256" t="s">
        <v>272</v>
      </c>
      <c r="B50" s="257" t="s">
        <v>273</v>
      </c>
      <c r="C50" s="258"/>
      <c r="D50" s="259" t="s">
        <v>546</v>
      </c>
      <c r="E50" s="260" t="s">
        <v>546</v>
      </c>
      <c r="F50" s="553">
        <v>4</v>
      </c>
      <c r="G50" s="261" t="s">
        <v>546</v>
      </c>
      <c r="H50" s="553">
        <v>9</v>
      </c>
      <c r="I50" s="262" t="s">
        <v>546</v>
      </c>
      <c r="J50" s="260" t="s">
        <v>546</v>
      </c>
      <c r="K50" s="263" t="s">
        <v>546</v>
      </c>
    </row>
    <row r="51" spans="1:11" ht="13.5" customHeight="1" x14ac:dyDescent="0.2">
      <c r="A51" s="256" t="s">
        <v>274</v>
      </c>
      <c r="B51" s="257" t="s">
        <v>275</v>
      </c>
      <c r="C51" s="258"/>
      <c r="D51" s="259">
        <v>1.8766756032171581</v>
      </c>
      <c r="E51" s="552">
        <v>28</v>
      </c>
      <c r="F51" s="553">
        <v>49</v>
      </c>
      <c r="G51" s="553">
        <v>15</v>
      </c>
      <c r="H51" s="553">
        <v>39</v>
      </c>
      <c r="I51" s="554">
        <v>24</v>
      </c>
      <c r="J51" s="260">
        <v>4</v>
      </c>
      <c r="K51" s="263">
        <v>16.666666666666668</v>
      </c>
    </row>
    <row r="52" spans="1:11" ht="13.5" customHeight="1" x14ac:dyDescent="0.2">
      <c r="A52" s="256">
        <v>71</v>
      </c>
      <c r="B52" s="257" t="s">
        <v>276</v>
      </c>
      <c r="C52" s="258"/>
      <c r="D52" s="259">
        <v>5.2949061662198389</v>
      </c>
      <c r="E52" s="552">
        <v>79</v>
      </c>
      <c r="F52" s="553">
        <v>88</v>
      </c>
      <c r="G52" s="553">
        <v>95</v>
      </c>
      <c r="H52" s="261">
        <v>116</v>
      </c>
      <c r="I52" s="262">
        <v>107</v>
      </c>
      <c r="J52" s="260">
        <v>-28</v>
      </c>
      <c r="K52" s="263">
        <v>-26.168224299065422</v>
      </c>
    </row>
    <row r="53" spans="1:11" ht="13.5" customHeight="1" x14ac:dyDescent="0.2">
      <c r="A53" s="256" t="s">
        <v>277</v>
      </c>
      <c r="B53" s="257" t="s">
        <v>278</v>
      </c>
      <c r="C53" s="258"/>
      <c r="D53" s="259">
        <v>1.4745308310991958</v>
      </c>
      <c r="E53" s="552">
        <v>22</v>
      </c>
      <c r="F53" s="553">
        <v>31</v>
      </c>
      <c r="G53" s="553">
        <v>29</v>
      </c>
      <c r="H53" s="553">
        <v>35</v>
      </c>
      <c r="I53" s="554">
        <v>31</v>
      </c>
      <c r="J53" s="260">
        <v>-9</v>
      </c>
      <c r="K53" s="263">
        <v>-29.032258064516128</v>
      </c>
    </row>
    <row r="54" spans="1:11" ht="13.5" customHeight="1" x14ac:dyDescent="0.2">
      <c r="A54" s="256" t="s">
        <v>279</v>
      </c>
      <c r="B54" s="257" t="s">
        <v>280</v>
      </c>
      <c r="C54" s="258"/>
      <c r="D54" s="259">
        <v>3.1501340482573728</v>
      </c>
      <c r="E54" s="552">
        <v>47</v>
      </c>
      <c r="F54" s="553">
        <v>44</v>
      </c>
      <c r="G54" s="553">
        <v>57</v>
      </c>
      <c r="H54" s="553">
        <v>64</v>
      </c>
      <c r="I54" s="554">
        <v>67</v>
      </c>
      <c r="J54" s="260">
        <v>-20</v>
      </c>
      <c r="K54" s="263">
        <v>-29.850746268656717</v>
      </c>
    </row>
    <row r="55" spans="1:11" ht="13.5" customHeight="1" x14ac:dyDescent="0.2">
      <c r="A55" s="256">
        <v>72</v>
      </c>
      <c r="B55" s="257" t="s">
        <v>281</v>
      </c>
      <c r="C55" s="258"/>
      <c r="D55" s="259">
        <v>1.2734584450402144</v>
      </c>
      <c r="E55" s="552">
        <v>19</v>
      </c>
      <c r="F55" s="553">
        <v>22</v>
      </c>
      <c r="G55" s="553">
        <v>26</v>
      </c>
      <c r="H55" s="553">
        <v>22</v>
      </c>
      <c r="I55" s="554">
        <v>27</v>
      </c>
      <c r="J55" s="260">
        <v>-8</v>
      </c>
      <c r="K55" s="263">
        <v>-29.62962962962963</v>
      </c>
    </row>
    <row r="56" spans="1:11" ht="13.5" customHeight="1" x14ac:dyDescent="0.2">
      <c r="A56" s="256" t="s">
        <v>282</v>
      </c>
      <c r="B56" s="257" t="s">
        <v>283</v>
      </c>
      <c r="C56" s="258"/>
      <c r="D56" s="259">
        <v>0.20107238605898123</v>
      </c>
      <c r="E56" s="552">
        <v>3</v>
      </c>
      <c r="F56" s="553">
        <v>7</v>
      </c>
      <c r="G56" s="553">
        <v>5</v>
      </c>
      <c r="H56" s="553">
        <v>11</v>
      </c>
      <c r="I56" s="554">
        <v>5</v>
      </c>
      <c r="J56" s="260">
        <v>-2</v>
      </c>
      <c r="K56" s="263">
        <v>-40</v>
      </c>
    </row>
    <row r="57" spans="1:11" ht="13.5" customHeight="1" x14ac:dyDescent="0.2">
      <c r="A57" s="256" t="s">
        <v>284</v>
      </c>
      <c r="B57" s="257" t="s">
        <v>285</v>
      </c>
      <c r="C57" s="258"/>
      <c r="D57" s="259">
        <v>0.7372654155495979</v>
      </c>
      <c r="E57" s="552">
        <v>11</v>
      </c>
      <c r="F57" s="553">
        <v>11</v>
      </c>
      <c r="G57" s="553">
        <v>15</v>
      </c>
      <c r="H57" s="261" t="s">
        <v>546</v>
      </c>
      <c r="I57" s="554">
        <v>16</v>
      </c>
      <c r="J57" s="260">
        <v>-5</v>
      </c>
      <c r="K57" s="263">
        <v>-31.25</v>
      </c>
    </row>
    <row r="58" spans="1:11" ht="13.5" customHeight="1" x14ac:dyDescent="0.2">
      <c r="A58" s="256">
        <v>73</v>
      </c>
      <c r="B58" s="257" t="s">
        <v>286</v>
      </c>
      <c r="C58" s="258"/>
      <c r="D58" s="259">
        <v>0.60321715817694366</v>
      </c>
      <c r="E58" s="552">
        <v>9</v>
      </c>
      <c r="F58" s="553">
        <v>23</v>
      </c>
      <c r="G58" s="553">
        <v>18</v>
      </c>
      <c r="H58" s="553">
        <v>25</v>
      </c>
      <c r="I58" s="554">
        <v>22</v>
      </c>
      <c r="J58" s="260">
        <v>-13</v>
      </c>
      <c r="K58" s="263">
        <v>-59.090909090909093</v>
      </c>
    </row>
    <row r="59" spans="1:11" ht="13.5" customHeight="1" x14ac:dyDescent="0.2">
      <c r="A59" s="256" t="s">
        <v>287</v>
      </c>
      <c r="B59" s="257" t="s">
        <v>288</v>
      </c>
      <c r="C59" s="258"/>
      <c r="D59" s="259">
        <v>0.46916890080428952</v>
      </c>
      <c r="E59" s="552">
        <v>7</v>
      </c>
      <c r="F59" s="553">
        <v>18</v>
      </c>
      <c r="G59" s="553">
        <v>12</v>
      </c>
      <c r="H59" s="553">
        <v>17</v>
      </c>
      <c r="I59" s="554">
        <v>21</v>
      </c>
      <c r="J59" s="260">
        <v>-14</v>
      </c>
      <c r="K59" s="263">
        <v>-66.666666666666671</v>
      </c>
    </row>
    <row r="60" spans="1:11" ht="13.5" customHeight="1" x14ac:dyDescent="0.2">
      <c r="A60" s="256">
        <v>81</v>
      </c>
      <c r="B60" s="257" t="s">
        <v>289</v>
      </c>
      <c r="C60" s="258"/>
      <c r="D60" s="259">
        <v>9.3163538873994636</v>
      </c>
      <c r="E60" s="260">
        <v>139</v>
      </c>
      <c r="F60" s="261">
        <v>182</v>
      </c>
      <c r="G60" s="261">
        <v>100</v>
      </c>
      <c r="H60" s="261">
        <v>209</v>
      </c>
      <c r="I60" s="262">
        <v>111</v>
      </c>
      <c r="J60" s="260">
        <v>28</v>
      </c>
      <c r="K60" s="263">
        <v>25.225225225225227</v>
      </c>
    </row>
    <row r="61" spans="1:11" ht="13.5" customHeight="1" x14ac:dyDescent="0.2">
      <c r="A61" s="256" t="s">
        <v>290</v>
      </c>
      <c r="B61" s="257" t="s">
        <v>291</v>
      </c>
      <c r="C61" s="258"/>
      <c r="D61" s="259">
        <v>1.0723860589812333</v>
      </c>
      <c r="E61" s="552">
        <v>16</v>
      </c>
      <c r="F61" s="553">
        <v>19</v>
      </c>
      <c r="G61" s="553">
        <v>29</v>
      </c>
      <c r="H61" s="553">
        <v>30</v>
      </c>
      <c r="I61" s="554">
        <v>12</v>
      </c>
      <c r="J61" s="260">
        <v>4</v>
      </c>
      <c r="K61" s="263">
        <v>33.333333333333336</v>
      </c>
    </row>
    <row r="62" spans="1:11" ht="13.5" customHeight="1" x14ac:dyDescent="0.2">
      <c r="A62" s="256" t="s">
        <v>292</v>
      </c>
      <c r="B62" s="257" t="s">
        <v>363</v>
      </c>
      <c r="C62" s="258"/>
      <c r="D62" s="259">
        <v>6.3002680965147455</v>
      </c>
      <c r="E62" s="552">
        <v>94</v>
      </c>
      <c r="F62" s="261">
        <v>120</v>
      </c>
      <c r="G62" s="553">
        <v>40</v>
      </c>
      <c r="H62" s="261">
        <v>123</v>
      </c>
      <c r="I62" s="554">
        <v>62</v>
      </c>
      <c r="J62" s="260">
        <v>32</v>
      </c>
      <c r="K62" s="263">
        <v>51.612903225806448</v>
      </c>
    </row>
    <row r="63" spans="1:11" ht="13.5" customHeight="1" x14ac:dyDescent="0.2">
      <c r="A63" s="256" t="s">
        <v>294</v>
      </c>
      <c r="B63" s="257" t="s">
        <v>295</v>
      </c>
      <c r="C63" s="258"/>
      <c r="D63" s="259">
        <v>1.0053619302949062</v>
      </c>
      <c r="E63" s="552">
        <v>15</v>
      </c>
      <c r="F63" s="553">
        <v>18</v>
      </c>
      <c r="G63" s="553">
        <v>8</v>
      </c>
      <c r="H63" s="553">
        <v>23</v>
      </c>
      <c r="I63" s="554">
        <v>23</v>
      </c>
      <c r="J63" s="260">
        <v>-8</v>
      </c>
      <c r="K63" s="263">
        <v>-34.782608695652172</v>
      </c>
    </row>
    <row r="64" spans="1:11" ht="13.5" customHeight="1" x14ac:dyDescent="0.2">
      <c r="A64" s="256" t="s">
        <v>296</v>
      </c>
      <c r="B64" s="257" t="s">
        <v>297</v>
      </c>
      <c r="C64" s="258"/>
      <c r="D64" s="259">
        <v>0.60321715817694366</v>
      </c>
      <c r="E64" s="552">
        <v>9</v>
      </c>
      <c r="F64" s="553">
        <v>15</v>
      </c>
      <c r="G64" s="553">
        <v>8</v>
      </c>
      <c r="H64" s="553">
        <v>23</v>
      </c>
      <c r="I64" s="554">
        <v>6</v>
      </c>
      <c r="J64" s="260">
        <v>3</v>
      </c>
      <c r="K64" s="263">
        <v>50</v>
      </c>
    </row>
    <row r="65" spans="1:11" ht="13.5" customHeight="1" x14ac:dyDescent="0.2">
      <c r="A65" s="256">
        <v>82</v>
      </c>
      <c r="B65" s="257" t="s">
        <v>298</v>
      </c>
      <c r="C65" s="258"/>
      <c r="D65" s="259">
        <v>4.8257372654155493</v>
      </c>
      <c r="E65" s="552">
        <v>72</v>
      </c>
      <c r="F65" s="553">
        <v>68</v>
      </c>
      <c r="G65" s="553">
        <v>46</v>
      </c>
      <c r="H65" s="553">
        <v>87</v>
      </c>
      <c r="I65" s="554">
        <v>77</v>
      </c>
      <c r="J65" s="260">
        <v>-5</v>
      </c>
      <c r="K65" s="263">
        <v>-6.4935064935064934</v>
      </c>
    </row>
    <row r="66" spans="1:11" ht="13.5" customHeight="1" x14ac:dyDescent="0.2">
      <c r="A66" s="256" t="s">
        <v>299</v>
      </c>
      <c r="B66" s="257" t="s">
        <v>550</v>
      </c>
      <c r="C66" s="258"/>
      <c r="D66" s="259">
        <v>3.4182305630026808</v>
      </c>
      <c r="E66" s="552">
        <v>51</v>
      </c>
      <c r="F66" s="553">
        <v>53</v>
      </c>
      <c r="G66" s="553">
        <v>30</v>
      </c>
      <c r="H66" s="553">
        <v>58</v>
      </c>
      <c r="I66" s="554">
        <v>63</v>
      </c>
      <c r="J66" s="260">
        <v>-12</v>
      </c>
      <c r="K66" s="263">
        <v>-19.047619047619047</v>
      </c>
    </row>
    <row r="67" spans="1:11" ht="13.5" customHeight="1" x14ac:dyDescent="0.2">
      <c r="A67" s="256" t="s">
        <v>300</v>
      </c>
      <c r="B67" s="257" t="s">
        <v>301</v>
      </c>
      <c r="C67" s="258"/>
      <c r="D67" s="259">
        <v>0.46916890080428952</v>
      </c>
      <c r="E67" s="552">
        <v>7</v>
      </c>
      <c r="F67" s="553">
        <v>6</v>
      </c>
      <c r="G67" s="553">
        <v>6</v>
      </c>
      <c r="H67" s="553">
        <v>22</v>
      </c>
      <c r="I67" s="554">
        <v>10</v>
      </c>
      <c r="J67" s="260">
        <v>-3</v>
      </c>
      <c r="K67" s="263">
        <v>-30</v>
      </c>
    </row>
    <row r="68" spans="1:11" ht="13.5" customHeight="1" x14ac:dyDescent="0.2">
      <c r="A68" s="256">
        <v>83</v>
      </c>
      <c r="B68" s="257" t="s">
        <v>302</v>
      </c>
      <c r="C68" s="258"/>
      <c r="D68" s="259">
        <v>2.6809651474530831</v>
      </c>
      <c r="E68" s="552">
        <v>40</v>
      </c>
      <c r="F68" s="261">
        <v>111</v>
      </c>
      <c r="G68" s="553">
        <v>51</v>
      </c>
      <c r="H68" s="553">
        <v>79</v>
      </c>
      <c r="I68" s="554">
        <v>37</v>
      </c>
      <c r="J68" s="260">
        <v>3</v>
      </c>
      <c r="K68" s="263">
        <v>8.1081081081081088</v>
      </c>
    </row>
    <row r="69" spans="1:11" ht="13.5" customHeight="1" x14ac:dyDescent="0.2">
      <c r="A69" s="256" t="s">
        <v>303</v>
      </c>
      <c r="B69" s="257" t="s">
        <v>304</v>
      </c>
      <c r="C69" s="258"/>
      <c r="D69" s="259">
        <v>2.479892761394102</v>
      </c>
      <c r="E69" s="552">
        <v>37</v>
      </c>
      <c r="F69" s="261">
        <v>100</v>
      </c>
      <c r="G69" s="553">
        <v>47</v>
      </c>
      <c r="H69" s="553">
        <v>58</v>
      </c>
      <c r="I69" s="554">
        <v>33</v>
      </c>
      <c r="J69" s="260">
        <v>4</v>
      </c>
      <c r="K69" s="263">
        <v>12.121212121212121</v>
      </c>
    </row>
    <row r="70" spans="1:11" ht="13.5" customHeight="1" x14ac:dyDescent="0.2">
      <c r="A70" s="256"/>
      <c r="B70" s="257" t="s">
        <v>305</v>
      </c>
      <c r="C70" s="258"/>
      <c r="D70" s="259">
        <v>1.1394101876675604</v>
      </c>
      <c r="E70" s="552">
        <v>17</v>
      </c>
      <c r="F70" s="553">
        <v>83</v>
      </c>
      <c r="G70" s="553">
        <v>30</v>
      </c>
      <c r="H70" s="553">
        <v>35</v>
      </c>
      <c r="I70" s="554">
        <v>19</v>
      </c>
      <c r="J70" s="260">
        <v>-2</v>
      </c>
      <c r="K70" s="263">
        <v>-10.526315789473685</v>
      </c>
    </row>
    <row r="71" spans="1:11" ht="13.5" customHeight="1" x14ac:dyDescent="0.2">
      <c r="A71" s="256">
        <v>84</v>
      </c>
      <c r="B71" s="257" t="s">
        <v>306</v>
      </c>
      <c r="C71" s="258"/>
      <c r="D71" s="259">
        <v>0.93833780160857905</v>
      </c>
      <c r="E71" s="552">
        <v>14</v>
      </c>
      <c r="F71" s="553">
        <v>23</v>
      </c>
      <c r="G71" s="553">
        <v>35</v>
      </c>
      <c r="H71" s="553">
        <v>15</v>
      </c>
      <c r="I71" s="554">
        <v>19</v>
      </c>
      <c r="J71" s="260">
        <v>-5</v>
      </c>
      <c r="K71" s="263">
        <v>-26.315789473684209</v>
      </c>
    </row>
    <row r="72" spans="1:11" ht="13.5" customHeight="1" x14ac:dyDescent="0.2">
      <c r="A72" s="256" t="s">
        <v>307</v>
      </c>
      <c r="B72" s="257" t="s">
        <v>308</v>
      </c>
      <c r="C72" s="258"/>
      <c r="D72" s="259">
        <v>0.33512064343163539</v>
      </c>
      <c r="E72" s="552">
        <v>5</v>
      </c>
      <c r="F72" s="553">
        <v>8</v>
      </c>
      <c r="G72" s="553">
        <v>20</v>
      </c>
      <c r="H72" s="553">
        <v>8</v>
      </c>
      <c r="I72" s="554">
        <v>8</v>
      </c>
      <c r="J72" s="260">
        <v>-3</v>
      </c>
      <c r="K72" s="263">
        <v>-37.5</v>
      </c>
    </row>
    <row r="73" spans="1:11" ht="13.5" customHeight="1" x14ac:dyDescent="0.2">
      <c r="A73" s="256" t="s">
        <v>309</v>
      </c>
      <c r="B73" s="257" t="s">
        <v>310</v>
      </c>
      <c r="C73" s="258"/>
      <c r="D73" s="259" t="s">
        <v>546</v>
      </c>
      <c r="E73" s="260" t="s">
        <v>546</v>
      </c>
      <c r="F73" s="553">
        <v>7</v>
      </c>
      <c r="G73" s="553">
        <v>6</v>
      </c>
      <c r="H73" s="553">
        <v>3</v>
      </c>
      <c r="I73" s="554">
        <v>3</v>
      </c>
      <c r="J73" s="260" t="s">
        <v>546</v>
      </c>
      <c r="K73" s="263" t="s">
        <v>546</v>
      </c>
    </row>
    <row r="74" spans="1:11" s="86" customFormat="1" ht="13.5" customHeight="1" x14ac:dyDescent="0.2">
      <c r="A74" s="256" t="s">
        <v>311</v>
      </c>
      <c r="B74" s="257" t="s">
        <v>312</v>
      </c>
      <c r="C74" s="258"/>
      <c r="D74" s="259">
        <v>0</v>
      </c>
      <c r="E74" s="260">
        <v>0</v>
      </c>
      <c r="F74" s="261">
        <v>0</v>
      </c>
      <c r="G74" s="261">
        <v>0</v>
      </c>
      <c r="H74" s="261">
        <v>0</v>
      </c>
      <c r="I74" s="262" t="s">
        <v>546</v>
      </c>
      <c r="J74" s="260" t="s">
        <v>546</v>
      </c>
      <c r="K74" s="263" t="s">
        <v>546</v>
      </c>
    </row>
    <row r="75" spans="1:11" s="113" customFormat="1" ht="13.5" customHeight="1" x14ac:dyDescent="0.15">
      <c r="A75" s="256">
        <v>91</v>
      </c>
      <c r="B75" s="257" t="s">
        <v>313</v>
      </c>
      <c r="C75" s="258"/>
      <c r="D75" s="259">
        <v>0</v>
      </c>
      <c r="E75" s="260">
        <v>0</v>
      </c>
      <c r="F75" s="261" t="s">
        <v>546</v>
      </c>
      <c r="G75" s="261">
        <v>0</v>
      </c>
      <c r="H75" s="261" t="s">
        <v>546</v>
      </c>
      <c r="I75" s="262" t="s">
        <v>546</v>
      </c>
      <c r="J75" s="260" t="s">
        <v>546</v>
      </c>
      <c r="K75" s="263" t="s">
        <v>546</v>
      </c>
    </row>
    <row r="76" spans="1:11" s="113" customFormat="1" ht="13.5" customHeight="1" x14ac:dyDescent="0.15">
      <c r="A76" s="256">
        <v>92</v>
      </c>
      <c r="B76" s="257" t="s">
        <v>314</v>
      </c>
      <c r="C76" s="258"/>
      <c r="D76" s="259" t="s">
        <v>546</v>
      </c>
      <c r="E76" s="260" t="s">
        <v>546</v>
      </c>
      <c r="F76" s="553">
        <v>7</v>
      </c>
      <c r="G76" s="553">
        <v>9</v>
      </c>
      <c r="H76" s="553">
        <v>8</v>
      </c>
      <c r="I76" s="554">
        <v>12</v>
      </c>
      <c r="J76" s="260" t="s">
        <v>546</v>
      </c>
      <c r="K76" s="263" t="s">
        <v>546</v>
      </c>
    </row>
    <row r="77" spans="1:11" s="86" customFormat="1" ht="13.5" customHeight="1" x14ac:dyDescent="0.2">
      <c r="A77" s="256">
        <v>93</v>
      </c>
      <c r="B77" s="257" t="s">
        <v>315</v>
      </c>
      <c r="C77" s="258"/>
      <c r="D77" s="259">
        <v>0</v>
      </c>
      <c r="E77" s="260">
        <v>0</v>
      </c>
      <c r="F77" s="553">
        <v>3</v>
      </c>
      <c r="G77" s="261" t="s">
        <v>546</v>
      </c>
      <c r="H77" s="261" t="s">
        <v>546</v>
      </c>
      <c r="I77" s="262" t="s">
        <v>546</v>
      </c>
      <c r="J77" s="260" t="s">
        <v>546</v>
      </c>
      <c r="K77" s="263" t="s">
        <v>546</v>
      </c>
    </row>
    <row r="78" spans="1:11" s="346" customFormat="1" ht="13.5" customHeight="1" x14ac:dyDescent="0.2">
      <c r="A78" s="256">
        <v>94</v>
      </c>
      <c r="B78" s="257" t="s">
        <v>316</v>
      </c>
      <c r="C78" s="258"/>
      <c r="D78" s="259" t="s">
        <v>546</v>
      </c>
      <c r="E78" s="260" t="s">
        <v>546</v>
      </c>
      <c r="F78" s="553">
        <v>8</v>
      </c>
      <c r="G78" s="261" t="s">
        <v>546</v>
      </c>
      <c r="H78" s="553">
        <v>3</v>
      </c>
      <c r="I78" s="262" t="s">
        <v>546</v>
      </c>
      <c r="J78" s="260" t="s">
        <v>546</v>
      </c>
      <c r="K78" s="263" t="s">
        <v>546</v>
      </c>
    </row>
    <row r="79" spans="1:11" s="86" customFormat="1" ht="13.5" customHeight="1" x14ac:dyDescent="0.2">
      <c r="A79" s="270" t="s">
        <v>317</v>
      </c>
      <c r="B79" s="271" t="s">
        <v>318</v>
      </c>
      <c r="C79" s="272"/>
      <c r="D79" s="273">
        <v>0.46916890080428952</v>
      </c>
      <c r="E79" s="555">
        <v>7</v>
      </c>
      <c r="F79" s="556">
        <v>8</v>
      </c>
      <c r="G79" s="556">
        <v>6</v>
      </c>
      <c r="H79" s="556">
        <v>9</v>
      </c>
      <c r="I79" s="557">
        <v>10</v>
      </c>
      <c r="J79" s="274">
        <v>-3</v>
      </c>
      <c r="K79" s="551">
        <v>-30</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364</v>
      </c>
      <c r="B82" s="116"/>
      <c r="C82" s="116"/>
      <c r="D82" s="116"/>
      <c r="E82" s="116"/>
      <c r="F82" s="116"/>
      <c r="G82" s="116"/>
      <c r="H82" s="116"/>
      <c r="I82" s="116"/>
      <c r="J82" s="116"/>
      <c r="K82" s="116"/>
    </row>
    <row r="83" spans="1:11" ht="21" customHeight="1" x14ac:dyDescent="0.2">
      <c r="A83" s="382" t="s">
        <v>372</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366</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85451-3161-4352-ABFE-3650E8EF0929}">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373</v>
      </c>
      <c r="B3" s="38"/>
      <c r="C3" s="38"/>
      <c r="D3" s="38"/>
      <c r="E3" s="38"/>
      <c r="F3" s="38"/>
      <c r="G3" s="38"/>
      <c r="H3" s="38"/>
      <c r="I3" s="38"/>
      <c r="J3" s="38"/>
      <c r="K3" s="38"/>
    </row>
    <row r="4" spans="1:13" s="39" customFormat="1" ht="12" customHeight="1" x14ac:dyDescent="0.2">
      <c r="A4" s="86" t="s">
        <v>374</v>
      </c>
      <c r="B4" s="257"/>
      <c r="C4" s="257"/>
      <c r="D4" s="257"/>
      <c r="E4" s="257"/>
      <c r="F4" s="257"/>
      <c r="G4" s="257"/>
      <c r="H4" s="257"/>
      <c r="I4" s="257"/>
      <c r="J4" s="257"/>
      <c r="K4" s="257"/>
      <c r="L4" s="257"/>
      <c r="M4" s="257"/>
    </row>
    <row r="5" spans="1:13" s="39" customFormat="1" ht="12" customHeight="1" x14ac:dyDescent="0.2">
      <c r="A5" s="388" t="s">
        <v>375</v>
      </c>
      <c r="B5" s="388"/>
      <c r="C5" s="389"/>
      <c r="D5" s="389"/>
      <c r="E5" s="389"/>
      <c r="F5" s="390"/>
      <c r="G5" s="390"/>
      <c r="H5" s="390"/>
      <c r="I5" s="390"/>
      <c r="J5" s="390"/>
      <c r="K5" s="390"/>
      <c r="L5" s="390"/>
      <c r="M5" s="390"/>
    </row>
    <row r="6" spans="1:13" s="39" customFormat="1" ht="16.5" customHeight="1" x14ac:dyDescent="0.2">
      <c r="A6" s="391" t="s">
        <v>376</v>
      </c>
      <c r="B6" s="391"/>
      <c r="C6" s="391"/>
      <c r="D6" s="391"/>
      <c r="E6" s="391"/>
      <c r="F6" s="391"/>
      <c r="G6" s="391"/>
      <c r="H6" s="391"/>
      <c r="I6" s="391"/>
      <c r="J6" s="391"/>
      <c r="K6" s="391"/>
      <c r="L6" s="391"/>
      <c r="M6" s="391"/>
    </row>
    <row r="7" spans="1:13" customFormat="1" ht="33.950000000000003" customHeight="1" x14ac:dyDescent="0.2">
      <c r="A7" s="47" t="s">
        <v>377</v>
      </c>
      <c r="B7" s="392" t="s">
        <v>378</v>
      </c>
      <c r="C7" s="392"/>
      <c r="D7" s="392"/>
      <c r="E7" s="392"/>
      <c r="F7" s="392"/>
      <c r="G7" s="392"/>
      <c r="H7" s="393"/>
      <c r="I7" s="392" t="s">
        <v>379</v>
      </c>
      <c r="J7" s="392"/>
      <c r="K7" s="393"/>
      <c r="L7" s="394" t="s">
        <v>380</v>
      </c>
      <c r="M7" s="395"/>
    </row>
    <row r="8" spans="1:13" ht="23.85" customHeight="1" x14ac:dyDescent="0.2">
      <c r="A8" s="56"/>
      <c r="B8" s="396" t="s">
        <v>96</v>
      </c>
      <c r="C8" s="397" t="s">
        <v>98</v>
      </c>
      <c r="D8" s="397" t="s">
        <v>99</v>
      </c>
      <c r="E8" s="397" t="s">
        <v>381</v>
      </c>
      <c r="F8" s="397" t="s">
        <v>382</v>
      </c>
      <c r="G8" s="397" t="s">
        <v>100</v>
      </c>
      <c r="H8" s="398" t="s">
        <v>383</v>
      </c>
      <c r="I8" s="396" t="s">
        <v>96</v>
      </c>
      <c r="J8" s="396" t="s">
        <v>384</v>
      </c>
      <c r="K8" s="399" t="s">
        <v>385</v>
      </c>
      <c r="L8" s="400" t="s">
        <v>386</v>
      </c>
      <c r="M8" s="401" t="s">
        <v>387</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388</v>
      </c>
      <c r="B10" s="80">
        <v>27154</v>
      </c>
      <c r="C10" s="79">
        <v>13711</v>
      </c>
      <c r="D10" s="79">
        <v>13443</v>
      </c>
      <c r="E10" s="79">
        <v>19348</v>
      </c>
      <c r="F10" s="79">
        <v>7805</v>
      </c>
      <c r="G10" s="79">
        <v>1810</v>
      </c>
      <c r="H10" s="79">
        <v>10329</v>
      </c>
      <c r="I10" s="80">
        <v>4090</v>
      </c>
      <c r="J10" s="79">
        <v>3058</v>
      </c>
      <c r="K10" s="79">
        <v>1032</v>
      </c>
      <c r="L10" s="405">
        <v>1301</v>
      </c>
      <c r="M10" s="406">
        <v>1617</v>
      </c>
    </row>
    <row r="11" spans="1:13" ht="15" customHeight="1" x14ac:dyDescent="0.2">
      <c r="A11" s="404" t="s">
        <v>389</v>
      </c>
      <c r="B11" s="80">
        <v>27129</v>
      </c>
      <c r="C11" s="79">
        <v>13751</v>
      </c>
      <c r="D11" s="79">
        <v>13378</v>
      </c>
      <c r="E11" s="79">
        <v>19312</v>
      </c>
      <c r="F11" s="79">
        <v>7817</v>
      </c>
      <c r="G11" s="79">
        <v>1733</v>
      </c>
      <c r="H11" s="79">
        <v>10370</v>
      </c>
      <c r="I11" s="80">
        <v>4037</v>
      </c>
      <c r="J11" s="79">
        <v>3015</v>
      </c>
      <c r="K11" s="79">
        <v>1022</v>
      </c>
      <c r="L11" s="405">
        <v>1658</v>
      </c>
      <c r="M11" s="406">
        <v>1688</v>
      </c>
    </row>
    <row r="12" spans="1:13" ht="11.1" customHeight="1" x14ac:dyDescent="0.2">
      <c r="A12" s="404" t="s">
        <v>390</v>
      </c>
      <c r="B12" s="80">
        <v>27442</v>
      </c>
      <c r="C12" s="79">
        <v>13975</v>
      </c>
      <c r="D12" s="79">
        <v>13467</v>
      </c>
      <c r="E12" s="79">
        <v>19516</v>
      </c>
      <c r="F12" s="79">
        <v>7926</v>
      </c>
      <c r="G12" s="79">
        <v>1664</v>
      </c>
      <c r="H12" s="79">
        <v>10583</v>
      </c>
      <c r="I12" s="80">
        <v>4219</v>
      </c>
      <c r="J12" s="79">
        <v>3138</v>
      </c>
      <c r="K12" s="79">
        <v>1081</v>
      </c>
      <c r="L12" s="405">
        <v>1589</v>
      </c>
      <c r="M12" s="406">
        <v>1286</v>
      </c>
    </row>
    <row r="13" spans="1:13" ht="11.1" customHeight="1" x14ac:dyDescent="0.2">
      <c r="A13" s="404" t="s">
        <v>391</v>
      </c>
      <c r="B13" s="80">
        <v>27730</v>
      </c>
      <c r="C13" s="79">
        <v>14205</v>
      </c>
      <c r="D13" s="79">
        <v>13525</v>
      </c>
      <c r="E13" s="79">
        <v>19741</v>
      </c>
      <c r="F13" s="79">
        <v>7989</v>
      </c>
      <c r="G13" s="79">
        <v>1906</v>
      </c>
      <c r="H13" s="79">
        <v>10636</v>
      </c>
      <c r="I13" s="80">
        <v>4173</v>
      </c>
      <c r="J13" s="79">
        <v>3047</v>
      </c>
      <c r="K13" s="79">
        <v>1126</v>
      </c>
      <c r="L13" s="405">
        <v>2072</v>
      </c>
      <c r="M13" s="406">
        <v>1765</v>
      </c>
    </row>
    <row r="14" spans="1:13" ht="11.1" customHeight="1" x14ac:dyDescent="0.2">
      <c r="A14" s="404" t="s">
        <v>392</v>
      </c>
      <c r="B14" s="80">
        <v>27266</v>
      </c>
      <c r="C14" s="79">
        <v>13858</v>
      </c>
      <c r="D14" s="79">
        <v>13408</v>
      </c>
      <c r="E14" s="79">
        <v>19393</v>
      </c>
      <c r="F14" s="79">
        <v>7873</v>
      </c>
      <c r="G14" s="79">
        <v>1826</v>
      </c>
      <c r="H14" s="79">
        <v>10502</v>
      </c>
      <c r="I14" s="80">
        <v>4084</v>
      </c>
      <c r="J14" s="79">
        <v>3010</v>
      </c>
      <c r="K14" s="79">
        <v>1074</v>
      </c>
      <c r="L14" s="405">
        <v>1029</v>
      </c>
      <c r="M14" s="406">
        <v>1506</v>
      </c>
    </row>
    <row r="15" spans="1:13" ht="15" customHeight="1" x14ac:dyDescent="0.2">
      <c r="A15" s="404" t="s">
        <v>393</v>
      </c>
      <c r="B15" s="80">
        <v>27361</v>
      </c>
      <c r="C15" s="79">
        <v>13978</v>
      </c>
      <c r="D15" s="79">
        <v>13383</v>
      </c>
      <c r="E15" s="79">
        <v>19469</v>
      </c>
      <c r="F15" s="79">
        <v>7892</v>
      </c>
      <c r="G15" s="79">
        <v>1784</v>
      </c>
      <c r="H15" s="79">
        <v>10611</v>
      </c>
      <c r="I15" s="80">
        <v>4031</v>
      </c>
      <c r="J15" s="79">
        <v>2956</v>
      </c>
      <c r="K15" s="79">
        <v>1075</v>
      </c>
      <c r="L15" s="405">
        <v>1898</v>
      </c>
      <c r="M15" s="406">
        <v>1813</v>
      </c>
    </row>
    <row r="16" spans="1:13" ht="11.1" customHeight="1" x14ac:dyDescent="0.2">
      <c r="A16" s="404" t="s">
        <v>390</v>
      </c>
      <c r="B16" s="80">
        <v>27497</v>
      </c>
      <c r="C16" s="79">
        <v>14103</v>
      </c>
      <c r="D16" s="79">
        <v>13394</v>
      </c>
      <c r="E16" s="79">
        <v>19515</v>
      </c>
      <c r="F16" s="79">
        <v>7982</v>
      </c>
      <c r="G16" s="79">
        <v>1761</v>
      </c>
      <c r="H16" s="79">
        <v>10750</v>
      </c>
      <c r="I16" s="80">
        <v>4274</v>
      </c>
      <c r="J16" s="79">
        <v>3102</v>
      </c>
      <c r="K16" s="79">
        <v>1172</v>
      </c>
      <c r="L16" s="405">
        <v>1608</v>
      </c>
      <c r="M16" s="406">
        <v>1446</v>
      </c>
    </row>
    <row r="17" spans="1:13" ht="11.1" customHeight="1" x14ac:dyDescent="0.2">
      <c r="A17" s="404" t="s">
        <v>391</v>
      </c>
      <c r="B17" s="80">
        <v>27683</v>
      </c>
      <c r="C17" s="79">
        <v>14270</v>
      </c>
      <c r="D17" s="79">
        <v>13413</v>
      </c>
      <c r="E17" s="79">
        <v>19702</v>
      </c>
      <c r="F17" s="79">
        <v>7981</v>
      </c>
      <c r="G17" s="79">
        <v>1970</v>
      </c>
      <c r="H17" s="79">
        <v>10802</v>
      </c>
      <c r="I17" s="80">
        <v>4245</v>
      </c>
      <c r="J17" s="79">
        <v>3039</v>
      </c>
      <c r="K17" s="79">
        <v>1206</v>
      </c>
      <c r="L17" s="405">
        <v>2121</v>
      </c>
      <c r="M17" s="406">
        <v>1820</v>
      </c>
    </row>
    <row r="18" spans="1:13" ht="11.1" customHeight="1" x14ac:dyDescent="0.2">
      <c r="A18" s="404" t="s">
        <v>392</v>
      </c>
      <c r="B18" s="80">
        <v>27318</v>
      </c>
      <c r="C18" s="79">
        <v>14018</v>
      </c>
      <c r="D18" s="79">
        <v>13300</v>
      </c>
      <c r="E18" s="79">
        <v>19358</v>
      </c>
      <c r="F18" s="79">
        <v>7960</v>
      </c>
      <c r="G18" s="79">
        <v>1906</v>
      </c>
      <c r="H18" s="79">
        <v>10731</v>
      </c>
      <c r="I18" s="80">
        <v>4083</v>
      </c>
      <c r="J18" s="79">
        <v>2922</v>
      </c>
      <c r="K18" s="79">
        <v>1161</v>
      </c>
      <c r="L18" s="405">
        <v>1259</v>
      </c>
      <c r="M18" s="406">
        <v>1628</v>
      </c>
    </row>
    <row r="19" spans="1:13" ht="15" customHeight="1" x14ac:dyDescent="0.2">
      <c r="A19" s="404" t="s">
        <v>394</v>
      </c>
      <c r="B19" s="80">
        <v>27472</v>
      </c>
      <c r="C19" s="79">
        <v>14217</v>
      </c>
      <c r="D19" s="79">
        <v>13255</v>
      </c>
      <c r="E19" s="79">
        <v>19504</v>
      </c>
      <c r="F19" s="79">
        <v>7968</v>
      </c>
      <c r="G19" s="79">
        <v>1882</v>
      </c>
      <c r="H19" s="79">
        <v>10847</v>
      </c>
      <c r="I19" s="80">
        <v>4033</v>
      </c>
      <c r="J19" s="79">
        <v>2896</v>
      </c>
      <c r="K19" s="79">
        <v>1137</v>
      </c>
      <c r="L19" s="405">
        <v>2102</v>
      </c>
      <c r="M19" s="406">
        <v>1986</v>
      </c>
    </row>
    <row r="20" spans="1:13" ht="11.1" customHeight="1" x14ac:dyDescent="0.2">
      <c r="A20" s="404" t="s">
        <v>390</v>
      </c>
      <c r="B20" s="80">
        <v>27806</v>
      </c>
      <c r="C20" s="79">
        <v>14514</v>
      </c>
      <c r="D20" s="79">
        <v>13292</v>
      </c>
      <c r="E20" s="79">
        <v>19851</v>
      </c>
      <c r="F20" s="79">
        <v>7955</v>
      </c>
      <c r="G20" s="79">
        <v>1835</v>
      </c>
      <c r="H20" s="79">
        <v>11094</v>
      </c>
      <c r="I20" s="80">
        <v>4186</v>
      </c>
      <c r="J20" s="79">
        <v>2993</v>
      </c>
      <c r="K20" s="79">
        <v>1193</v>
      </c>
      <c r="L20" s="405">
        <v>1706</v>
      </c>
      <c r="M20" s="406">
        <v>1467</v>
      </c>
    </row>
    <row r="21" spans="1:13" ht="11.1" customHeight="1" x14ac:dyDescent="0.2">
      <c r="A21" s="404" t="s">
        <v>391</v>
      </c>
      <c r="B21" s="80">
        <v>28196</v>
      </c>
      <c r="C21" s="79">
        <v>14776</v>
      </c>
      <c r="D21" s="79">
        <v>13420</v>
      </c>
      <c r="E21" s="79">
        <v>20002</v>
      </c>
      <c r="F21" s="79">
        <v>8194</v>
      </c>
      <c r="G21" s="79">
        <v>2111</v>
      </c>
      <c r="H21" s="79">
        <v>11183</v>
      </c>
      <c r="I21" s="80">
        <v>4235</v>
      </c>
      <c r="J21" s="79">
        <v>2984</v>
      </c>
      <c r="K21" s="79">
        <v>1251</v>
      </c>
      <c r="L21" s="405">
        <v>2271</v>
      </c>
      <c r="M21" s="406">
        <v>1941</v>
      </c>
    </row>
    <row r="22" spans="1:13" ht="11.1" customHeight="1" x14ac:dyDescent="0.2">
      <c r="A22" s="404" t="s">
        <v>392</v>
      </c>
      <c r="B22" s="80">
        <v>27806</v>
      </c>
      <c r="C22" s="79">
        <v>14493</v>
      </c>
      <c r="D22" s="79">
        <v>13313</v>
      </c>
      <c r="E22" s="79">
        <v>19598</v>
      </c>
      <c r="F22" s="79">
        <v>8208</v>
      </c>
      <c r="G22" s="79">
        <v>2047</v>
      </c>
      <c r="H22" s="79">
        <v>11044</v>
      </c>
      <c r="I22" s="80">
        <v>4105</v>
      </c>
      <c r="J22" s="79">
        <v>2904</v>
      </c>
      <c r="K22" s="79">
        <v>1201</v>
      </c>
      <c r="L22" s="405">
        <v>1197</v>
      </c>
      <c r="M22" s="406">
        <v>1638</v>
      </c>
    </row>
    <row r="23" spans="1:13" ht="15" customHeight="1" x14ac:dyDescent="0.2">
      <c r="A23" s="404" t="s">
        <v>395</v>
      </c>
      <c r="B23" s="80">
        <v>27818</v>
      </c>
      <c r="C23" s="79">
        <v>14504</v>
      </c>
      <c r="D23" s="79">
        <v>13314</v>
      </c>
      <c r="E23" s="79">
        <v>19641</v>
      </c>
      <c r="F23" s="79">
        <v>8177</v>
      </c>
      <c r="G23" s="79">
        <v>2007</v>
      </c>
      <c r="H23" s="79">
        <v>11090</v>
      </c>
      <c r="I23" s="80">
        <v>4017</v>
      </c>
      <c r="J23" s="79">
        <v>2815</v>
      </c>
      <c r="K23" s="79">
        <v>1202</v>
      </c>
      <c r="L23" s="405">
        <v>1837</v>
      </c>
      <c r="M23" s="406">
        <v>1979</v>
      </c>
    </row>
    <row r="24" spans="1:13" ht="11.1" customHeight="1" x14ac:dyDescent="0.2">
      <c r="A24" s="404" t="s">
        <v>390</v>
      </c>
      <c r="B24" s="80">
        <v>27912</v>
      </c>
      <c r="C24" s="79">
        <v>14547</v>
      </c>
      <c r="D24" s="79">
        <v>13365</v>
      </c>
      <c r="E24" s="79">
        <v>19651</v>
      </c>
      <c r="F24" s="79">
        <v>8261</v>
      </c>
      <c r="G24" s="79">
        <v>1991</v>
      </c>
      <c r="H24" s="79">
        <v>11162</v>
      </c>
      <c r="I24" s="80">
        <v>4199</v>
      </c>
      <c r="J24" s="79">
        <v>2896</v>
      </c>
      <c r="K24" s="79">
        <v>1303</v>
      </c>
      <c r="L24" s="405">
        <v>1676</v>
      </c>
      <c r="M24" s="406">
        <v>1644</v>
      </c>
    </row>
    <row r="25" spans="1:13" ht="11.1" customHeight="1" x14ac:dyDescent="0.2">
      <c r="A25" s="404" t="s">
        <v>391</v>
      </c>
      <c r="B25" s="80">
        <v>28228</v>
      </c>
      <c r="C25" s="79">
        <v>14745</v>
      </c>
      <c r="D25" s="79">
        <v>13483</v>
      </c>
      <c r="E25" s="79">
        <v>19822</v>
      </c>
      <c r="F25" s="79">
        <v>8406</v>
      </c>
      <c r="G25" s="79">
        <v>2272</v>
      </c>
      <c r="H25" s="79">
        <v>11243</v>
      </c>
      <c r="I25" s="80">
        <v>4088</v>
      </c>
      <c r="J25" s="79">
        <v>2826</v>
      </c>
      <c r="K25" s="79">
        <v>1262</v>
      </c>
      <c r="L25" s="405">
        <v>2240</v>
      </c>
      <c r="M25" s="406">
        <v>1935</v>
      </c>
    </row>
    <row r="26" spans="1:13" ht="11.1" customHeight="1" x14ac:dyDescent="0.2">
      <c r="A26" s="404" t="s">
        <v>392</v>
      </c>
      <c r="B26" s="80">
        <v>27827</v>
      </c>
      <c r="C26" s="79">
        <v>14457</v>
      </c>
      <c r="D26" s="79">
        <v>13370</v>
      </c>
      <c r="E26" s="79">
        <v>19472</v>
      </c>
      <c r="F26" s="79">
        <v>8355</v>
      </c>
      <c r="G26" s="79">
        <v>2196</v>
      </c>
      <c r="H26" s="79">
        <v>11115</v>
      </c>
      <c r="I26" s="80">
        <v>3956</v>
      </c>
      <c r="J26" s="79">
        <v>2737</v>
      </c>
      <c r="K26" s="79">
        <v>1219</v>
      </c>
      <c r="L26" s="405">
        <v>1228</v>
      </c>
      <c r="M26" s="406">
        <v>1605</v>
      </c>
    </row>
    <row r="27" spans="1:13" ht="15" customHeight="1" x14ac:dyDescent="0.2">
      <c r="A27" s="404" t="s">
        <v>396</v>
      </c>
      <c r="B27" s="80">
        <v>27678</v>
      </c>
      <c r="C27" s="79">
        <v>14361</v>
      </c>
      <c r="D27" s="79">
        <v>13317</v>
      </c>
      <c r="E27" s="79">
        <v>19344</v>
      </c>
      <c r="F27" s="79">
        <v>8334</v>
      </c>
      <c r="G27" s="79">
        <v>2140</v>
      </c>
      <c r="H27" s="79">
        <v>11111</v>
      </c>
      <c r="I27" s="80">
        <v>3688</v>
      </c>
      <c r="J27" s="79">
        <v>2551</v>
      </c>
      <c r="K27" s="79">
        <v>1137</v>
      </c>
      <c r="L27" s="405">
        <v>1855</v>
      </c>
      <c r="M27" s="406">
        <v>2015</v>
      </c>
    </row>
    <row r="28" spans="1:13" ht="11.1" customHeight="1" x14ac:dyDescent="0.2">
      <c r="A28" s="404" t="s">
        <v>390</v>
      </c>
      <c r="B28" s="80">
        <v>27447</v>
      </c>
      <c r="C28" s="79">
        <v>14223</v>
      </c>
      <c r="D28" s="79">
        <v>13224</v>
      </c>
      <c r="E28" s="79">
        <v>19135</v>
      </c>
      <c r="F28" s="79">
        <v>8312</v>
      </c>
      <c r="G28" s="79">
        <v>2059</v>
      </c>
      <c r="H28" s="79">
        <v>11172</v>
      </c>
      <c r="I28" s="80">
        <v>3715</v>
      </c>
      <c r="J28" s="79">
        <v>2584</v>
      </c>
      <c r="K28" s="79">
        <v>1131</v>
      </c>
      <c r="L28" s="405">
        <v>1041</v>
      </c>
      <c r="M28" s="406">
        <v>1320</v>
      </c>
    </row>
    <row r="29" spans="1:13" ht="11.1" customHeight="1" x14ac:dyDescent="0.2">
      <c r="A29" s="404" t="s">
        <v>391</v>
      </c>
      <c r="B29" s="80">
        <v>27765</v>
      </c>
      <c r="C29" s="79">
        <v>14402</v>
      </c>
      <c r="D29" s="79">
        <v>13363</v>
      </c>
      <c r="E29" s="79">
        <v>19290</v>
      </c>
      <c r="F29" s="79">
        <v>8475</v>
      </c>
      <c r="G29" s="79">
        <v>2305</v>
      </c>
      <c r="H29" s="79">
        <v>11227</v>
      </c>
      <c r="I29" s="80">
        <v>3787</v>
      </c>
      <c r="J29" s="79">
        <v>2602</v>
      </c>
      <c r="K29" s="79">
        <v>1185</v>
      </c>
      <c r="L29" s="405">
        <v>2111</v>
      </c>
      <c r="M29" s="406">
        <v>1753</v>
      </c>
    </row>
    <row r="30" spans="1:13" ht="11.1" customHeight="1" x14ac:dyDescent="0.2">
      <c r="A30" s="404" t="s">
        <v>392</v>
      </c>
      <c r="B30" s="80">
        <v>27676</v>
      </c>
      <c r="C30" s="79">
        <v>14338</v>
      </c>
      <c r="D30" s="79">
        <v>13338</v>
      </c>
      <c r="E30" s="79">
        <v>19210</v>
      </c>
      <c r="F30" s="79">
        <v>8466</v>
      </c>
      <c r="G30" s="79">
        <v>2286</v>
      </c>
      <c r="H30" s="79">
        <v>11228</v>
      </c>
      <c r="I30" s="80">
        <v>3674</v>
      </c>
      <c r="J30" s="79">
        <v>2486</v>
      </c>
      <c r="K30" s="79">
        <v>1188</v>
      </c>
      <c r="L30" s="405">
        <v>1354</v>
      </c>
      <c r="M30" s="406">
        <v>1446</v>
      </c>
    </row>
    <row r="31" spans="1:13" ht="15" customHeight="1" x14ac:dyDescent="0.2">
      <c r="A31" s="404" t="s">
        <v>397</v>
      </c>
      <c r="B31" s="80">
        <v>27534</v>
      </c>
      <c r="C31" s="79">
        <v>14296</v>
      </c>
      <c r="D31" s="79">
        <v>13238</v>
      </c>
      <c r="E31" s="79">
        <v>19116</v>
      </c>
      <c r="F31" s="79">
        <v>8418</v>
      </c>
      <c r="G31" s="79">
        <v>2265</v>
      </c>
      <c r="H31" s="79">
        <v>11190</v>
      </c>
      <c r="I31" s="80">
        <v>3560</v>
      </c>
      <c r="J31" s="79">
        <v>2412</v>
      </c>
      <c r="K31" s="79">
        <v>1148</v>
      </c>
      <c r="L31" s="405">
        <v>1681</v>
      </c>
      <c r="M31" s="406">
        <v>1760</v>
      </c>
    </row>
    <row r="32" spans="1:13" ht="11.1" customHeight="1" x14ac:dyDescent="0.2">
      <c r="A32" s="404" t="s">
        <v>390</v>
      </c>
      <c r="B32" s="80">
        <v>27833</v>
      </c>
      <c r="C32" s="79">
        <v>14430</v>
      </c>
      <c r="D32" s="79">
        <v>13403</v>
      </c>
      <c r="E32" s="79">
        <v>19297</v>
      </c>
      <c r="F32" s="79">
        <v>8536</v>
      </c>
      <c r="G32" s="79">
        <v>2204</v>
      </c>
      <c r="H32" s="79">
        <v>11378</v>
      </c>
      <c r="I32" s="80">
        <v>3699</v>
      </c>
      <c r="J32" s="79">
        <v>2505</v>
      </c>
      <c r="K32" s="79">
        <v>1194</v>
      </c>
      <c r="L32" s="405">
        <v>1616</v>
      </c>
      <c r="M32" s="406">
        <v>1436</v>
      </c>
    </row>
    <row r="33" spans="1:13" ht="11.1" customHeight="1" x14ac:dyDescent="0.2">
      <c r="A33" s="404" t="s">
        <v>391</v>
      </c>
      <c r="B33" s="80">
        <v>28189</v>
      </c>
      <c r="C33" s="79">
        <v>14680</v>
      </c>
      <c r="D33" s="79">
        <v>13509</v>
      </c>
      <c r="E33" s="79">
        <v>19499</v>
      </c>
      <c r="F33" s="79">
        <v>8690</v>
      </c>
      <c r="G33" s="79">
        <v>2503</v>
      </c>
      <c r="H33" s="79">
        <v>11361</v>
      </c>
      <c r="I33" s="80">
        <v>3745</v>
      </c>
      <c r="J33" s="79">
        <v>2478</v>
      </c>
      <c r="K33" s="79">
        <v>1267</v>
      </c>
      <c r="L33" s="405">
        <v>2254</v>
      </c>
      <c r="M33" s="406">
        <v>1877</v>
      </c>
    </row>
    <row r="34" spans="1:13" ht="11.1" customHeight="1" x14ac:dyDescent="0.2">
      <c r="A34" s="404" t="s">
        <v>392</v>
      </c>
      <c r="B34" s="80">
        <v>28094</v>
      </c>
      <c r="C34" s="79">
        <v>14581</v>
      </c>
      <c r="D34" s="79">
        <v>13513</v>
      </c>
      <c r="E34" s="79">
        <v>19370</v>
      </c>
      <c r="F34" s="79">
        <v>8724</v>
      </c>
      <c r="G34" s="79">
        <v>2490</v>
      </c>
      <c r="H34" s="79">
        <v>11331</v>
      </c>
      <c r="I34" s="80">
        <v>3627</v>
      </c>
      <c r="J34" s="79">
        <v>2426</v>
      </c>
      <c r="K34" s="79">
        <v>1201</v>
      </c>
      <c r="L34" s="405">
        <v>1356</v>
      </c>
      <c r="M34" s="406">
        <v>1488</v>
      </c>
    </row>
    <row r="35" spans="1:13" ht="15" customHeight="1" x14ac:dyDescent="0.2">
      <c r="A35" s="404" t="s">
        <v>398</v>
      </c>
      <c r="B35" s="80">
        <v>28104</v>
      </c>
      <c r="C35" s="79">
        <v>14609</v>
      </c>
      <c r="D35" s="79">
        <v>13495</v>
      </c>
      <c r="E35" s="79">
        <v>19345</v>
      </c>
      <c r="F35" s="79">
        <v>8759</v>
      </c>
      <c r="G35" s="79">
        <v>2455</v>
      </c>
      <c r="H35" s="79">
        <v>11408</v>
      </c>
      <c r="I35" s="80">
        <v>3647</v>
      </c>
      <c r="J35" s="79">
        <v>2432</v>
      </c>
      <c r="K35" s="79">
        <v>1215</v>
      </c>
      <c r="L35" s="405">
        <v>1879</v>
      </c>
      <c r="M35" s="406">
        <v>1861</v>
      </c>
    </row>
    <row r="36" spans="1:13" ht="11.1" customHeight="1" x14ac:dyDescent="0.2">
      <c r="A36" s="404" t="s">
        <v>390</v>
      </c>
      <c r="B36" s="80">
        <v>27985</v>
      </c>
      <c r="C36" s="79">
        <v>14613</v>
      </c>
      <c r="D36" s="79">
        <v>13372</v>
      </c>
      <c r="E36" s="79">
        <v>19305</v>
      </c>
      <c r="F36" s="79">
        <v>8680</v>
      </c>
      <c r="G36" s="79">
        <v>2394</v>
      </c>
      <c r="H36" s="79">
        <v>11416</v>
      </c>
      <c r="I36" s="80">
        <v>3823</v>
      </c>
      <c r="J36" s="79">
        <v>2524</v>
      </c>
      <c r="K36" s="79">
        <v>1299</v>
      </c>
      <c r="L36" s="405">
        <v>1501</v>
      </c>
      <c r="M36" s="406">
        <v>1564</v>
      </c>
    </row>
    <row r="37" spans="1:13" ht="11.1" customHeight="1" x14ac:dyDescent="0.2">
      <c r="A37" s="404" t="s">
        <v>391</v>
      </c>
      <c r="B37" s="80">
        <v>28247</v>
      </c>
      <c r="C37" s="79">
        <v>14660</v>
      </c>
      <c r="D37" s="79">
        <v>13587</v>
      </c>
      <c r="E37" s="79">
        <v>19392</v>
      </c>
      <c r="F37" s="79">
        <v>8855</v>
      </c>
      <c r="G37" s="79">
        <v>2642</v>
      </c>
      <c r="H37" s="79">
        <v>11426</v>
      </c>
      <c r="I37" s="80">
        <v>3885</v>
      </c>
      <c r="J37" s="79">
        <v>2578</v>
      </c>
      <c r="K37" s="79">
        <v>1307</v>
      </c>
      <c r="L37" s="405">
        <v>2087</v>
      </c>
      <c r="M37" s="406">
        <v>1945</v>
      </c>
    </row>
    <row r="38" spans="1:13" ht="11.1" customHeight="1" x14ac:dyDescent="0.2">
      <c r="A38" s="407" t="s">
        <v>392</v>
      </c>
      <c r="B38" s="80">
        <v>28010</v>
      </c>
      <c r="C38" s="79">
        <v>14530</v>
      </c>
      <c r="D38" s="79">
        <v>13480</v>
      </c>
      <c r="E38" s="79">
        <v>19269</v>
      </c>
      <c r="F38" s="79">
        <v>8741</v>
      </c>
      <c r="G38" s="79">
        <v>2596</v>
      </c>
      <c r="H38" s="79">
        <v>11297</v>
      </c>
      <c r="I38" s="80">
        <v>3788</v>
      </c>
      <c r="J38" s="79">
        <v>2547</v>
      </c>
      <c r="K38" s="79">
        <v>1241</v>
      </c>
      <c r="L38" s="405">
        <v>1872</v>
      </c>
      <c r="M38" s="406">
        <v>2119</v>
      </c>
    </row>
    <row r="39" spans="1:13" ht="15" customHeight="1" x14ac:dyDescent="0.2">
      <c r="A39" s="404" t="s">
        <v>399</v>
      </c>
      <c r="B39" s="80">
        <v>27868</v>
      </c>
      <c r="C39" s="79">
        <v>14470</v>
      </c>
      <c r="D39" s="79">
        <v>13398</v>
      </c>
      <c r="E39" s="79">
        <v>19223</v>
      </c>
      <c r="F39" s="79">
        <v>8645</v>
      </c>
      <c r="G39" s="79">
        <v>2534</v>
      </c>
      <c r="H39" s="79">
        <v>11228</v>
      </c>
      <c r="I39" s="80">
        <v>3742</v>
      </c>
      <c r="J39" s="79">
        <v>2493</v>
      </c>
      <c r="K39" s="79">
        <v>1249</v>
      </c>
      <c r="L39" s="405">
        <v>2000</v>
      </c>
      <c r="M39" s="406">
        <v>2153</v>
      </c>
    </row>
    <row r="40" spans="1:13" ht="11.1" customHeight="1" x14ac:dyDescent="0.2">
      <c r="A40" s="407" t="s">
        <v>390</v>
      </c>
      <c r="B40" s="80">
        <v>27816</v>
      </c>
      <c r="C40" s="79">
        <v>14402</v>
      </c>
      <c r="D40" s="79">
        <v>13414</v>
      </c>
      <c r="E40" s="79">
        <v>19085</v>
      </c>
      <c r="F40" s="79">
        <v>8731</v>
      </c>
      <c r="G40" s="79">
        <v>2470</v>
      </c>
      <c r="H40" s="79">
        <v>11218</v>
      </c>
      <c r="I40" s="80">
        <v>4071</v>
      </c>
      <c r="J40" s="79">
        <v>2634</v>
      </c>
      <c r="K40" s="79">
        <v>1437</v>
      </c>
      <c r="L40" s="405">
        <v>1600</v>
      </c>
      <c r="M40" s="406">
        <v>1643</v>
      </c>
    </row>
    <row r="41" spans="1:13" ht="11.1" customHeight="1" x14ac:dyDescent="0.2">
      <c r="A41" s="404" t="s">
        <v>391</v>
      </c>
      <c r="B41" s="80">
        <v>27920</v>
      </c>
      <c r="C41" s="79">
        <v>14476</v>
      </c>
      <c r="D41" s="79">
        <v>13444</v>
      </c>
      <c r="E41" s="79">
        <v>19093</v>
      </c>
      <c r="F41" s="79">
        <v>8827</v>
      </c>
      <c r="G41" s="79">
        <v>2751</v>
      </c>
      <c r="H41" s="79">
        <v>11140</v>
      </c>
      <c r="I41" s="80">
        <v>3960</v>
      </c>
      <c r="J41" s="79">
        <v>2545</v>
      </c>
      <c r="K41" s="79">
        <v>1415</v>
      </c>
      <c r="L41" s="405">
        <v>2119</v>
      </c>
      <c r="M41" s="406">
        <v>2017</v>
      </c>
    </row>
    <row r="42" spans="1:13" ht="11.1" customHeight="1" x14ac:dyDescent="0.2">
      <c r="A42" s="404" t="s">
        <v>392</v>
      </c>
      <c r="B42" s="80">
        <v>27540</v>
      </c>
      <c r="C42" s="79">
        <v>14230</v>
      </c>
      <c r="D42" s="79">
        <v>13310</v>
      </c>
      <c r="E42" s="79">
        <v>18770</v>
      </c>
      <c r="F42" s="79">
        <v>8770</v>
      </c>
      <c r="G42" s="79">
        <v>2659</v>
      </c>
      <c r="H42" s="79">
        <v>10986</v>
      </c>
      <c r="I42" s="80">
        <v>3897</v>
      </c>
      <c r="J42" s="79">
        <v>2514</v>
      </c>
      <c r="K42" s="79">
        <v>1383</v>
      </c>
      <c r="L42" s="405">
        <v>1240</v>
      </c>
      <c r="M42" s="406">
        <v>1624</v>
      </c>
    </row>
    <row r="43" spans="1:13" ht="15" customHeight="1" x14ac:dyDescent="0.2">
      <c r="A43" s="404" t="s">
        <v>400</v>
      </c>
      <c r="B43" s="80">
        <v>27201</v>
      </c>
      <c r="C43" s="79">
        <v>14002</v>
      </c>
      <c r="D43" s="79">
        <v>13199</v>
      </c>
      <c r="E43" s="79">
        <v>18507</v>
      </c>
      <c r="F43" s="79">
        <v>8694</v>
      </c>
      <c r="G43" s="79">
        <v>2560</v>
      </c>
      <c r="H43" s="79">
        <v>10816</v>
      </c>
      <c r="I43" s="80">
        <v>3927</v>
      </c>
      <c r="J43" s="79">
        <v>2550</v>
      </c>
      <c r="K43" s="79">
        <v>1377</v>
      </c>
      <c r="L43" s="405">
        <v>1658</v>
      </c>
      <c r="M43" s="406">
        <v>1981</v>
      </c>
    </row>
    <row r="44" spans="1:13" ht="11.1" customHeight="1" x14ac:dyDescent="0.2">
      <c r="A44" s="404" t="s">
        <v>390</v>
      </c>
      <c r="B44" s="80">
        <v>27030</v>
      </c>
      <c r="C44" s="79">
        <v>13839</v>
      </c>
      <c r="D44" s="79">
        <v>13191</v>
      </c>
      <c r="E44" s="79">
        <v>18280</v>
      </c>
      <c r="F44" s="79">
        <v>8750</v>
      </c>
      <c r="G44" s="79">
        <v>2452</v>
      </c>
      <c r="H44" s="79">
        <v>10792</v>
      </c>
      <c r="I44" s="80">
        <v>4033</v>
      </c>
      <c r="J44" s="79">
        <v>2623</v>
      </c>
      <c r="K44" s="79">
        <v>1410</v>
      </c>
      <c r="L44" s="405">
        <v>1752</v>
      </c>
      <c r="M44" s="406">
        <v>1924</v>
      </c>
    </row>
    <row r="45" spans="1:13" ht="11.1" customHeight="1" x14ac:dyDescent="0.2">
      <c r="A45" s="404" t="s">
        <v>391</v>
      </c>
      <c r="B45" s="80">
        <v>27421</v>
      </c>
      <c r="C45" s="79">
        <v>14084</v>
      </c>
      <c r="D45" s="79">
        <v>13337</v>
      </c>
      <c r="E45" s="79">
        <v>18542</v>
      </c>
      <c r="F45" s="79">
        <v>8879</v>
      </c>
      <c r="G45" s="79">
        <v>2797</v>
      </c>
      <c r="H45" s="79">
        <v>10750</v>
      </c>
      <c r="I45" s="80">
        <v>3924</v>
      </c>
      <c r="J45" s="79">
        <v>2533</v>
      </c>
      <c r="K45" s="79">
        <v>1391</v>
      </c>
      <c r="L45" s="405">
        <v>2009</v>
      </c>
      <c r="M45" s="406">
        <v>1749</v>
      </c>
    </row>
    <row r="46" spans="1:13" ht="11.1" customHeight="1" x14ac:dyDescent="0.2">
      <c r="A46" s="404" t="s">
        <v>392</v>
      </c>
      <c r="B46" s="80">
        <v>26976</v>
      </c>
      <c r="C46" s="79">
        <v>13785</v>
      </c>
      <c r="D46" s="79">
        <v>13191</v>
      </c>
      <c r="E46" s="79">
        <v>18129</v>
      </c>
      <c r="F46" s="79">
        <v>8847</v>
      </c>
      <c r="G46" s="79">
        <v>2688</v>
      </c>
      <c r="H46" s="79">
        <v>10581</v>
      </c>
      <c r="I46" s="80">
        <v>3896</v>
      </c>
      <c r="J46" s="79">
        <v>2517</v>
      </c>
      <c r="K46" s="79">
        <v>1379</v>
      </c>
      <c r="L46" s="405">
        <v>1200</v>
      </c>
      <c r="M46" s="406">
        <v>1742</v>
      </c>
    </row>
    <row r="47" spans="1:13" ht="15" customHeight="1" x14ac:dyDescent="0.2">
      <c r="A47" s="404" t="s">
        <v>401</v>
      </c>
      <c r="B47" s="80">
        <v>26752</v>
      </c>
      <c r="C47" s="79">
        <v>13682</v>
      </c>
      <c r="D47" s="79">
        <v>13070</v>
      </c>
      <c r="E47" s="79">
        <v>17951</v>
      </c>
      <c r="F47" s="79">
        <v>8801</v>
      </c>
      <c r="G47" s="79">
        <v>2669</v>
      </c>
      <c r="H47" s="79">
        <v>10440</v>
      </c>
      <c r="I47" s="80">
        <v>3772</v>
      </c>
      <c r="J47" s="79">
        <v>2447</v>
      </c>
      <c r="K47" s="79">
        <v>1325</v>
      </c>
      <c r="L47" s="405">
        <v>1747</v>
      </c>
      <c r="M47" s="406">
        <v>1929</v>
      </c>
    </row>
    <row r="48" spans="1:13" ht="11.1" customHeight="1" x14ac:dyDescent="0.2">
      <c r="A48" s="404" t="s">
        <v>390</v>
      </c>
      <c r="B48" s="80">
        <v>26673</v>
      </c>
      <c r="C48" s="79">
        <v>13654</v>
      </c>
      <c r="D48" s="79">
        <v>13019</v>
      </c>
      <c r="E48" s="79">
        <v>17888</v>
      </c>
      <c r="F48" s="79">
        <v>8785</v>
      </c>
      <c r="G48" s="79">
        <v>2576</v>
      </c>
      <c r="H48" s="79">
        <v>10436</v>
      </c>
      <c r="I48" s="80">
        <v>3850</v>
      </c>
      <c r="J48" s="79">
        <v>2469</v>
      </c>
      <c r="K48" s="79">
        <v>1381</v>
      </c>
      <c r="L48" s="405">
        <v>1475</v>
      </c>
      <c r="M48" s="406">
        <v>1562</v>
      </c>
    </row>
    <row r="49" spans="1:14" ht="11.1" customHeight="1" x14ac:dyDescent="0.2">
      <c r="A49" s="404" t="s">
        <v>391</v>
      </c>
      <c r="B49" s="80">
        <v>26772</v>
      </c>
      <c r="C49" s="79">
        <v>13729</v>
      </c>
      <c r="D49" s="79">
        <v>13043</v>
      </c>
      <c r="E49" s="79">
        <v>17865</v>
      </c>
      <c r="F49" s="79">
        <v>8907</v>
      </c>
      <c r="G49" s="79">
        <v>2736</v>
      </c>
      <c r="H49" s="79">
        <v>10361</v>
      </c>
      <c r="I49" s="80">
        <v>3792</v>
      </c>
      <c r="J49" s="79">
        <v>2434</v>
      </c>
      <c r="K49" s="79">
        <v>1358</v>
      </c>
      <c r="L49" s="405">
        <v>1802</v>
      </c>
      <c r="M49" s="406">
        <v>1753</v>
      </c>
    </row>
    <row r="50" spans="1:14" ht="11.1" customHeight="1" x14ac:dyDescent="0.2">
      <c r="A50" s="404" t="s">
        <v>392</v>
      </c>
      <c r="B50" s="108">
        <v>26493</v>
      </c>
      <c r="C50" s="109">
        <v>13571</v>
      </c>
      <c r="D50" s="109">
        <v>12922</v>
      </c>
      <c r="E50" s="109">
        <v>17569</v>
      </c>
      <c r="F50" s="109">
        <v>8924</v>
      </c>
      <c r="G50" s="109">
        <v>2650</v>
      </c>
      <c r="H50" s="109">
        <v>10244</v>
      </c>
      <c r="I50" s="108">
        <v>3743</v>
      </c>
      <c r="J50" s="109">
        <v>2365</v>
      </c>
      <c r="K50" s="109">
        <v>1378</v>
      </c>
      <c r="L50" s="408">
        <v>1102</v>
      </c>
      <c r="M50" s="409">
        <v>1492</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402</v>
      </c>
      <c r="B52" s="116"/>
      <c r="C52" s="116"/>
      <c r="D52" s="116"/>
      <c r="E52" s="116"/>
      <c r="F52" s="116"/>
      <c r="G52" s="116"/>
      <c r="H52" s="116"/>
      <c r="I52" s="116"/>
      <c r="J52" s="116"/>
      <c r="K52" s="116"/>
      <c r="L52" s="116"/>
      <c r="M52" s="116"/>
    </row>
    <row r="53" spans="1:14" s="86" customFormat="1" ht="12" customHeight="1" x14ac:dyDescent="0.2">
      <c r="A53" s="411" t="s">
        <v>403</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551</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D3301-7934-48C6-A146-2FF747BB419C}">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EFC9900E-B490-46D6-AF66-39F96FABB232}"/>
    <hyperlink ref="B40" r:id="rId2" xr:uid="{32C2101A-E772-4AEE-A745-6D1B0155FD61}"/>
    <hyperlink ref="B41" r:id="rId3" display="https://statistik.arbeitsagentur.de/" xr:uid="{19C4B77A-F1B1-418B-8EA0-1D991A58727E}"/>
    <hyperlink ref="C30" r:id="rId4" display="Statistik-Service-Ost@arbeitsagentur.de" xr:uid="{FC15331E-CA4B-4CE8-88F6-62B749B0715D}"/>
    <hyperlink ref="B30" r:id="rId5" xr:uid="{A08E99DA-D3C3-4A69-BC9D-3809567EF8D1}"/>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1BBE4-572F-485F-8986-71932441BBF9}">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404</v>
      </c>
    </row>
    <row r="3" spans="1:6" ht="24.95" customHeight="1" x14ac:dyDescent="0.2">
      <c r="A3" s="416"/>
      <c r="B3" s="417" t="s">
        <v>405</v>
      </c>
    </row>
    <row r="4" spans="1:6" s="420" customFormat="1" ht="132.75" x14ac:dyDescent="0.2">
      <c r="A4" s="418"/>
      <c r="B4" s="419" t="s">
        <v>406</v>
      </c>
      <c r="C4" s="418"/>
      <c r="D4" s="418"/>
      <c r="E4" s="418"/>
      <c r="F4" s="418"/>
    </row>
    <row r="5" spans="1:6" s="420" customFormat="1" x14ac:dyDescent="0.2">
      <c r="A5" s="418"/>
      <c r="B5" s="419"/>
      <c r="C5" s="418"/>
      <c r="D5" s="418"/>
      <c r="E5" s="418"/>
      <c r="F5" s="418"/>
    </row>
    <row r="6" spans="1:6" s="420" customFormat="1" x14ac:dyDescent="0.2">
      <c r="A6" s="418"/>
      <c r="B6" s="421" t="s">
        <v>407</v>
      </c>
      <c r="C6" s="418"/>
      <c r="D6" s="418"/>
      <c r="E6" s="418"/>
      <c r="F6" s="418"/>
    </row>
    <row r="7" spans="1:6" x14ac:dyDescent="0.2">
      <c r="A7" s="416"/>
      <c r="B7" s="422"/>
      <c r="C7" s="416"/>
      <c r="D7" s="416"/>
      <c r="E7" s="416"/>
      <c r="F7" s="416"/>
    </row>
    <row r="8" spans="1:6" ht="150" customHeight="1" x14ac:dyDescent="0.2">
      <c r="A8" s="416"/>
      <c r="B8" s="423" t="s">
        <v>408</v>
      </c>
      <c r="C8" s="416"/>
      <c r="D8" s="416"/>
      <c r="E8" s="416"/>
      <c r="F8" s="416"/>
    </row>
    <row r="9" spans="1:6" x14ac:dyDescent="0.2">
      <c r="A9" s="416"/>
      <c r="B9" s="424" t="s">
        <v>409</v>
      </c>
      <c r="C9" s="416"/>
      <c r="D9" s="416"/>
      <c r="E9" s="416"/>
      <c r="F9" s="416"/>
    </row>
    <row r="10" spans="1:6" x14ac:dyDescent="0.2">
      <c r="A10" s="416"/>
      <c r="B10" s="425"/>
      <c r="C10" s="416"/>
      <c r="D10" s="416"/>
      <c r="E10" s="416"/>
      <c r="F10" s="416"/>
    </row>
    <row r="11" spans="1:6" ht="120" x14ac:dyDescent="0.2">
      <c r="A11" s="416"/>
      <c r="B11" s="423" t="s">
        <v>410</v>
      </c>
      <c r="C11" s="416"/>
      <c r="D11" s="416"/>
      <c r="E11" s="416"/>
      <c r="F11" s="416"/>
    </row>
    <row r="12" spans="1:6" x14ac:dyDescent="0.2">
      <c r="A12" s="416"/>
      <c r="B12" s="424" t="s">
        <v>411</v>
      </c>
      <c r="C12" s="416"/>
      <c r="D12" s="416"/>
      <c r="E12" s="416"/>
      <c r="F12" s="416"/>
    </row>
    <row r="13" spans="1:6" x14ac:dyDescent="0.2">
      <c r="A13" s="416"/>
      <c r="B13" s="423"/>
      <c r="C13" s="416"/>
      <c r="D13" s="416"/>
      <c r="E13" s="416"/>
      <c r="F13" s="416"/>
    </row>
    <row r="14" spans="1:6" ht="144" x14ac:dyDescent="0.2">
      <c r="A14" s="416"/>
      <c r="B14" s="423" t="s">
        <v>412</v>
      </c>
      <c r="C14" s="416"/>
      <c r="D14" s="416"/>
      <c r="E14" s="416"/>
      <c r="F14" s="416"/>
    </row>
    <row r="15" spans="1:6" x14ac:dyDescent="0.2">
      <c r="A15" s="416"/>
      <c r="B15" s="424" t="s">
        <v>413</v>
      </c>
      <c r="C15" s="416"/>
      <c r="D15" s="416"/>
      <c r="E15" s="416"/>
      <c r="F15" s="416"/>
    </row>
    <row r="16" spans="1:6" x14ac:dyDescent="0.2">
      <c r="A16" s="416"/>
      <c r="B16" s="422"/>
      <c r="C16" s="416"/>
      <c r="D16" s="416"/>
      <c r="E16" s="416"/>
      <c r="F16" s="416"/>
    </row>
    <row r="17" spans="1:6" ht="180" x14ac:dyDescent="0.2">
      <c r="A17" s="416"/>
      <c r="B17" s="423" t="s">
        <v>414</v>
      </c>
      <c r="C17" s="416"/>
      <c r="D17" s="416"/>
      <c r="E17" s="416"/>
      <c r="F17" s="416"/>
    </row>
    <row r="18" spans="1:6" x14ac:dyDescent="0.2">
      <c r="A18" s="416"/>
      <c r="B18" s="424" t="s">
        <v>415</v>
      </c>
      <c r="C18" s="416"/>
      <c r="D18" s="416"/>
      <c r="E18" s="416"/>
      <c r="F18" s="416"/>
    </row>
    <row r="19" spans="1:6" x14ac:dyDescent="0.2">
      <c r="A19" s="416"/>
      <c r="B19" s="423"/>
      <c r="C19" s="416"/>
      <c r="D19" s="416"/>
      <c r="E19" s="416"/>
      <c r="F19" s="416"/>
    </row>
    <row r="20" spans="1:6" ht="168" x14ac:dyDescent="0.2">
      <c r="A20" s="416"/>
      <c r="B20" s="423" t="s">
        <v>416</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417</v>
      </c>
      <c r="C23" s="416"/>
      <c r="D23" s="416"/>
      <c r="E23" s="416"/>
      <c r="F23" s="416"/>
    </row>
    <row r="24" spans="1:6" s="13" customFormat="1" ht="25.5" x14ac:dyDescent="0.2">
      <c r="A24" s="427"/>
      <c r="B24" s="428" t="s">
        <v>418</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15A3E089-6D54-434E-BDFD-06A1D2FD9839}"/>
    <hyperlink ref="B9" r:id="rId2" xr:uid="{D77E3BA1-85FA-468D-8F89-A52086C8E507}"/>
    <hyperlink ref="B12" r:id="rId3" xr:uid="{FAE5576E-8CC1-4799-AD39-80B9377A8C93}"/>
    <hyperlink ref="B15" r:id="rId4" xr:uid="{7C5D9F1D-F180-4BFA-AA6E-B76BED46EA6A}"/>
    <hyperlink ref="B18" r:id="rId5" xr:uid="{6DF3911C-0BFE-47D8-8E11-905B4AFF2C95}"/>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55D9-B8C2-4151-BBE8-775B249E2934}">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419</v>
      </c>
    </row>
    <row r="3" spans="1:2" ht="15" x14ac:dyDescent="0.25">
      <c r="B3" s="434" t="s">
        <v>77</v>
      </c>
    </row>
    <row r="5" spans="1:2" ht="29.25" customHeight="1" x14ac:dyDescent="0.2">
      <c r="B5" s="435" t="s">
        <v>420</v>
      </c>
    </row>
    <row r="6" spans="1:2" ht="9.9499999999999993" customHeight="1" x14ac:dyDescent="0.2">
      <c r="B6" s="435"/>
    </row>
    <row r="7" spans="1:2" ht="73.5" customHeight="1" x14ac:dyDescent="0.2">
      <c r="B7" s="435" t="s">
        <v>421</v>
      </c>
    </row>
    <row r="8" spans="1:2" ht="9.9499999999999993" customHeight="1" x14ac:dyDescent="0.2">
      <c r="B8" s="435"/>
    </row>
    <row r="9" spans="1:2" ht="50.25" customHeight="1" x14ac:dyDescent="0.2">
      <c r="B9" s="435" t="s">
        <v>422</v>
      </c>
    </row>
    <row r="10" spans="1:2" ht="9.9499999999999993" customHeight="1" x14ac:dyDescent="0.2">
      <c r="B10" s="435"/>
    </row>
    <row r="11" spans="1:2" ht="79.5" customHeight="1" x14ac:dyDescent="0.2">
      <c r="B11" s="435" t="s">
        <v>423</v>
      </c>
    </row>
    <row r="12" spans="1:2" ht="9.9499999999999993" customHeight="1" x14ac:dyDescent="0.2">
      <c r="B12" s="435"/>
    </row>
    <row r="13" spans="1:2" ht="48.75" customHeight="1" x14ac:dyDescent="0.2">
      <c r="B13" s="435" t="s">
        <v>424</v>
      </c>
    </row>
    <row r="14" spans="1:2" ht="9.9499999999999993" customHeight="1" x14ac:dyDescent="0.2">
      <c r="B14" s="435"/>
    </row>
    <row r="15" spans="1:2" ht="33" customHeight="1" x14ac:dyDescent="0.2">
      <c r="B15" s="435" t="s">
        <v>425</v>
      </c>
    </row>
    <row r="16" spans="1:2" ht="9.9499999999999993" customHeight="1" x14ac:dyDescent="0.2">
      <c r="B16" s="435"/>
    </row>
    <row r="17" spans="2:2" ht="108" x14ac:dyDescent="0.2">
      <c r="B17" s="435" t="s">
        <v>426</v>
      </c>
    </row>
    <row r="18" spans="2:2" ht="9.9499999999999993" customHeight="1" x14ac:dyDescent="0.2">
      <c r="B18" s="435"/>
    </row>
    <row r="19" spans="2:2" ht="13.5" customHeight="1" x14ac:dyDescent="0.2">
      <c r="B19" s="436" t="s">
        <v>427</v>
      </c>
    </row>
    <row r="20" spans="2:2" ht="40.5" customHeight="1" x14ac:dyDescent="0.2">
      <c r="B20" s="437" t="s">
        <v>428</v>
      </c>
    </row>
  </sheetData>
  <mergeCells count="1">
    <mergeCell ref="A1:B1"/>
  </mergeCells>
  <hyperlinks>
    <hyperlink ref="B20" r:id="rId1" xr:uid="{633FD03A-B8BA-4DF2-8FA2-114528281B8E}"/>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A58B0-A291-4049-9B31-E883ABD5BD49}">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419</v>
      </c>
    </row>
    <row r="3" spans="1:2" ht="24.95" customHeight="1" x14ac:dyDescent="0.2">
      <c r="A3" s="441"/>
      <c r="B3" s="442" t="s">
        <v>79</v>
      </c>
    </row>
    <row r="4" spans="1:2" s="432" customFormat="1" ht="12" x14ac:dyDescent="0.2"/>
    <row r="5" spans="1:2" s="432" customFormat="1" ht="139.5" customHeight="1" x14ac:dyDescent="0.2">
      <c r="B5" s="435" t="s">
        <v>429</v>
      </c>
    </row>
    <row r="6" spans="1:2" s="432" customFormat="1" ht="9.9499999999999993" customHeight="1" x14ac:dyDescent="0.2">
      <c r="B6" s="435"/>
    </row>
    <row r="7" spans="1:2" s="432" customFormat="1" ht="222.75" customHeight="1" x14ac:dyDescent="0.2">
      <c r="B7" s="435" t="s">
        <v>430</v>
      </c>
    </row>
    <row r="8" spans="1:2" s="432" customFormat="1" ht="9.9499999999999993" customHeight="1" x14ac:dyDescent="0.2">
      <c r="B8" s="435"/>
    </row>
    <row r="9" spans="1:2" s="432" customFormat="1" ht="61.5" customHeight="1" x14ac:dyDescent="0.2">
      <c r="B9" s="443" t="s">
        <v>431</v>
      </c>
    </row>
    <row r="10" spans="1:2" s="432" customFormat="1" ht="9.9499999999999993" customHeight="1" x14ac:dyDescent="0.2">
      <c r="B10" s="435"/>
    </row>
    <row r="11" spans="1:2" s="432" customFormat="1" ht="152.25" customHeight="1" x14ac:dyDescent="0.2">
      <c r="B11" s="435" t="s">
        <v>432</v>
      </c>
    </row>
    <row r="12" spans="1:2" s="432" customFormat="1" ht="9.9499999999999993" customHeight="1" x14ac:dyDescent="0.2">
      <c r="B12" s="435"/>
    </row>
    <row r="13" spans="1:2" s="432" customFormat="1" ht="96" customHeight="1" x14ac:dyDescent="0.2">
      <c r="B13" s="435" t="s">
        <v>433</v>
      </c>
    </row>
    <row r="14" spans="1:2" s="432" customFormat="1" ht="9.9499999999999993" customHeight="1" x14ac:dyDescent="0.2">
      <c r="B14" s="435"/>
    </row>
    <row r="15" spans="1:2" s="432" customFormat="1" ht="176.25" customHeight="1" x14ac:dyDescent="0.2">
      <c r="B15" s="443" t="s">
        <v>434</v>
      </c>
    </row>
    <row r="16" spans="1:2" s="432" customFormat="1" ht="9.9499999999999993" customHeight="1" x14ac:dyDescent="0.2">
      <c r="B16" s="435"/>
    </row>
    <row r="17" spans="1:6" s="432" customFormat="1" ht="26.25" customHeight="1" x14ac:dyDescent="0.2">
      <c r="B17" s="436" t="s">
        <v>435</v>
      </c>
    </row>
    <row r="18" spans="1:6" s="432" customFormat="1" ht="37.5" customHeight="1" x14ac:dyDescent="0.2">
      <c r="B18" s="444" t="s">
        <v>436</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1F1E8698-5F51-4CF4-B720-BE75C52F6100}"/>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79B4E-A5F0-415D-97A7-6D0236CE3C56}">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437</v>
      </c>
    </row>
    <row r="3" spans="1:6" ht="24.95" customHeight="1" x14ac:dyDescent="0.2">
      <c r="A3" s="441"/>
      <c r="B3" s="448" t="s">
        <v>438</v>
      </c>
    </row>
    <row r="4" spans="1:6" ht="145.9" customHeight="1" x14ac:dyDescent="0.2">
      <c r="A4" s="441"/>
      <c r="B4" s="449" t="s">
        <v>439</v>
      </c>
    </row>
    <row r="5" spans="1:6" ht="12.75" customHeight="1" x14ac:dyDescent="0.2">
      <c r="A5" s="441"/>
      <c r="B5" s="450"/>
    </row>
    <row r="6" spans="1:6" ht="168.75" x14ac:dyDescent="0.2">
      <c r="A6" s="441"/>
      <c r="B6" s="451" t="s">
        <v>440</v>
      </c>
    </row>
    <row r="7" spans="1:6" ht="19.7" customHeight="1" x14ac:dyDescent="0.2">
      <c r="A7" s="441"/>
      <c r="B7" s="452" t="s">
        <v>441</v>
      </c>
    </row>
    <row r="8" spans="1:6" ht="12.75" customHeight="1" x14ac:dyDescent="0.2">
      <c r="A8" s="441"/>
      <c r="B8" s="450"/>
    </row>
    <row r="9" spans="1:6" ht="147" customHeight="1" x14ac:dyDescent="0.2">
      <c r="A9" s="441"/>
      <c r="B9" s="453" t="s">
        <v>442</v>
      </c>
    </row>
    <row r="10" spans="1:6" s="456" customFormat="1" ht="19.7" customHeight="1" x14ac:dyDescent="0.2">
      <c r="A10" s="454"/>
      <c r="B10" s="455" t="s">
        <v>443</v>
      </c>
      <c r="C10" s="454"/>
      <c r="D10" s="454"/>
      <c r="E10" s="454"/>
      <c r="F10" s="454"/>
    </row>
    <row r="11" spans="1:6" s="456" customFormat="1" x14ac:dyDescent="0.2">
      <c r="A11" s="454"/>
      <c r="B11" s="457"/>
      <c r="C11" s="454"/>
      <c r="D11" s="454"/>
      <c r="E11" s="454"/>
      <c r="F11" s="454"/>
    </row>
    <row r="12" spans="1:6" ht="64.5" customHeight="1" x14ac:dyDescent="0.2">
      <c r="A12" s="441"/>
      <c r="B12" s="451" t="s">
        <v>444</v>
      </c>
      <c r="C12" s="441"/>
      <c r="D12" s="441"/>
      <c r="E12" s="441"/>
      <c r="F12" s="441"/>
    </row>
    <row r="13" spans="1:6" ht="61.5" customHeight="1" x14ac:dyDescent="0.2">
      <c r="A13" s="441"/>
      <c r="B13" s="458" t="s">
        <v>445</v>
      </c>
      <c r="C13" s="441"/>
      <c r="D13" s="441"/>
      <c r="E13" s="441"/>
      <c r="F13" s="441"/>
    </row>
    <row r="14" spans="1:6" ht="99.2" customHeight="1" x14ac:dyDescent="0.2">
      <c r="A14" s="441"/>
      <c r="B14" s="449" t="s">
        <v>446</v>
      </c>
      <c r="C14" s="441"/>
      <c r="D14" s="441"/>
      <c r="E14" s="441"/>
      <c r="F14" s="441"/>
    </row>
    <row r="15" spans="1:6" ht="19.7" customHeight="1" x14ac:dyDescent="0.2">
      <c r="A15" s="441"/>
      <c r="B15" s="455" t="s">
        <v>447</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850FE5FC-B76B-44B5-A78E-1AD43501147D}"/>
    <hyperlink ref="B15" r:id="rId2" xr:uid="{986D9664-363C-4531-A88C-81F32E618A16}"/>
    <hyperlink ref="B7" r:id="rId3" xr:uid="{8C70424F-4B2A-4EB9-A9E6-D34768A13E5B}"/>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97EFC-CADB-4097-A267-63B600F3CACA}">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448</v>
      </c>
    </row>
    <row r="3" spans="1:2" ht="6" customHeight="1" x14ac:dyDescent="0.2">
      <c r="B3" s="463"/>
    </row>
    <row r="4" spans="1:2" ht="37.5" customHeight="1" x14ac:dyDescent="0.2">
      <c r="A4" s="464"/>
      <c r="B4" s="465" t="s">
        <v>449</v>
      </c>
    </row>
    <row r="5" spans="1:2" ht="64.5" customHeight="1" x14ac:dyDescent="0.2">
      <c r="A5" s="464"/>
      <c r="B5" s="466" t="s">
        <v>450</v>
      </c>
    </row>
    <row r="6" spans="1:2" ht="102" customHeight="1" x14ac:dyDescent="0.2">
      <c r="A6" s="464"/>
      <c r="B6" s="466" t="s">
        <v>451</v>
      </c>
    </row>
    <row r="7" spans="1:2" ht="26.25" customHeight="1" x14ac:dyDescent="0.2">
      <c r="A7" s="464"/>
      <c r="B7" s="467" t="s">
        <v>452</v>
      </c>
    </row>
    <row r="8" spans="1:2" x14ac:dyDescent="0.2">
      <c r="A8" s="464"/>
      <c r="B8" s="468" t="s">
        <v>453</v>
      </c>
    </row>
    <row r="9" spans="1:2" ht="36" customHeight="1" x14ac:dyDescent="0.2">
      <c r="A9" s="469"/>
      <c r="B9" s="464"/>
    </row>
    <row r="10" spans="1:2" ht="101.25" customHeight="1" x14ac:dyDescent="0.2">
      <c r="A10" s="470"/>
      <c r="B10" s="468"/>
    </row>
    <row r="11" spans="1:2" ht="101.25" customHeight="1" x14ac:dyDescent="0.2">
      <c r="A11" s="470"/>
      <c r="B11" s="466" t="s">
        <v>454</v>
      </c>
    </row>
    <row r="12" spans="1:2" ht="87" customHeight="1" x14ac:dyDescent="0.2">
      <c r="A12" s="470"/>
      <c r="B12" s="466" t="s">
        <v>455</v>
      </c>
    </row>
    <row r="13" spans="1:2" ht="9.9499999999999993" customHeight="1" x14ac:dyDescent="0.2">
      <c r="A13" s="470"/>
      <c r="B13" s="466"/>
    </row>
    <row r="14" spans="1:2" ht="38.25" customHeight="1" x14ac:dyDescent="0.2">
      <c r="A14" s="470"/>
      <c r="B14" s="466" t="s">
        <v>456</v>
      </c>
    </row>
    <row r="15" spans="1:2" ht="30.75" customHeight="1" x14ac:dyDescent="0.2">
      <c r="A15" s="470"/>
      <c r="B15" s="466" t="s">
        <v>457</v>
      </c>
    </row>
    <row r="16" spans="1:2" ht="129" customHeight="1" x14ac:dyDescent="0.2">
      <c r="A16" s="470"/>
      <c r="B16" s="466"/>
    </row>
    <row r="17" spans="1:2" ht="75" customHeight="1" x14ac:dyDescent="0.2">
      <c r="A17" s="470"/>
      <c r="B17" s="466" t="s">
        <v>458</v>
      </c>
    </row>
    <row r="18" spans="1:2" ht="9.9499999999999993" customHeight="1" x14ac:dyDescent="0.2">
      <c r="A18" s="464"/>
      <c r="B18" s="464"/>
    </row>
    <row r="19" spans="1:2" ht="106.5" customHeight="1" x14ac:dyDescent="0.2">
      <c r="A19" s="470"/>
      <c r="B19" s="466" t="s">
        <v>459</v>
      </c>
    </row>
    <row r="20" spans="1:2" ht="9.9499999999999993" customHeight="1" x14ac:dyDescent="0.2">
      <c r="A20" s="464"/>
      <c r="B20" s="464"/>
    </row>
    <row r="21" spans="1:2" ht="194.25" customHeight="1" x14ac:dyDescent="0.2">
      <c r="A21" s="470"/>
      <c r="B21" s="466" t="s">
        <v>460</v>
      </c>
    </row>
    <row r="22" spans="1:2" ht="9.9499999999999993" customHeight="1" x14ac:dyDescent="0.2">
      <c r="A22" s="464"/>
      <c r="B22" s="464"/>
    </row>
    <row r="23" spans="1:2" ht="89.25" customHeight="1" x14ac:dyDescent="0.2">
      <c r="A23" s="470"/>
      <c r="B23" s="466" t="s">
        <v>461</v>
      </c>
    </row>
    <row r="24" spans="1:2" ht="103.5" customHeight="1" x14ac:dyDescent="0.2">
      <c r="A24" s="470"/>
      <c r="B24" s="466" t="s">
        <v>462</v>
      </c>
    </row>
    <row r="25" spans="1:2" ht="9.9499999999999993" customHeight="1" x14ac:dyDescent="0.2">
      <c r="A25" s="464"/>
      <c r="B25" s="464"/>
    </row>
    <row r="26" spans="1:2" ht="23.25" customHeight="1" x14ac:dyDescent="0.2">
      <c r="A26" s="470"/>
      <c r="B26" s="466" t="s">
        <v>463</v>
      </c>
    </row>
    <row r="27" spans="1:2" ht="9.9499999999999993" customHeight="1" x14ac:dyDescent="0.2">
      <c r="A27" s="464"/>
      <c r="B27" s="464"/>
    </row>
    <row r="28" spans="1:2" ht="105.75" customHeight="1" x14ac:dyDescent="0.2">
      <c r="A28" s="470"/>
      <c r="B28" s="466" t="s">
        <v>464</v>
      </c>
    </row>
    <row r="29" spans="1:2" ht="23.25" customHeight="1" x14ac:dyDescent="0.2">
      <c r="A29" s="470"/>
      <c r="B29" s="466" t="s">
        <v>465</v>
      </c>
    </row>
    <row r="30" spans="1:2" x14ac:dyDescent="0.2">
      <c r="A30" s="470"/>
      <c r="B30" s="471" t="s">
        <v>466</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D95E3FD8-948D-4BB7-96B6-3992BF801EC9}"/>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0EE02-9663-4C9E-B091-D9EC2E27969F}">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467</v>
      </c>
      <c r="C4" s="472"/>
      <c r="D4" s="472" t="s">
        <v>468</v>
      </c>
      <c r="E4" s="472"/>
      <c r="F4" s="472" t="s">
        <v>469</v>
      </c>
      <c r="G4" s="472"/>
      <c r="H4" s="472" t="s">
        <v>470</v>
      </c>
      <c r="I4" s="472"/>
      <c r="J4" s="472" t="s">
        <v>471</v>
      </c>
      <c r="K4" s="472"/>
      <c r="L4" s="472"/>
      <c r="M4" s="472"/>
      <c r="N4" s="472"/>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3" t="s">
        <v>479</v>
      </c>
      <c r="B6" s="474">
        <f>'Tabelle 2.3'!J11</f>
        <v>-1.7904804270462633</v>
      </c>
      <c r="C6" s="475">
        <f>'Tabelle 3.3'!J11</f>
        <v>-3.9271047227926079</v>
      </c>
      <c r="D6" s="476">
        <f t="shared" ref="D6:E9" si="0">IF(OR(AND(B6&gt;=-50,B6&lt;=50),ISNUMBER(B6)=FALSE),B6,"")</f>
        <v>-1.7904804270462633</v>
      </c>
      <c r="E6" s="476">
        <f t="shared" si="0"/>
        <v>-3.9271047227926079</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480</v>
      </c>
      <c r="B7" s="474">
        <f>'Tabelle 2.1'!J25</f>
        <v>-1.0373166021213991</v>
      </c>
      <c r="C7" s="475">
        <f>'Tabelle 3.1'!J23</f>
        <v>0.35598140246691784</v>
      </c>
      <c r="D7" s="476">
        <f t="shared" si="0"/>
        <v>-1.0373166021213991</v>
      </c>
      <c r="E7" s="476">
        <f>IF(OR(AND(C7&gt;=-50,C7&lt;=50),ISNUMBER(C7)=FALSE),C7,"")</f>
        <v>0.35598140246691784</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481</v>
      </c>
      <c r="B8" s="474">
        <f>'Tabelle 2.1'!J38</f>
        <v>-0.59175342849913715</v>
      </c>
      <c r="C8" s="475">
        <f>'Tabelle 3.1'!J34</f>
        <v>0.70258310087046472</v>
      </c>
      <c r="D8" s="476">
        <f t="shared" si="0"/>
        <v>-0.59175342849913715</v>
      </c>
      <c r="E8" s="476">
        <f>IF(OR(AND(C8&gt;=-50,C8&lt;=50),ISNUMBER(C8)=FALSE),C8,"")</f>
        <v>0.70258310087046472</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482</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483</v>
      </c>
      <c r="B12" s="472" t="s">
        <v>467</v>
      </c>
      <c r="C12" s="472"/>
      <c r="D12" s="472" t="s">
        <v>468</v>
      </c>
      <c r="E12" s="472"/>
      <c r="F12" s="472" t="s">
        <v>469</v>
      </c>
      <c r="G12" s="472"/>
      <c r="H12" s="472" t="s">
        <v>470</v>
      </c>
      <c r="I12" s="472"/>
      <c r="J12" s="472" t="s">
        <v>471</v>
      </c>
      <c r="K12" s="472"/>
      <c r="L12" s="472"/>
      <c r="M12" s="472"/>
      <c r="N12" s="472"/>
    </row>
    <row r="13" spans="1:14" ht="15" customHeight="1" x14ac:dyDescent="0.2">
      <c r="A13" s="477"/>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4">
        <f>'Tabelle 2.3'!J11</f>
        <v>-1.7904804270462633</v>
      </c>
      <c r="C14" s="475">
        <f>'Tabelle 3.3'!J11</f>
        <v>-3.9271047227926079</v>
      </c>
      <c r="D14" s="476">
        <f>IF(OR(AND(B14&gt;=-50,B14&lt;=50),ISNUMBER(B14)=FALSE),B14,"")</f>
        <v>-1.7904804270462633</v>
      </c>
      <c r="E14" s="476">
        <f>IF(OR(AND(C14&gt;=-50,C14&lt;=50),ISNUMBER(C14)=FALSE),C14,"")</f>
        <v>-3.9271047227926079</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-1.4260249554367201</v>
      </c>
      <c r="C15" s="475">
        <f>'Tabelle 3.3'!J12</f>
        <v>19.19191919191919</v>
      </c>
      <c r="D15" s="476">
        <f t="shared" ref="D15:E46" si="3">IF(OR(AND(B15&gt;=-50,B15&lt;=50),ISNUMBER(B15)=FALSE),B15,"")</f>
        <v>-1.4260249554367201</v>
      </c>
      <c r="E15" s="476">
        <f t="shared" si="3"/>
        <v>19.19191919191919</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2.6098901098901099</v>
      </c>
      <c r="C16" s="475">
        <f>'Tabelle 3.3'!J13</f>
        <v>6.666666666666667</v>
      </c>
      <c r="D16" s="476">
        <f t="shared" si="3"/>
        <v>2.6098901098901099</v>
      </c>
      <c r="E16" s="476">
        <f t="shared" si="3"/>
        <v>6.666666666666667</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-4.8764283816104168</v>
      </c>
      <c r="C17" s="475">
        <f>'Tabelle 3.3'!J14</f>
        <v>-9.7315436241610733</v>
      </c>
      <c r="D17" s="476">
        <f t="shared" si="3"/>
        <v>-4.8764283816104168</v>
      </c>
      <c r="E17" s="476">
        <f t="shared" si="3"/>
        <v>-9.7315436241610733</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-4.319654427645788</v>
      </c>
      <c r="C18" s="475">
        <f>'Tabelle 3.3'!J15</f>
        <v>-12.745098039215685</v>
      </c>
      <c r="D18" s="476">
        <f t="shared" si="3"/>
        <v>-4.319654427645788</v>
      </c>
      <c r="E18" s="476">
        <f t="shared" si="3"/>
        <v>-12.745098039215685</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-5.2134491877597284</v>
      </c>
      <c r="C19" s="475">
        <f>'Tabelle 3.3'!J16</f>
        <v>-7.3825503355704694</v>
      </c>
      <c r="D19" s="476">
        <f t="shared" si="3"/>
        <v>-5.2134491877597284</v>
      </c>
      <c r="E19" s="476">
        <f t="shared" si="3"/>
        <v>-7.3825503355704694</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-3.6773428232502967</v>
      </c>
      <c r="C20" s="475">
        <f>'Tabelle 3.3'!J17</f>
        <v>-10.638297872340425</v>
      </c>
      <c r="D20" s="476">
        <f t="shared" si="3"/>
        <v>-3.6773428232502967</v>
      </c>
      <c r="E20" s="476">
        <f t="shared" si="3"/>
        <v>-10.638297872340425</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3.256364712847839</v>
      </c>
      <c r="C21" s="475">
        <f>'Tabelle 3.3'!J18</f>
        <v>-1.1406844106463878</v>
      </c>
      <c r="D21" s="476">
        <f t="shared" si="3"/>
        <v>3.256364712847839</v>
      </c>
      <c r="E21" s="476">
        <f t="shared" si="3"/>
        <v>-1.1406844106463878</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-2.8824107435309529</v>
      </c>
      <c r="C22" s="475">
        <f>'Tabelle 3.3'!J19</f>
        <v>-1.4173228346456692</v>
      </c>
      <c r="D22" s="476">
        <f t="shared" si="3"/>
        <v>-2.8824107435309529</v>
      </c>
      <c r="E22" s="476">
        <f t="shared" si="3"/>
        <v>-1.4173228346456692</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-2.512562814070352</v>
      </c>
      <c r="C23" s="475">
        <f>'Tabelle 3.3'!J20</f>
        <v>-28.165938864628821</v>
      </c>
      <c r="D23" s="476">
        <f t="shared" si="3"/>
        <v>-2.512562814070352</v>
      </c>
      <c r="E23" s="476">
        <f t="shared" si="3"/>
        <v>-28.165938864628821</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-7.2519083969465647</v>
      </c>
      <c r="C24" s="475">
        <f>'Tabelle 3.3'!J21</f>
        <v>-8.215297450424929</v>
      </c>
      <c r="D24" s="476">
        <f t="shared" si="3"/>
        <v>-7.2519083969465647</v>
      </c>
      <c r="E24" s="476">
        <f t="shared" si="3"/>
        <v>-8.215297450424929</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0.4219409282700422</v>
      </c>
      <c r="C25" s="475">
        <f>'Tabelle 3.3'!J22</f>
        <v>10.869565217391305</v>
      </c>
      <c r="D25" s="476">
        <f t="shared" si="3"/>
        <v>0.4219409282700422</v>
      </c>
      <c r="E25" s="476">
        <f t="shared" si="3"/>
        <v>10.869565217391305</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2.150537634408602</v>
      </c>
      <c r="C26" s="475">
        <f>'Tabelle 3.3'!J23</f>
        <v>4.4444444444444446</v>
      </c>
      <c r="D26" s="476">
        <f t="shared" si="3"/>
        <v>2.150537634408602</v>
      </c>
      <c r="E26" s="476">
        <f t="shared" si="3"/>
        <v>4.4444444444444446</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-0.54495912806539515</v>
      </c>
      <c r="C27" s="475">
        <f>'Tabelle 3.3'!J24</f>
        <v>3.1872509960159361</v>
      </c>
      <c r="D27" s="476">
        <f t="shared" si="3"/>
        <v>-0.54495912806539515</v>
      </c>
      <c r="E27" s="476">
        <f t="shared" si="3"/>
        <v>3.1872509960159361</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-8.3333333333333339</v>
      </c>
      <c r="C28" s="475">
        <f>'Tabelle 3.3'!J25</f>
        <v>2.6178010471204187</v>
      </c>
      <c r="D28" s="476">
        <f t="shared" si="3"/>
        <v>-8.3333333333333339</v>
      </c>
      <c r="E28" s="476">
        <f t="shared" si="3"/>
        <v>2.6178010471204187</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f>'Tabelle 2.3'!J26</f>
        <v>-3.5139092240117131</v>
      </c>
      <c r="C29" s="475">
        <f>'Tabelle 3.3'!J26</f>
        <v>3.2608695652173911</v>
      </c>
      <c r="D29" s="476">
        <f t="shared" si="3"/>
        <v>-3.5139092240117131</v>
      </c>
      <c r="E29" s="476">
        <f t="shared" si="3"/>
        <v>3.2608695652173911</v>
      </c>
      <c r="F29" t="str">
        <f t="shared" si="4"/>
        <v/>
      </c>
      <c r="G29" t="str">
        <f t="shared" si="4"/>
        <v/>
      </c>
      <c r="H29" s="476" t="str">
        <f t="shared" si="5"/>
        <v/>
      </c>
      <c r="I29" s="476" t="str">
        <f t="shared" si="5"/>
        <v/>
      </c>
      <c r="J29" t="e">
        <f t="shared" si="6"/>
        <v>#N/A</v>
      </c>
      <c r="K29" t="e">
        <f t="shared" si="7"/>
        <v>#N/A</v>
      </c>
      <c r="L29" t="e">
        <f t="shared" si="8"/>
        <v>#N/A</v>
      </c>
      <c r="M29" t="e">
        <f t="shared" si="9"/>
        <v>#N/A</v>
      </c>
      <c r="N29">
        <v>160</v>
      </c>
    </row>
    <row r="30" spans="1:14" ht="15" customHeight="1" x14ac:dyDescent="0.2">
      <c r="A30">
        <v>17</v>
      </c>
      <c r="B30" s="474">
        <f>'Tabelle 2.3'!J27</f>
        <v>-15.536105032822757</v>
      </c>
      <c r="C30" s="475">
        <f>'Tabelle 3.3'!J27</f>
        <v>-14.285714285714286</v>
      </c>
      <c r="D30" s="476">
        <f t="shared" si="3"/>
        <v>-15.536105032822757</v>
      </c>
      <c r="E30" s="476">
        <f t="shared" si="3"/>
        <v>-14.285714285714286</v>
      </c>
      <c r="F30" t="str">
        <f t="shared" si="4"/>
        <v/>
      </c>
      <c r="G30" t="str">
        <f t="shared" si="4"/>
        <v/>
      </c>
      <c r="H30" s="476" t="str">
        <f t="shared" si="5"/>
        <v/>
      </c>
      <c r="I30" s="476" t="str">
        <f t="shared" si="5"/>
        <v/>
      </c>
      <c r="J30" t="e">
        <f t="shared" si="6"/>
        <v>#N/A</v>
      </c>
      <c r="K30" t="e">
        <f t="shared" si="7"/>
        <v>#N/A</v>
      </c>
      <c r="L30" t="e">
        <f t="shared" si="8"/>
        <v>#N/A</v>
      </c>
      <c r="M30" t="e">
        <f t="shared" si="9"/>
        <v>#N/A</v>
      </c>
      <c r="N30">
        <v>170</v>
      </c>
    </row>
    <row r="31" spans="1:14" ht="15" customHeight="1" x14ac:dyDescent="0.2">
      <c r="A31">
        <v>18</v>
      </c>
      <c r="B31" s="474">
        <f>'Tabelle 2.3'!J28</f>
        <v>1.076320939334638</v>
      </c>
      <c r="C31" s="475">
        <f>'Tabelle 3.3'!J28</f>
        <v>6.25</v>
      </c>
      <c r="D31" s="476">
        <f t="shared" si="3"/>
        <v>1.076320939334638</v>
      </c>
      <c r="E31" s="476">
        <f t="shared" si="3"/>
        <v>6.25</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2.7536231884057969</v>
      </c>
      <c r="C32" s="475">
        <f>'Tabelle 3.3'!J29</f>
        <v>-15.384615384615385</v>
      </c>
      <c r="D32" s="476">
        <f t="shared" si="3"/>
        <v>2.7536231884057969</v>
      </c>
      <c r="E32" s="476">
        <f t="shared" si="3"/>
        <v>-15.384615384615385</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-0.35405192761605037</v>
      </c>
      <c r="C33" s="475">
        <f>'Tabelle 3.3'!J30</f>
        <v>6.0344827586206895</v>
      </c>
      <c r="D33" s="476">
        <f t="shared" si="3"/>
        <v>-0.35405192761605037</v>
      </c>
      <c r="E33" s="476">
        <f t="shared" si="3"/>
        <v>6.0344827586206895</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1.1816838995568686</v>
      </c>
      <c r="C34" s="475">
        <f>'Tabelle 3.3'!J31</f>
        <v>2.7777777777777777</v>
      </c>
      <c r="D34" s="476">
        <f t="shared" si="3"/>
        <v>1.1816838995568686</v>
      </c>
      <c r="E34" s="476">
        <f t="shared" si="3"/>
        <v>2.7777777777777777</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2.3547880690737832</v>
      </c>
      <c r="C35" s="475">
        <f>'Tabelle 3.3'!J32</f>
        <v>4.3103448275862073</v>
      </c>
      <c r="D35" s="476">
        <f t="shared" si="3"/>
        <v>2.3547880690737832</v>
      </c>
      <c r="E35" s="476">
        <f t="shared" si="3"/>
        <v>4.3103448275862073</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f>'Tabelle 2.3'!J33</f>
        <v>0</v>
      </c>
      <c r="C36" s="475">
        <f>'Tabelle 3.3'!J33</f>
        <v>0</v>
      </c>
      <c r="D36" s="476">
        <f t="shared" si="3"/>
        <v>0</v>
      </c>
      <c r="E36" s="476">
        <f t="shared" si="3"/>
        <v>0</v>
      </c>
      <c r="F36" t="str">
        <f t="shared" si="4"/>
        <v/>
      </c>
      <c r="G36" t="str">
        <f t="shared" si="4"/>
        <v/>
      </c>
      <c r="H36" s="476" t="str">
        <f t="shared" si="5"/>
        <v/>
      </c>
      <c r="I36" s="476" t="str">
        <f t="shared" si="5"/>
        <v/>
      </c>
      <c r="J36" t="e">
        <f t="shared" si="6"/>
        <v>#N/A</v>
      </c>
      <c r="K36" t="e">
        <f t="shared" si="7"/>
        <v>#N/A</v>
      </c>
      <c r="L36" t="e">
        <f t="shared" si="8"/>
        <v>#N/A</v>
      </c>
      <c r="M36" t="e">
        <f t="shared" si="9"/>
        <v>#N/A</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-1.4260249554367201</v>
      </c>
      <c r="C38" s="475">
        <f>'Tabelle 3.3'!J35</f>
        <v>19.19191919191919</v>
      </c>
      <c r="D38" s="476">
        <f t="shared" si="3"/>
        <v>-1.4260249554367201</v>
      </c>
      <c r="E38" s="476">
        <f t="shared" si="3"/>
        <v>19.19191919191919</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-2.9467967414261289</v>
      </c>
      <c r="C39" s="475">
        <f>'Tabelle 3.3'!J36</f>
        <v>-4.7854785478547859</v>
      </c>
      <c r="D39" s="476">
        <f t="shared" si="3"/>
        <v>-2.9467967414261289</v>
      </c>
      <c r="E39" s="476">
        <f t="shared" si="3"/>
        <v>-4.7854785478547859</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-1.1049052938319572</v>
      </c>
      <c r="C40" s="475">
        <f>'Tabelle 3.3'!J37</f>
        <v>-4.4813538075838295</v>
      </c>
      <c r="D40" s="476">
        <f t="shared" si="3"/>
        <v>-1.1049052938319572</v>
      </c>
      <c r="E40" s="476">
        <f t="shared" si="3"/>
        <v>-4.4813538075838295</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-1.1049052938319572</v>
      </c>
      <c r="C46" s="475">
        <f>'Tabelle 3.3'!J37</f>
        <v>-4.4813538075838295</v>
      </c>
      <c r="D46" s="476">
        <f t="shared" si="3"/>
        <v>-1.1049052938319572</v>
      </c>
      <c r="E46" s="476">
        <f t="shared" si="3"/>
        <v>-4.4813538075838295</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484</v>
      </c>
      <c r="E49"/>
      <c r="F49"/>
      <c r="G49"/>
      <c r="I49"/>
      <c r="J49"/>
      <c r="K49"/>
      <c r="L49"/>
      <c r="M49"/>
      <c r="N49"/>
    </row>
    <row r="50" spans="1:14" ht="15" customHeight="1" x14ac:dyDescent="0.2">
      <c r="A50" s="479" t="s">
        <v>485</v>
      </c>
      <c r="B50" s="472" t="s">
        <v>94</v>
      </c>
      <c r="C50" s="472"/>
      <c r="D50" s="472"/>
      <c r="E50" s="480" t="s">
        <v>486</v>
      </c>
      <c r="F50" s="480"/>
      <c r="G50" s="480"/>
      <c r="H50" s="481" t="s">
        <v>487</v>
      </c>
      <c r="I50" s="480" t="s">
        <v>488</v>
      </c>
      <c r="J50" s="480"/>
      <c r="K50" s="480"/>
      <c r="L50" s="387" t="s">
        <v>489</v>
      </c>
      <c r="M50"/>
      <c r="N50"/>
    </row>
    <row r="51" spans="1:14" ht="39.950000000000003" customHeight="1" x14ac:dyDescent="0.2">
      <c r="A51" s="479"/>
      <c r="B51" s="482">
        <v>76479</v>
      </c>
      <c r="C51" s="482">
        <v>75566</v>
      </c>
      <c r="D51" s="482">
        <v>35950</v>
      </c>
      <c r="E51" s="482" t="s">
        <v>472</v>
      </c>
      <c r="F51" s="482" t="s">
        <v>112</v>
      </c>
      <c r="G51" s="482" t="s">
        <v>113</v>
      </c>
      <c r="H51" s="481"/>
      <c r="I51" s="482" t="s">
        <v>472</v>
      </c>
      <c r="J51" s="482" t="s">
        <v>112</v>
      </c>
      <c r="K51" s="482" t="s">
        <v>113</v>
      </c>
      <c r="L51" s="482" t="s">
        <v>490</v>
      </c>
      <c r="M51" s="482"/>
      <c r="N51" s="482"/>
    </row>
    <row r="52" spans="1:14" ht="15" customHeight="1" x14ac:dyDescent="0.2">
      <c r="A52" s="483" t="s">
        <v>491</v>
      </c>
      <c r="B52" s="484">
        <v>27827</v>
      </c>
      <c r="C52" s="484">
        <v>2737</v>
      </c>
      <c r="D52" s="484">
        <v>1219</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492</v>
      </c>
      <c r="B53" s="484">
        <v>27678</v>
      </c>
      <c r="C53" s="484">
        <v>2551</v>
      </c>
      <c r="D53" s="484">
        <v>1137</v>
      </c>
      <c r="E53" s="476">
        <f t="shared" ref="E53:G71" si="11">IF($A$52=37802,IF(COUNTBLANK(B$52:B$71)&gt;0,#N/A,B53/B$52*100),IF(COUNTBLANK(B$52:B$76)&gt;0,#N/A,B53/B$52*100))</f>
        <v>99.464548819491867</v>
      </c>
      <c r="F53" s="476">
        <f t="shared" si="11"/>
        <v>93.204238217025932</v>
      </c>
      <c r="G53" s="476">
        <f t="shared" si="11"/>
        <v>93.273174733388018</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493</v>
      </c>
      <c r="B54" s="484">
        <v>27447</v>
      </c>
      <c r="C54" s="484">
        <v>2584</v>
      </c>
      <c r="D54" s="484">
        <v>1131</v>
      </c>
      <c r="E54" s="476">
        <f t="shared" si="11"/>
        <v>98.634419808100048</v>
      </c>
      <c r="F54" s="476">
        <f t="shared" si="11"/>
        <v>94.409937888198755</v>
      </c>
      <c r="G54" s="476">
        <f t="shared" si="11"/>
        <v>92.780968006562759</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27765</v>
      </c>
      <c r="C55" s="484">
        <v>2602</v>
      </c>
      <c r="D55" s="484">
        <v>1185</v>
      </c>
      <c r="E55" s="476">
        <f t="shared" si="11"/>
        <v>99.777194810795265</v>
      </c>
      <c r="F55" s="476">
        <f t="shared" si="11"/>
        <v>95.067592254293018</v>
      </c>
      <c r="G55" s="476">
        <f t="shared" si="11"/>
        <v>97.210828547990161</v>
      </c>
      <c r="H55" s="485">
        <f>IF(ISERROR(L55)=TRUE,IF(MONTH(A55)=MONTH(MAX(A$52:A$76)),A55,""),"")</f>
        <v>44075</v>
      </c>
      <c r="I55" s="476">
        <f t="shared" si="12"/>
        <v>99.777194810795265</v>
      </c>
      <c r="J55" s="476">
        <f t="shared" si="10"/>
        <v>95.067592254293018</v>
      </c>
      <c r="K55" s="476">
        <f t="shared" si="10"/>
        <v>97.210828547990161</v>
      </c>
      <c r="L55" s="476" t="e">
        <f t="shared" si="13"/>
        <v>#N/A</v>
      </c>
    </row>
    <row r="56" spans="1:14" ht="15" customHeight="1" x14ac:dyDescent="0.2">
      <c r="A56" s="486" t="s">
        <v>494</v>
      </c>
      <c r="B56" s="484">
        <v>27676</v>
      </c>
      <c r="C56" s="484">
        <v>2486</v>
      </c>
      <c r="D56" s="484">
        <v>1188</v>
      </c>
      <c r="E56" s="476">
        <f t="shared" si="11"/>
        <v>99.45736155532397</v>
      </c>
      <c r="F56" s="476">
        <f t="shared" si="11"/>
        <v>90.82937522835222</v>
      </c>
      <c r="G56" s="476">
        <f t="shared" si="11"/>
        <v>97.456931911402791</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495</v>
      </c>
      <c r="B57" s="484">
        <v>27534</v>
      </c>
      <c r="C57" s="484">
        <v>2412</v>
      </c>
      <c r="D57" s="484">
        <v>1148</v>
      </c>
      <c r="E57" s="476">
        <f t="shared" si="11"/>
        <v>98.947065799403461</v>
      </c>
      <c r="F57" s="476">
        <f t="shared" si="11"/>
        <v>88.125685056631355</v>
      </c>
      <c r="G57" s="476">
        <f t="shared" si="11"/>
        <v>94.175553732567678</v>
      </c>
      <c r="H57" s="485" t="str">
        <f t="shared" si="14"/>
        <v/>
      </c>
      <c r="I57" s="476" t="str">
        <f t="shared" si="12"/>
        <v/>
      </c>
      <c r="J57" s="476" t="str">
        <f t="shared" si="10"/>
        <v/>
      </c>
      <c r="K57" s="476" t="str">
        <f t="shared" si="10"/>
        <v/>
      </c>
      <c r="L57" s="476" t="e">
        <f t="shared" si="13"/>
        <v>#N/A</v>
      </c>
    </row>
    <row r="58" spans="1:14" ht="15" customHeight="1" x14ac:dyDescent="0.2">
      <c r="A58" s="486" t="s">
        <v>496</v>
      </c>
      <c r="B58" s="484">
        <v>27833</v>
      </c>
      <c r="C58" s="484">
        <v>2505</v>
      </c>
      <c r="D58" s="484">
        <v>1194</v>
      </c>
      <c r="E58" s="476">
        <f t="shared" si="11"/>
        <v>100.02156179250368</v>
      </c>
      <c r="F58" s="476">
        <f t="shared" si="11"/>
        <v>91.523565948118375</v>
      </c>
      <c r="G58" s="476">
        <f t="shared" si="11"/>
        <v>97.94913863822805</v>
      </c>
      <c r="H58" s="485" t="str">
        <f t="shared" si="14"/>
        <v/>
      </c>
      <c r="I58" s="476" t="str">
        <f t="shared" si="12"/>
        <v/>
      </c>
      <c r="J58" s="476" t="str">
        <f t="shared" si="10"/>
        <v/>
      </c>
      <c r="K58" s="476" t="str">
        <f t="shared" si="10"/>
        <v/>
      </c>
      <c r="L58" s="476" t="e">
        <f t="shared" si="13"/>
        <v>#N/A</v>
      </c>
    </row>
    <row r="59" spans="1:14" ht="15" customHeight="1" x14ac:dyDescent="0.2">
      <c r="A59" s="486">
        <v>44440</v>
      </c>
      <c r="B59" s="484">
        <v>28189</v>
      </c>
      <c r="C59" s="484">
        <v>2478</v>
      </c>
      <c r="D59" s="484">
        <v>1267</v>
      </c>
      <c r="E59" s="476">
        <f t="shared" si="11"/>
        <v>101.30089481438891</v>
      </c>
      <c r="F59" s="476">
        <f t="shared" si="11"/>
        <v>90.537084398976987</v>
      </c>
      <c r="G59" s="476">
        <f t="shared" si="11"/>
        <v>103.93765381460214</v>
      </c>
      <c r="H59" s="485">
        <f t="shared" si="14"/>
        <v>44440</v>
      </c>
      <c r="I59" s="476">
        <f t="shared" si="12"/>
        <v>101.30089481438891</v>
      </c>
      <c r="J59" s="476">
        <f t="shared" si="10"/>
        <v>90.537084398976987</v>
      </c>
      <c r="K59" s="476">
        <f t="shared" si="10"/>
        <v>103.93765381460214</v>
      </c>
      <c r="L59" s="476" t="e">
        <f t="shared" si="13"/>
        <v>#N/A</v>
      </c>
    </row>
    <row r="60" spans="1:14" ht="15" customHeight="1" x14ac:dyDescent="0.2">
      <c r="A60" s="486" t="s">
        <v>497</v>
      </c>
      <c r="B60" s="484">
        <v>28094</v>
      </c>
      <c r="C60" s="484">
        <v>2426</v>
      </c>
      <c r="D60" s="484">
        <v>1201</v>
      </c>
      <c r="E60" s="476">
        <f t="shared" si="11"/>
        <v>100.95949976641391</v>
      </c>
      <c r="F60" s="476">
        <f t="shared" si="11"/>
        <v>88.637194008037994</v>
      </c>
      <c r="G60" s="476">
        <f t="shared" si="11"/>
        <v>98.523379819524209</v>
      </c>
      <c r="H60" s="485" t="str">
        <f t="shared" si="14"/>
        <v/>
      </c>
      <c r="I60" s="476" t="str">
        <f t="shared" si="12"/>
        <v/>
      </c>
      <c r="J60" s="476" t="str">
        <f t="shared" si="10"/>
        <v/>
      </c>
      <c r="K60" s="476" t="str">
        <f t="shared" si="10"/>
        <v/>
      </c>
      <c r="L60" s="476" t="e">
        <f t="shared" si="13"/>
        <v>#N/A</v>
      </c>
    </row>
    <row r="61" spans="1:14" ht="15" customHeight="1" x14ac:dyDescent="0.2">
      <c r="A61" s="486" t="s">
        <v>498</v>
      </c>
      <c r="B61" s="484">
        <v>28104</v>
      </c>
      <c r="C61" s="484">
        <v>2432</v>
      </c>
      <c r="D61" s="484">
        <v>1215</v>
      </c>
      <c r="E61" s="476">
        <f t="shared" si="11"/>
        <v>100.99543608725338</v>
      </c>
      <c r="F61" s="476">
        <f t="shared" si="11"/>
        <v>88.856412130069415</v>
      </c>
      <c r="G61" s="476">
        <f t="shared" si="11"/>
        <v>99.671862182116485</v>
      </c>
      <c r="H61" s="485" t="str">
        <f t="shared" si="14"/>
        <v/>
      </c>
      <c r="I61" s="476" t="str">
        <f t="shared" si="12"/>
        <v/>
      </c>
      <c r="J61" s="476" t="str">
        <f t="shared" si="10"/>
        <v/>
      </c>
      <c r="K61" s="476" t="str">
        <f t="shared" si="10"/>
        <v/>
      </c>
      <c r="L61" s="476" t="e">
        <f t="shared" si="13"/>
        <v>#N/A</v>
      </c>
    </row>
    <row r="62" spans="1:14" ht="15" customHeight="1" x14ac:dyDescent="0.2">
      <c r="A62" s="486" t="s">
        <v>499</v>
      </c>
      <c r="B62" s="484">
        <v>27985</v>
      </c>
      <c r="C62" s="484">
        <v>2524</v>
      </c>
      <c r="D62" s="484">
        <v>1299</v>
      </c>
      <c r="E62" s="476">
        <f t="shared" si="11"/>
        <v>100.56779386926367</v>
      </c>
      <c r="F62" s="476">
        <f t="shared" si="11"/>
        <v>92.217756667884544</v>
      </c>
      <c r="G62" s="476">
        <f t="shared" si="11"/>
        <v>106.56275635767022</v>
      </c>
      <c r="H62" s="485" t="str">
        <f t="shared" si="14"/>
        <v/>
      </c>
      <c r="I62" s="476" t="str">
        <f t="shared" si="12"/>
        <v/>
      </c>
      <c r="J62" s="476" t="str">
        <f t="shared" si="10"/>
        <v/>
      </c>
      <c r="K62" s="476" t="str">
        <f t="shared" si="10"/>
        <v/>
      </c>
      <c r="L62" s="476" t="e">
        <f t="shared" si="13"/>
        <v>#N/A</v>
      </c>
    </row>
    <row r="63" spans="1:14" ht="15" customHeight="1" x14ac:dyDescent="0.2">
      <c r="A63" s="486">
        <v>44805</v>
      </c>
      <c r="B63" s="484">
        <v>28247</v>
      </c>
      <c r="C63" s="484">
        <v>2578</v>
      </c>
      <c r="D63" s="484">
        <v>1307</v>
      </c>
      <c r="E63" s="476">
        <f t="shared" si="11"/>
        <v>101.50932547525784</v>
      </c>
      <c r="F63" s="476">
        <f t="shared" si="11"/>
        <v>94.190719766167348</v>
      </c>
      <c r="G63" s="476">
        <f t="shared" si="11"/>
        <v>107.21903199343726</v>
      </c>
      <c r="H63" s="485">
        <f t="shared" si="14"/>
        <v>44805</v>
      </c>
      <c r="I63" s="476">
        <f t="shared" si="12"/>
        <v>101.50932547525784</v>
      </c>
      <c r="J63" s="476">
        <f t="shared" si="10"/>
        <v>94.190719766167348</v>
      </c>
      <c r="K63" s="476">
        <f t="shared" si="10"/>
        <v>107.21903199343726</v>
      </c>
      <c r="L63" s="476" t="e">
        <f t="shared" si="13"/>
        <v>#N/A</v>
      </c>
    </row>
    <row r="64" spans="1:14" ht="15" customHeight="1" x14ac:dyDescent="0.2">
      <c r="A64" s="486" t="s">
        <v>500</v>
      </c>
      <c r="B64" s="484">
        <v>28010</v>
      </c>
      <c r="C64" s="484">
        <v>2547</v>
      </c>
      <c r="D64" s="484">
        <v>1241</v>
      </c>
      <c r="E64" s="476">
        <f t="shared" si="11"/>
        <v>100.65763467136235</v>
      </c>
      <c r="F64" s="476">
        <f t="shared" si="11"/>
        <v>93.058092802338322</v>
      </c>
      <c r="G64" s="476">
        <f t="shared" si="11"/>
        <v>101.80475799835931</v>
      </c>
      <c r="H64" s="485" t="str">
        <f t="shared" si="14"/>
        <v/>
      </c>
      <c r="I64" s="476" t="str">
        <f t="shared" si="12"/>
        <v/>
      </c>
      <c r="J64" s="476" t="str">
        <f t="shared" si="10"/>
        <v/>
      </c>
      <c r="K64" s="476" t="str">
        <f t="shared" si="10"/>
        <v/>
      </c>
      <c r="L64" s="476" t="e">
        <f t="shared" si="13"/>
        <v>#N/A</v>
      </c>
    </row>
    <row r="65" spans="1:12" ht="15" customHeight="1" x14ac:dyDescent="0.2">
      <c r="A65" s="486" t="s">
        <v>501</v>
      </c>
      <c r="B65" s="484">
        <v>27868</v>
      </c>
      <c r="C65" s="484">
        <v>2493</v>
      </c>
      <c r="D65" s="484">
        <v>1249</v>
      </c>
      <c r="E65" s="476">
        <f t="shared" si="11"/>
        <v>100.14733891544184</v>
      </c>
      <c r="F65" s="476">
        <f t="shared" si="11"/>
        <v>91.085129704055532</v>
      </c>
      <c r="G65" s="476">
        <f t="shared" si="11"/>
        <v>102.46103363412632</v>
      </c>
      <c r="H65" s="485" t="str">
        <f t="shared" si="14"/>
        <v/>
      </c>
      <c r="I65" s="476" t="str">
        <f t="shared" si="12"/>
        <v/>
      </c>
      <c r="J65" s="476" t="str">
        <f t="shared" si="10"/>
        <v/>
      </c>
      <c r="K65" s="476" t="str">
        <f t="shared" si="10"/>
        <v/>
      </c>
      <c r="L65" s="476" t="e">
        <f t="shared" si="13"/>
        <v>#N/A</v>
      </c>
    </row>
    <row r="66" spans="1:12" ht="15" customHeight="1" x14ac:dyDescent="0.2">
      <c r="A66" s="486" t="s">
        <v>502</v>
      </c>
      <c r="B66" s="484">
        <v>27816</v>
      </c>
      <c r="C66" s="484">
        <v>2634</v>
      </c>
      <c r="D66" s="484">
        <v>1437</v>
      </c>
      <c r="E66" s="476">
        <f t="shared" si="11"/>
        <v>99.960470047076583</v>
      </c>
      <c r="F66" s="476">
        <f t="shared" si="11"/>
        <v>96.236755571793935</v>
      </c>
      <c r="G66" s="476">
        <f t="shared" si="11"/>
        <v>117.88351107465135</v>
      </c>
      <c r="H66" s="485" t="str">
        <f t="shared" si="14"/>
        <v/>
      </c>
      <c r="I66" s="476" t="str">
        <f t="shared" si="12"/>
        <v/>
      </c>
      <c r="J66" s="476" t="str">
        <f t="shared" si="10"/>
        <v/>
      </c>
      <c r="K66" s="476" t="str">
        <f t="shared" si="10"/>
        <v/>
      </c>
      <c r="L66" s="476" t="e">
        <f t="shared" si="13"/>
        <v>#N/A</v>
      </c>
    </row>
    <row r="67" spans="1:12" ht="15" customHeight="1" x14ac:dyDescent="0.2">
      <c r="A67" s="486">
        <v>45170</v>
      </c>
      <c r="B67" s="484">
        <v>27920</v>
      </c>
      <c r="C67" s="484">
        <v>2545</v>
      </c>
      <c r="D67" s="484">
        <v>1415</v>
      </c>
      <c r="E67" s="476">
        <f t="shared" si="11"/>
        <v>100.33420778380709</v>
      </c>
      <c r="F67" s="476">
        <f t="shared" si="11"/>
        <v>92.985020094994525</v>
      </c>
      <c r="G67" s="476">
        <f t="shared" si="11"/>
        <v>116.07875307629205</v>
      </c>
      <c r="H67" s="485">
        <f t="shared" si="14"/>
        <v>45170</v>
      </c>
      <c r="I67" s="476">
        <f t="shared" si="12"/>
        <v>100.33420778380709</v>
      </c>
      <c r="J67" s="476">
        <f t="shared" si="10"/>
        <v>92.985020094994525</v>
      </c>
      <c r="K67" s="476">
        <f t="shared" si="10"/>
        <v>116.07875307629205</v>
      </c>
      <c r="L67" s="476" t="e">
        <f t="shared" si="13"/>
        <v>#N/A</v>
      </c>
    </row>
    <row r="68" spans="1:12" ht="15" customHeight="1" x14ac:dyDescent="0.2">
      <c r="A68" s="486" t="s">
        <v>503</v>
      </c>
      <c r="B68" s="484">
        <v>27540</v>
      </c>
      <c r="C68" s="484">
        <v>2514</v>
      </c>
      <c r="D68" s="484">
        <v>1383</v>
      </c>
      <c r="E68" s="476">
        <f t="shared" si="11"/>
        <v>98.968627591907136</v>
      </c>
      <c r="F68" s="476">
        <f t="shared" si="11"/>
        <v>91.852393131165513</v>
      </c>
      <c r="G68" s="476">
        <f t="shared" si="11"/>
        <v>113.45365053322396</v>
      </c>
      <c r="H68" s="485" t="str">
        <f t="shared" si="14"/>
        <v/>
      </c>
      <c r="I68" s="476" t="str">
        <f t="shared" si="12"/>
        <v/>
      </c>
      <c r="J68" s="476" t="str">
        <f t="shared" si="12"/>
        <v/>
      </c>
      <c r="K68" s="476" t="str">
        <f t="shared" si="12"/>
        <v/>
      </c>
      <c r="L68" s="476" t="e">
        <f t="shared" si="13"/>
        <v>#N/A</v>
      </c>
    </row>
    <row r="69" spans="1:12" ht="15" customHeight="1" x14ac:dyDescent="0.2">
      <c r="A69" s="486" t="s">
        <v>504</v>
      </c>
      <c r="B69" s="484">
        <v>27201</v>
      </c>
      <c r="C69" s="484">
        <v>2550</v>
      </c>
      <c r="D69" s="484">
        <v>1377</v>
      </c>
      <c r="E69" s="476">
        <f t="shared" si="11"/>
        <v>97.75038631544902</v>
      </c>
      <c r="F69" s="476">
        <f t="shared" si="11"/>
        <v>93.16770186335404</v>
      </c>
      <c r="G69" s="476">
        <f t="shared" si="11"/>
        <v>112.96144380639871</v>
      </c>
      <c r="H69" s="485" t="str">
        <f t="shared" si="14"/>
        <v/>
      </c>
      <c r="I69" s="476" t="str">
        <f t="shared" si="12"/>
        <v/>
      </c>
      <c r="J69" s="476" t="str">
        <f t="shared" si="12"/>
        <v/>
      </c>
      <c r="K69" s="476" t="str">
        <f t="shared" si="12"/>
        <v/>
      </c>
      <c r="L69" s="476" t="e">
        <f t="shared" si="13"/>
        <v>#N/A</v>
      </c>
    </row>
    <row r="70" spans="1:12" ht="15" customHeight="1" x14ac:dyDescent="0.2">
      <c r="A70" s="486" t="s">
        <v>505</v>
      </c>
      <c r="B70" s="484">
        <v>27030</v>
      </c>
      <c r="C70" s="484">
        <v>2623</v>
      </c>
      <c r="D70" s="484">
        <v>1410</v>
      </c>
      <c r="E70" s="476">
        <f t="shared" si="11"/>
        <v>97.135875229094054</v>
      </c>
      <c r="F70" s="476">
        <f t="shared" si="11"/>
        <v>95.834855681402999</v>
      </c>
      <c r="G70" s="476">
        <f t="shared" si="11"/>
        <v>115.66858080393764</v>
      </c>
      <c r="H70" s="485" t="str">
        <f t="shared" si="14"/>
        <v/>
      </c>
      <c r="I70" s="476" t="str">
        <f t="shared" si="12"/>
        <v/>
      </c>
      <c r="J70" s="476" t="str">
        <f t="shared" si="12"/>
        <v/>
      </c>
      <c r="K70" s="476" t="str">
        <f t="shared" si="12"/>
        <v/>
      </c>
      <c r="L70" s="476" t="e">
        <f t="shared" si="13"/>
        <v>#N/A</v>
      </c>
    </row>
    <row r="71" spans="1:12" ht="15" customHeight="1" x14ac:dyDescent="0.2">
      <c r="A71" s="486">
        <v>45536</v>
      </c>
      <c r="B71" s="484">
        <v>27421</v>
      </c>
      <c r="C71" s="484">
        <v>2533</v>
      </c>
      <c r="D71" s="484">
        <v>1391</v>
      </c>
      <c r="E71" s="476">
        <f t="shared" si="11"/>
        <v>98.540985373917422</v>
      </c>
      <c r="F71" s="476">
        <f t="shared" si="11"/>
        <v>92.546583850931668</v>
      </c>
      <c r="G71" s="476">
        <f t="shared" si="11"/>
        <v>114.10992616899098</v>
      </c>
      <c r="H71" s="485">
        <f t="shared" si="14"/>
        <v>45536</v>
      </c>
      <c r="I71" s="476">
        <f t="shared" si="12"/>
        <v>98.540985373917422</v>
      </c>
      <c r="J71" s="476">
        <f t="shared" si="12"/>
        <v>92.546583850931668</v>
      </c>
      <c r="K71" s="476">
        <f t="shared" si="12"/>
        <v>114.10992616899098</v>
      </c>
      <c r="L71" s="476" t="e">
        <f t="shared" si="13"/>
        <v>#N/A</v>
      </c>
    </row>
    <row r="72" spans="1:12" ht="15" customHeight="1" x14ac:dyDescent="0.2">
      <c r="A72" s="486" t="s">
        <v>506</v>
      </c>
      <c r="B72" s="484">
        <v>26976</v>
      </c>
      <c r="C72" s="484">
        <v>2517</v>
      </c>
      <c r="D72" s="484">
        <v>1379</v>
      </c>
      <c r="E72" s="487">
        <f t="shared" ref="E72:G76" si="15">IF($A$52=37802,IF(COUNTBLANK(B$52:B$71)&gt;0,#N/A,IF(ISBLANK(B72)=FALSE,B72/B$52*100,#N/A)),IF(COUNTBLANK(B$52:B$76)&gt;0,#N/A,B72/B$52*100))</f>
        <v>96.941819096560906</v>
      </c>
      <c r="F72" s="487">
        <f t="shared" si="15"/>
        <v>91.962002192181231</v>
      </c>
      <c r="G72" s="487">
        <f t="shared" si="15"/>
        <v>113.12551271534043</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507</v>
      </c>
      <c r="B73" s="484">
        <v>26752</v>
      </c>
      <c r="C73" s="484">
        <v>2447</v>
      </c>
      <c r="D73" s="484">
        <v>1325</v>
      </c>
      <c r="E73" s="487">
        <f t="shared" si="15"/>
        <v>96.136845509756711</v>
      </c>
      <c r="F73" s="487">
        <f t="shared" si="15"/>
        <v>89.404457435147975</v>
      </c>
      <c r="G73" s="487">
        <f t="shared" si="15"/>
        <v>108.69565217391303</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508</v>
      </c>
      <c r="B74" s="484">
        <v>26673</v>
      </c>
      <c r="C74" s="484">
        <v>2469</v>
      </c>
      <c r="D74" s="484">
        <v>1381</v>
      </c>
      <c r="E74" s="487">
        <f t="shared" si="15"/>
        <v>95.85294857512487</v>
      </c>
      <c r="F74" s="487">
        <f t="shared" si="15"/>
        <v>90.208257215929848</v>
      </c>
      <c r="G74" s="487">
        <f t="shared" si="15"/>
        <v>113.28958162428219</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26772</v>
      </c>
      <c r="C75" s="484">
        <v>2434</v>
      </c>
      <c r="D75" s="484">
        <v>1358</v>
      </c>
      <c r="E75" s="487">
        <f t="shared" si="15"/>
        <v>96.208718151435662</v>
      </c>
      <c r="F75" s="487">
        <f t="shared" si="15"/>
        <v>88.929484837413227</v>
      </c>
      <c r="G75" s="487">
        <f t="shared" si="15"/>
        <v>111.40278917145201</v>
      </c>
      <c r="H75" s="488">
        <f>IF(A$52=37802,IF(ISERROR(L75)=TRUE,IF(ISBLANK(A75)=FALSE,IF(MONTH(A75)=MONTH(MAX(A$52:A$76)),A75,""),""),""),IF(ISERROR(L75)=TRUE,IF(MONTH(A75)=MONTH(MAX(A$52:A$76)),A75,""),""))</f>
        <v>45901</v>
      </c>
      <c r="I75" s="476">
        <f t="shared" si="12"/>
        <v>96.208718151435662</v>
      </c>
      <c r="J75" s="476">
        <f t="shared" si="12"/>
        <v>88.929484837413227</v>
      </c>
      <c r="K75" s="476">
        <f t="shared" si="12"/>
        <v>111.40278917145201</v>
      </c>
      <c r="L75" s="476" t="e">
        <f t="shared" si="13"/>
        <v>#N/A</v>
      </c>
    </row>
    <row r="76" spans="1:12" ht="15" customHeight="1" x14ac:dyDescent="0.2">
      <c r="A76" s="486" t="s">
        <v>509</v>
      </c>
      <c r="B76" s="484">
        <v>26493</v>
      </c>
      <c r="C76" s="489">
        <v>2365</v>
      </c>
      <c r="D76" s="489">
        <v>1378</v>
      </c>
      <c r="E76" s="487">
        <f t="shared" si="15"/>
        <v>95.20609480001437</v>
      </c>
      <c r="F76" s="487">
        <f t="shared" si="15"/>
        <v>86.408476434051877</v>
      </c>
      <c r="G76" s="487">
        <f t="shared" si="15"/>
        <v>113.04347826086956</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96.208718151435662</v>
      </c>
      <c r="J78" s="476">
        <f>IF(J76&lt;&gt;"",J76,IF(J75&lt;&gt;"",J75,IF(J74&lt;&gt;"",J74,IF(J73&lt;&gt;"",J73,IF(J72&lt;&gt;"",J72,IF(J71&lt;&gt;"",J71,""))))))</f>
        <v>88.929484837413227</v>
      </c>
      <c r="K78" s="476">
        <f>IF(K76&lt;&gt;"",K76,IF(K75&lt;&gt;"",K75,IF(K74&lt;&gt;"",K74,IF(K73&lt;&gt;"",K73,IF(K72&lt;&gt;"",K72,IF(K71&lt;&gt;"",K71,""))))))</f>
        <v>111.40278917145201</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-3,8%</v>
      </c>
      <c r="J80" s="476" t="str">
        <f>"GeB - ausschließlich: "&amp;IF(J78&gt;100,"+","")&amp;TEXT(J78-100,"0,0")&amp;"%"</f>
        <v>GeB - ausschließlich: -11,1%</v>
      </c>
      <c r="K80" s="476" t="str">
        <f>"GeB - im Nebenjob: "&amp;IF(K78&gt;100,"+","")&amp;TEXT(K78-100,"0,0")&amp;"%"</f>
        <v>GeB - im Nebenjob: +11,4%</v>
      </c>
    </row>
    <row r="82" spans="9:9" ht="15" customHeight="1" x14ac:dyDescent="0.2">
      <c r="I82" s="476" t="str">
        <f>IF(ISERROR(HLOOKUP(1,I$79:K$80,2,FALSE)),"",HLOOKUP(1,I$79:K$80,2,FALSE))</f>
        <v>GeB - im Nebenjob: +11,4%</v>
      </c>
    </row>
    <row r="83" spans="9:9" ht="15" customHeight="1" x14ac:dyDescent="0.2">
      <c r="I83" s="476" t="str">
        <f>IF(ISERROR(HLOOKUP(2,I$79:K$80,2,FALSE)),"",HLOOKUP(2,I$79:K$80,2,FALSE))</f>
        <v>SvB: -3,8%</v>
      </c>
    </row>
    <row r="84" spans="9:9" ht="15" customHeight="1" x14ac:dyDescent="0.2">
      <c r="I84" s="476" t="str">
        <f>IF(ISERROR(HLOOKUP(3,I$79:K$80,2,FALSE)),"",HLOOKUP(3,I$79:K$80,2,FALSE))</f>
        <v>GeB - ausschließlich: -11,1%</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39FDC-6494-45CF-8B82-C94296BC609B}">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510</v>
      </c>
      <c r="H2" s="496"/>
      <c r="I2" s="496"/>
      <c r="K2" s="492"/>
    </row>
    <row r="3" spans="1:11" s="491" customFormat="1" ht="19.5" customHeight="1" x14ac:dyDescent="0.25">
      <c r="A3" s="497" t="s">
        <v>511</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512</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513</v>
      </c>
      <c r="C8" s="503"/>
      <c r="D8" s="503"/>
      <c r="E8" s="504"/>
      <c r="F8" s="505"/>
      <c r="G8" s="505"/>
      <c r="H8" s="496"/>
      <c r="I8" s="496"/>
    </row>
    <row r="9" spans="1:11" s="499" customFormat="1" ht="13.15" customHeight="1" x14ac:dyDescent="0.2">
      <c r="A9" s="506"/>
      <c r="B9" s="507" t="s">
        <v>514</v>
      </c>
      <c r="C9" s="507"/>
      <c r="D9" s="508"/>
      <c r="E9" s="509"/>
      <c r="F9" s="509"/>
      <c r="H9" s="496"/>
      <c r="I9" s="496"/>
    </row>
    <row r="10" spans="1:11" s="499" customFormat="1" ht="13.15" customHeight="1" x14ac:dyDescent="0.2">
      <c r="A10" s="506"/>
      <c r="B10" s="510" t="s">
        <v>515</v>
      </c>
      <c r="C10" s="510"/>
      <c r="D10" s="511"/>
      <c r="E10" s="512"/>
      <c r="G10" s="513"/>
      <c r="H10" s="496"/>
      <c r="I10" s="496"/>
    </row>
    <row r="11" spans="1:11" s="499" customFormat="1" ht="13.15" customHeight="1" x14ac:dyDescent="0.2">
      <c r="A11" s="506"/>
      <c r="B11" s="514" t="s">
        <v>516</v>
      </c>
      <c r="C11" s="507"/>
      <c r="D11" s="511"/>
      <c r="E11" s="512"/>
      <c r="G11" s="513"/>
      <c r="H11" s="515"/>
      <c r="I11" s="515"/>
    </row>
    <row r="12" spans="1:11" s="499" customFormat="1" ht="13.15" customHeight="1" x14ac:dyDescent="0.2">
      <c r="A12" s="506"/>
      <c r="B12" s="516" t="s">
        <v>517</v>
      </c>
      <c r="C12" s="516"/>
      <c r="D12" s="511"/>
      <c r="E12" s="512"/>
      <c r="G12" s="513"/>
      <c r="H12" s="515"/>
      <c r="I12" s="515"/>
    </row>
    <row r="13" spans="1:11" s="499" customFormat="1" ht="13.15" customHeight="1" x14ac:dyDescent="0.2">
      <c r="A13" s="506"/>
      <c r="B13" s="516" t="s">
        <v>518</v>
      </c>
      <c r="C13" s="516"/>
      <c r="D13" s="511"/>
      <c r="E13" s="512"/>
      <c r="G13" s="513"/>
    </row>
    <row r="14" spans="1:11" s="499" customFormat="1" ht="13.15" customHeight="1" x14ac:dyDescent="0.2">
      <c r="A14" s="506"/>
      <c r="B14" s="516" t="s">
        <v>519</v>
      </c>
      <c r="C14" s="516"/>
      <c r="D14" s="511"/>
      <c r="E14" s="512"/>
      <c r="G14" s="513"/>
    </row>
    <row r="15" spans="1:11" s="499" customFormat="1" ht="13.15" customHeight="1" x14ac:dyDescent="0.2">
      <c r="A15" s="506"/>
      <c r="B15" s="516" t="s">
        <v>520</v>
      </c>
      <c r="C15" s="516"/>
      <c r="D15" s="511"/>
      <c r="E15" s="512"/>
      <c r="G15" s="513"/>
    </row>
    <row r="16" spans="1:11" s="499" customFormat="1" ht="13.15" customHeight="1" x14ac:dyDescent="0.2">
      <c r="A16" s="506"/>
      <c r="B16" s="517" t="s">
        <v>521</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522</v>
      </c>
      <c r="C18" s="518"/>
      <c r="D18" s="511"/>
      <c r="E18" s="512"/>
      <c r="G18" s="513"/>
    </row>
    <row r="19" spans="1:7" s="499" customFormat="1" ht="13.15" customHeight="1" x14ac:dyDescent="0.2">
      <c r="A19" s="506"/>
      <c r="B19" s="514" t="s">
        <v>523</v>
      </c>
      <c r="C19" s="507"/>
      <c r="D19" s="511"/>
      <c r="E19" s="512"/>
      <c r="G19" s="513"/>
    </row>
    <row r="20" spans="1:7" s="499" customFormat="1" ht="13.15" customHeight="1" x14ac:dyDescent="0.2">
      <c r="A20" s="506"/>
      <c r="B20" s="517" t="s">
        <v>524</v>
      </c>
      <c r="C20" s="517"/>
      <c r="D20" s="511"/>
      <c r="E20" s="512"/>
      <c r="G20" s="513"/>
    </row>
    <row r="21" spans="1:7" s="499" customFormat="1" ht="13.15" customHeight="1" x14ac:dyDescent="0.2">
      <c r="A21" s="506"/>
      <c r="B21" s="516" t="s">
        <v>525</v>
      </c>
      <c r="C21" s="516"/>
      <c r="D21" s="511"/>
      <c r="E21" s="512"/>
      <c r="G21" s="513"/>
    </row>
    <row r="22" spans="1:7" s="499" customFormat="1" ht="13.15" customHeight="1" x14ac:dyDescent="0.2">
      <c r="A22" s="506"/>
      <c r="B22" s="516" t="s">
        <v>526</v>
      </c>
      <c r="C22" s="516"/>
      <c r="D22" s="511"/>
      <c r="E22" s="512"/>
      <c r="G22" s="513"/>
    </row>
    <row r="23" spans="1:7" s="499" customFormat="1" ht="13.15" customHeight="1" x14ac:dyDescent="0.2">
      <c r="A23" s="506"/>
      <c r="B23" s="516" t="s">
        <v>527</v>
      </c>
      <c r="C23" s="516"/>
      <c r="D23" s="511"/>
      <c r="E23" s="512"/>
      <c r="G23" s="513"/>
    </row>
    <row r="24" spans="1:7" s="499" customFormat="1" ht="13.15" customHeight="1" x14ac:dyDescent="0.2">
      <c r="A24" s="506"/>
      <c r="B24" s="516" t="s">
        <v>528</v>
      </c>
      <c r="C24" s="516"/>
      <c r="D24" s="511"/>
      <c r="E24" s="512"/>
      <c r="G24" s="513"/>
    </row>
    <row r="25" spans="1:7" s="499" customFormat="1" ht="13.15" customHeight="1" x14ac:dyDescent="0.2">
      <c r="A25" s="506"/>
      <c r="B25" s="516" t="s">
        <v>529</v>
      </c>
      <c r="C25" s="516"/>
      <c r="D25" s="511"/>
      <c r="E25" s="512"/>
      <c r="G25" s="494"/>
    </row>
    <row r="26" spans="1:7" s="499" customFormat="1" ht="13.15" customHeight="1" x14ac:dyDescent="0.2">
      <c r="A26" s="506"/>
      <c r="B26" s="514" t="s">
        <v>530</v>
      </c>
      <c r="C26" s="507"/>
      <c r="D26" s="511"/>
      <c r="E26" s="512"/>
      <c r="G26" s="494"/>
    </row>
    <row r="27" spans="1:7" s="494" customFormat="1" ht="13.15" customHeight="1" x14ac:dyDescent="0.2">
      <c r="A27" s="519" t="s">
        <v>531</v>
      </c>
      <c r="B27" s="514" t="s">
        <v>531</v>
      </c>
      <c r="C27" s="507"/>
      <c r="D27" s="511"/>
      <c r="E27" s="512"/>
      <c r="F27" s="499"/>
    </row>
    <row r="28" spans="1:7" s="494" customFormat="1" ht="13.15" customHeight="1" x14ac:dyDescent="0.2">
      <c r="A28" s="506"/>
      <c r="B28" s="514" t="s">
        <v>532</v>
      </c>
      <c r="C28" s="507"/>
      <c r="D28" s="511"/>
      <c r="E28" s="512"/>
      <c r="F28" s="499"/>
    </row>
    <row r="29" spans="1:7" s="494" customFormat="1" ht="13.15" customHeight="1" x14ac:dyDescent="0.2">
      <c r="A29" s="506"/>
      <c r="B29" s="516" t="s">
        <v>533</v>
      </c>
      <c r="C29" s="520"/>
      <c r="D29" s="511"/>
      <c r="E29" s="512"/>
    </row>
    <row r="30" spans="1:7" s="494" customFormat="1" ht="13.15" customHeight="1" x14ac:dyDescent="0.2">
      <c r="A30" s="506"/>
      <c r="B30" s="516" t="s">
        <v>534</v>
      </c>
      <c r="C30" s="516"/>
      <c r="D30" s="511"/>
      <c r="E30" s="512"/>
    </row>
    <row r="31" spans="1:7" s="494" customFormat="1" ht="13.15" customHeight="1" x14ac:dyDescent="0.2">
      <c r="A31" s="506"/>
      <c r="B31" s="516" t="s">
        <v>535</v>
      </c>
      <c r="C31" s="516"/>
      <c r="D31" s="511"/>
      <c r="E31" s="512"/>
    </row>
    <row r="32" spans="1:7" s="494" customFormat="1" ht="13.15" customHeight="1" x14ac:dyDescent="0.2">
      <c r="A32" s="506"/>
      <c r="B32" s="521" t="s">
        <v>536</v>
      </c>
      <c r="C32" s="521"/>
      <c r="D32" s="511"/>
      <c r="E32" s="512"/>
    </row>
    <row r="33" spans="1:7" s="494" customFormat="1" ht="13.15" customHeight="1" x14ac:dyDescent="0.2">
      <c r="A33" s="506"/>
      <c r="B33" s="516" t="s">
        <v>537</v>
      </c>
      <c r="C33" s="516"/>
      <c r="D33" s="511"/>
      <c r="E33" s="512"/>
    </row>
    <row r="34" spans="1:7" s="494" customFormat="1" ht="13.15" customHeight="1" x14ac:dyDescent="0.2">
      <c r="A34" s="506"/>
      <c r="B34" s="516" t="s">
        <v>538</v>
      </c>
      <c r="C34" s="516"/>
      <c r="D34" s="511"/>
      <c r="E34" s="512"/>
    </row>
    <row r="35" spans="1:7" s="494" customFormat="1" ht="13.15" customHeight="1" x14ac:dyDescent="0.2">
      <c r="A35" s="506"/>
      <c r="B35" s="516" t="s">
        <v>539</v>
      </c>
      <c r="C35" s="516"/>
      <c r="D35" s="511"/>
      <c r="E35" s="512"/>
    </row>
    <row r="36" spans="1:7" s="494" customFormat="1" ht="13.15" customHeight="1" x14ac:dyDescent="0.2">
      <c r="A36" s="506"/>
      <c r="B36" s="521"/>
      <c r="C36" s="522"/>
      <c r="D36" s="511"/>
      <c r="E36" s="512"/>
    </row>
    <row r="37" spans="1:7" s="499" customFormat="1" ht="13.15" customHeight="1" x14ac:dyDescent="0.2">
      <c r="A37" s="523" t="s">
        <v>540</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541</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542</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543</v>
      </c>
      <c r="B44" s="535"/>
      <c r="C44" s="535"/>
      <c r="D44" s="535"/>
      <c r="E44" s="535"/>
      <c r="F44" s="535"/>
      <c r="G44" s="535"/>
    </row>
    <row r="45" spans="1:7" ht="13.15" customHeight="1" x14ac:dyDescent="0.2">
      <c r="A45" s="530" t="s">
        <v>544</v>
      </c>
      <c r="B45" s="530"/>
      <c r="C45" s="536" t="s">
        <v>545</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BFC12190-9523-4218-AFB6-0F7196E30A17}"/>
    <hyperlink ref="A41:G42" r:id="rId2" display="Das Glossar enthält Erläuterungen zu allen statistisch relevanten Begriffen, die in den verschiedenen Produkten der Statistik der BA Verwendung finden." xr:uid="{607208DE-23F6-4BA9-A3F0-F32C9CD6039D}"/>
    <hyperlink ref="A45:B45" r:id="rId3" display="Abkürzungsverzeichnis" xr:uid="{12BBF935-6359-49F0-A9EA-456DF089B820}"/>
    <hyperlink ref="C45" r:id="rId4" xr:uid="{FA1A7DBE-0635-4806-9C77-F088046255E9}"/>
    <hyperlink ref="A39:G39" r:id="rId5" display="Die Qualitätsberichte der Statistik erläutern die Entstehung und Aussagekraft der jeweiligen Fachstatistik." xr:uid="{96144393-78FF-4048-952F-03E63DE73208}"/>
    <hyperlink ref="B9:D9" r:id="rId6" display="Arbeitsuche, Arbeitslosigkeit und Unterbeschäftigung" xr:uid="{82C9AC19-B13B-4920-8595-F797576B81A0}"/>
    <hyperlink ref="B10:C10" r:id="rId7" display="Ausbildungsmarkt" xr:uid="{B4708C6C-9C76-445B-B3C7-92B89480FFF7}"/>
    <hyperlink ref="B11:C11" r:id="rId8" display="Beschäftigung" xr:uid="{A1E15FA7-E370-4135-A58B-C62B35749E57}"/>
    <hyperlink ref="B12:C12" r:id="rId9" display="Einnahmen/Ausgaben" xr:uid="{9001D55C-BB5D-4580-9080-2C1F6E71F5CC}"/>
    <hyperlink ref="B13:C13" r:id="rId10" display="Förderung und berufliche Rehabilitation" xr:uid="{337F64A2-2EC6-450A-BFEE-17FD057550A5}"/>
    <hyperlink ref="B14:C14" r:id="rId11" display="Gemeldete Arbeitsstellen" xr:uid="{52793F03-19C3-45E2-97D9-93528B5FA929}"/>
    <hyperlink ref="B15:C15" r:id="rId12" display="Grundsicherung für Arbeitsuchende (SGB II)" xr:uid="{13DCDF70-DD2E-4575-8E1E-6AEFF6EB1AA2}"/>
    <hyperlink ref="B16:C16" r:id="rId13" display="Leistungen SGB III" xr:uid="{16DD8382-DAA9-41C3-B754-8CDA25546995}"/>
    <hyperlink ref="B19:C19" r:id="rId14" display="Berufe" xr:uid="{0289D763-5E64-469B-99FD-25428EF448C5}"/>
    <hyperlink ref="B20:C20" r:id="rId15" display="Bildung" xr:uid="{9C233C2B-8FE4-465B-B8EB-E76E01C35441}"/>
    <hyperlink ref="B21:C21" r:id="rId16" display="Demografie" xr:uid="{2C76A405-803A-4002-AF56-D803A04BAA2D}"/>
    <hyperlink ref="B22:C22" r:id="rId17" display="Eingliederungsbilanzen" xr:uid="{D4EE4F04-7F82-4840-868A-0C670AE8A38C}"/>
    <hyperlink ref="B23:C23" r:id="rId18" display="Entgelt" xr:uid="{1EF33B02-EC94-49B7-B7AB-A3B7CB863A0F}"/>
    <hyperlink ref="B24:C24" r:id="rId19" display="Fachkräftebedarf" xr:uid="{E310A93A-A04E-4671-8393-216954D22D50}"/>
    <hyperlink ref="B25:C25" r:id="rId20" display="Familien und Kinder" xr:uid="{867846FE-86F0-47BF-A100-7FCCCC8DFCB8}"/>
    <hyperlink ref="B26:C26" r:id="rId21" display="Frauen und Männer" xr:uid="{3A16E4E4-4351-4026-A6F7-859CC6CE9D67}"/>
    <hyperlink ref="B28:C28" r:id="rId22" display="Langzeitarbeitslosigkeit" xr:uid="{446D2F6D-DB64-407A-8511-7E411F4E4FD5}"/>
    <hyperlink ref="B29:C29" r:id="rId23" display="Menschen mit Behinderungen" xr:uid="{4DE71D2A-47EB-4EE0-AF18-76E6A5F47874}"/>
    <hyperlink ref="B30:C30" r:id="rId24" display="Migration" xr:uid="{E223BED7-034B-41A0-996F-1930B820EDFF}"/>
    <hyperlink ref="B31:C31" r:id="rId25" display="Regionale Mobilität" xr:uid="{180395AA-4F05-4C78-A90C-FE1342104EF8}"/>
    <hyperlink ref="B34:C34" r:id="rId26" display="Wirtschaftszweige" xr:uid="{456B7426-96F1-437F-9E1F-6351F85F2941}"/>
    <hyperlink ref="B35:C35" r:id="rId27" display="Zeitarbeit" xr:uid="{62269161-C258-4DF9-979A-4E9360D8E0A1}"/>
    <hyperlink ref="A27" r:id="rId28" tooltip="Jüngere" display="https://statistik.arbeitsagentur.de/DE/Navigation/Statistiken/Themen-im-Fokus/Juengere/Juengere-Nav.html?mtm_campaign=Bericht" xr:uid="{66320656-D4BC-4B1F-9EE3-192D0022EB99}"/>
    <hyperlink ref="B27:C27" r:id="rId29" display="Jüngere" xr:uid="{7D40D677-3BCC-460D-8D0B-975E297A3323}"/>
    <hyperlink ref="B33:C33" r:id="rId30" display="Ukraine-Krieg" xr:uid="{86A6395F-105C-4D07-B7F9-623849757933}"/>
    <hyperlink ref="A37:E37" r:id="rId31" display="Die Methodischen Hinweise der Statistik bieten ergänzende Informationen." xr:uid="{CA65450E-2020-4977-BEA2-35DAC89A446D}"/>
    <hyperlink ref="B32" r:id="rId32" xr:uid="{B4D24040-D227-43CE-A215-76106B73431B}"/>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3F230-359F-48AC-A5CA-D2567C7D47EF}">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344AAE1F-885A-4CEA-B6D7-F8861181239D}"/>
    <hyperlink ref="G17" location="'Diagramm'!A1" display="'Diagramm'!A1" xr:uid="{F6EAB0D3-DA45-4C5A-8990-A84BCF2E2665}"/>
    <hyperlink ref="G20" location="'Tabelle 2.1'!A1" display="'Tabelle 2.1'!A1" xr:uid="{CB98BC7E-C348-4929-921D-E2A27647A1D9}"/>
    <hyperlink ref="G21" location="'Tabelle 2.2'!A1" display="'Tabelle 2.2'!A1" xr:uid="{0E67B085-3E5D-422A-BE2A-F01000508398}"/>
    <hyperlink ref="G22" location="'Tabelle 2.3'!A1" display="'Tabelle 2.3'!A1" xr:uid="{B4795C83-1ADE-4505-BD1A-35719D33CB5E}"/>
    <hyperlink ref="G23" location="'Tabelle 2.4'!A1" display="'Tabelle 2.4'!A1" xr:uid="{2DE34EEA-4C20-4867-AABC-3FD51B32ABFC}"/>
    <hyperlink ref="G26" location="'Tabelle 3.1'!A1" display="'Tabelle 3.1'!A1" xr:uid="{3BA42CD8-68D0-4222-A085-25F07BBF12C9}"/>
    <hyperlink ref="G27" location="'Tabelle 3.2'!A1" display="'Tabelle 3.2'!A1" xr:uid="{6682DE8D-05B9-4CFC-A19E-89860682D420}"/>
    <hyperlink ref="G28" location="'Tabelle 3.3'!A1" display="'Tabelle 3.3'!A1" xr:uid="{13753607-0D12-4DBC-BBC4-9792FB997AC9}"/>
    <hyperlink ref="G29" location="'Tabelle 3.4'!A1" display="'Tabelle 3.4'!A1" xr:uid="{A69EBEB2-F708-4D9D-9F09-3B8017B7F5A1}"/>
    <hyperlink ref="G32" location="'Tabelle 4.1'!A1" display="'Tabelle 4.1'!A1" xr:uid="{9ACC81C7-C1AE-4976-8038-BC071AE3BA4E}"/>
    <hyperlink ref="G33" location="'Tabelle 4.2'!A1" display="'Tabelle 4.2'!A1" xr:uid="{CDB8A52B-CC3E-4DD2-8C23-1CA6714DA946}"/>
    <hyperlink ref="G34" location="'Tabelle 4.3'!A1" display="'Tabelle 4.3'!A1" xr:uid="{20D291F1-3267-4760-B5B8-C8379EDE7B55}"/>
    <hyperlink ref="G37" location="'Tabelle 5.1'!A1" display="'Tabelle 5.1'!A1" xr:uid="{E571B4B0-8F1E-4B09-A692-3212C3725D65}"/>
    <hyperlink ref="G38" location="'Tabelle 5.2'!A1" display="'Tabelle 5.2'!A1" xr:uid="{76F06C2A-4CEB-46AC-A8E7-06C50261F856}"/>
    <hyperlink ref="G41" location="'Tabelle 6'!A1" display="'Tabelle 6'!A1" xr:uid="{469A8529-2D06-4BD9-A71E-A2265A327948}"/>
    <hyperlink ref="G45" location="'Hinweis - Berufsaggregate'!A1" display="Hinw Berufsagg" xr:uid="{E00308C9-FFF1-42A7-AD55-36CC5A238C63}"/>
    <hyperlink ref="G46" location="Hinweis_Befristung!A1" display="Hinw Befristung" xr:uid="{4BC192F0-FA15-4CE0-9482-9240C7C5F668}"/>
    <hyperlink ref="G47" location="Hinweis_beg_been_BV!A1" display="Hinw beg_been_BV" xr:uid="{D3CDBEF8-B9B5-4555-8DA3-487EB6E69543}"/>
    <hyperlink ref="G48" location="Hinweise_SvB_GB!A1" display="Hinw SvB GB" xr:uid="{F4EFF417-6322-4870-A6A9-0140286B8B09}"/>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B1DD-360B-4A61-83B6-53232F90B2BC}">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26493</v>
      </c>
      <c r="E12" s="79">
        <v>26772</v>
      </c>
      <c r="F12" s="79">
        <v>26673</v>
      </c>
      <c r="G12" s="79">
        <v>26752</v>
      </c>
      <c r="H12" s="79">
        <v>26976</v>
      </c>
      <c r="I12" s="80">
        <v>-483</v>
      </c>
      <c r="J12" s="81">
        <v>-1.7904804270462633</v>
      </c>
      <c r="N12" s="82"/>
    </row>
    <row r="13" spans="1:15" ht="13.5" customHeight="1" x14ac:dyDescent="0.2">
      <c r="A13" s="83" t="s">
        <v>97</v>
      </c>
      <c r="B13" s="84" t="s">
        <v>98</v>
      </c>
      <c r="C13" s="78">
        <v>51.224851847657874</v>
      </c>
      <c r="D13" s="79">
        <v>13571</v>
      </c>
      <c r="E13" s="79">
        <v>13729</v>
      </c>
      <c r="F13" s="79">
        <v>13654</v>
      </c>
      <c r="G13" s="79">
        <v>13682</v>
      </c>
      <c r="H13" s="79">
        <v>13785</v>
      </c>
      <c r="I13" s="80">
        <v>-214</v>
      </c>
      <c r="J13" s="81">
        <v>-1.5524120420747189</v>
      </c>
    </row>
    <row r="14" spans="1:15" ht="13.5" customHeight="1" x14ac:dyDescent="0.2">
      <c r="A14" s="85"/>
      <c r="B14" s="84" t="s">
        <v>99</v>
      </c>
      <c r="C14" s="78">
        <v>48.775148152342126</v>
      </c>
      <c r="D14" s="79">
        <v>12922</v>
      </c>
      <c r="E14" s="79">
        <v>13043</v>
      </c>
      <c r="F14" s="79">
        <v>13019</v>
      </c>
      <c r="G14" s="79">
        <v>13070</v>
      </c>
      <c r="H14" s="79">
        <v>13191</v>
      </c>
      <c r="I14" s="80">
        <v>-269</v>
      </c>
      <c r="J14" s="81">
        <v>-2.0392691986960805</v>
      </c>
    </row>
    <row r="15" spans="1:15" ht="13.5" customHeight="1" x14ac:dyDescent="0.2">
      <c r="A15" s="83" t="s">
        <v>97</v>
      </c>
      <c r="B15" s="86" t="s">
        <v>100</v>
      </c>
      <c r="C15" s="78">
        <v>10.002642207375533</v>
      </c>
      <c r="D15" s="79">
        <v>2650</v>
      </c>
      <c r="E15" s="79">
        <v>2736</v>
      </c>
      <c r="F15" s="79">
        <v>2576</v>
      </c>
      <c r="G15" s="79">
        <v>2669</v>
      </c>
      <c r="H15" s="79">
        <v>2688</v>
      </c>
      <c r="I15" s="80">
        <v>-38</v>
      </c>
      <c r="J15" s="81">
        <v>-1.4136904761904763</v>
      </c>
    </row>
    <row r="16" spans="1:15" ht="13.5" customHeight="1" x14ac:dyDescent="0.2">
      <c r="A16" s="83"/>
      <c r="B16" s="86" t="s">
        <v>101</v>
      </c>
      <c r="C16" s="78">
        <v>61.027441210885897</v>
      </c>
      <c r="D16" s="79">
        <v>16168</v>
      </c>
      <c r="E16" s="79">
        <v>16339</v>
      </c>
      <c r="F16" s="79">
        <v>16440</v>
      </c>
      <c r="G16" s="79">
        <v>16488</v>
      </c>
      <c r="H16" s="79">
        <v>16608</v>
      </c>
      <c r="I16" s="80">
        <v>-440</v>
      </c>
      <c r="J16" s="81">
        <v>-2.6493256262042388</v>
      </c>
    </row>
    <row r="17" spans="1:10" ht="13.5" customHeight="1" x14ac:dyDescent="0.2">
      <c r="A17" s="83"/>
      <c r="B17" s="86" t="s">
        <v>102</v>
      </c>
      <c r="C17" s="78">
        <v>27.441210885894389</v>
      </c>
      <c r="D17" s="79">
        <v>7270</v>
      </c>
      <c r="E17" s="79">
        <v>7307</v>
      </c>
      <c r="F17" s="79">
        <v>7299</v>
      </c>
      <c r="G17" s="79">
        <v>7228</v>
      </c>
      <c r="H17" s="79">
        <v>7300</v>
      </c>
      <c r="I17" s="80">
        <v>-30</v>
      </c>
      <c r="J17" s="81">
        <v>-0.41095890410958902</v>
      </c>
    </row>
    <row r="18" spans="1:10" ht="13.5" customHeight="1" x14ac:dyDescent="0.2">
      <c r="A18" s="85"/>
      <c r="B18" s="86" t="s">
        <v>103</v>
      </c>
      <c r="C18" s="78">
        <v>1.5287056958441854</v>
      </c>
      <c r="D18" s="79">
        <v>405</v>
      </c>
      <c r="E18" s="79">
        <v>390</v>
      </c>
      <c r="F18" s="79">
        <v>358</v>
      </c>
      <c r="G18" s="79">
        <v>367</v>
      </c>
      <c r="H18" s="79">
        <v>380</v>
      </c>
      <c r="I18" s="80">
        <v>25</v>
      </c>
      <c r="J18" s="81">
        <v>6.5789473684210522</v>
      </c>
    </row>
    <row r="19" spans="1:10" ht="13.5" customHeight="1" x14ac:dyDescent="0.2">
      <c r="A19" s="85"/>
      <c r="B19" s="86" t="s">
        <v>104</v>
      </c>
      <c r="C19" s="78">
        <v>0.66810100781338466</v>
      </c>
      <c r="D19" s="79">
        <v>177</v>
      </c>
      <c r="E19" s="79">
        <v>180</v>
      </c>
      <c r="F19" s="79">
        <v>167</v>
      </c>
      <c r="G19" s="79">
        <v>180</v>
      </c>
      <c r="H19" s="79">
        <v>178</v>
      </c>
      <c r="I19" s="80">
        <v>-1</v>
      </c>
      <c r="J19" s="81">
        <v>-0.5617977528089888</v>
      </c>
    </row>
    <row r="20" spans="1:10" ht="13.5" customHeight="1" x14ac:dyDescent="0.2">
      <c r="A20" s="83" t="s">
        <v>105</v>
      </c>
      <c r="B20" s="87" t="s">
        <v>106</v>
      </c>
      <c r="C20" s="78">
        <v>66.315630543917266</v>
      </c>
      <c r="D20" s="79">
        <v>17569</v>
      </c>
      <c r="E20" s="79">
        <v>17865</v>
      </c>
      <c r="F20" s="79">
        <v>17888</v>
      </c>
      <c r="G20" s="79">
        <v>17951</v>
      </c>
      <c r="H20" s="79">
        <v>18129</v>
      </c>
      <c r="I20" s="80">
        <v>-560</v>
      </c>
      <c r="J20" s="81">
        <v>-3.0889734679243204</v>
      </c>
    </row>
    <row r="21" spans="1:10" ht="13.5" customHeight="1" x14ac:dyDescent="0.2">
      <c r="A21" s="85"/>
      <c r="B21" s="87" t="s">
        <v>107</v>
      </c>
      <c r="C21" s="78">
        <v>33.684369456082742</v>
      </c>
      <c r="D21" s="79">
        <v>8924</v>
      </c>
      <c r="E21" s="79">
        <v>8907</v>
      </c>
      <c r="F21" s="79">
        <v>8785</v>
      </c>
      <c r="G21" s="79">
        <v>8801</v>
      </c>
      <c r="H21" s="79">
        <v>8847</v>
      </c>
      <c r="I21" s="80">
        <v>77</v>
      </c>
      <c r="J21" s="81">
        <v>0.87035153159263023</v>
      </c>
    </row>
    <row r="22" spans="1:10" ht="13.5" customHeight="1" x14ac:dyDescent="0.2">
      <c r="A22" s="83" t="s">
        <v>105</v>
      </c>
      <c r="B22" s="87" t="s">
        <v>108</v>
      </c>
      <c r="C22" s="78">
        <v>92.733929717283814</v>
      </c>
      <c r="D22" s="79">
        <v>24568</v>
      </c>
      <c r="E22" s="79">
        <v>24744</v>
      </c>
      <c r="F22" s="79">
        <v>24573</v>
      </c>
      <c r="G22" s="79">
        <v>24727</v>
      </c>
      <c r="H22" s="79">
        <v>25014</v>
      </c>
      <c r="I22" s="80">
        <v>-446</v>
      </c>
      <c r="J22" s="81">
        <v>-1.7830015191492765</v>
      </c>
    </row>
    <row r="23" spans="1:10" ht="13.5" customHeight="1" x14ac:dyDescent="0.2">
      <c r="A23" s="88"/>
      <c r="B23" s="89" t="s">
        <v>109</v>
      </c>
      <c r="C23" s="90">
        <v>7.2660702827161892</v>
      </c>
      <c r="D23" s="79">
        <v>1925</v>
      </c>
      <c r="E23" s="79">
        <v>2028</v>
      </c>
      <c r="F23" s="79">
        <v>2100</v>
      </c>
      <c r="G23" s="79">
        <v>2025</v>
      </c>
      <c r="H23" s="79">
        <v>1962</v>
      </c>
      <c r="I23" s="80">
        <v>-37</v>
      </c>
      <c r="J23" s="81">
        <v>-1.8858307849133538</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3743</v>
      </c>
      <c r="E26" s="79">
        <v>3792</v>
      </c>
      <c r="F26" s="79">
        <v>3850</v>
      </c>
      <c r="G26" s="79">
        <v>3772</v>
      </c>
      <c r="H26" s="105">
        <v>3896</v>
      </c>
      <c r="I26" s="80">
        <v>-153</v>
      </c>
      <c r="J26" s="81">
        <v>-3.9271047227926079</v>
      </c>
    </row>
    <row r="27" spans="1:10" ht="13.5" customHeight="1" x14ac:dyDescent="0.2">
      <c r="A27" s="83" t="s">
        <v>97</v>
      </c>
      <c r="B27" s="84" t="s">
        <v>98</v>
      </c>
      <c r="C27" s="78">
        <v>46.299759551162168</v>
      </c>
      <c r="D27" s="80">
        <v>1733</v>
      </c>
      <c r="E27" s="79">
        <v>1738</v>
      </c>
      <c r="F27" s="79">
        <v>1748</v>
      </c>
      <c r="G27" s="79">
        <v>1727</v>
      </c>
      <c r="H27" s="105">
        <v>1785</v>
      </c>
      <c r="I27" s="80">
        <v>-52</v>
      </c>
      <c r="J27" s="81">
        <v>-2.9131652661064424</v>
      </c>
    </row>
    <row r="28" spans="1:10" ht="13.5" customHeight="1" x14ac:dyDescent="0.2">
      <c r="A28" s="85"/>
      <c r="B28" s="84" t="s">
        <v>99</v>
      </c>
      <c r="C28" s="78">
        <v>53.700240448837832</v>
      </c>
      <c r="D28" s="80">
        <v>2010</v>
      </c>
      <c r="E28" s="79">
        <v>2054</v>
      </c>
      <c r="F28" s="79">
        <v>2102</v>
      </c>
      <c r="G28" s="79">
        <v>2045</v>
      </c>
      <c r="H28" s="105">
        <v>2111</v>
      </c>
      <c r="I28" s="80">
        <v>-101</v>
      </c>
      <c r="J28" s="81">
        <v>-4.7844623401231647</v>
      </c>
    </row>
    <row r="29" spans="1:10" ht="13.5" customHeight="1" x14ac:dyDescent="0.2">
      <c r="A29" s="83" t="s">
        <v>97</v>
      </c>
      <c r="B29" s="86" t="s">
        <v>100</v>
      </c>
      <c r="C29" s="78">
        <v>16.564253272775847</v>
      </c>
      <c r="D29" s="80">
        <v>620</v>
      </c>
      <c r="E29" s="79">
        <v>640</v>
      </c>
      <c r="F29" s="79">
        <v>654</v>
      </c>
      <c r="G29" s="79">
        <v>621</v>
      </c>
      <c r="H29" s="105">
        <v>655</v>
      </c>
      <c r="I29" s="80">
        <v>-35</v>
      </c>
      <c r="J29" s="81">
        <v>-5.343511450381679</v>
      </c>
    </row>
    <row r="30" spans="1:10" ht="13.5" customHeight="1" x14ac:dyDescent="0.2">
      <c r="A30" s="83"/>
      <c r="B30" s="86" t="s">
        <v>101</v>
      </c>
      <c r="C30" s="78">
        <v>36.548223350253807</v>
      </c>
      <c r="D30" s="80">
        <v>1368</v>
      </c>
      <c r="E30" s="79">
        <v>1361</v>
      </c>
      <c r="F30" s="79">
        <v>1418</v>
      </c>
      <c r="G30" s="79">
        <v>1376</v>
      </c>
      <c r="H30" s="105">
        <v>1421</v>
      </c>
      <c r="I30" s="80">
        <v>-53</v>
      </c>
      <c r="J30" s="81">
        <v>-3.729767769176636</v>
      </c>
    </row>
    <row r="31" spans="1:10" ht="13.5" customHeight="1" x14ac:dyDescent="0.2">
      <c r="A31" s="83"/>
      <c r="B31" s="86" t="s">
        <v>102</v>
      </c>
      <c r="C31" s="78">
        <v>18.728292813251404</v>
      </c>
      <c r="D31" s="80">
        <v>701</v>
      </c>
      <c r="E31" s="79">
        <v>723</v>
      </c>
      <c r="F31" s="79">
        <v>714</v>
      </c>
      <c r="G31" s="79">
        <v>730</v>
      </c>
      <c r="H31" s="105">
        <v>755</v>
      </c>
      <c r="I31" s="80">
        <v>-54</v>
      </c>
      <c r="J31" s="81">
        <v>-7.1523178807947021</v>
      </c>
    </row>
    <row r="32" spans="1:10" ht="13.5" customHeight="1" x14ac:dyDescent="0.2">
      <c r="A32" s="85"/>
      <c r="B32" s="86" t="s">
        <v>103</v>
      </c>
      <c r="C32" s="78">
        <v>28.159230563718943</v>
      </c>
      <c r="D32" s="80">
        <v>1054</v>
      </c>
      <c r="E32" s="79">
        <v>1068</v>
      </c>
      <c r="F32" s="79">
        <v>1064</v>
      </c>
      <c r="G32" s="79">
        <v>1045</v>
      </c>
      <c r="H32" s="105">
        <v>1065</v>
      </c>
      <c r="I32" s="80">
        <v>-11</v>
      </c>
      <c r="J32" s="81">
        <v>-1.0328638497652582</v>
      </c>
    </row>
    <row r="33" spans="1:10" ht="13.5" customHeight="1" x14ac:dyDescent="0.2">
      <c r="A33" s="85"/>
      <c r="B33" s="86" t="s">
        <v>104</v>
      </c>
      <c r="C33" s="78">
        <v>4.1143467806572271</v>
      </c>
      <c r="D33" s="80">
        <v>154</v>
      </c>
      <c r="E33" s="79">
        <v>170</v>
      </c>
      <c r="F33" s="79">
        <v>180</v>
      </c>
      <c r="G33" s="79">
        <v>195</v>
      </c>
      <c r="H33" s="105">
        <v>166</v>
      </c>
      <c r="I33" s="80">
        <v>-12</v>
      </c>
      <c r="J33" s="81">
        <v>-7.2289156626506026</v>
      </c>
    </row>
    <row r="34" spans="1:10" ht="13.5" customHeight="1" x14ac:dyDescent="0.2">
      <c r="A34" s="83" t="s">
        <v>105</v>
      </c>
      <c r="B34" s="87" t="s">
        <v>108</v>
      </c>
      <c r="C34" s="78">
        <v>93.588030991183544</v>
      </c>
      <c r="D34" s="80">
        <v>3503</v>
      </c>
      <c r="E34" s="79">
        <v>3535</v>
      </c>
      <c r="F34" s="79">
        <v>3600</v>
      </c>
      <c r="G34" s="79">
        <v>3531</v>
      </c>
      <c r="H34" s="105">
        <v>3656</v>
      </c>
      <c r="I34" s="80">
        <v>-153</v>
      </c>
      <c r="J34" s="81">
        <v>-4.1849015317286655</v>
      </c>
    </row>
    <row r="35" spans="1:10" ht="13.5" customHeight="1" x14ac:dyDescent="0.2">
      <c r="A35" s="83"/>
      <c r="B35" s="84" t="s">
        <v>109</v>
      </c>
      <c r="C35" s="78">
        <v>6.4119690088164578</v>
      </c>
      <c r="D35" s="80">
        <v>240</v>
      </c>
      <c r="E35" s="79">
        <v>257</v>
      </c>
      <c r="F35" s="79">
        <v>250</v>
      </c>
      <c r="G35" s="79">
        <v>241</v>
      </c>
      <c r="H35" s="105">
        <v>240</v>
      </c>
      <c r="I35" s="80">
        <v>0</v>
      </c>
      <c r="J35" s="81">
        <v>0</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2365</v>
      </c>
      <c r="E37" s="79">
        <v>2434</v>
      </c>
      <c r="F37" s="79">
        <v>2469</v>
      </c>
      <c r="G37" s="79">
        <v>2447</v>
      </c>
      <c r="H37" s="105">
        <v>2517</v>
      </c>
      <c r="I37" s="80">
        <v>-152</v>
      </c>
      <c r="J37" s="81">
        <v>-6.0389352403655145</v>
      </c>
    </row>
    <row r="38" spans="1:10" ht="13.5" customHeight="1" x14ac:dyDescent="0.2">
      <c r="A38" s="83" t="s">
        <v>97</v>
      </c>
      <c r="B38" s="84" t="s">
        <v>98</v>
      </c>
      <c r="C38" s="78">
        <v>47.061310782241016</v>
      </c>
      <c r="D38" s="80">
        <v>1113</v>
      </c>
      <c r="E38" s="79">
        <v>1134</v>
      </c>
      <c r="F38" s="79">
        <v>1150</v>
      </c>
      <c r="G38" s="79">
        <v>1166</v>
      </c>
      <c r="H38" s="105">
        <v>1201</v>
      </c>
      <c r="I38" s="80">
        <v>-88</v>
      </c>
      <c r="J38" s="81">
        <v>-7.3272273105745214</v>
      </c>
    </row>
    <row r="39" spans="1:10" ht="13.5" customHeight="1" x14ac:dyDescent="0.2">
      <c r="A39" s="85"/>
      <c r="B39" s="84" t="s">
        <v>99</v>
      </c>
      <c r="C39" s="78">
        <v>52.938689217758984</v>
      </c>
      <c r="D39" s="80">
        <v>1252</v>
      </c>
      <c r="E39" s="79">
        <v>1300</v>
      </c>
      <c r="F39" s="79">
        <v>1319</v>
      </c>
      <c r="G39" s="79">
        <v>1281</v>
      </c>
      <c r="H39" s="105">
        <v>1316</v>
      </c>
      <c r="I39" s="80">
        <v>-64</v>
      </c>
      <c r="J39" s="81">
        <v>-4.86322188449848</v>
      </c>
    </row>
    <row r="40" spans="1:10" ht="13.5" customHeight="1" x14ac:dyDescent="0.2">
      <c r="A40" s="83" t="s">
        <v>97</v>
      </c>
      <c r="B40" s="86" t="s">
        <v>100</v>
      </c>
      <c r="C40" s="78">
        <v>17.420718816067652</v>
      </c>
      <c r="D40" s="80">
        <v>412</v>
      </c>
      <c r="E40" s="79">
        <v>447</v>
      </c>
      <c r="F40" s="79">
        <v>469</v>
      </c>
      <c r="G40" s="79">
        <v>438</v>
      </c>
      <c r="H40" s="105">
        <v>457</v>
      </c>
      <c r="I40" s="80">
        <v>-45</v>
      </c>
      <c r="J40" s="81">
        <v>-9.8468271334792128</v>
      </c>
    </row>
    <row r="41" spans="1:10" ht="13.5" customHeight="1" x14ac:dyDescent="0.2">
      <c r="A41" s="83"/>
      <c r="B41" s="86" t="s">
        <v>101</v>
      </c>
      <c r="C41" s="78">
        <v>20.253699788583511</v>
      </c>
      <c r="D41" s="80">
        <v>479</v>
      </c>
      <c r="E41" s="79">
        <v>485</v>
      </c>
      <c r="F41" s="79">
        <v>502</v>
      </c>
      <c r="G41" s="79">
        <v>501</v>
      </c>
      <c r="H41" s="105">
        <v>519</v>
      </c>
      <c r="I41" s="80">
        <v>-40</v>
      </c>
      <c r="J41" s="81">
        <v>-7.7071290944123314</v>
      </c>
    </row>
    <row r="42" spans="1:10" ht="13.5" customHeight="1" x14ac:dyDescent="0.2">
      <c r="A42" s="83"/>
      <c r="B42" s="86" t="s">
        <v>102</v>
      </c>
      <c r="C42" s="78">
        <v>18.562367864693446</v>
      </c>
      <c r="D42" s="80">
        <v>439</v>
      </c>
      <c r="E42" s="79">
        <v>448</v>
      </c>
      <c r="F42" s="79">
        <v>447</v>
      </c>
      <c r="G42" s="79">
        <v>477</v>
      </c>
      <c r="H42" s="105">
        <v>491</v>
      </c>
      <c r="I42" s="80">
        <v>-52</v>
      </c>
      <c r="J42" s="81">
        <v>-10.590631364562118</v>
      </c>
    </row>
    <row r="43" spans="1:10" ht="13.5" customHeight="1" x14ac:dyDescent="0.2">
      <c r="A43" s="85"/>
      <c r="B43" s="86" t="s">
        <v>103</v>
      </c>
      <c r="C43" s="78">
        <v>43.763213530655392</v>
      </c>
      <c r="D43" s="80">
        <v>1035</v>
      </c>
      <c r="E43" s="79">
        <v>1054</v>
      </c>
      <c r="F43" s="79">
        <v>1051</v>
      </c>
      <c r="G43" s="79">
        <v>1031</v>
      </c>
      <c r="H43" s="105">
        <v>1050</v>
      </c>
      <c r="I43" s="80">
        <v>-15</v>
      </c>
      <c r="J43" s="81">
        <v>-1.4285714285714286</v>
      </c>
    </row>
    <row r="44" spans="1:10" ht="13.5" customHeight="1" x14ac:dyDescent="0.2">
      <c r="A44" s="85"/>
      <c r="B44" s="86" t="s">
        <v>104</v>
      </c>
      <c r="C44" s="78">
        <v>6.3002114164904865</v>
      </c>
      <c r="D44" s="80">
        <v>149</v>
      </c>
      <c r="E44" s="79" t="s">
        <v>546</v>
      </c>
      <c r="F44" s="79" t="s">
        <v>546</v>
      </c>
      <c r="G44" s="79">
        <v>189</v>
      </c>
      <c r="H44" s="105">
        <v>160</v>
      </c>
      <c r="I44" s="80">
        <v>-11</v>
      </c>
      <c r="J44" s="81">
        <v>-6.875</v>
      </c>
    </row>
    <row r="45" spans="1:10" ht="13.5" customHeight="1" x14ac:dyDescent="0.2">
      <c r="A45" s="83" t="s">
        <v>105</v>
      </c>
      <c r="B45" s="87" t="s">
        <v>108</v>
      </c>
      <c r="C45" s="78">
        <v>92.980972515856237</v>
      </c>
      <c r="D45" s="80">
        <v>2199</v>
      </c>
      <c r="E45" s="79">
        <v>2260</v>
      </c>
      <c r="F45" s="79">
        <v>2295</v>
      </c>
      <c r="G45" s="79">
        <v>2280</v>
      </c>
      <c r="H45" s="105">
        <v>2346</v>
      </c>
      <c r="I45" s="80">
        <v>-147</v>
      </c>
      <c r="J45" s="81">
        <v>-6.2659846547314579</v>
      </c>
    </row>
    <row r="46" spans="1:10" ht="13.5" customHeight="1" x14ac:dyDescent="0.2">
      <c r="A46" s="83"/>
      <c r="B46" s="84" t="s">
        <v>109</v>
      </c>
      <c r="C46" s="78">
        <v>7.0190274841437637</v>
      </c>
      <c r="D46" s="80">
        <v>166</v>
      </c>
      <c r="E46" s="79">
        <v>174</v>
      </c>
      <c r="F46" s="79">
        <v>174</v>
      </c>
      <c r="G46" s="79">
        <v>167</v>
      </c>
      <c r="H46" s="105">
        <v>171</v>
      </c>
      <c r="I46" s="80">
        <v>-5</v>
      </c>
      <c r="J46" s="81">
        <v>-2.9239766081871346</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1378</v>
      </c>
      <c r="E48" s="79">
        <v>1358</v>
      </c>
      <c r="F48" s="79">
        <v>1381</v>
      </c>
      <c r="G48" s="79">
        <v>1325</v>
      </c>
      <c r="H48" s="105">
        <v>1379</v>
      </c>
      <c r="I48" s="80">
        <v>-1</v>
      </c>
      <c r="J48" s="81">
        <v>-7.2516316171138503E-2</v>
      </c>
    </row>
    <row r="49" spans="1:12" ht="13.5" customHeight="1" x14ac:dyDescent="0.2">
      <c r="A49" s="83" t="s">
        <v>97</v>
      </c>
      <c r="B49" s="84" t="s">
        <v>98</v>
      </c>
      <c r="C49" s="78">
        <v>44.992743105950652</v>
      </c>
      <c r="D49" s="80">
        <v>620</v>
      </c>
      <c r="E49" s="79">
        <v>604</v>
      </c>
      <c r="F49" s="79">
        <v>598</v>
      </c>
      <c r="G49" s="79">
        <v>561</v>
      </c>
      <c r="H49" s="105">
        <v>584</v>
      </c>
      <c r="I49" s="80">
        <v>36</v>
      </c>
      <c r="J49" s="81">
        <v>6.1643835616438354</v>
      </c>
    </row>
    <row r="50" spans="1:12" ht="13.5" customHeight="1" x14ac:dyDescent="0.2">
      <c r="A50" s="85"/>
      <c r="B50" s="84" t="s">
        <v>99</v>
      </c>
      <c r="C50" s="78">
        <v>55.007256894049348</v>
      </c>
      <c r="D50" s="80">
        <v>758</v>
      </c>
      <c r="E50" s="79">
        <v>754</v>
      </c>
      <c r="F50" s="79">
        <v>783</v>
      </c>
      <c r="G50" s="79">
        <v>764</v>
      </c>
      <c r="H50" s="105">
        <v>795</v>
      </c>
      <c r="I50" s="80">
        <v>-37</v>
      </c>
      <c r="J50" s="81">
        <v>-4.6540880503144653</v>
      </c>
    </row>
    <row r="51" spans="1:12" ht="13.5" customHeight="1" x14ac:dyDescent="0.2">
      <c r="A51" s="83" t="s">
        <v>97</v>
      </c>
      <c r="B51" s="86" t="s">
        <v>100</v>
      </c>
      <c r="C51" s="78">
        <v>15.09433962264151</v>
      </c>
      <c r="D51" s="80">
        <v>208</v>
      </c>
      <c r="E51" s="79">
        <v>193</v>
      </c>
      <c r="F51" s="79">
        <v>185</v>
      </c>
      <c r="G51" s="79">
        <v>183</v>
      </c>
      <c r="H51" s="105">
        <v>198</v>
      </c>
      <c r="I51" s="80">
        <v>10</v>
      </c>
      <c r="J51" s="81">
        <v>5.0505050505050502</v>
      </c>
    </row>
    <row r="52" spans="1:12" ht="13.5" customHeight="1" x14ac:dyDescent="0.2">
      <c r="A52" s="83"/>
      <c r="B52" s="86" t="s">
        <v>101</v>
      </c>
      <c r="C52" s="78">
        <v>64.513788098693766</v>
      </c>
      <c r="D52" s="80">
        <v>889</v>
      </c>
      <c r="E52" s="79">
        <v>876</v>
      </c>
      <c r="F52" s="79">
        <v>916</v>
      </c>
      <c r="G52" s="79">
        <v>875</v>
      </c>
      <c r="H52" s="105">
        <v>902</v>
      </c>
      <c r="I52" s="80">
        <v>-13</v>
      </c>
      <c r="J52" s="81">
        <v>-1.4412416851441241</v>
      </c>
    </row>
    <row r="53" spans="1:12" ht="13.5" customHeight="1" x14ac:dyDescent="0.2">
      <c r="A53" s="83"/>
      <c r="B53" s="86" t="s">
        <v>102</v>
      </c>
      <c r="C53" s="78">
        <v>19.013062409288825</v>
      </c>
      <c r="D53" s="80">
        <v>262</v>
      </c>
      <c r="E53" s="79">
        <v>275</v>
      </c>
      <c r="F53" s="79">
        <v>267</v>
      </c>
      <c r="G53" s="79">
        <v>253</v>
      </c>
      <c r="H53" s="105">
        <v>264</v>
      </c>
      <c r="I53" s="80">
        <v>-2</v>
      </c>
      <c r="J53" s="81">
        <v>-0.75757575757575757</v>
      </c>
    </row>
    <row r="54" spans="1:12" ht="13.5" customHeight="1" x14ac:dyDescent="0.2">
      <c r="A54" s="85"/>
      <c r="B54" s="86" t="s">
        <v>103</v>
      </c>
      <c r="C54" s="78">
        <v>1.3788098693759072</v>
      </c>
      <c r="D54" s="80">
        <v>19</v>
      </c>
      <c r="E54" s="79">
        <v>14</v>
      </c>
      <c r="F54" s="79">
        <v>13</v>
      </c>
      <c r="G54" s="79">
        <v>14</v>
      </c>
      <c r="H54" s="105">
        <v>15</v>
      </c>
      <c r="I54" s="80">
        <v>4</v>
      </c>
      <c r="J54" s="81">
        <v>26.666666666666668</v>
      </c>
    </row>
    <row r="55" spans="1:12" ht="13.5" customHeight="1" x14ac:dyDescent="0.2">
      <c r="A55" s="85"/>
      <c r="B55" s="86" t="s">
        <v>104</v>
      </c>
      <c r="C55" s="78">
        <v>0.36284470246734396</v>
      </c>
      <c r="D55" s="80">
        <v>5</v>
      </c>
      <c r="E55" s="79" t="s">
        <v>546</v>
      </c>
      <c r="F55" s="79" t="s">
        <v>546</v>
      </c>
      <c r="G55" s="79">
        <v>6</v>
      </c>
      <c r="H55" s="105">
        <v>6</v>
      </c>
      <c r="I55" s="80">
        <v>-1</v>
      </c>
      <c r="J55" s="81">
        <v>-16.666666666666668</v>
      </c>
    </row>
    <row r="56" spans="1:12" ht="13.5" customHeight="1" x14ac:dyDescent="0.2">
      <c r="A56" s="83" t="s">
        <v>105</v>
      </c>
      <c r="B56" s="87" t="s">
        <v>108</v>
      </c>
      <c r="C56" s="78">
        <v>94.62989840348331</v>
      </c>
      <c r="D56" s="80">
        <v>1304</v>
      </c>
      <c r="E56" s="79">
        <v>1275</v>
      </c>
      <c r="F56" s="79">
        <v>1305</v>
      </c>
      <c r="G56" s="79">
        <v>1251</v>
      </c>
      <c r="H56" s="105">
        <v>1310</v>
      </c>
      <c r="I56" s="80">
        <v>-6</v>
      </c>
      <c r="J56" s="81">
        <v>-0.4580152671755725</v>
      </c>
    </row>
    <row r="57" spans="1:12" ht="13.5" customHeight="1" x14ac:dyDescent="0.2">
      <c r="A57" s="107"/>
      <c r="B57" s="89" t="s">
        <v>109</v>
      </c>
      <c r="C57" s="90">
        <v>5.3701015965166912</v>
      </c>
      <c r="D57" s="108">
        <v>74</v>
      </c>
      <c r="E57" s="109">
        <v>83</v>
      </c>
      <c r="F57" s="109">
        <v>76</v>
      </c>
      <c r="G57" s="109">
        <v>74</v>
      </c>
      <c r="H57" s="110">
        <v>69</v>
      </c>
      <c r="I57" s="108">
        <v>5</v>
      </c>
      <c r="J57" s="111">
        <v>7.2463768115942031</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FD8AE-C635-4E2F-A804-8E27DAEADFDE}">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3A22-2691-4C9B-BC5E-A4714B014EE8}">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26493</v>
      </c>
      <c r="E12" s="195">
        <v>26772</v>
      </c>
      <c r="F12" s="79">
        <v>26673</v>
      </c>
      <c r="G12" s="79">
        <v>26752</v>
      </c>
      <c r="H12" s="105">
        <v>26976</v>
      </c>
      <c r="I12" s="80">
        <v>-483</v>
      </c>
      <c r="J12" s="81">
        <v>-1.7904804270462633</v>
      </c>
    </row>
    <row r="13" spans="1:15" ht="12" customHeight="1" x14ac:dyDescent="0.2">
      <c r="A13" s="83" t="s">
        <v>97</v>
      </c>
      <c r="B13" s="84" t="s">
        <v>98</v>
      </c>
      <c r="C13" s="78">
        <v>51.224851847657874</v>
      </c>
      <c r="D13" s="80">
        <v>13571</v>
      </c>
      <c r="E13" s="79">
        <v>13729</v>
      </c>
      <c r="F13" s="79">
        <v>13654</v>
      </c>
      <c r="G13" s="79">
        <v>13682</v>
      </c>
      <c r="H13" s="105">
        <v>13785</v>
      </c>
      <c r="I13" s="80">
        <v>-214</v>
      </c>
      <c r="J13" s="81">
        <v>-1.5524120420747189</v>
      </c>
    </row>
    <row r="14" spans="1:15" ht="12" customHeight="1" x14ac:dyDescent="0.2">
      <c r="A14" s="83"/>
      <c r="B14" s="84" t="s">
        <v>99</v>
      </c>
      <c r="C14" s="78">
        <v>48.775148152342126</v>
      </c>
      <c r="D14" s="80">
        <v>12922</v>
      </c>
      <c r="E14" s="79">
        <v>13043</v>
      </c>
      <c r="F14" s="79">
        <v>13019</v>
      </c>
      <c r="G14" s="79">
        <v>13070</v>
      </c>
      <c r="H14" s="105">
        <v>13191</v>
      </c>
      <c r="I14" s="80">
        <v>-269</v>
      </c>
      <c r="J14" s="81">
        <v>-2.0392691986960805</v>
      </c>
    </row>
    <row r="15" spans="1:15" ht="12" customHeight="1" x14ac:dyDescent="0.2">
      <c r="A15" s="83" t="s">
        <v>97</v>
      </c>
      <c r="B15" s="86" t="s">
        <v>100</v>
      </c>
      <c r="C15" s="78">
        <v>10.002642207375533</v>
      </c>
      <c r="D15" s="80">
        <v>2650</v>
      </c>
      <c r="E15" s="79">
        <v>2736</v>
      </c>
      <c r="F15" s="79">
        <v>2576</v>
      </c>
      <c r="G15" s="79">
        <v>2669</v>
      </c>
      <c r="H15" s="105">
        <v>2688</v>
      </c>
      <c r="I15" s="80">
        <v>-38</v>
      </c>
      <c r="J15" s="81">
        <v>-1.4136904761904763</v>
      </c>
    </row>
    <row r="16" spans="1:15" ht="12" customHeight="1" x14ac:dyDescent="0.2">
      <c r="A16" s="83"/>
      <c r="B16" s="86" t="s">
        <v>101</v>
      </c>
      <c r="C16" s="78">
        <v>61.027441210885897</v>
      </c>
      <c r="D16" s="80">
        <v>16168</v>
      </c>
      <c r="E16" s="79">
        <v>16339</v>
      </c>
      <c r="F16" s="79">
        <v>16440</v>
      </c>
      <c r="G16" s="79">
        <v>16488</v>
      </c>
      <c r="H16" s="105">
        <v>16608</v>
      </c>
      <c r="I16" s="80">
        <v>-440</v>
      </c>
      <c r="J16" s="81">
        <v>-2.6493256262042388</v>
      </c>
    </row>
    <row r="17" spans="1:10" ht="12" customHeight="1" x14ac:dyDescent="0.2">
      <c r="A17" s="83"/>
      <c r="B17" s="86" t="s">
        <v>102</v>
      </c>
      <c r="C17" s="78">
        <v>27.441210885894389</v>
      </c>
      <c r="D17" s="80">
        <v>7270</v>
      </c>
      <c r="E17" s="79">
        <v>7307</v>
      </c>
      <c r="F17" s="79">
        <v>7299</v>
      </c>
      <c r="G17" s="79">
        <v>7228</v>
      </c>
      <c r="H17" s="105">
        <v>7300</v>
      </c>
      <c r="I17" s="80">
        <v>-30</v>
      </c>
      <c r="J17" s="81">
        <v>-0.41095890410958902</v>
      </c>
    </row>
    <row r="18" spans="1:10" ht="12" customHeight="1" x14ac:dyDescent="0.2">
      <c r="A18" s="85"/>
      <c r="B18" s="86" t="s">
        <v>103</v>
      </c>
      <c r="C18" s="78">
        <v>1.5287056958441854</v>
      </c>
      <c r="D18" s="80">
        <v>405</v>
      </c>
      <c r="E18" s="79">
        <v>390</v>
      </c>
      <c r="F18" s="79">
        <v>358</v>
      </c>
      <c r="G18" s="79">
        <v>367</v>
      </c>
      <c r="H18" s="105">
        <v>380</v>
      </c>
      <c r="I18" s="80">
        <v>25</v>
      </c>
      <c r="J18" s="81">
        <v>6.5789473684210522</v>
      </c>
    </row>
    <row r="19" spans="1:10" ht="12" customHeight="1" x14ac:dyDescent="0.2">
      <c r="A19" s="85"/>
      <c r="B19" s="86" t="s">
        <v>104</v>
      </c>
      <c r="C19" s="78">
        <v>0.66810100781338466</v>
      </c>
      <c r="D19" s="80">
        <v>177</v>
      </c>
      <c r="E19" s="79">
        <v>180</v>
      </c>
      <c r="F19" s="79">
        <v>167</v>
      </c>
      <c r="G19" s="79">
        <v>180</v>
      </c>
      <c r="H19" s="105">
        <v>178</v>
      </c>
      <c r="I19" s="80">
        <v>-1</v>
      </c>
      <c r="J19" s="81">
        <v>-0.5617977528089888</v>
      </c>
    </row>
    <row r="20" spans="1:10" ht="12" customHeight="1" x14ac:dyDescent="0.2">
      <c r="A20" s="83" t="s">
        <v>105</v>
      </c>
      <c r="B20" s="84" t="s">
        <v>175</v>
      </c>
      <c r="C20" s="78">
        <v>66.315630543917266</v>
      </c>
      <c r="D20" s="80">
        <v>17569</v>
      </c>
      <c r="E20" s="79">
        <v>17865</v>
      </c>
      <c r="F20" s="79">
        <v>17888</v>
      </c>
      <c r="G20" s="79">
        <v>17951</v>
      </c>
      <c r="H20" s="105">
        <v>18129</v>
      </c>
      <c r="I20" s="80">
        <v>-560</v>
      </c>
      <c r="J20" s="81">
        <v>-3.0889734679243204</v>
      </c>
    </row>
    <row r="21" spans="1:10" ht="12" customHeight="1" x14ac:dyDescent="0.2">
      <c r="A21" s="83"/>
      <c r="B21" s="84" t="s">
        <v>176</v>
      </c>
      <c r="C21" s="78">
        <v>33.684369456082742</v>
      </c>
      <c r="D21" s="80">
        <v>8924</v>
      </c>
      <c r="E21" s="79">
        <v>8907</v>
      </c>
      <c r="F21" s="79">
        <v>8785</v>
      </c>
      <c r="G21" s="79">
        <v>8801</v>
      </c>
      <c r="H21" s="105">
        <v>8847</v>
      </c>
      <c r="I21" s="80">
        <v>77</v>
      </c>
      <c r="J21" s="81">
        <v>0.87035153159263023</v>
      </c>
    </row>
    <row r="22" spans="1:10" ht="12" customHeight="1" x14ac:dyDescent="0.2">
      <c r="A22" s="83" t="s">
        <v>105</v>
      </c>
      <c r="B22" s="84" t="s">
        <v>108</v>
      </c>
      <c r="C22" s="78">
        <v>92.733929717283814</v>
      </c>
      <c r="D22" s="80">
        <v>24568</v>
      </c>
      <c r="E22" s="79">
        <v>24744</v>
      </c>
      <c r="F22" s="79">
        <v>24573</v>
      </c>
      <c r="G22" s="79">
        <v>24727</v>
      </c>
      <c r="H22" s="105">
        <v>25014</v>
      </c>
      <c r="I22" s="80">
        <v>-446</v>
      </c>
      <c r="J22" s="81">
        <v>-1.7830015191492765</v>
      </c>
    </row>
    <row r="23" spans="1:10" ht="12" customHeight="1" x14ac:dyDescent="0.2">
      <c r="A23" s="83"/>
      <c r="B23" s="84" t="s">
        <v>109</v>
      </c>
      <c r="C23" s="78">
        <v>7.2660702827161892</v>
      </c>
      <c r="D23" s="80">
        <v>1925</v>
      </c>
      <c r="E23" s="79">
        <v>2028</v>
      </c>
      <c r="F23" s="79">
        <v>2100</v>
      </c>
      <c r="G23" s="79">
        <v>2025</v>
      </c>
      <c r="H23" s="105">
        <v>1962</v>
      </c>
      <c r="I23" s="80">
        <v>-37</v>
      </c>
      <c r="J23" s="81">
        <v>-1.8858307849133538</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782969</v>
      </c>
      <c r="E25" s="195">
        <v>791367</v>
      </c>
      <c r="F25" s="195">
        <v>783130</v>
      </c>
      <c r="G25" s="195">
        <v>786430</v>
      </c>
      <c r="H25" s="200">
        <v>791176</v>
      </c>
      <c r="I25" s="194">
        <v>-8207</v>
      </c>
      <c r="J25" s="81">
        <v>-1.0373166021213991</v>
      </c>
    </row>
    <row r="26" spans="1:10" ht="12" customHeight="1" x14ac:dyDescent="0.2">
      <c r="A26" s="83" t="s">
        <v>97</v>
      </c>
      <c r="B26" s="84" t="s">
        <v>98</v>
      </c>
      <c r="C26" s="78">
        <v>52.205259722926449</v>
      </c>
      <c r="D26" s="80">
        <v>408751</v>
      </c>
      <c r="E26" s="79">
        <v>414218</v>
      </c>
      <c r="F26" s="79">
        <v>409061</v>
      </c>
      <c r="G26" s="79">
        <v>409882</v>
      </c>
      <c r="H26" s="105">
        <v>412632</v>
      </c>
      <c r="I26" s="80">
        <v>-3881</v>
      </c>
      <c r="J26" s="81">
        <v>-0.94054750964539835</v>
      </c>
    </row>
    <row r="27" spans="1:10" ht="12" customHeight="1" x14ac:dyDescent="0.2">
      <c r="A27" s="83"/>
      <c r="B27" s="84" t="s">
        <v>99</v>
      </c>
      <c r="C27" s="78">
        <v>47.794740277073551</v>
      </c>
      <c r="D27" s="80">
        <v>374218</v>
      </c>
      <c r="E27" s="79">
        <v>377149</v>
      </c>
      <c r="F27" s="79">
        <v>374069</v>
      </c>
      <c r="G27" s="79">
        <v>376548</v>
      </c>
      <c r="H27" s="105">
        <v>378544</v>
      </c>
      <c r="I27" s="80">
        <v>-4326</v>
      </c>
      <c r="J27" s="81">
        <v>-1.1427997802104908</v>
      </c>
    </row>
    <row r="28" spans="1:10" ht="12" customHeight="1" x14ac:dyDescent="0.2">
      <c r="A28" s="83" t="s">
        <v>97</v>
      </c>
      <c r="B28" s="86" t="s">
        <v>100</v>
      </c>
      <c r="C28" s="78">
        <v>10.257749668249955</v>
      </c>
      <c r="D28" s="80">
        <v>80315</v>
      </c>
      <c r="E28" s="79">
        <v>82844</v>
      </c>
      <c r="F28" s="79">
        <v>75224</v>
      </c>
      <c r="G28" s="79">
        <v>77740</v>
      </c>
      <c r="H28" s="105">
        <v>80021</v>
      </c>
      <c r="I28" s="80">
        <v>294</v>
      </c>
      <c r="J28" s="81">
        <v>0.36740355656640133</v>
      </c>
    </row>
    <row r="29" spans="1:10" ht="12" customHeight="1" x14ac:dyDescent="0.2">
      <c r="A29" s="83"/>
      <c r="B29" s="86" t="s">
        <v>101</v>
      </c>
      <c r="C29" s="78">
        <v>63.682725625152464</v>
      </c>
      <c r="D29" s="80">
        <v>498616</v>
      </c>
      <c r="E29" s="79">
        <v>503510</v>
      </c>
      <c r="F29" s="79">
        <v>503109</v>
      </c>
      <c r="G29" s="79">
        <v>504408</v>
      </c>
      <c r="H29" s="105">
        <v>505255</v>
      </c>
      <c r="I29" s="80">
        <v>-6639</v>
      </c>
      <c r="J29" s="81">
        <v>-1.3139899654629841</v>
      </c>
    </row>
    <row r="30" spans="1:10" ht="12" customHeight="1" x14ac:dyDescent="0.2">
      <c r="A30" s="83"/>
      <c r="B30" s="86" t="s">
        <v>102</v>
      </c>
      <c r="C30" s="78">
        <v>24.287551614431734</v>
      </c>
      <c r="D30" s="80">
        <v>190164</v>
      </c>
      <c r="E30" s="79">
        <v>191554</v>
      </c>
      <c r="F30" s="79">
        <v>191808</v>
      </c>
      <c r="G30" s="79">
        <v>191600</v>
      </c>
      <c r="H30" s="105">
        <v>193206</v>
      </c>
      <c r="I30" s="80">
        <v>-3042</v>
      </c>
      <c r="J30" s="81">
        <v>-1.5744852644327816</v>
      </c>
    </row>
    <row r="31" spans="1:10" ht="12" customHeight="1" x14ac:dyDescent="0.2">
      <c r="A31" s="85"/>
      <c r="B31" s="86" t="s">
        <v>103</v>
      </c>
      <c r="C31" s="78">
        <v>1.7719730921658456</v>
      </c>
      <c r="D31" s="80">
        <v>13874</v>
      </c>
      <c r="E31" s="79">
        <v>13459</v>
      </c>
      <c r="F31" s="79">
        <v>12989</v>
      </c>
      <c r="G31" s="79">
        <v>12682</v>
      </c>
      <c r="H31" s="105">
        <v>12694</v>
      </c>
      <c r="I31" s="80">
        <v>1180</v>
      </c>
      <c r="J31" s="81">
        <v>9.2957302662675279</v>
      </c>
    </row>
    <row r="32" spans="1:10" ht="12" customHeight="1" x14ac:dyDescent="0.2">
      <c r="A32" s="85"/>
      <c r="B32" s="86" t="s">
        <v>104</v>
      </c>
      <c r="C32" s="78">
        <v>0.74856092642237437</v>
      </c>
      <c r="D32" s="80">
        <v>5861</v>
      </c>
      <c r="E32" s="79">
        <v>5806</v>
      </c>
      <c r="F32" s="79">
        <v>5671</v>
      </c>
      <c r="G32" s="79">
        <v>5584</v>
      </c>
      <c r="H32" s="105">
        <v>5041</v>
      </c>
      <c r="I32" s="80">
        <v>820</v>
      </c>
      <c r="J32" s="81">
        <v>16.2666137671097</v>
      </c>
    </row>
    <row r="33" spans="1:10" ht="12" customHeight="1" x14ac:dyDescent="0.2">
      <c r="A33" s="83" t="s">
        <v>105</v>
      </c>
      <c r="B33" s="84" t="s">
        <v>175</v>
      </c>
      <c r="C33" s="78">
        <v>68.908986179529464</v>
      </c>
      <c r="D33" s="80">
        <v>539536</v>
      </c>
      <c r="E33" s="79">
        <v>547441</v>
      </c>
      <c r="F33" s="79">
        <v>542136</v>
      </c>
      <c r="G33" s="79">
        <v>545783</v>
      </c>
      <c r="H33" s="105">
        <v>551317</v>
      </c>
      <c r="I33" s="80">
        <v>-11781</v>
      </c>
      <c r="J33" s="81">
        <v>-2.136883136199319</v>
      </c>
    </row>
    <row r="34" spans="1:10" ht="12" customHeight="1" x14ac:dyDescent="0.2">
      <c r="A34" s="83"/>
      <c r="B34" s="84" t="s">
        <v>176</v>
      </c>
      <c r="C34" s="78">
        <v>31.091013820470543</v>
      </c>
      <c r="D34" s="80">
        <v>243433</v>
      </c>
      <c r="E34" s="79">
        <v>243926</v>
      </c>
      <c r="F34" s="79">
        <v>240994</v>
      </c>
      <c r="G34" s="79">
        <v>240647</v>
      </c>
      <c r="H34" s="105">
        <v>239859</v>
      </c>
      <c r="I34" s="80">
        <v>3574</v>
      </c>
      <c r="J34" s="81">
        <v>1.4900420663806653</v>
      </c>
    </row>
    <row r="35" spans="1:10" ht="12" customHeight="1" x14ac:dyDescent="0.2">
      <c r="A35" s="83" t="s">
        <v>105</v>
      </c>
      <c r="B35" s="84" t="s">
        <v>108</v>
      </c>
      <c r="C35" s="78">
        <v>89.774307795072346</v>
      </c>
      <c r="D35" s="80">
        <v>702905</v>
      </c>
      <c r="E35" s="79">
        <v>710020</v>
      </c>
      <c r="F35" s="79">
        <v>704591</v>
      </c>
      <c r="G35" s="79">
        <v>709229</v>
      </c>
      <c r="H35" s="105">
        <v>714513</v>
      </c>
      <c r="I35" s="80">
        <v>-11608</v>
      </c>
      <c r="J35" s="81">
        <v>-1.6246030513090735</v>
      </c>
    </row>
    <row r="36" spans="1:10" ht="12" customHeight="1" x14ac:dyDescent="0.2">
      <c r="A36" s="83"/>
      <c r="B36" s="84" t="s">
        <v>109</v>
      </c>
      <c r="C36" s="78">
        <v>10.225692204927654</v>
      </c>
      <c r="D36" s="80">
        <v>80064</v>
      </c>
      <c r="E36" s="79">
        <v>81347</v>
      </c>
      <c r="F36" s="79">
        <v>78539</v>
      </c>
      <c r="G36" s="79">
        <v>77201</v>
      </c>
      <c r="H36" s="105">
        <v>76663</v>
      </c>
      <c r="I36" s="80">
        <v>3401</v>
      </c>
      <c r="J36" s="81">
        <v>4.4362991273495691</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6345124</v>
      </c>
      <c r="E38" s="195">
        <v>6393151</v>
      </c>
      <c r="F38" s="195">
        <v>6340446</v>
      </c>
      <c r="G38" s="195">
        <v>6340342</v>
      </c>
      <c r="H38" s="200">
        <v>6382895</v>
      </c>
      <c r="I38" s="194">
        <v>-37771</v>
      </c>
      <c r="J38" s="81">
        <v>-0.59175342849913715</v>
      </c>
    </row>
    <row r="39" spans="1:10" ht="12" customHeight="1" x14ac:dyDescent="0.2">
      <c r="A39" s="83" t="s">
        <v>97</v>
      </c>
      <c r="B39" s="84" t="s">
        <v>98</v>
      </c>
      <c r="C39" s="78">
        <v>51.825322877850773</v>
      </c>
      <c r="D39" s="80">
        <v>3288381</v>
      </c>
      <c r="E39" s="79">
        <v>3320510</v>
      </c>
      <c r="F39" s="79">
        <v>3285268</v>
      </c>
      <c r="G39" s="79">
        <v>3278664</v>
      </c>
      <c r="H39" s="105">
        <v>3298170</v>
      </c>
      <c r="I39" s="80">
        <v>-9789</v>
      </c>
      <c r="J39" s="81">
        <v>-0.29680095325589645</v>
      </c>
    </row>
    <row r="40" spans="1:10" ht="12" customHeight="1" x14ac:dyDescent="0.2">
      <c r="A40" s="83"/>
      <c r="B40" s="84" t="s">
        <v>99</v>
      </c>
      <c r="C40" s="78">
        <v>48.174677122149227</v>
      </c>
      <c r="D40" s="80">
        <v>3056743</v>
      </c>
      <c r="E40" s="79">
        <v>3072641</v>
      </c>
      <c r="F40" s="79">
        <v>3055178</v>
      </c>
      <c r="G40" s="79">
        <v>3061678</v>
      </c>
      <c r="H40" s="105">
        <v>3084725</v>
      </c>
      <c r="I40" s="80">
        <v>-27982</v>
      </c>
      <c r="J40" s="81">
        <v>-0.90711489678982726</v>
      </c>
    </row>
    <row r="41" spans="1:10" ht="12" customHeight="1" x14ac:dyDescent="0.2">
      <c r="A41" s="83" t="s">
        <v>97</v>
      </c>
      <c r="B41" s="86" t="s">
        <v>100</v>
      </c>
      <c r="C41" s="78">
        <v>9.5850609066111243</v>
      </c>
      <c r="D41" s="80">
        <v>608184</v>
      </c>
      <c r="E41" s="79">
        <v>620896</v>
      </c>
      <c r="F41" s="79">
        <v>574664</v>
      </c>
      <c r="G41" s="79">
        <v>587278</v>
      </c>
      <c r="H41" s="105">
        <v>608061</v>
      </c>
      <c r="I41" s="80">
        <v>123</v>
      </c>
      <c r="J41" s="81">
        <v>2.0228233680502451E-2</v>
      </c>
    </row>
    <row r="42" spans="1:10" ht="12" customHeight="1" x14ac:dyDescent="0.2">
      <c r="A42" s="83"/>
      <c r="B42" s="86" t="s">
        <v>101</v>
      </c>
      <c r="C42" s="78">
        <v>65.770534980876661</v>
      </c>
      <c r="D42" s="80">
        <v>4173222</v>
      </c>
      <c r="E42" s="79">
        <v>4203345</v>
      </c>
      <c r="F42" s="79">
        <v>4199514</v>
      </c>
      <c r="G42" s="79">
        <v>4196176</v>
      </c>
      <c r="H42" s="105">
        <v>4207636</v>
      </c>
      <c r="I42" s="80">
        <v>-34414</v>
      </c>
      <c r="J42" s="81">
        <v>-0.81789394329737652</v>
      </c>
    </row>
    <row r="43" spans="1:10" ht="12" customHeight="1" x14ac:dyDescent="0.2">
      <c r="A43" s="83"/>
      <c r="B43" s="86" t="s">
        <v>102</v>
      </c>
      <c r="C43" s="78">
        <v>22.714938273861947</v>
      </c>
      <c r="D43" s="80">
        <v>1441291</v>
      </c>
      <c r="E43" s="79">
        <v>1450895</v>
      </c>
      <c r="F43" s="79">
        <v>1451387</v>
      </c>
      <c r="G43" s="79">
        <v>1446511</v>
      </c>
      <c r="H43" s="105">
        <v>1457672</v>
      </c>
      <c r="I43" s="80">
        <v>-16381</v>
      </c>
      <c r="J43" s="81">
        <v>-1.1237781887832106</v>
      </c>
    </row>
    <row r="44" spans="1:10" ht="12" customHeight="1" x14ac:dyDescent="0.2">
      <c r="A44" s="85"/>
      <c r="B44" s="86" t="s">
        <v>103</v>
      </c>
      <c r="C44" s="78">
        <v>1.929465838650277</v>
      </c>
      <c r="D44" s="80">
        <v>122427</v>
      </c>
      <c r="E44" s="79">
        <v>118015</v>
      </c>
      <c r="F44" s="79">
        <v>114881</v>
      </c>
      <c r="G44" s="79">
        <v>110377</v>
      </c>
      <c r="H44" s="105">
        <v>109526</v>
      </c>
      <c r="I44" s="80">
        <v>12901</v>
      </c>
      <c r="J44" s="81">
        <v>11.778938334276793</v>
      </c>
    </row>
    <row r="45" spans="1:10" ht="12" customHeight="1" x14ac:dyDescent="0.2">
      <c r="A45" s="85"/>
      <c r="B45" s="86" t="s">
        <v>104</v>
      </c>
      <c r="C45" s="78">
        <v>0.82817924440877755</v>
      </c>
      <c r="D45" s="80">
        <v>52549</v>
      </c>
      <c r="E45" s="79">
        <v>51342</v>
      </c>
      <c r="F45" s="79">
        <v>50472</v>
      </c>
      <c r="G45" s="79">
        <v>48966</v>
      </c>
      <c r="H45" s="105">
        <v>43781</v>
      </c>
      <c r="I45" s="80">
        <v>8768</v>
      </c>
      <c r="J45" s="81">
        <v>20.026952330919805</v>
      </c>
    </row>
    <row r="46" spans="1:10" ht="12" customHeight="1" x14ac:dyDescent="0.2">
      <c r="A46" s="83" t="s">
        <v>105</v>
      </c>
      <c r="B46" s="84" t="s">
        <v>175</v>
      </c>
      <c r="C46" s="78">
        <v>65.876064833405934</v>
      </c>
      <c r="D46" s="80">
        <v>4179918</v>
      </c>
      <c r="E46" s="79">
        <v>4225066</v>
      </c>
      <c r="F46" s="79">
        <v>4187008</v>
      </c>
      <c r="G46" s="79">
        <v>4202332</v>
      </c>
      <c r="H46" s="105">
        <v>4241046</v>
      </c>
      <c r="I46" s="80">
        <v>-61128</v>
      </c>
      <c r="J46" s="81">
        <v>-1.4413425367232517</v>
      </c>
    </row>
    <row r="47" spans="1:10" ht="12" customHeight="1" x14ac:dyDescent="0.2">
      <c r="A47" s="83"/>
      <c r="B47" s="84" t="s">
        <v>176</v>
      </c>
      <c r="C47" s="78">
        <v>34.123919406460772</v>
      </c>
      <c r="D47" s="80">
        <v>2165205</v>
      </c>
      <c r="E47" s="79">
        <v>2168084</v>
      </c>
      <c r="F47" s="79">
        <v>2153433</v>
      </c>
      <c r="G47" s="79">
        <v>2138005</v>
      </c>
      <c r="H47" s="105">
        <v>2141848</v>
      </c>
      <c r="I47" s="80">
        <v>23357</v>
      </c>
      <c r="J47" s="81">
        <v>1.090506889377771</v>
      </c>
    </row>
    <row r="48" spans="1:10" ht="12" customHeight="1" x14ac:dyDescent="0.2">
      <c r="A48" s="83" t="s">
        <v>105</v>
      </c>
      <c r="B48" s="84" t="s">
        <v>108</v>
      </c>
      <c r="C48" s="78">
        <v>86.680622790035315</v>
      </c>
      <c r="D48" s="80">
        <v>5499993</v>
      </c>
      <c r="E48" s="79">
        <v>5544592</v>
      </c>
      <c r="F48" s="79">
        <v>5506781</v>
      </c>
      <c r="G48" s="79">
        <v>5525860</v>
      </c>
      <c r="H48" s="105">
        <v>5576328</v>
      </c>
      <c r="I48" s="80">
        <v>-76335</v>
      </c>
      <c r="J48" s="81">
        <v>-1.3689115848278652</v>
      </c>
    </row>
    <row r="49" spans="1:10" ht="12" customHeight="1" x14ac:dyDescent="0.2">
      <c r="A49" s="83"/>
      <c r="B49" s="84" t="s">
        <v>109</v>
      </c>
      <c r="C49" s="78">
        <v>13.319235368765055</v>
      </c>
      <c r="D49" s="80">
        <v>845122</v>
      </c>
      <c r="E49" s="79">
        <v>848528</v>
      </c>
      <c r="F49" s="79">
        <v>833611</v>
      </c>
      <c r="G49" s="79">
        <v>814404</v>
      </c>
      <c r="H49" s="105">
        <v>806480</v>
      </c>
      <c r="I49" s="80">
        <v>38642</v>
      </c>
      <c r="J49" s="81">
        <v>4.7914393413351846</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32082</v>
      </c>
      <c r="E64" s="195">
        <v>32476</v>
      </c>
      <c r="F64" s="195">
        <v>32301</v>
      </c>
      <c r="G64" s="195">
        <v>32434</v>
      </c>
      <c r="H64" s="105">
        <v>32714</v>
      </c>
      <c r="I64" s="80">
        <v>-632</v>
      </c>
      <c r="J64" s="81">
        <v>-1.9318946016995782</v>
      </c>
    </row>
    <row r="65" spans="1:12" ht="12" customHeight="1" x14ac:dyDescent="0.2">
      <c r="A65" s="83" t="s">
        <v>97</v>
      </c>
      <c r="B65" s="84" t="s">
        <v>98</v>
      </c>
      <c r="C65" s="78">
        <v>53.126363693036595</v>
      </c>
      <c r="D65" s="194">
        <v>17044</v>
      </c>
      <c r="E65" s="195">
        <v>17269</v>
      </c>
      <c r="F65" s="195">
        <v>17187</v>
      </c>
      <c r="G65" s="195">
        <v>17233</v>
      </c>
      <c r="H65" s="105">
        <v>17390</v>
      </c>
      <c r="I65" s="80">
        <v>-346</v>
      </c>
      <c r="J65" s="81">
        <v>-1.9896492236917769</v>
      </c>
    </row>
    <row r="66" spans="1:12" ht="12" customHeight="1" x14ac:dyDescent="0.2">
      <c r="A66" s="83"/>
      <c r="B66" s="84" t="s">
        <v>99</v>
      </c>
      <c r="C66" s="78">
        <v>46.873636306963405</v>
      </c>
      <c r="D66" s="194">
        <v>15038</v>
      </c>
      <c r="E66" s="195">
        <v>15207</v>
      </c>
      <c r="F66" s="195">
        <v>15114</v>
      </c>
      <c r="G66" s="195">
        <v>15201</v>
      </c>
      <c r="H66" s="105">
        <v>15324</v>
      </c>
      <c r="I66" s="80">
        <v>-286</v>
      </c>
      <c r="J66" s="81">
        <v>-1.8663534325241451</v>
      </c>
    </row>
    <row r="67" spans="1:12" ht="12" customHeight="1" x14ac:dyDescent="0.2">
      <c r="A67" s="83" t="s">
        <v>97</v>
      </c>
      <c r="B67" s="86" t="s">
        <v>100</v>
      </c>
      <c r="C67" s="78">
        <v>9.7188454585125612</v>
      </c>
      <c r="D67" s="194">
        <v>3118</v>
      </c>
      <c r="E67" s="195">
        <v>3244</v>
      </c>
      <c r="F67" s="195">
        <v>3014</v>
      </c>
      <c r="G67" s="195">
        <v>3136</v>
      </c>
      <c r="H67" s="105">
        <v>3218</v>
      </c>
      <c r="I67" s="80">
        <v>-100</v>
      </c>
      <c r="J67" s="81">
        <v>-3.1075201988812928</v>
      </c>
    </row>
    <row r="68" spans="1:12" ht="12" customHeight="1" x14ac:dyDescent="0.2">
      <c r="A68" s="83"/>
      <c r="B68" s="86" t="s">
        <v>101</v>
      </c>
      <c r="C68" s="78">
        <v>60.569789913347051</v>
      </c>
      <c r="D68" s="194">
        <v>19432</v>
      </c>
      <c r="E68" s="195">
        <v>19669</v>
      </c>
      <c r="F68" s="195">
        <v>19780</v>
      </c>
      <c r="G68" s="195">
        <v>19873</v>
      </c>
      <c r="H68" s="105">
        <v>19994</v>
      </c>
      <c r="I68" s="80">
        <v>-562</v>
      </c>
      <c r="J68" s="81">
        <v>-2.8108432529758929</v>
      </c>
    </row>
    <row r="69" spans="1:12" ht="12" customHeight="1" x14ac:dyDescent="0.2">
      <c r="A69" s="83"/>
      <c r="B69" s="86" t="s">
        <v>102</v>
      </c>
      <c r="C69" s="78">
        <v>28.140390249984414</v>
      </c>
      <c r="D69" s="194">
        <v>9028</v>
      </c>
      <c r="E69" s="195">
        <v>9074</v>
      </c>
      <c r="F69" s="195">
        <v>9042</v>
      </c>
      <c r="G69" s="195">
        <v>8952</v>
      </c>
      <c r="H69" s="105">
        <v>9018</v>
      </c>
      <c r="I69" s="80">
        <v>10</v>
      </c>
      <c r="J69" s="81">
        <v>0.11088933244621868</v>
      </c>
    </row>
    <row r="70" spans="1:12" ht="12" customHeight="1" x14ac:dyDescent="0.2">
      <c r="A70" s="85"/>
      <c r="B70" s="86" t="s">
        <v>103</v>
      </c>
      <c r="C70" s="78">
        <v>1.5709743781559753</v>
      </c>
      <c r="D70" s="194">
        <v>504</v>
      </c>
      <c r="E70" s="195">
        <v>489</v>
      </c>
      <c r="F70" s="195">
        <v>465</v>
      </c>
      <c r="G70" s="195">
        <v>473</v>
      </c>
      <c r="H70" s="105">
        <v>484</v>
      </c>
      <c r="I70" s="80">
        <v>20</v>
      </c>
      <c r="J70" s="81">
        <v>4.1322314049586772</v>
      </c>
    </row>
    <row r="71" spans="1:12" ht="12" customHeight="1" x14ac:dyDescent="0.2">
      <c r="A71" s="85"/>
      <c r="B71" s="86" t="s">
        <v>104</v>
      </c>
      <c r="C71" s="78">
        <v>0.66080668287513245</v>
      </c>
      <c r="D71" s="194">
        <v>212</v>
      </c>
      <c r="E71" s="195">
        <v>206</v>
      </c>
      <c r="F71" s="195">
        <v>199</v>
      </c>
      <c r="G71" s="195">
        <v>206</v>
      </c>
      <c r="H71" s="105">
        <v>195</v>
      </c>
      <c r="I71" s="80">
        <v>17</v>
      </c>
      <c r="J71" s="81">
        <v>8.7179487179487172</v>
      </c>
    </row>
    <row r="72" spans="1:12" ht="12" customHeight="1" x14ac:dyDescent="0.2">
      <c r="A72" s="83" t="s">
        <v>105</v>
      </c>
      <c r="B72" s="84" t="s">
        <v>175</v>
      </c>
      <c r="C72" s="78">
        <v>67.994514057727073</v>
      </c>
      <c r="D72" s="194">
        <v>21814</v>
      </c>
      <c r="E72" s="195">
        <v>22121</v>
      </c>
      <c r="F72" s="195">
        <v>22123</v>
      </c>
      <c r="G72" s="195">
        <v>22261</v>
      </c>
      <c r="H72" s="105">
        <v>22479</v>
      </c>
      <c r="I72" s="80">
        <v>-665</v>
      </c>
      <c r="J72" s="81">
        <v>-2.9583166510965788</v>
      </c>
    </row>
    <row r="73" spans="1:12" ht="12" customHeight="1" x14ac:dyDescent="0.2">
      <c r="A73" s="83"/>
      <c r="B73" s="84" t="s">
        <v>176</v>
      </c>
      <c r="C73" s="78">
        <v>32.005485942272927</v>
      </c>
      <c r="D73" s="80">
        <v>10268</v>
      </c>
      <c r="E73" s="79">
        <v>10355</v>
      </c>
      <c r="F73" s="79">
        <v>10178</v>
      </c>
      <c r="G73" s="79">
        <v>10173</v>
      </c>
      <c r="H73" s="105">
        <v>10235</v>
      </c>
      <c r="I73" s="80">
        <v>33</v>
      </c>
      <c r="J73" s="81">
        <v>0.32242305813385441</v>
      </c>
    </row>
    <row r="74" spans="1:12" ht="12" customHeight="1" x14ac:dyDescent="0.2">
      <c r="A74" s="83" t="s">
        <v>105</v>
      </c>
      <c r="B74" s="84" t="s">
        <v>108</v>
      </c>
      <c r="C74" s="78">
        <v>93.669347297550033</v>
      </c>
      <c r="D74" s="80">
        <v>30051</v>
      </c>
      <c r="E74" s="79">
        <v>30384</v>
      </c>
      <c r="F74" s="79">
        <v>30256</v>
      </c>
      <c r="G74" s="79">
        <v>30458</v>
      </c>
      <c r="H74" s="105">
        <v>30765</v>
      </c>
      <c r="I74" s="80">
        <v>-714</v>
      </c>
      <c r="J74" s="81">
        <v>-2.3208191126279862</v>
      </c>
    </row>
    <row r="75" spans="1:12" ht="12" customHeight="1" x14ac:dyDescent="0.2">
      <c r="A75" s="107"/>
      <c r="B75" s="89" t="s">
        <v>109</v>
      </c>
      <c r="C75" s="90">
        <v>6.3306527024499717</v>
      </c>
      <c r="D75" s="108">
        <v>2031</v>
      </c>
      <c r="E75" s="109">
        <v>2092</v>
      </c>
      <c r="F75" s="109">
        <v>2044</v>
      </c>
      <c r="G75" s="109">
        <v>1975</v>
      </c>
      <c r="H75" s="110">
        <v>1948</v>
      </c>
      <c r="I75" s="108">
        <v>83</v>
      </c>
      <c r="J75" s="111">
        <v>4.2607802874743328</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F30FD-017B-42C8-9D4B-72AD1808CD9C}">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26493</v>
      </c>
      <c r="G11" s="79">
        <v>26772</v>
      </c>
      <c r="H11" s="79">
        <v>26673</v>
      </c>
      <c r="I11" s="79">
        <v>26752</v>
      </c>
      <c r="J11" s="105">
        <v>26976</v>
      </c>
      <c r="K11" s="79">
        <v>-483</v>
      </c>
      <c r="L11" s="81">
        <v>-1.7904804270462633</v>
      </c>
    </row>
    <row r="12" spans="1:17" ht="24.95" customHeight="1" x14ac:dyDescent="0.2">
      <c r="A12" s="212" t="s">
        <v>180</v>
      </c>
      <c r="B12" s="213"/>
      <c r="C12" s="213"/>
      <c r="D12" s="214"/>
      <c r="E12" s="78">
        <v>51.224851847657874</v>
      </c>
      <c r="F12" s="80">
        <v>13571</v>
      </c>
      <c r="G12" s="79">
        <v>13729</v>
      </c>
      <c r="H12" s="79">
        <v>13654</v>
      </c>
      <c r="I12" s="79">
        <v>13682</v>
      </c>
      <c r="J12" s="105">
        <v>13785</v>
      </c>
      <c r="K12" s="79">
        <v>-214</v>
      </c>
      <c r="L12" s="81">
        <v>-1.5524120420747189</v>
      </c>
    </row>
    <row r="13" spans="1:17" ht="15" customHeight="1" x14ac:dyDescent="0.2">
      <c r="A13" s="85"/>
      <c r="B13" s="215" t="s">
        <v>99</v>
      </c>
      <c r="C13" s="215"/>
      <c r="E13" s="78">
        <v>48.775148152342126</v>
      </c>
      <c r="F13" s="80">
        <v>12922</v>
      </c>
      <c r="G13" s="79">
        <v>13043</v>
      </c>
      <c r="H13" s="79">
        <v>13019</v>
      </c>
      <c r="I13" s="79">
        <v>13070</v>
      </c>
      <c r="J13" s="105">
        <v>13191</v>
      </c>
      <c r="K13" s="79">
        <v>-269</v>
      </c>
      <c r="L13" s="81">
        <v>-2.0392691986960805</v>
      </c>
    </row>
    <row r="14" spans="1:17" ht="24.95" customHeight="1" x14ac:dyDescent="0.2">
      <c r="A14" s="212" t="s">
        <v>181</v>
      </c>
      <c r="B14" s="213"/>
      <c r="C14" s="213"/>
      <c r="D14" s="214"/>
      <c r="E14" s="78">
        <v>10.002642207375533</v>
      </c>
      <c r="F14" s="80">
        <v>2650</v>
      </c>
      <c r="G14" s="79">
        <v>2736</v>
      </c>
      <c r="H14" s="79">
        <v>2576</v>
      </c>
      <c r="I14" s="79">
        <v>2669</v>
      </c>
      <c r="J14" s="105">
        <v>2688</v>
      </c>
      <c r="K14" s="79">
        <v>-38</v>
      </c>
      <c r="L14" s="81">
        <v>-1.4136904761904763</v>
      </c>
    </row>
    <row r="15" spans="1:17" ht="15" customHeight="1" x14ac:dyDescent="0.2">
      <c r="A15" s="85"/>
      <c r="B15" s="84"/>
      <c r="C15" s="53" t="s">
        <v>98</v>
      </c>
      <c r="E15" s="78">
        <v>61.735849056603776</v>
      </c>
      <c r="F15" s="80">
        <v>1636</v>
      </c>
      <c r="G15" s="79">
        <v>1684</v>
      </c>
      <c r="H15" s="79">
        <v>1578</v>
      </c>
      <c r="I15" s="79">
        <v>1634</v>
      </c>
      <c r="J15" s="105">
        <v>1638</v>
      </c>
      <c r="K15" s="79">
        <v>-2</v>
      </c>
      <c r="L15" s="81">
        <v>-0.1221001221001221</v>
      </c>
    </row>
    <row r="16" spans="1:17" ht="15" customHeight="1" x14ac:dyDescent="0.2">
      <c r="A16" s="85"/>
      <c r="B16" s="84"/>
      <c r="C16" s="53" t="s">
        <v>99</v>
      </c>
      <c r="E16" s="78">
        <v>38.264150943396224</v>
      </c>
      <c r="F16" s="80">
        <v>1014</v>
      </c>
      <c r="G16" s="79">
        <v>1052</v>
      </c>
      <c r="H16" s="79">
        <v>998</v>
      </c>
      <c r="I16" s="79">
        <v>1035</v>
      </c>
      <c r="J16" s="105">
        <v>1050</v>
      </c>
      <c r="K16" s="79">
        <v>-36</v>
      </c>
      <c r="L16" s="81">
        <v>-3.4285714285714284</v>
      </c>
    </row>
    <row r="17" spans="1:12" ht="15" customHeight="1" x14ac:dyDescent="0.2">
      <c r="A17" s="85"/>
      <c r="B17" s="86" t="s">
        <v>101</v>
      </c>
      <c r="E17" s="78">
        <v>61.027441210885897</v>
      </c>
      <c r="F17" s="80">
        <v>16168</v>
      </c>
      <c r="G17" s="79">
        <v>16339</v>
      </c>
      <c r="H17" s="79">
        <v>16440</v>
      </c>
      <c r="I17" s="79">
        <v>16488</v>
      </c>
      <c r="J17" s="105">
        <v>16608</v>
      </c>
      <c r="K17" s="79">
        <v>-440</v>
      </c>
      <c r="L17" s="81">
        <v>-2.6493256262042388</v>
      </c>
    </row>
    <row r="18" spans="1:12" ht="15" customHeight="1" x14ac:dyDescent="0.2">
      <c r="A18" s="85"/>
      <c r="B18" s="84"/>
      <c r="C18" s="53" t="s">
        <v>98</v>
      </c>
      <c r="E18" s="78">
        <v>51.354527461652644</v>
      </c>
      <c r="F18" s="80">
        <v>8303</v>
      </c>
      <c r="G18" s="79">
        <v>8400</v>
      </c>
      <c r="H18" s="79">
        <v>8444</v>
      </c>
      <c r="I18" s="79">
        <v>8445</v>
      </c>
      <c r="J18" s="105">
        <v>8491</v>
      </c>
      <c r="K18" s="79">
        <v>-188</v>
      </c>
      <c r="L18" s="81">
        <v>-2.2141090566482156</v>
      </c>
    </row>
    <row r="19" spans="1:12" ht="15" customHeight="1" x14ac:dyDescent="0.2">
      <c r="A19" s="85"/>
      <c r="B19" s="84"/>
      <c r="C19" s="53" t="s">
        <v>99</v>
      </c>
      <c r="E19" s="78">
        <v>48.645472538347356</v>
      </c>
      <c r="F19" s="80">
        <v>7865</v>
      </c>
      <c r="G19" s="79">
        <v>7939</v>
      </c>
      <c r="H19" s="79">
        <v>7996</v>
      </c>
      <c r="I19" s="79">
        <v>8043</v>
      </c>
      <c r="J19" s="105">
        <v>8117</v>
      </c>
      <c r="K19" s="79">
        <v>-252</v>
      </c>
      <c r="L19" s="81">
        <v>-3.104595293827769</v>
      </c>
    </row>
    <row r="20" spans="1:12" ht="15" customHeight="1" x14ac:dyDescent="0.2">
      <c r="A20" s="85"/>
      <c r="B20" s="86" t="s">
        <v>102</v>
      </c>
      <c r="E20" s="78">
        <v>27.441210885894389</v>
      </c>
      <c r="F20" s="80">
        <v>7270</v>
      </c>
      <c r="G20" s="79">
        <v>7307</v>
      </c>
      <c r="H20" s="79">
        <v>7299</v>
      </c>
      <c r="I20" s="79">
        <v>7228</v>
      </c>
      <c r="J20" s="105">
        <v>7300</v>
      </c>
      <c r="K20" s="79">
        <v>-30</v>
      </c>
      <c r="L20" s="81">
        <v>-0.41095890410958902</v>
      </c>
    </row>
    <row r="21" spans="1:12" ht="15" customHeight="1" x14ac:dyDescent="0.2">
      <c r="A21" s="85"/>
      <c r="B21" s="84"/>
      <c r="C21" s="53" t="s">
        <v>98</v>
      </c>
      <c r="E21" s="78">
        <v>46.836313617606599</v>
      </c>
      <c r="F21" s="80">
        <v>3405</v>
      </c>
      <c r="G21" s="79">
        <v>3422</v>
      </c>
      <c r="H21" s="79">
        <v>3434</v>
      </c>
      <c r="I21" s="79">
        <v>3406</v>
      </c>
      <c r="J21" s="105">
        <v>3450</v>
      </c>
      <c r="K21" s="79">
        <v>-45</v>
      </c>
      <c r="L21" s="81">
        <v>-1.3043478260869565</v>
      </c>
    </row>
    <row r="22" spans="1:12" ht="15" customHeight="1" x14ac:dyDescent="0.2">
      <c r="A22" s="85"/>
      <c r="B22" s="84"/>
      <c r="C22" s="53" t="s">
        <v>99</v>
      </c>
      <c r="E22" s="78">
        <v>53.163686382393401</v>
      </c>
      <c r="F22" s="80">
        <v>3865</v>
      </c>
      <c r="G22" s="79">
        <v>3885</v>
      </c>
      <c r="H22" s="79">
        <v>3865</v>
      </c>
      <c r="I22" s="79">
        <v>3822</v>
      </c>
      <c r="J22" s="105">
        <v>3850</v>
      </c>
      <c r="K22" s="79">
        <v>15</v>
      </c>
      <c r="L22" s="81">
        <v>0.38961038961038963</v>
      </c>
    </row>
    <row r="23" spans="1:12" ht="15" customHeight="1" x14ac:dyDescent="0.2">
      <c r="A23" s="85"/>
      <c r="B23" s="86" t="s">
        <v>103</v>
      </c>
      <c r="E23" s="78">
        <v>1.5287056958441854</v>
      </c>
      <c r="F23" s="80">
        <v>405</v>
      </c>
      <c r="G23" s="79">
        <v>390</v>
      </c>
      <c r="H23" s="79">
        <v>358</v>
      </c>
      <c r="I23" s="79">
        <v>367</v>
      </c>
      <c r="J23" s="105">
        <v>380</v>
      </c>
      <c r="K23" s="79">
        <v>25</v>
      </c>
      <c r="L23" s="81">
        <v>6.5789473684210522</v>
      </c>
    </row>
    <row r="24" spans="1:12" ht="15" customHeight="1" x14ac:dyDescent="0.2">
      <c r="A24" s="85"/>
      <c r="B24" s="84"/>
      <c r="C24" s="53" t="s">
        <v>98</v>
      </c>
      <c r="E24" s="78">
        <v>56.049382716049379</v>
      </c>
      <c r="F24" s="80">
        <v>227</v>
      </c>
      <c r="G24" s="79">
        <v>223</v>
      </c>
      <c r="H24" s="79">
        <v>198</v>
      </c>
      <c r="I24" s="79">
        <v>197</v>
      </c>
      <c r="J24" s="105">
        <v>206</v>
      </c>
      <c r="K24" s="79">
        <v>21</v>
      </c>
      <c r="L24" s="81">
        <v>10.194174757281553</v>
      </c>
    </row>
    <row r="25" spans="1:12" ht="15" customHeight="1" x14ac:dyDescent="0.2">
      <c r="A25" s="85"/>
      <c r="B25" s="84"/>
      <c r="C25" s="53" t="s">
        <v>99</v>
      </c>
      <c r="E25" s="78">
        <v>43.950617283950621</v>
      </c>
      <c r="F25" s="80">
        <v>178</v>
      </c>
      <c r="G25" s="79">
        <v>167</v>
      </c>
      <c r="H25" s="79">
        <v>160</v>
      </c>
      <c r="I25" s="79">
        <v>170</v>
      </c>
      <c r="J25" s="105">
        <v>174</v>
      </c>
      <c r="K25" s="79">
        <v>4</v>
      </c>
      <c r="L25" s="81">
        <v>2.2988505747126435</v>
      </c>
    </row>
    <row r="26" spans="1:12" ht="15" customHeight="1" x14ac:dyDescent="0.2">
      <c r="A26" s="85"/>
      <c r="C26" s="86" t="s">
        <v>182</v>
      </c>
      <c r="D26" s="53" t="s">
        <v>183</v>
      </c>
      <c r="E26" s="78">
        <v>0.66810100781338466</v>
      </c>
      <c r="F26" s="80">
        <v>177</v>
      </c>
      <c r="G26" s="79">
        <v>180</v>
      </c>
      <c r="H26" s="79">
        <v>167</v>
      </c>
      <c r="I26" s="79">
        <v>180</v>
      </c>
      <c r="J26" s="105">
        <v>178</v>
      </c>
      <c r="K26" s="79">
        <v>-1</v>
      </c>
      <c r="L26" s="81">
        <v>-0.5617977528089888</v>
      </c>
    </row>
    <row r="27" spans="1:12" ht="15" customHeight="1" x14ac:dyDescent="0.2">
      <c r="A27" s="85"/>
      <c r="B27" s="84"/>
      <c r="D27" s="216" t="s">
        <v>98</v>
      </c>
      <c r="E27" s="78">
        <v>53.672316384180789</v>
      </c>
      <c r="F27" s="80">
        <v>95</v>
      </c>
      <c r="G27" s="79">
        <v>98</v>
      </c>
      <c r="H27" s="79">
        <v>84</v>
      </c>
      <c r="I27" s="79">
        <v>87</v>
      </c>
      <c r="J27" s="105">
        <v>83</v>
      </c>
      <c r="K27" s="79">
        <v>12</v>
      </c>
      <c r="L27" s="81">
        <v>14.457831325301205</v>
      </c>
    </row>
    <row r="28" spans="1:12" ht="15" customHeight="1" x14ac:dyDescent="0.2">
      <c r="A28" s="85"/>
      <c r="B28" s="84"/>
      <c r="D28" s="216" t="s">
        <v>99</v>
      </c>
      <c r="E28" s="78">
        <v>46.327683615819211</v>
      </c>
      <c r="F28" s="80">
        <v>82</v>
      </c>
      <c r="G28" s="79">
        <v>82</v>
      </c>
      <c r="H28" s="79">
        <v>83</v>
      </c>
      <c r="I28" s="79">
        <v>93</v>
      </c>
      <c r="J28" s="105">
        <v>95</v>
      </c>
      <c r="K28" s="79">
        <v>-13</v>
      </c>
      <c r="L28" s="81">
        <v>-13.684210526315789</v>
      </c>
    </row>
    <row r="29" spans="1:12" ht="24.95" customHeight="1" x14ac:dyDescent="0.2">
      <c r="A29" s="212" t="s">
        <v>184</v>
      </c>
      <c r="B29" s="213"/>
      <c r="C29" s="213"/>
      <c r="D29" s="214"/>
      <c r="E29" s="78">
        <v>92.733929717283814</v>
      </c>
      <c r="F29" s="80">
        <v>24568</v>
      </c>
      <c r="G29" s="79">
        <v>24744</v>
      </c>
      <c r="H29" s="79">
        <v>24573</v>
      </c>
      <c r="I29" s="79">
        <v>24727</v>
      </c>
      <c r="J29" s="105">
        <v>25014</v>
      </c>
      <c r="K29" s="79">
        <v>-446</v>
      </c>
      <c r="L29" s="81">
        <v>-1.7830015191492765</v>
      </c>
    </row>
    <row r="30" spans="1:12" ht="15" customHeight="1" x14ac:dyDescent="0.2">
      <c r="A30" s="85"/>
      <c r="B30" s="84"/>
      <c r="C30" s="53" t="s">
        <v>98</v>
      </c>
      <c r="E30" s="78">
        <v>50.028492347769458</v>
      </c>
      <c r="F30" s="80">
        <v>12291</v>
      </c>
      <c r="G30" s="79">
        <v>12390</v>
      </c>
      <c r="H30" s="79">
        <v>12284</v>
      </c>
      <c r="I30" s="79">
        <v>12364</v>
      </c>
      <c r="J30" s="105">
        <v>12508</v>
      </c>
      <c r="K30" s="79">
        <v>-217</v>
      </c>
      <c r="L30" s="81">
        <v>-1.734889670610809</v>
      </c>
    </row>
    <row r="31" spans="1:12" ht="15" customHeight="1" x14ac:dyDescent="0.2">
      <c r="A31" s="85"/>
      <c r="B31" s="84"/>
      <c r="C31" s="53" t="s">
        <v>99</v>
      </c>
      <c r="E31" s="78">
        <v>49.971507652230542</v>
      </c>
      <c r="F31" s="80">
        <v>12277</v>
      </c>
      <c r="G31" s="79">
        <v>12354</v>
      </c>
      <c r="H31" s="79">
        <v>12289</v>
      </c>
      <c r="I31" s="79">
        <v>12363</v>
      </c>
      <c r="J31" s="105">
        <v>12506</v>
      </c>
      <c r="K31" s="79">
        <v>-229</v>
      </c>
      <c r="L31" s="81">
        <v>-1.8311210618902927</v>
      </c>
    </row>
    <row r="32" spans="1:12" ht="15" customHeight="1" x14ac:dyDescent="0.2">
      <c r="A32" s="85"/>
      <c r="B32" s="84" t="s">
        <v>109</v>
      </c>
      <c r="E32" s="78">
        <v>7.2660702827161892</v>
      </c>
      <c r="F32" s="80">
        <v>1925</v>
      </c>
      <c r="G32" s="79">
        <v>2028</v>
      </c>
      <c r="H32" s="79">
        <v>2100</v>
      </c>
      <c r="I32" s="79">
        <v>2025</v>
      </c>
      <c r="J32" s="105">
        <v>1962</v>
      </c>
      <c r="K32" s="79">
        <v>-37</v>
      </c>
      <c r="L32" s="81">
        <v>-1.8858307849133538</v>
      </c>
    </row>
    <row r="33" spans="1:12" ht="15" customHeight="1" x14ac:dyDescent="0.2">
      <c r="A33" s="85"/>
      <c r="B33" s="84"/>
      <c r="C33" s="53" t="s">
        <v>98</v>
      </c>
      <c r="E33" s="78">
        <v>66.493506493506487</v>
      </c>
      <c r="F33" s="80">
        <v>1280</v>
      </c>
      <c r="G33" s="79">
        <v>1339</v>
      </c>
      <c r="H33" s="79">
        <v>1370</v>
      </c>
      <c r="I33" s="79">
        <v>1318</v>
      </c>
      <c r="J33" s="105">
        <v>1277</v>
      </c>
      <c r="K33" s="79">
        <v>3</v>
      </c>
      <c r="L33" s="81">
        <v>0.23492560689115113</v>
      </c>
    </row>
    <row r="34" spans="1:12" ht="15" customHeight="1" x14ac:dyDescent="0.2">
      <c r="A34" s="85"/>
      <c r="B34" s="84"/>
      <c r="C34" s="53" t="s">
        <v>99</v>
      </c>
      <c r="E34" s="78">
        <v>33.506493506493506</v>
      </c>
      <c r="F34" s="80">
        <v>645</v>
      </c>
      <c r="G34" s="79">
        <v>689</v>
      </c>
      <c r="H34" s="79">
        <v>730</v>
      </c>
      <c r="I34" s="79">
        <v>707</v>
      </c>
      <c r="J34" s="105">
        <v>685</v>
      </c>
      <c r="K34" s="79">
        <v>-40</v>
      </c>
      <c r="L34" s="81">
        <v>-5.8394160583941606</v>
      </c>
    </row>
    <row r="35" spans="1:12" ht="24.95" customHeight="1" x14ac:dyDescent="0.2">
      <c r="A35" s="212" t="s">
        <v>185</v>
      </c>
      <c r="B35" s="213"/>
      <c r="C35" s="213"/>
      <c r="D35" s="214"/>
      <c r="E35" s="78">
        <v>66.315630543917266</v>
      </c>
      <c r="F35" s="80">
        <v>17569</v>
      </c>
      <c r="G35" s="79">
        <v>17865</v>
      </c>
      <c r="H35" s="79">
        <v>17888</v>
      </c>
      <c r="I35" s="79">
        <v>17951</v>
      </c>
      <c r="J35" s="105">
        <v>18129</v>
      </c>
      <c r="K35" s="79">
        <v>-560</v>
      </c>
      <c r="L35" s="81">
        <v>-3.0889734679243204</v>
      </c>
    </row>
    <row r="36" spans="1:12" ht="15" customHeight="1" x14ac:dyDescent="0.2">
      <c r="A36" s="85"/>
      <c r="B36" s="84"/>
      <c r="C36" s="53" t="s">
        <v>98</v>
      </c>
      <c r="E36" s="78">
        <v>67.345893334851155</v>
      </c>
      <c r="F36" s="80">
        <v>11832</v>
      </c>
      <c r="G36" s="79">
        <v>12025</v>
      </c>
      <c r="H36" s="79">
        <v>11986</v>
      </c>
      <c r="I36" s="79">
        <v>11998</v>
      </c>
      <c r="J36" s="105">
        <v>12084</v>
      </c>
      <c r="K36" s="79">
        <v>-252</v>
      </c>
      <c r="L36" s="81">
        <v>-2.0854021847070507</v>
      </c>
    </row>
    <row r="37" spans="1:12" ht="15" customHeight="1" x14ac:dyDescent="0.2">
      <c r="A37" s="85"/>
      <c r="B37" s="84"/>
      <c r="C37" s="53" t="s">
        <v>99</v>
      </c>
      <c r="E37" s="78">
        <v>32.654106665148845</v>
      </c>
      <c r="F37" s="80">
        <v>5737</v>
      </c>
      <c r="G37" s="79">
        <v>5840</v>
      </c>
      <c r="H37" s="79">
        <v>5902</v>
      </c>
      <c r="I37" s="79">
        <v>5953</v>
      </c>
      <c r="J37" s="105">
        <v>6045</v>
      </c>
      <c r="K37" s="79">
        <v>-308</v>
      </c>
      <c r="L37" s="81">
        <v>-5.0951199338296114</v>
      </c>
    </row>
    <row r="38" spans="1:12" ht="15" customHeight="1" x14ac:dyDescent="0.2">
      <c r="A38" s="85"/>
      <c r="B38" s="84" t="s">
        <v>176</v>
      </c>
      <c r="E38" s="78">
        <v>33.684369456082742</v>
      </c>
      <c r="F38" s="80">
        <v>8924</v>
      </c>
      <c r="G38" s="79">
        <v>8907</v>
      </c>
      <c r="H38" s="79">
        <v>8785</v>
      </c>
      <c r="I38" s="79">
        <v>8801</v>
      </c>
      <c r="J38" s="105">
        <v>8847</v>
      </c>
      <c r="K38" s="79">
        <v>77</v>
      </c>
      <c r="L38" s="81">
        <v>0.87035153159263023</v>
      </c>
    </row>
    <row r="39" spans="1:12" ht="15" customHeight="1" x14ac:dyDescent="0.2">
      <c r="A39" s="85"/>
      <c r="B39" s="84"/>
      <c r="C39" s="53" t="s">
        <v>98</v>
      </c>
      <c r="E39" s="78">
        <v>19.48677722994173</v>
      </c>
      <c r="F39" s="80">
        <v>1739</v>
      </c>
      <c r="G39" s="79">
        <v>1704</v>
      </c>
      <c r="H39" s="79">
        <v>1668</v>
      </c>
      <c r="I39" s="79">
        <v>1684</v>
      </c>
      <c r="J39" s="105">
        <v>1701</v>
      </c>
      <c r="K39" s="79">
        <v>38</v>
      </c>
      <c r="L39" s="81">
        <v>2.2339800117577897</v>
      </c>
    </row>
    <row r="40" spans="1:12" ht="15" customHeight="1" x14ac:dyDescent="0.2">
      <c r="A40" s="85"/>
      <c r="B40" s="84"/>
      <c r="C40" s="53" t="s">
        <v>99</v>
      </c>
      <c r="E40" s="78">
        <v>80.513222770058263</v>
      </c>
      <c r="F40" s="80">
        <v>7185</v>
      </c>
      <c r="G40" s="79">
        <v>7203</v>
      </c>
      <c r="H40" s="79">
        <v>7117</v>
      </c>
      <c r="I40" s="79">
        <v>7117</v>
      </c>
      <c r="J40" s="105">
        <v>7146</v>
      </c>
      <c r="K40" s="79">
        <v>39</v>
      </c>
      <c r="L40" s="81">
        <v>0.54575986565910994</v>
      </c>
    </row>
    <row r="41" spans="1:12" ht="24.75" customHeight="1" x14ac:dyDescent="0.2">
      <c r="A41" s="212" t="s">
        <v>552</v>
      </c>
      <c r="B41" s="213"/>
      <c r="C41" s="213"/>
      <c r="D41" s="214"/>
      <c r="E41" s="78">
        <v>4.32189634997924</v>
      </c>
      <c r="F41" s="80">
        <v>1145</v>
      </c>
      <c r="G41" s="79">
        <v>1219</v>
      </c>
      <c r="H41" s="79">
        <v>1041</v>
      </c>
      <c r="I41" s="79">
        <v>1136</v>
      </c>
      <c r="J41" s="105">
        <v>1232</v>
      </c>
      <c r="K41" s="79">
        <v>-87</v>
      </c>
      <c r="L41" s="81">
        <v>-7.0616883116883118</v>
      </c>
    </row>
    <row r="42" spans="1:12" ht="15" customHeight="1" x14ac:dyDescent="0.2">
      <c r="A42" s="85"/>
      <c r="B42" s="84"/>
      <c r="C42" s="53" t="s">
        <v>98</v>
      </c>
      <c r="E42" s="78">
        <v>64.978165938864635</v>
      </c>
      <c r="F42" s="80">
        <v>744</v>
      </c>
      <c r="G42" s="79">
        <v>786</v>
      </c>
      <c r="H42" s="79">
        <v>646</v>
      </c>
      <c r="I42" s="79">
        <v>699</v>
      </c>
      <c r="J42" s="105">
        <v>778</v>
      </c>
      <c r="K42" s="79">
        <v>-34</v>
      </c>
      <c r="L42" s="81">
        <v>-4.3701799485861184</v>
      </c>
    </row>
    <row r="43" spans="1:12" ht="15" customHeight="1" x14ac:dyDescent="0.2">
      <c r="A43" s="88"/>
      <c r="B43" s="89"/>
      <c r="C43" s="131" t="s">
        <v>99</v>
      </c>
      <c r="D43" s="131"/>
      <c r="E43" s="90">
        <v>35.021834061135372</v>
      </c>
      <c r="F43" s="108">
        <v>401</v>
      </c>
      <c r="G43" s="109">
        <v>433</v>
      </c>
      <c r="H43" s="109">
        <v>395</v>
      </c>
      <c r="I43" s="109">
        <v>437</v>
      </c>
      <c r="J43" s="110">
        <v>454</v>
      </c>
      <c r="K43" s="109">
        <v>-53</v>
      </c>
      <c r="L43" s="111">
        <v>-11.674008810572687</v>
      </c>
    </row>
    <row r="44" spans="1:12" ht="45.75" customHeight="1" x14ac:dyDescent="0.2">
      <c r="A44" s="212" t="s">
        <v>186</v>
      </c>
      <c r="B44" s="213"/>
      <c r="C44" s="213"/>
      <c r="D44" s="214"/>
      <c r="E44" s="78">
        <v>1.1701204091646851</v>
      </c>
      <c r="F44" s="80">
        <v>310</v>
      </c>
      <c r="G44" s="79">
        <v>313</v>
      </c>
      <c r="H44" s="79">
        <v>308</v>
      </c>
      <c r="I44" s="79">
        <v>315</v>
      </c>
      <c r="J44" s="105">
        <v>321</v>
      </c>
      <c r="K44" s="79">
        <v>-11</v>
      </c>
      <c r="L44" s="81">
        <v>-3.4267912772585669</v>
      </c>
    </row>
    <row r="45" spans="1:12" ht="15" customHeight="1" x14ac:dyDescent="0.2">
      <c r="A45" s="85"/>
      <c r="B45" s="84"/>
      <c r="C45" s="53" t="s">
        <v>98</v>
      </c>
      <c r="E45" s="78">
        <v>57.741935483870968</v>
      </c>
      <c r="F45" s="80">
        <v>179</v>
      </c>
      <c r="G45" s="79">
        <v>181</v>
      </c>
      <c r="H45" s="79">
        <v>180</v>
      </c>
      <c r="I45" s="79">
        <v>185</v>
      </c>
      <c r="J45" s="105">
        <v>186</v>
      </c>
      <c r="K45" s="79">
        <v>-7</v>
      </c>
      <c r="L45" s="81">
        <v>-3.763440860215054</v>
      </c>
    </row>
    <row r="46" spans="1:12" ht="15" customHeight="1" x14ac:dyDescent="0.2">
      <c r="A46" s="88"/>
      <c r="B46" s="89"/>
      <c r="C46" s="131" t="s">
        <v>99</v>
      </c>
      <c r="D46" s="131"/>
      <c r="E46" s="90">
        <v>42.258064516129032</v>
      </c>
      <c r="F46" s="108">
        <v>131</v>
      </c>
      <c r="G46" s="109">
        <v>132</v>
      </c>
      <c r="H46" s="109">
        <v>128</v>
      </c>
      <c r="I46" s="109">
        <v>130</v>
      </c>
      <c r="J46" s="110">
        <v>135</v>
      </c>
      <c r="K46" s="109">
        <v>-4</v>
      </c>
      <c r="L46" s="111">
        <v>-2.9629629629629628</v>
      </c>
    </row>
    <row r="47" spans="1:12" ht="39" customHeight="1" x14ac:dyDescent="0.2">
      <c r="A47" s="212" t="s">
        <v>553</v>
      </c>
      <c r="B47" s="127"/>
      <c r="C47" s="127"/>
      <c r="D47" s="217"/>
      <c r="E47" s="78">
        <v>0.30196655720378968</v>
      </c>
      <c r="F47" s="80">
        <v>80</v>
      </c>
      <c r="G47" s="79">
        <v>78</v>
      </c>
      <c r="H47" s="79">
        <v>89</v>
      </c>
      <c r="I47" s="79">
        <v>91</v>
      </c>
      <c r="J47" s="105">
        <v>87</v>
      </c>
      <c r="K47" s="79">
        <v>-7</v>
      </c>
      <c r="L47" s="81">
        <v>-8.0459770114942533</v>
      </c>
    </row>
    <row r="48" spans="1:12" ht="15" customHeight="1" x14ac:dyDescent="0.2">
      <c r="A48" s="85"/>
      <c r="B48" s="84"/>
      <c r="C48" s="53" t="s">
        <v>98</v>
      </c>
      <c r="E48" s="78">
        <v>46.25</v>
      </c>
      <c r="F48" s="80">
        <v>37</v>
      </c>
      <c r="G48" s="79">
        <v>34</v>
      </c>
      <c r="H48" s="79">
        <v>46</v>
      </c>
      <c r="I48" s="79">
        <v>48</v>
      </c>
      <c r="J48" s="105">
        <v>44</v>
      </c>
      <c r="K48" s="79">
        <v>-7</v>
      </c>
      <c r="L48" s="81">
        <v>-15.909090909090908</v>
      </c>
    </row>
    <row r="49" spans="1:12" ht="15" customHeight="1" x14ac:dyDescent="0.2">
      <c r="A49" s="88"/>
      <c r="B49" s="89"/>
      <c r="C49" s="131" t="s">
        <v>99</v>
      </c>
      <c r="D49" s="131"/>
      <c r="E49" s="90">
        <v>53.75</v>
      </c>
      <c r="F49" s="108">
        <v>43</v>
      </c>
      <c r="G49" s="109">
        <v>44</v>
      </c>
      <c r="H49" s="109">
        <v>43</v>
      </c>
      <c r="I49" s="109">
        <v>43</v>
      </c>
      <c r="J49" s="110">
        <v>43</v>
      </c>
      <c r="K49" s="109">
        <v>0</v>
      </c>
      <c r="L49" s="111">
        <v>0</v>
      </c>
    </row>
    <row r="50" spans="1:12" ht="24.95" customHeight="1" x14ac:dyDescent="0.2">
      <c r="A50" s="218" t="s">
        <v>187</v>
      </c>
      <c r="B50" s="219"/>
      <c r="C50" s="219"/>
      <c r="D50" s="220"/>
      <c r="E50" s="221">
        <v>9.6440569206960323</v>
      </c>
      <c r="F50" s="222">
        <v>2555</v>
      </c>
      <c r="G50" s="223">
        <v>2626</v>
      </c>
      <c r="H50" s="223">
        <v>2450</v>
      </c>
      <c r="I50" s="223">
        <v>2500</v>
      </c>
      <c r="J50" s="224">
        <v>2576</v>
      </c>
      <c r="K50" s="222">
        <v>-21</v>
      </c>
      <c r="L50" s="225">
        <v>-0.81521739130434778</v>
      </c>
    </row>
    <row r="51" spans="1:12" ht="15" customHeight="1" x14ac:dyDescent="0.2">
      <c r="A51" s="85"/>
      <c r="B51" s="84"/>
      <c r="C51" s="53" t="s">
        <v>98</v>
      </c>
      <c r="E51" s="78">
        <v>65.675146771037177</v>
      </c>
      <c r="F51" s="80">
        <v>1678</v>
      </c>
      <c r="G51" s="79">
        <v>1730</v>
      </c>
      <c r="H51" s="79">
        <v>1611</v>
      </c>
      <c r="I51" s="79">
        <v>1624</v>
      </c>
      <c r="J51" s="105">
        <v>1663</v>
      </c>
      <c r="K51" s="79">
        <v>15</v>
      </c>
      <c r="L51" s="81">
        <v>0.90198436560432949</v>
      </c>
    </row>
    <row r="52" spans="1:12" ht="15" customHeight="1" x14ac:dyDescent="0.2">
      <c r="A52" s="85"/>
      <c r="B52" s="84"/>
      <c r="C52" s="53" t="s">
        <v>99</v>
      </c>
      <c r="E52" s="78">
        <v>34.324853228962816</v>
      </c>
      <c r="F52" s="80">
        <v>877</v>
      </c>
      <c r="G52" s="79">
        <v>896</v>
      </c>
      <c r="H52" s="79">
        <v>839</v>
      </c>
      <c r="I52" s="79">
        <v>876</v>
      </c>
      <c r="J52" s="105">
        <v>913</v>
      </c>
      <c r="K52" s="79">
        <v>-36</v>
      </c>
      <c r="L52" s="81">
        <v>-3.9430449069003286</v>
      </c>
    </row>
    <row r="53" spans="1:12" ht="15" customHeight="1" x14ac:dyDescent="0.2">
      <c r="A53" s="85"/>
      <c r="B53" s="84"/>
      <c r="C53" s="53" t="s">
        <v>182</v>
      </c>
      <c r="D53" s="53" t="s">
        <v>188</v>
      </c>
      <c r="E53" s="78">
        <v>35.772994129158512</v>
      </c>
      <c r="F53" s="80">
        <v>914</v>
      </c>
      <c r="G53" s="79">
        <v>980</v>
      </c>
      <c r="H53" s="79">
        <v>790</v>
      </c>
      <c r="I53" s="79">
        <v>868</v>
      </c>
      <c r="J53" s="105">
        <v>981</v>
      </c>
      <c r="K53" s="79">
        <v>-67</v>
      </c>
      <c r="L53" s="81">
        <v>-6.8297655453618757</v>
      </c>
    </row>
    <row r="54" spans="1:12" ht="15" customHeight="1" x14ac:dyDescent="0.2">
      <c r="A54" s="85"/>
      <c r="B54" s="84"/>
      <c r="D54" s="216" t="s">
        <v>189</v>
      </c>
      <c r="E54" s="78">
        <v>64.551422319474838</v>
      </c>
      <c r="F54" s="80">
        <v>590</v>
      </c>
      <c r="G54" s="79">
        <v>637</v>
      </c>
      <c r="H54" s="79">
        <v>510</v>
      </c>
      <c r="I54" s="79">
        <v>549</v>
      </c>
      <c r="J54" s="105">
        <v>617</v>
      </c>
      <c r="K54" s="79">
        <v>-27</v>
      </c>
      <c r="L54" s="81">
        <v>-4.3760129659643434</v>
      </c>
    </row>
    <row r="55" spans="1:12" ht="15" customHeight="1" x14ac:dyDescent="0.2">
      <c r="A55" s="85"/>
      <c r="B55" s="84"/>
      <c r="D55" s="216" t="s">
        <v>190</v>
      </c>
      <c r="E55" s="78">
        <v>35.448577680525162</v>
      </c>
      <c r="F55" s="80">
        <v>324</v>
      </c>
      <c r="G55" s="79">
        <v>343</v>
      </c>
      <c r="H55" s="79">
        <v>280</v>
      </c>
      <c r="I55" s="79">
        <v>319</v>
      </c>
      <c r="J55" s="105">
        <v>364</v>
      </c>
      <c r="K55" s="79">
        <v>-40</v>
      </c>
      <c r="L55" s="81">
        <v>-10.989010989010989</v>
      </c>
    </row>
    <row r="56" spans="1:12" ht="15" customHeight="1" x14ac:dyDescent="0.2">
      <c r="A56" s="85"/>
      <c r="B56" s="84" t="s">
        <v>191</v>
      </c>
      <c r="E56" s="78">
        <v>73.902540293662483</v>
      </c>
      <c r="F56" s="80">
        <v>19579</v>
      </c>
      <c r="G56" s="79">
        <v>19731</v>
      </c>
      <c r="H56" s="79">
        <v>19838</v>
      </c>
      <c r="I56" s="79">
        <v>19870</v>
      </c>
      <c r="J56" s="105">
        <v>19978</v>
      </c>
      <c r="K56" s="79">
        <v>-399</v>
      </c>
      <c r="L56" s="81">
        <v>-1.997196916608269</v>
      </c>
    </row>
    <row r="57" spans="1:12" ht="15" customHeight="1" x14ac:dyDescent="0.2">
      <c r="A57" s="85"/>
      <c r="B57" s="84"/>
      <c r="C57" s="53" t="s">
        <v>98</v>
      </c>
      <c r="E57" s="78">
        <v>50.120026559068393</v>
      </c>
      <c r="F57" s="80">
        <v>9813</v>
      </c>
      <c r="G57" s="79">
        <v>9902</v>
      </c>
      <c r="H57" s="79">
        <v>9962</v>
      </c>
      <c r="I57" s="79">
        <v>9982</v>
      </c>
      <c r="J57" s="105">
        <v>10023</v>
      </c>
      <c r="K57" s="79">
        <v>-210</v>
      </c>
      <c r="L57" s="81">
        <v>-2.0951810835079319</v>
      </c>
    </row>
    <row r="58" spans="1:12" ht="15" customHeight="1" x14ac:dyDescent="0.2">
      <c r="A58" s="85"/>
      <c r="B58" s="84"/>
      <c r="C58" s="53" t="s">
        <v>99</v>
      </c>
      <c r="E58" s="78">
        <v>49.879973440931607</v>
      </c>
      <c r="F58" s="80">
        <v>9766</v>
      </c>
      <c r="G58" s="79">
        <v>9829</v>
      </c>
      <c r="H58" s="79">
        <v>9876</v>
      </c>
      <c r="I58" s="79">
        <v>9888</v>
      </c>
      <c r="J58" s="105">
        <v>9955</v>
      </c>
      <c r="K58" s="79">
        <v>-189</v>
      </c>
      <c r="L58" s="81">
        <v>-1.8985434455047714</v>
      </c>
    </row>
    <row r="59" spans="1:12" ht="15" customHeight="1" x14ac:dyDescent="0.2">
      <c r="A59" s="85"/>
      <c r="B59" s="84"/>
      <c r="C59" s="53" t="s">
        <v>97</v>
      </c>
      <c r="D59" s="53" t="s">
        <v>192</v>
      </c>
      <c r="E59" s="78">
        <v>90.78604627406915</v>
      </c>
      <c r="F59" s="80">
        <v>17775</v>
      </c>
      <c r="G59" s="79">
        <v>17932</v>
      </c>
      <c r="H59" s="79">
        <v>18046</v>
      </c>
      <c r="I59" s="79">
        <v>18082</v>
      </c>
      <c r="J59" s="105">
        <v>18172</v>
      </c>
      <c r="K59" s="79">
        <v>-397</v>
      </c>
      <c r="L59" s="81">
        <v>-2.1846797270526084</v>
      </c>
    </row>
    <row r="60" spans="1:12" ht="15" customHeight="1" x14ac:dyDescent="0.2">
      <c r="A60" s="85"/>
      <c r="B60" s="84"/>
      <c r="D60" s="216" t="s">
        <v>193</v>
      </c>
      <c r="E60" s="78">
        <v>50.689170182841067</v>
      </c>
      <c r="F60" s="80">
        <v>9010</v>
      </c>
      <c r="G60" s="79">
        <v>9095</v>
      </c>
      <c r="H60" s="79">
        <v>9163</v>
      </c>
      <c r="I60" s="79">
        <v>9186</v>
      </c>
      <c r="J60" s="105">
        <v>9214</v>
      </c>
      <c r="K60" s="79">
        <v>-204</v>
      </c>
      <c r="L60" s="81">
        <v>-2.2140221402214024</v>
      </c>
    </row>
    <row r="61" spans="1:12" ht="15" customHeight="1" x14ac:dyDescent="0.2">
      <c r="A61" s="85"/>
      <c r="B61" s="84"/>
      <c r="D61" s="216" t="s">
        <v>194</v>
      </c>
      <c r="E61" s="78">
        <v>49.310829817158933</v>
      </c>
      <c r="F61" s="80">
        <v>8765</v>
      </c>
      <c r="G61" s="79">
        <v>8837</v>
      </c>
      <c r="H61" s="79">
        <v>8883</v>
      </c>
      <c r="I61" s="79">
        <v>8896</v>
      </c>
      <c r="J61" s="105">
        <v>8958</v>
      </c>
      <c r="K61" s="79">
        <v>-193</v>
      </c>
      <c r="L61" s="81">
        <v>-2.1544987720473321</v>
      </c>
    </row>
    <row r="62" spans="1:12" ht="15" customHeight="1" x14ac:dyDescent="0.2">
      <c r="A62" s="85"/>
      <c r="B62" s="84"/>
      <c r="D62" s="53" t="s">
        <v>195</v>
      </c>
      <c r="E62" s="78">
        <v>9.2139537259308444</v>
      </c>
      <c r="F62" s="80">
        <v>1804</v>
      </c>
      <c r="G62" s="79">
        <v>1799</v>
      </c>
      <c r="H62" s="79">
        <v>1792</v>
      </c>
      <c r="I62" s="79">
        <v>1788</v>
      </c>
      <c r="J62" s="105">
        <v>1806</v>
      </c>
      <c r="K62" s="79">
        <v>-2</v>
      </c>
      <c r="L62" s="81">
        <v>-0.11074197120708748</v>
      </c>
    </row>
    <row r="63" spans="1:12" ht="15" customHeight="1" x14ac:dyDescent="0.2">
      <c r="A63" s="85"/>
      <c r="B63" s="84"/>
      <c r="D63" s="216" t="s">
        <v>193</v>
      </c>
      <c r="E63" s="78">
        <v>44.512195121951223</v>
      </c>
      <c r="F63" s="80">
        <v>803</v>
      </c>
      <c r="G63" s="79">
        <v>807</v>
      </c>
      <c r="H63" s="79">
        <v>799</v>
      </c>
      <c r="I63" s="79">
        <v>796</v>
      </c>
      <c r="J63" s="105">
        <v>809</v>
      </c>
      <c r="K63" s="79">
        <v>-6</v>
      </c>
      <c r="L63" s="81">
        <v>-0.74165636588380712</v>
      </c>
    </row>
    <row r="64" spans="1:12" ht="15" customHeight="1" x14ac:dyDescent="0.2">
      <c r="A64" s="85"/>
      <c r="B64" s="84"/>
      <c r="D64" s="216" t="s">
        <v>194</v>
      </c>
      <c r="E64" s="78">
        <v>55.487804878048777</v>
      </c>
      <c r="F64" s="80">
        <v>1001</v>
      </c>
      <c r="G64" s="79">
        <v>992</v>
      </c>
      <c r="H64" s="79">
        <v>993</v>
      </c>
      <c r="I64" s="79">
        <v>992</v>
      </c>
      <c r="J64" s="105">
        <v>997</v>
      </c>
      <c r="K64" s="79">
        <v>4</v>
      </c>
      <c r="L64" s="81">
        <v>0.4012036108324975</v>
      </c>
    </row>
    <row r="65" spans="1:12" ht="15" customHeight="1" x14ac:dyDescent="0.2">
      <c r="A65" s="85"/>
      <c r="B65" s="84" t="s">
        <v>196</v>
      </c>
      <c r="E65" s="78">
        <v>10.908541878986902</v>
      </c>
      <c r="F65" s="80">
        <v>2890</v>
      </c>
      <c r="G65" s="79">
        <v>2865</v>
      </c>
      <c r="H65" s="79">
        <v>2819</v>
      </c>
      <c r="I65" s="79">
        <v>2813</v>
      </c>
      <c r="J65" s="105">
        <v>2835</v>
      </c>
      <c r="K65" s="79">
        <v>55</v>
      </c>
      <c r="L65" s="81">
        <v>1.9400352733686066</v>
      </c>
    </row>
    <row r="66" spans="1:12" ht="15" customHeight="1" x14ac:dyDescent="0.2">
      <c r="A66" s="85"/>
      <c r="B66" s="84"/>
      <c r="C66" s="53" t="s">
        <v>98</v>
      </c>
      <c r="E66" s="78">
        <v>42.595155709342563</v>
      </c>
      <c r="F66" s="80">
        <v>1231</v>
      </c>
      <c r="G66" s="79">
        <v>1211</v>
      </c>
      <c r="H66" s="79">
        <v>1190</v>
      </c>
      <c r="I66" s="79">
        <v>1182</v>
      </c>
      <c r="J66" s="105">
        <v>1199</v>
      </c>
      <c r="K66" s="79">
        <v>32</v>
      </c>
      <c r="L66" s="81">
        <v>2.6688907422852375</v>
      </c>
    </row>
    <row r="67" spans="1:12" ht="15" customHeight="1" x14ac:dyDescent="0.2">
      <c r="A67" s="85"/>
      <c r="B67" s="84"/>
      <c r="C67" s="53" t="s">
        <v>99</v>
      </c>
      <c r="E67" s="78">
        <v>57.404844290657437</v>
      </c>
      <c r="F67" s="80">
        <v>1659</v>
      </c>
      <c r="G67" s="79">
        <v>1654</v>
      </c>
      <c r="H67" s="79">
        <v>1629</v>
      </c>
      <c r="I67" s="79">
        <v>1631</v>
      </c>
      <c r="J67" s="105">
        <v>1636</v>
      </c>
      <c r="K67" s="79">
        <v>23</v>
      </c>
      <c r="L67" s="81">
        <v>1.4058679706601467</v>
      </c>
    </row>
    <row r="68" spans="1:12" ht="15" customHeight="1" x14ac:dyDescent="0.2">
      <c r="A68" s="85"/>
      <c r="B68" s="84"/>
      <c r="C68" s="53" t="s">
        <v>97</v>
      </c>
      <c r="D68" s="53" t="s">
        <v>197</v>
      </c>
      <c r="E68" s="78">
        <v>20.173010380622838</v>
      </c>
      <c r="F68" s="80">
        <v>583</v>
      </c>
      <c r="G68" s="79">
        <v>570</v>
      </c>
      <c r="H68" s="79">
        <v>561</v>
      </c>
      <c r="I68" s="79">
        <v>547</v>
      </c>
      <c r="J68" s="105">
        <v>542</v>
      </c>
      <c r="K68" s="79">
        <v>41</v>
      </c>
      <c r="L68" s="81">
        <v>7.5645756457564577</v>
      </c>
    </row>
    <row r="69" spans="1:12" ht="15" customHeight="1" x14ac:dyDescent="0.2">
      <c r="A69" s="85"/>
      <c r="B69" s="84"/>
      <c r="D69" s="216" t="s">
        <v>193</v>
      </c>
      <c r="E69" s="78">
        <v>43.39622641509434</v>
      </c>
      <c r="F69" s="80">
        <v>253</v>
      </c>
      <c r="G69" s="79">
        <v>247</v>
      </c>
      <c r="H69" s="79">
        <v>236</v>
      </c>
      <c r="I69" s="79">
        <v>228</v>
      </c>
      <c r="J69" s="105">
        <v>228</v>
      </c>
      <c r="K69" s="79">
        <v>25</v>
      </c>
      <c r="L69" s="81">
        <v>10.964912280701755</v>
      </c>
    </row>
    <row r="70" spans="1:12" ht="15" customHeight="1" x14ac:dyDescent="0.2">
      <c r="A70" s="85"/>
      <c r="B70" s="84"/>
      <c r="D70" s="216" t="s">
        <v>194</v>
      </c>
      <c r="E70" s="78">
        <v>56.60377358490566</v>
      </c>
      <c r="F70" s="80">
        <v>330</v>
      </c>
      <c r="G70" s="79">
        <v>323</v>
      </c>
      <c r="H70" s="79">
        <v>325</v>
      </c>
      <c r="I70" s="79">
        <v>319</v>
      </c>
      <c r="J70" s="105">
        <v>314</v>
      </c>
      <c r="K70" s="79">
        <v>16</v>
      </c>
      <c r="L70" s="81">
        <v>5.0955414012738851</v>
      </c>
    </row>
    <row r="71" spans="1:12" ht="15" customHeight="1" x14ac:dyDescent="0.2">
      <c r="A71" s="85"/>
      <c r="B71" s="84"/>
      <c r="D71" s="53" t="s">
        <v>198</v>
      </c>
      <c r="E71" s="78">
        <v>73.667820069204154</v>
      </c>
      <c r="F71" s="80">
        <v>2129</v>
      </c>
      <c r="G71" s="79">
        <v>2113</v>
      </c>
      <c r="H71" s="79">
        <v>2078</v>
      </c>
      <c r="I71" s="79">
        <v>2092</v>
      </c>
      <c r="J71" s="105">
        <v>2113</v>
      </c>
      <c r="K71" s="79">
        <v>16</v>
      </c>
      <c r="L71" s="81">
        <v>0.75721722669190727</v>
      </c>
    </row>
    <row r="72" spans="1:12" ht="15" customHeight="1" x14ac:dyDescent="0.2">
      <c r="A72" s="85"/>
      <c r="B72" s="84"/>
      <c r="D72" s="216" t="s">
        <v>193</v>
      </c>
      <c r="E72" s="78">
        <v>42.038515735086897</v>
      </c>
      <c r="F72" s="80">
        <v>895</v>
      </c>
      <c r="G72" s="79">
        <v>879</v>
      </c>
      <c r="H72" s="79">
        <v>870</v>
      </c>
      <c r="I72" s="79">
        <v>871</v>
      </c>
      <c r="J72" s="105">
        <v>886</v>
      </c>
      <c r="K72" s="79">
        <v>9</v>
      </c>
      <c r="L72" s="81">
        <v>1.0158013544018059</v>
      </c>
    </row>
    <row r="73" spans="1:12" ht="15" customHeight="1" x14ac:dyDescent="0.2">
      <c r="A73" s="85"/>
      <c r="B73" s="84"/>
      <c r="D73" s="216" t="s">
        <v>194</v>
      </c>
      <c r="E73" s="78">
        <v>57.961484264913103</v>
      </c>
      <c r="F73" s="80">
        <v>1234</v>
      </c>
      <c r="G73" s="79">
        <v>1234</v>
      </c>
      <c r="H73" s="79">
        <v>1208</v>
      </c>
      <c r="I73" s="79">
        <v>1221</v>
      </c>
      <c r="J73" s="105">
        <v>1227</v>
      </c>
      <c r="K73" s="79">
        <v>7</v>
      </c>
      <c r="L73" s="81">
        <v>0.57049714751426239</v>
      </c>
    </row>
    <row r="74" spans="1:12" ht="15" customHeight="1" x14ac:dyDescent="0.2">
      <c r="A74" s="85"/>
      <c r="B74" s="84"/>
      <c r="D74" s="53" t="s">
        <v>199</v>
      </c>
      <c r="E74" s="78">
        <v>6.1591695501730106</v>
      </c>
      <c r="F74" s="80">
        <v>178</v>
      </c>
      <c r="G74" s="79">
        <v>182</v>
      </c>
      <c r="H74" s="79">
        <v>180</v>
      </c>
      <c r="I74" s="79">
        <v>174</v>
      </c>
      <c r="J74" s="105">
        <v>180</v>
      </c>
      <c r="K74" s="79">
        <v>-2</v>
      </c>
      <c r="L74" s="81">
        <v>-1.1111111111111112</v>
      </c>
    </row>
    <row r="75" spans="1:12" ht="15" customHeight="1" x14ac:dyDescent="0.2">
      <c r="A75" s="85"/>
      <c r="B75" s="84"/>
      <c r="D75" s="216" t="s">
        <v>193</v>
      </c>
      <c r="E75" s="78">
        <v>46.629213483146067</v>
      </c>
      <c r="F75" s="80">
        <v>83</v>
      </c>
      <c r="G75" s="79">
        <v>85</v>
      </c>
      <c r="H75" s="79">
        <v>84</v>
      </c>
      <c r="I75" s="79">
        <v>83</v>
      </c>
      <c r="J75" s="105">
        <v>85</v>
      </c>
      <c r="K75" s="79">
        <v>-2</v>
      </c>
      <c r="L75" s="81">
        <v>-2.3529411764705883</v>
      </c>
    </row>
    <row r="76" spans="1:12" ht="15" customHeight="1" x14ac:dyDescent="0.2">
      <c r="A76" s="85"/>
      <c r="B76" s="84"/>
      <c r="D76" s="216" t="s">
        <v>194</v>
      </c>
      <c r="E76" s="78">
        <v>53.370786516853933</v>
      </c>
      <c r="F76" s="80">
        <v>95</v>
      </c>
      <c r="G76" s="79">
        <v>97</v>
      </c>
      <c r="H76" s="79">
        <v>96</v>
      </c>
      <c r="I76" s="79">
        <v>91</v>
      </c>
      <c r="J76" s="105">
        <v>95</v>
      </c>
      <c r="K76" s="79">
        <v>0</v>
      </c>
      <c r="L76" s="81">
        <v>0</v>
      </c>
    </row>
    <row r="77" spans="1:12" ht="15" customHeight="1" x14ac:dyDescent="0.2">
      <c r="A77" s="85"/>
      <c r="B77" s="84" t="s">
        <v>200</v>
      </c>
      <c r="E77" s="78">
        <v>5.5448609066545878</v>
      </c>
      <c r="F77" s="80">
        <v>1469</v>
      </c>
      <c r="G77" s="79">
        <v>1550</v>
      </c>
      <c r="H77" s="79">
        <v>1566</v>
      </c>
      <c r="I77" s="79">
        <v>1569</v>
      </c>
      <c r="J77" s="105">
        <v>1587</v>
      </c>
      <c r="K77" s="79">
        <v>-118</v>
      </c>
      <c r="L77" s="81">
        <v>-7.4354127284183997</v>
      </c>
    </row>
    <row r="78" spans="1:12" ht="15" customHeight="1" x14ac:dyDescent="0.2">
      <c r="A78" s="85"/>
      <c r="B78" s="84"/>
      <c r="C78" s="53" t="s">
        <v>98</v>
      </c>
      <c r="E78" s="78">
        <v>57.794417971409125</v>
      </c>
      <c r="F78" s="80">
        <v>849</v>
      </c>
      <c r="G78" s="79">
        <v>886</v>
      </c>
      <c r="H78" s="79">
        <v>891</v>
      </c>
      <c r="I78" s="79">
        <v>894</v>
      </c>
      <c r="J78" s="105">
        <v>900</v>
      </c>
      <c r="K78" s="79">
        <v>-51</v>
      </c>
      <c r="L78" s="81">
        <v>-5.666666666666667</v>
      </c>
    </row>
    <row r="79" spans="1:12" ht="15" customHeight="1" x14ac:dyDescent="0.2">
      <c r="A79" s="88"/>
      <c r="B79" s="89"/>
      <c r="C79" s="131" t="s">
        <v>99</v>
      </c>
      <c r="D79" s="131"/>
      <c r="E79" s="90">
        <v>42.205582028590875</v>
      </c>
      <c r="F79" s="108">
        <v>620</v>
      </c>
      <c r="G79" s="109">
        <v>664</v>
      </c>
      <c r="H79" s="109">
        <v>675</v>
      </c>
      <c r="I79" s="109">
        <v>675</v>
      </c>
      <c r="J79" s="110">
        <v>687</v>
      </c>
      <c r="K79" s="109">
        <v>-67</v>
      </c>
      <c r="L79" s="111">
        <v>-9.7525473071324598</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56D06-12B6-4580-950A-CBBD80166554}">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26493</v>
      </c>
      <c r="E11" s="79">
        <v>26772</v>
      </c>
      <c r="F11" s="79">
        <v>26673</v>
      </c>
      <c r="G11" s="79">
        <v>26752</v>
      </c>
      <c r="H11" s="105">
        <v>26976</v>
      </c>
      <c r="I11" s="80">
        <v>-483</v>
      </c>
      <c r="J11" s="81">
        <v>-1.7904804270462633</v>
      </c>
    </row>
    <row r="12" spans="1:15" ht="24.95" customHeight="1" x14ac:dyDescent="0.2">
      <c r="A12" s="158" t="s">
        <v>124</v>
      </c>
      <c r="B12" s="159" t="s">
        <v>125</v>
      </c>
      <c r="C12" s="78">
        <v>2.0873438266711961</v>
      </c>
      <c r="D12" s="80">
        <v>553</v>
      </c>
      <c r="E12" s="79">
        <v>591</v>
      </c>
      <c r="F12" s="79">
        <v>568</v>
      </c>
      <c r="G12" s="79">
        <v>567</v>
      </c>
      <c r="H12" s="105">
        <v>561</v>
      </c>
      <c r="I12" s="80">
        <v>-8</v>
      </c>
      <c r="J12" s="81">
        <v>-1.4260249554367201</v>
      </c>
    </row>
    <row r="13" spans="1:15" ht="24.95" customHeight="1" x14ac:dyDescent="0.2">
      <c r="A13" s="158" t="s">
        <v>126</v>
      </c>
      <c r="B13" s="164" t="s">
        <v>208</v>
      </c>
      <c r="C13" s="78">
        <v>2.819612727890386</v>
      </c>
      <c r="D13" s="80">
        <v>747</v>
      </c>
      <c r="E13" s="79">
        <v>763</v>
      </c>
      <c r="F13" s="79">
        <v>751</v>
      </c>
      <c r="G13" s="79">
        <v>718</v>
      </c>
      <c r="H13" s="105">
        <v>728</v>
      </c>
      <c r="I13" s="80">
        <v>19</v>
      </c>
      <c r="J13" s="81">
        <v>2.6098901098901099</v>
      </c>
    </row>
    <row r="14" spans="1:15" s="180" customFormat="1" ht="24" customHeight="1" x14ac:dyDescent="0.2">
      <c r="A14" s="158" t="s">
        <v>209</v>
      </c>
      <c r="B14" s="164" t="s">
        <v>129</v>
      </c>
      <c r="C14" s="78">
        <v>27.022232287774131</v>
      </c>
      <c r="D14" s="80">
        <v>7159</v>
      </c>
      <c r="E14" s="79">
        <v>7277</v>
      </c>
      <c r="F14" s="79">
        <v>7320</v>
      </c>
      <c r="G14" s="79">
        <v>7422</v>
      </c>
      <c r="H14" s="105">
        <v>7526</v>
      </c>
      <c r="I14" s="80">
        <v>-367</v>
      </c>
      <c r="J14" s="81">
        <v>-4.8764283816104168</v>
      </c>
      <c r="K14" s="53"/>
      <c r="L14" s="53"/>
      <c r="M14" s="53"/>
      <c r="N14" s="53"/>
      <c r="O14" s="53"/>
    </row>
    <row r="15" spans="1:15" ht="24.75" customHeight="1" x14ac:dyDescent="0.2">
      <c r="A15" s="158" t="s">
        <v>210</v>
      </c>
      <c r="B15" s="164" t="s">
        <v>211</v>
      </c>
      <c r="C15" s="78">
        <v>5.0164194315479564</v>
      </c>
      <c r="D15" s="80">
        <v>1329</v>
      </c>
      <c r="E15" s="79">
        <v>1338</v>
      </c>
      <c r="F15" s="79">
        <v>1365</v>
      </c>
      <c r="G15" s="79">
        <v>1377</v>
      </c>
      <c r="H15" s="105">
        <v>1389</v>
      </c>
      <c r="I15" s="80">
        <v>-60</v>
      </c>
      <c r="J15" s="81">
        <v>-4.319654427645788</v>
      </c>
    </row>
    <row r="16" spans="1:15" s="180" customFormat="1" ht="24.95" customHeight="1" x14ac:dyDescent="0.2">
      <c r="A16" s="158" t="s">
        <v>212</v>
      </c>
      <c r="B16" s="164" t="s">
        <v>133</v>
      </c>
      <c r="C16" s="78">
        <v>18.940852300607709</v>
      </c>
      <c r="D16" s="80">
        <v>5018</v>
      </c>
      <c r="E16" s="79">
        <v>5102</v>
      </c>
      <c r="F16" s="79">
        <v>5118</v>
      </c>
      <c r="G16" s="79">
        <v>5200</v>
      </c>
      <c r="H16" s="105">
        <v>5294</v>
      </c>
      <c r="I16" s="80">
        <v>-276</v>
      </c>
      <c r="J16" s="81">
        <v>-5.2134491877597284</v>
      </c>
      <c r="K16" s="53"/>
      <c r="L16" s="53"/>
      <c r="M16" s="53"/>
      <c r="N16" s="53"/>
      <c r="O16" s="53"/>
    </row>
    <row r="17" spans="1:15" ht="24.95" customHeight="1" x14ac:dyDescent="0.2">
      <c r="A17" s="158" t="s">
        <v>213</v>
      </c>
      <c r="B17" s="164" t="s">
        <v>214</v>
      </c>
      <c r="C17" s="78">
        <v>3.0649605556184651</v>
      </c>
      <c r="D17" s="80">
        <v>812</v>
      </c>
      <c r="E17" s="79">
        <v>837</v>
      </c>
      <c r="F17" s="79">
        <v>837</v>
      </c>
      <c r="G17" s="79">
        <v>845</v>
      </c>
      <c r="H17" s="105">
        <v>843</v>
      </c>
      <c r="I17" s="80">
        <v>-31</v>
      </c>
      <c r="J17" s="81">
        <v>-3.6773428232502967</v>
      </c>
    </row>
    <row r="18" spans="1:15" s="180" customFormat="1" ht="24.95" customHeight="1" x14ac:dyDescent="0.2">
      <c r="A18" s="167" t="s">
        <v>136</v>
      </c>
      <c r="B18" s="168" t="s">
        <v>137</v>
      </c>
      <c r="C18" s="78">
        <v>6.5828709470426148</v>
      </c>
      <c r="D18" s="80">
        <v>1744</v>
      </c>
      <c r="E18" s="79">
        <v>1715</v>
      </c>
      <c r="F18" s="79">
        <v>1685</v>
      </c>
      <c r="G18" s="79">
        <v>1659</v>
      </c>
      <c r="H18" s="105">
        <v>1689</v>
      </c>
      <c r="I18" s="80">
        <v>55</v>
      </c>
      <c r="J18" s="81">
        <v>3.256364712847839</v>
      </c>
      <c r="K18" s="53"/>
      <c r="L18" s="53"/>
      <c r="M18" s="53"/>
      <c r="N18" s="53"/>
      <c r="O18" s="53"/>
    </row>
    <row r="19" spans="1:15" ht="24.95" customHeight="1" x14ac:dyDescent="0.2">
      <c r="A19" s="158" t="s">
        <v>138</v>
      </c>
      <c r="B19" s="164" t="s">
        <v>139</v>
      </c>
      <c r="C19" s="78">
        <v>11.191635526365456</v>
      </c>
      <c r="D19" s="80">
        <v>2965</v>
      </c>
      <c r="E19" s="79">
        <v>3008</v>
      </c>
      <c r="F19" s="79">
        <v>2997</v>
      </c>
      <c r="G19" s="79">
        <v>3034</v>
      </c>
      <c r="H19" s="105">
        <v>3053</v>
      </c>
      <c r="I19" s="80">
        <v>-88</v>
      </c>
      <c r="J19" s="81">
        <v>-2.8824107435309529</v>
      </c>
    </row>
    <row r="20" spans="1:15" s="180" customFormat="1" ht="24.95" customHeight="1" x14ac:dyDescent="0.2">
      <c r="A20" s="158" t="s">
        <v>140</v>
      </c>
      <c r="B20" s="164" t="s">
        <v>141</v>
      </c>
      <c r="C20" s="78">
        <v>6.5904201109727101</v>
      </c>
      <c r="D20" s="80">
        <v>1746</v>
      </c>
      <c r="E20" s="79">
        <v>1769</v>
      </c>
      <c r="F20" s="79">
        <v>1785</v>
      </c>
      <c r="G20" s="79">
        <v>1784</v>
      </c>
      <c r="H20" s="105">
        <v>1791</v>
      </c>
      <c r="I20" s="80">
        <v>-45</v>
      </c>
      <c r="J20" s="81">
        <v>-2.512562814070352</v>
      </c>
      <c r="K20" s="53"/>
      <c r="L20" s="53"/>
      <c r="M20" s="53"/>
      <c r="N20" s="53"/>
      <c r="O20" s="53"/>
    </row>
    <row r="21" spans="1:15" ht="24.95" customHeight="1" x14ac:dyDescent="0.2">
      <c r="A21" s="167" t="s">
        <v>142</v>
      </c>
      <c r="B21" s="168" t="s">
        <v>143</v>
      </c>
      <c r="C21" s="78">
        <v>1.8344468350130223</v>
      </c>
      <c r="D21" s="80">
        <v>486</v>
      </c>
      <c r="E21" s="79">
        <v>501</v>
      </c>
      <c r="F21" s="79">
        <v>539</v>
      </c>
      <c r="G21" s="79">
        <v>525</v>
      </c>
      <c r="H21" s="105">
        <v>524</v>
      </c>
      <c r="I21" s="80">
        <v>-38</v>
      </c>
      <c r="J21" s="81">
        <v>-7.2519083969465647</v>
      </c>
    </row>
    <row r="22" spans="1:15" ht="24.95" customHeight="1" x14ac:dyDescent="0.2">
      <c r="A22" s="167" t="s">
        <v>144</v>
      </c>
      <c r="B22" s="164" t="s">
        <v>145</v>
      </c>
      <c r="C22" s="78">
        <v>0.89835050768127434</v>
      </c>
      <c r="D22" s="80">
        <v>238</v>
      </c>
      <c r="E22" s="79">
        <v>239</v>
      </c>
      <c r="F22" s="79">
        <v>239</v>
      </c>
      <c r="G22" s="79">
        <v>241</v>
      </c>
      <c r="H22" s="105">
        <v>237</v>
      </c>
      <c r="I22" s="80">
        <v>1</v>
      </c>
      <c r="J22" s="81">
        <v>0.4219409282700422</v>
      </c>
    </row>
    <row r="23" spans="1:15" ht="24.95" customHeight="1" x14ac:dyDescent="0.2">
      <c r="A23" s="158" t="s">
        <v>146</v>
      </c>
      <c r="B23" s="164" t="s">
        <v>147</v>
      </c>
      <c r="C23" s="78">
        <v>1.4343411467180009</v>
      </c>
      <c r="D23" s="80">
        <v>380</v>
      </c>
      <c r="E23" s="79">
        <v>375</v>
      </c>
      <c r="F23" s="79">
        <v>368</v>
      </c>
      <c r="G23" s="79">
        <v>369</v>
      </c>
      <c r="H23" s="105">
        <v>372</v>
      </c>
      <c r="I23" s="80">
        <v>8</v>
      </c>
      <c r="J23" s="81">
        <v>2.150537634408602</v>
      </c>
    </row>
    <row r="24" spans="1:15" ht="24.95" customHeight="1" x14ac:dyDescent="0.2">
      <c r="A24" s="158" t="s">
        <v>148</v>
      </c>
      <c r="B24" s="164" t="s">
        <v>215</v>
      </c>
      <c r="C24" s="78">
        <v>2.7554448344845808</v>
      </c>
      <c r="D24" s="80">
        <v>730</v>
      </c>
      <c r="E24" s="79">
        <v>722</v>
      </c>
      <c r="F24" s="79">
        <v>700</v>
      </c>
      <c r="G24" s="79">
        <v>703</v>
      </c>
      <c r="H24" s="105">
        <v>734</v>
      </c>
      <c r="I24" s="80">
        <v>-4</v>
      </c>
      <c r="J24" s="81">
        <v>-0.54495912806539515</v>
      </c>
    </row>
    <row r="25" spans="1:15" ht="24.95" customHeight="1" x14ac:dyDescent="0.2">
      <c r="A25" s="158" t="s">
        <v>150</v>
      </c>
      <c r="B25" s="171" t="s">
        <v>216</v>
      </c>
      <c r="C25" s="78">
        <v>3.9444381534745028</v>
      </c>
      <c r="D25" s="80">
        <v>1045</v>
      </c>
      <c r="E25" s="79">
        <v>1109</v>
      </c>
      <c r="F25" s="79">
        <v>1116</v>
      </c>
      <c r="G25" s="79">
        <v>1112</v>
      </c>
      <c r="H25" s="105">
        <v>1140</v>
      </c>
      <c r="I25" s="80">
        <v>-95</v>
      </c>
      <c r="J25" s="81">
        <v>-8.3333333333333339</v>
      </c>
    </row>
    <row r="26" spans="1:15" ht="24.95" customHeight="1" x14ac:dyDescent="0.2">
      <c r="A26" s="158" t="s">
        <v>217</v>
      </c>
      <c r="B26" s="171" t="s">
        <v>153</v>
      </c>
      <c r="C26" s="78">
        <v>2.4874495149662175</v>
      </c>
      <c r="D26" s="80">
        <v>659</v>
      </c>
      <c r="E26" s="79">
        <v>675</v>
      </c>
      <c r="F26" s="79">
        <v>668</v>
      </c>
      <c r="G26" s="79">
        <v>664</v>
      </c>
      <c r="H26" s="105">
        <v>683</v>
      </c>
      <c r="I26" s="80">
        <v>-24</v>
      </c>
      <c r="J26" s="81">
        <v>-3.5139092240117131</v>
      </c>
    </row>
    <row r="27" spans="1:15" ht="24.95" customHeight="1" x14ac:dyDescent="0.2">
      <c r="A27" s="167">
        <v>782.78300000000002</v>
      </c>
      <c r="B27" s="170" t="s">
        <v>154</v>
      </c>
      <c r="C27" s="78">
        <v>1.4569886385082853</v>
      </c>
      <c r="D27" s="80">
        <v>386</v>
      </c>
      <c r="E27" s="79">
        <v>434</v>
      </c>
      <c r="F27" s="79">
        <v>448</v>
      </c>
      <c r="G27" s="79">
        <v>448</v>
      </c>
      <c r="H27" s="105">
        <v>457</v>
      </c>
      <c r="I27" s="80">
        <v>-71</v>
      </c>
      <c r="J27" s="81">
        <v>-15.536105032822757</v>
      </c>
    </row>
    <row r="28" spans="1:15" ht="24.95" customHeight="1" x14ac:dyDescent="0.2">
      <c r="A28" s="158" t="s">
        <v>155</v>
      </c>
      <c r="B28" s="164" t="s">
        <v>218</v>
      </c>
      <c r="C28" s="78">
        <v>7.7982863397878681</v>
      </c>
      <c r="D28" s="80">
        <v>2066</v>
      </c>
      <c r="E28" s="79">
        <v>2059</v>
      </c>
      <c r="F28" s="79">
        <v>2046</v>
      </c>
      <c r="G28" s="79">
        <v>2038</v>
      </c>
      <c r="H28" s="105">
        <v>2044</v>
      </c>
      <c r="I28" s="80">
        <v>22</v>
      </c>
      <c r="J28" s="81">
        <v>1.076320939334638</v>
      </c>
    </row>
    <row r="29" spans="1:15" ht="24.95" customHeight="1" x14ac:dyDescent="0.2">
      <c r="A29" s="158" t="s">
        <v>157</v>
      </c>
      <c r="B29" s="164" t="s">
        <v>158</v>
      </c>
      <c r="C29" s="78">
        <v>2.6761786132185859</v>
      </c>
      <c r="D29" s="80">
        <v>709</v>
      </c>
      <c r="E29" s="79">
        <v>700</v>
      </c>
      <c r="F29" s="79">
        <v>665</v>
      </c>
      <c r="G29" s="79">
        <v>675</v>
      </c>
      <c r="H29" s="105">
        <v>690</v>
      </c>
      <c r="I29" s="80">
        <v>19</v>
      </c>
      <c r="J29" s="81">
        <v>2.7536231884057969</v>
      </c>
    </row>
    <row r="30" spans="1:15" ht="24.95" customHeight="1" x14ac:dyDescent="0.2">
      <c r="A30" s="158">
        <v>86</v>
      </c>
      <c r="B30" s="164" t="s">
        <v>159</v>
      </c>
      <c r="C30" s="78">
        <v>9.561016117464991</v>
      </c>
      <c r="D30" s="80">
        <v>2533</v>
      </c>
      <c r="E30" s="79">
        <v>2554</v>
      </c>
      <c r="F30" s="79">
        <v>2533</v>
      </c>
      <c r="G30" s="79">
        <v>2545</v>
      </c>
      <c r="H30" s="105">
        <v>2542</v>
      </c>
      <c r="I30" s="80">
        <v>-9</v>
      </c>
      <c r="J30" s="81">
        <v>-0.35405192761605037</v>
      </c>
    </row>
    <row r="31" spans="1:15" ht="24.95" customHeight="1" x14ac:dyDescent="0.2">
      <c r="A31" s="158">
        <v>87.88</v>
      </c>
      <c r="B31" s="171" t="s">
        <v>160</v>
      </c>
      <c r="C31" s="78">
        <v>10.342354584229797</v>
      </c>
      <c r="D31" s="80">
        <v>2740</v>
      </c>
      <c r="E31" s="79">
        <v>2745</v>
      </c>
      <c r="F31" s="79">
        <v>2730</v>
      </c>
      <c r="G31" s="79">
        <v>2728</v>
      </c>
      <c r="H31" s="105">
        <v>2708</v>
      </c>
      <c r="I31" s="80">
        <v>32</v>
      </c>
      <c r="J31" s="81">
        <v>1.1816838995568686</v>
      </c>
    </row>
    <row r="32" spans="1:15" ht="24.95" customHeight="1" x14ac:dyDescent="0.2">
      <c r="A32" s="158" t="s">
        <v>161</v>
      </c>
      <c r="B32" s="164" t="s">
        <v>162</v>
      </c>
      <c r="C32" s="78">
        <v>2.4610274412108857</v>
      </c>
      <c r="D32" s="80">
        <v>652</v>
      </c>
      <c r="E32" s="79">
        <v>645</v>
      </c>
      <c r="F32" s="79">
        <v>631</v>
      </c>
      <c r="G32" s="79">
        <v>632</v>
      </c>
      <c r="H32" s="105">
        <v>637</v>
      </c>
      <c r="I32" s="80">
        <v>15</v>
      </c>
      <c r="J32" s="81">
        <v>2.3547880690737832</v>
      </c>
    </row>
    <row r="33" spans="1:10" ht="24.95" customHeight="1" x14ac:dyDescent="0.2">
      <c r="A33" s="158"/>
      <c r="B33" s="235"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2.0873438266711961</v>
      </c>
      <c r="D35" s="80">
        <v>553</v>
      </c>
      <c r="E35" s="79">
        <v>591</v>
      </c>
      <c r="F35" s="79">
        <v>568</v>
      </c>
      <c r="G35" s="79">
        <v>567</v>
      </c>
      <c r="H35" s="105">
        <v>561</v>
      </c>
      <c r="I35" s="80">
        <v>-8</v>
      </c>
      <c r="J35" s="81">
        <v>-1.4260249554367201</v>
      </c>
    </row>
    <row r="36" spans="1:10" ht="24.95" customHeight="1" x14ac:dyDescent="0.2">
      <c r="A36" s="239" t="s">
        <v>165</v>
      </c>
      <c r="B36" s="240" t="s">
        <v>166</v>
      </c>
      <c r="C36" s="78">
        <v>36.424715962707133</v>
      </c>
      <c r="D36" s="80">
        <v>9650</v>
      </c>
      <c r="E36" s="79">
        <v>9755</v>
      </c>
      <c r="F36" s="79">
        <v>9756</v>
      </c>
      <c r="G36" s="79">
        <v>9799</v>
      </c>
      <c r="H36" s="105">
        <v>9943</v>
      </c>
      <c r="I36" s="80">
        <v>-293</v>
      </c>
      <c r="J36" s="81">
        <v>-2.9467967414261289</v>
      </c>
    </row>
    <row r="37" spans="1:10" ht="24.95" customHeight="1" x14ac:dyDescent="0.2">
      <c r="A37" s="241" t="s">
        <v>167</v>
      </c>
      <c r="B37" s="242" t="s">
        <v>168</v>
      </c>
      <c r="C37" s="90">
        <v>61.487940210621673</v>
      </c>
      <c r="D37" s="108">
        <v>16290</v>
      </c>
      <c r="E37" s="109">
        <v>16426</v>
      </c>
      <c r="F37" s="109">
        <v>16349</v>
      </c>
      <c r="G37" s="109">
        <v>16386</v>
      </c>
      <c r="H37" s="110">
        <v>16472</v>
      </c>
      <c r="I37" s="108">
        <v>-182</v>
      </c>
      <c r="J37" s="111">
        <v>-1.1049052938319572</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12C83-8710-4AF3-AD41-958EAFE10478}">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26493</v>
      </c>
      <c r="F11" s="248">
        <v>26772</v>
      </c>
      <c r="G11" s="248">
        <v>26673</v>
      </c>
      <c r="H11" s="248">
        <v>26752</v>
      </c>
      <c r="I11" s="249">
        <v>26976</v>
      </c>
      <c r="J11" s="250">
        <v>-483</v>
      </c>
      <c r="K11" s="251">
        <v>-1.7904804270462633</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18.491677046767069</v>
      </c>
      <c r="E13" s="260">
        <v>4899</v>
      </c>
      <c r="F13" s="261">
        <v>5009</v>
      </c>
      <c r="G13" s="261">
        <v>5025</v>
      </c>
      <c r="H13" s="261">
        <v>4989</v>
      </c>
      <c r="I13" s="262">
        <v>5045</v>
      </c>
      <c r="J13" s="260">
        <v>-146</v>
      </c>
      <c r="K13" s="263">
        <v>-2.8939544103072348</v>
      </c>
    </row>
    <row r="14" spans="1:255" ht="14.1" customHeight="1" x14ac:dyDescent="0.2">
      <c r="A14" s="256" t="s">
        <v>224</v>
      </c>
      <c r="B14" s="257"/>
      <c r="C14" s="258"/>
      <c r="D14" s="259">
        <v>59.710112105084363</v>
      </c>
      <c r="E14" s="260">
        <v>15819</v>
      </c>
      <c r="F14" s="261">
        <v>15985</v>
      </c>
      <c r="G14" s="261">
        <v>16212</v>
      </c>
      <c r="H14" s="261">
        <v>16290</v>
      </c>
      <c r="I14" s="262">
        <v>16439</v>
      </c>
      <c r="J14" s="260">
        <v>-620</v>
      </c>
      <c r="K14" s="263">
        <v>-3.7715189488411704</v>
      </c>
    </row>
    <row r="15" spans="1:255" ht="14.1" customHeight="1" x14ac:dyDescent="0.2">
      <c r="A15" s="256" t="s">
        <v>225</v>
      </c>
      <c r="B15" s="257"/>
      <c r="C15" s="258"/>
      <c r="D15" s="259">
        <v>12.11640810780206</v>
      </c>
      <c r="E15" s="260">
        <v>3210</v>
      </c>
      <c r="F15" s="261">
        <v>3216</v>
      </c>
      <c r="G15" s="261">
        <v>2943</v>
      </c>
      <c r="H15" s="261">
        <v>2935</v>
      </c>
      <c r="I15" s="262">
        <v>2908</v>
      </c>
      <c r="J15" s="260">
        <v>302</v>
      </c>
      <c r="K15" s="263">
        <v>10.385144429160935</v>
      </c>
    </row>
    <row r="16" spans="1:255" ht="14.1" customHeight="1" x14ac:dyDescent="0.2">
      <c r="A16" s="256" t="s">
        <v>226</v>
      </c>
      <c r="B16" s="257"/>
      <c r="C16" s="258"/>
      <c r="D16" s="259">
        <v>8.6098214622730538</v>
      </c>
      <c r="E16" s="260">
        <v>2281</v>
      </c>
      <c r="F16" s="261">
        <v>2275</v>
      </c>
      <c r="G16" s="261">
        <v>2219</v>
      </c>
      <c r="H16" s="261">
        <v>2258</v>
      </c>
      <c r="I16" s="262">
        <v>2297</v>
      </c>
      <c r="J16" s="260">
        <v>-16</v>
      </c>
      <c r="K16" s="263">
        <v>-0.69656073138876795</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5.9411920129845619</v>
      </c>
      <c r="E18" s="261">
        <v>1574</v>
      </c>
      <c r="F18" s="261">
        <v>1549</v>
      </c>
      <c r="G18" s="261">
        <v>1539</v>
      </c>
      <c r="H18" s="261">
        <v>1523</v>
      </c>
      <c r="I18" s="261">
        <v>1540</v>
      </c>
      <c r="J18" s="260">
        <v>34</v>
      </c>
      <c r="K18" s="263">
        <v>2.2077922077922079</v>
      </c>
    </row>
    <row r="19" spans="1:255" ht="14.1" customHeight="1" x14ac:dyDescent="0.2">
      <c r="A19" s="256" t="s">
        <v>229</v>
      </c>
      <c r="B19" s="257"/>
      <c r="C19" s="258"/>
      <c r="D19" s="259">
        <v>13.16574189408523</v>
      </c>
      <c r="E19" s="261">
        <v>3488</v>
      </c>
      <c r="F19" s="261">
        <v>3485</v>
      </c>
      <c r="G19" s="261">
        <v>3416</v>
      </c>
      <c r="H19" s="261">
        <v>3439</v>
      </c>
      <c r="I19" s="261">
        <v>3463</v>
      </c>
      <c r="J19" s="260">
        <v>25</v>
      </c>
      <c r="K19" s="263">
        <v>0.72191741264799303</v>
      </c>
    </row>
    <row r="20" spans="1:255" ht="14.1" customHeight="1" x14ac:dyDescent="0.2">
      <c r="A20" s="256" t="s">
        <v>230</v>
      </c>
      <c r="B20" s="257"/>
      <c r="C20" s="258"/>
      <c r="D20" s="259">
        <v>1.9476842939644434</v>
      </c>
      <c r="E20" s="261">
        <v>516</v>
      </c>
      <c r="F20" s="261">
        <v>515</v>
      </c>
      <c r="G20" s="261">
        <v>507</v>
      </c>
      <c r="H20" s="261">
        <v>515</v>
      </c>
      <c r="I20" s="261">
        <v>534</v>
      </c>
      <c r="J20" s="260">
        <v>-18</v>
      </c>
      <c r="K20" s="263">
        <v>-3.3707865168539324</v>
      </c>
    </row>
    <row r="21" spans="1:255" ht="14.1" customHeight="1" x14ac:dyDescent="0.2">
      <c r="A21" s="256" t="s">
        <v>231</v>
      </c>
      <c r="B21" s="257"/>
      <c r="C21" s="258"/>
      <c r="D21" s="259">
        <v>22.43988978220662</v>
      </c>
      <c r="E21" s="261">
        <v>5945</v>
      </c>
      <c r="F21" s="261">
        <v>5991</v>
      </c>
      <c r="G21" s="261">
        <v>5954</v>
      </c>
      <c r="H21" s="261">
        <v>5997</v>
      </c>
      <c r="I21" s="261">
        <v>6054</v>
      </c>
      <c r="J21" s="260">
        <v>-109</v>
      </c>
      <c r="K21" s="263">
        <v>-1.8004625041295013</v>
      </c>
    </row>
    <row r="22" spans="1:255" ht="14.1" customHeight="1" x14ac:dyDescent="0.2">
      <c r="A22" s="256" t="s">
        <v>232</v>
      </c>
      <c r="B22" s="257"/>
      <c r="C22" s="258"/>
      <c r="D22" s="259">
        <v>7.3453365039821836</v>
      </c>
      <c r="E22" s="261">
        <v>1946</v>
      </c>
      <c r="F22" s="261">
        <v>1996</v>
      </c>
      <c r="G22" s="261">
        <v>1992</v>
      </c>
      <c r="H22" s="261">
        <v>2000</v>
      </c>
      <c r="I22" s="261">
        <v>1991</v>
      </c>
      <c r="J22" s="260">
        <v>-45</v>
      </c>
      <c r="K22" s="263">
        <v>-2.2601707684580612</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1.7853772694674064</v>
      </c>
      <c r="E24" s="260">
        <v>473</v>
      </c>
      <c r="F24" s="261">
        <v>497</v>
      </c>
      <c r="G24" s="261">
        <v>475</v>
      </c>
      <c r="H24" s="261">
        <v>472</v>
      </c>
      <c r="I24" s="262">
        <v>471</v>
      </c>
      <c r="J24" s="260">
        <v>2</v>
      </c>
      <c r="K24" s="263">
        <v>0.42462845010615713</v>
      </c>
    </row>
    <row r="25" spans="1:255" ht="13.5" customHeight="1" x14ac:dyDescent="0.2">
      <c r="A25" s="256" t="s">
        <v>235</v>
      </c>
      <c r="B25" s="257" t="s">
        <v>236</v>
      </c>
      <c r="C25" s="258"/>
      <c r="D25" s="259">
        <v>1.1776695730947797</v>
      </c>
      <c r="E25" s="260">
        <v>312</v>
      </c>
      <c r="F25" s="261">
        <v>335</v>
      </c>
      <c r="G25" s="261">
        <v>313</v>
      </c>
      <c r="H25" s="261">
        <v>309</v>
      </c>
      <c r="I25" s="262">
        <v>309</v>
      </c>
      <c r="J25" s="260">
        <v>3</v>
      </c>
      <c r="K25" s="263">
        <v>0.970873786407767</v>
      </c>
    </row>
    <row r="26" spans="1:255" ht="13.5" customHeight="1" x14ac:dyDescent="0.2">
      <c r="A26" s="256">
        <v>12</v>
      </c>
      <c r="B26" s="257" t="s">
        <v>237</v>
      </c>
      <c r="C26" s="258"/>
      <c r="D26" s="259">
        <v>0.71717057335900047</v>
      </c>
      <c r="E26" s="260">
        <v>190</v>
      </c>
      <c r="F26" s="261">
        <v>208</v>
      </c>
      <c r="G26" s="261">
        <v>208</v>
      </c>
      <c r="H26" s="261">
        <v>205</v>
      </c>
      <c r="I26" s="262">
        <v>206</v>
      </c>
      <c r="J26" s="260">
        <v>-16</v>
      </c>
      <c r="K26" s="263">
        <v>-7.766990291262136</v>
      </c>
    </row>
    <row r="27" spans="1:255" ht="13.5" customHeight="1" x14ac:dyDescent="0.2">
      <c r="A27" s="256">
        <v>21</v>
      </c>
      <c r="B27" s="257" t="s">
        <v>238</v>
      </c>
      <c r="C27" s="258"/>
      <c r="D27" s="259">
        <v>0.80398595855509003</v>
      </c>
      <c r="E27" s="260">
        <v>213</v>
      </c>
      <c r="F27" s="261">
        <v>222</v>
      </c>
      <c r="G27" s="261">
        <v>217</v>
      </c>
      <c r="H27" s="261">
        <v>212</v>
      </c>
      <c r="I27" s="262">
        <v>213</v>
      </c>
      <c r="J27" s="260">
        <v>0</v>
      </c>
      <c r="K27" s="263">
        <v>0</v>
      </c>
    </row>
    <row r="28" spans="1:255" ht="13.5" customHeight="1" x14ac:dyDescent="0.2">
      <c r="A28" s="256">
        <v>22</v>
      </c>
      <c r="B28" s="257" t="s">
        <v>239</v>
      </c>
      <c r="C28" s="258"/>
      <c r="D28" s="259">
        <v>1.7023364662363643</v>
      </c>
      <c r="E28" s="260">
        <v>451</v>
      </c>
      <c r="F28" s="261">
        <v>467</v>
      </c>
      <c r="G28" s="261">
        <v>480</v>
      </c>
      <c r="H28" s="261">
        <v>474</v>
      </c>
      <c r="I28" s="262">
        <v>483</v>
      </c>
      <c r="J28" s="260">
        <v>-32</v>
      </c>
      <c r="K28" s="263">
        <v>-6.625258799171843</v>
      </c>
    </row>
    <row r="29" spans="1:255" ht="13.5" customHeight="1" x14ac:dyDescent="0.2">
      <c r="A29" s="256">
        <v>23</v>
      </c>
      <c r="B29" s="257" t="s">
        <v>240</v>
      </c>
      <c r="C29" s="258"/>
      <c r="D29" s="259">
        <v>1.4418903106480958</v>
      </c>
      <c r="E29" s="260">
        <v>382</v>
      </c>
      <c r="F29" s="261">
        <v>394</v>
      </c>
      <c r="G29" s="261">
        <v>400</v>
      </c>
      <c r="H29" s="261">
        <v>404</v>
      </c>
      <c r="I29" s="262">
        <v>411</v>
      </c>
      <c r="J29" s="260">
        <v>-29</v>
      </c>
      <c r="K29" s="263">
        <v>-7.0559610705596105</v>
      </c>
    </row>
    <row r="30" spans="1:255" ht="13.5" customHeight="1" x14ac:dyDescent="0.2">
      <c r="A30" s="256">
        <v>24</v>
      </c>
      <c r="B30" s="257" t="s">
        <v>241</v>
      </c>
      <c r="C30" s="258"/>
      <c r="D30" s="259">
        <v>7.4019552334578949</v>
      </c>
      <c r="E30" s="260">
        <v>1961</v>
      </c>
      <c r="F30" s="261">
        <v>1997</v>
      </c>
      <c r="G30" s="261">
        <v>2017</v>
      </c>
      <c r="H30" s="261">
        <v>2057</v>
      </c>
      <c r="I30" s="262">
        <v>2134</v>
      </c>
      <c r="J30" s="260">
        <v>-173</v>
      </c>
      <c r="K30" s="263">
        <v>-8.1068416119962503</v>
      </c>
    </row>
    <row r="31" spans="1:255" ht="13.5" customHeight="1" x14ac:dyDescent="0.2">
      <c r="A31" s="256">
        <v>25</v>
      </c>
      <c r="B31" s="257" t="s">
        <v>242</v>
      </c>
      <c r="C31" s="258"/>
      <c r="D31" s="259">
        <v>4.8239157513305404</v>
      </c>
      <c r="E31" s="260">
        <v>1278</v>
      </c>
      <c r="F31" s="261">
        <v>1323</v>
      </c>
      <c r="G31" s="261">
        <v>1312</v>
      </c>
      <c r="H31" s="261">
        <v>1321</v>
      </c>
      <c r="I31" s="262">
        <v>1313</v>
      </c>
      <c r="J31" s="260">
        <v>-35</v>
      </c>
      <c r="K31" s="263">
        <v>-2.6656511805026657</v>
      </c>
    </row>
    <row r="32" spans="1:255" ht="13.5" customHeight="1" x14ac:dyDescent="0.2">
      <c r="A32" s="256">
        <v>26</v>
      </c>
      <c r="B32" s="257" t="s">
        <v>243</v>
      </c>
      <c r="C32" s="258"/>
      <c r="D32" s="259">
        <v>2.8686822934360019</v>
      </c>
      <c r="E32" s="260">
        <v>760</v>
      </c>
      <c r="F32" s="261">
        <v>755</v>
      </c>
      <c r="G32" s="261">
        <v>741</v>
      </c>
      <c r="H32" s="261">
        <v>746</v>
      </c>
      <c r="I32" s="262">
        <v>754</v>
      </c>
      <c r="J32" s="260">
        <v>6</v>
      </c>
      <c r="K32" s="263">
        <v>0.79575596816976124</v>
      </c>
    </row>
    <row r="33" spans="1:11" ht="13.5" customHeight="1" x14ac:dyDescent="0.2">
      <c r="A33" s="256">
        <v>27</v>
      </c>
      <c r="B33" s="257" t="s">
        <v>244</v>
      </c>
      <c r="C33" s="258"/>
      <c r="D33" s="259">
        <v>3.1178047031291283</v>
      </c>
      <c r="E33" s="260">
        <v>826</v>
      </c>
      <c r="F33" s="261">
        <v>817</v>
      </c>
      <c r="G33" s="261">
        <v>815</v>
      </c>
      <c r="H33" s="261">
        <v>823</v>
      </c>
      <c r="I33" s="262">
        <v>859</v>
      </c>
      <c r="J33" s="260">
        <v>-33</v>
      </c>
      <c r="K33" s="263">
        <v>-3.8416763678696157</v>
      </c>
    </row>
    <row r="34" spans="1:11" ht="13.5" customHeight="1" x14ac:dyDescent="0.2">
      <c r="A34" s="256">
        <v>28</v>
      </c>
      <c r="B34" s="257" t="s">
        <v>245</v>
      </c>
      <c r="C34" s="258"/>
      <c r="D34" s="259">
        <v>0.30196655720378968</v>
      </c>
      <c r="E34" s="552">
        <v>80</v>
      </c>
      <c r="F34" s="553">
        <v>81</v>
      </c>
      <c r="G34" s="553">
        <v>79</v>
      </c>
      <c r="H34" s="553">
        <v>81</v>
      </c>
      <c r="I34" s="554">
        <v>80</v>
      </c>
      <c r="J34" s="260">
        <v>0</v>
      </c>
      <c r="K34" s="263">
        <v>0</v>
      </c>
    </row>
    <row r="35" spans="1:11" ht="13.5" customHeight="1" x14ac:dyDescent="0.2">
      <c r="A35" s="256">
        <v>29</v>
      </c>
      <c r="B35" s="257" t="s">
        <v>246</v>
      </c>
      <c r="C35" s="258"/>
      <c r="D35" s="259">
        <v>4.0840976861812557</v>
      </c>
      <c r="E35" s="260">
        <v>1082</v>
      </c>
      <c r="F35" s="261">
        <v>1082</v>
      </c>
      <c r="G35" s="261">
        <v>1125</v>
      </c>
      <c r="H35" s="261">
        <v>1115</v>
      </c>
      <c r="I35" s="262">
        <v>1125</v>
      </c>
      <c r="J35" s="260">
        <v>-43</v>
      </c>
      <c r="K35" s="263">
        <v>-3.8222222222222224</v>
      </c>
    </row>
    <row r="36" spans="1:11" ht="13.5" customHeight="1" x14ac:dyDescent="0.2">
      <c r="A36" s="256" t="s">
        <v>247</v>
      </c>
      <c r="B36" s="257" t="s">
        <v>248</v>
      </c>
      <c r="C36" s="258"/>
      <c r="D36" s="259">
        <v>2.7101498509040125</v>
      </c>
      <c r="E36" s="260">
        <v>718</v>
      </c>
      <c r="F36" s="261">
        <v>718</v>
      </c>
      <c r="G36" s="261">
        <v>758</v>
      </c>
      <c r="H36" s="261">
        <v>751</v>
      </c>
      <c r="I36" s="262">
        <v>759</v>
      </c>
      <c r="J36" s="260">
        <v>-41</v>
      </c>
      <c r="K36" s="263">
        <v>-5.4018445322793145</v>
      </c>
    </row>
    <row r="37" spans="1:11" ht="13.5" customHeight="1" x14ac:dyDescent="0.2">
      <c r="A37" s="256" t="s">
        <v>249</v>
      </c>
      <c r="B37" s="257" t="s">
        <v>250</v>
      </c>
      <c r="C37" s="258"/>
      <c r="D37" s="259">
        <v>1.3513003434869588</v>
      </c>
      <c r="E37" s="260">
        <v>358</v>
      </c>
      <c r="F37" s="261">
        <v>358</v>
      </c>
      <c r="G37" s="261">
        <v>361</v>
      </c>
      <c r="H37" s="261">
        <v>358</v>
      </c>
      <c r="I37" s="262">
        <v>360</v>
      </c>
      <c r="J37" s="260">
        <v>-2</v>
      </c>
      <c r="K37" s="263">
        <v>-0.55555555555555558</v>
      </c>
    </row>
    <row r="38" spans="1:11" ht="13.5" customHeight="1" x14ac:dyDescent="0.2">
      <c r="A38" s="256">
        <v>31</v>
      </c>
      <c r="B38" s="257" t="s">
        <v>251</v>
      </c>
      <c r="C38" s="258"/>
      <c r="D38" s="259">
        <v>0.53221605707167929</v>
      </c>
      <c r="E38" s="260">
        <v>141</v>
      </c>
      <c r="F38" s="261">
        <v>142</v>
      </c>
      <c r="G38" s="261">
        <v>142</v>
      </c>
      <c r="H38" s="261">
        <v>142</v>
      </c>
      <c r="I38" s="262">
        <v>144</v>
      </c>
      <c r="J38" s="260">
        <v>-3</v>
      </c>
      <c r="K38" s="263">
        <v>-2.0833333333333335</v>
      </c>
    </row>
    <row r="39" spans="1:11" ht="13.5" customHeight="1" x14ac:dyDescent="0.2">
      <c r="A39" s="256">
        <v>32</v>
      </c>
      <c r="B39" s="257" t="s">
        <v>252</v>
      </c>
      <c r="C39" s="258"/>
      <c r="D39" s="259">
        <v>1.8721926546634959</v>
      </c>
      <c r="E39" s="260">
        <v>496</v>
      </c>
      <c r="F39" s="261">
        <v>516</v>
      </c>
      <c r="G39" s="261">
        <v>515</v>
      </c>
      <c r="H39" s="261">
        <v>509</v>
      </c>
      <c r="I39" s="262">
        <v>522</v>
      </c>
      <c r="J39" s="260">
        <v>-26</v>
      </c>
      <c r="K39" s="263">
        <v>-4.9808429118773949</v>
      </c>
    </row>
    <row r="40" spans="1:11" ht="13.5" customHeight="1" x14ac:dyDescent="0.2">
      <c r="A40" s="256">
        <v>33</v>
      </c>
      <c r="B40" s="257" t="s">
        <v>253</v>
      </c>
      <c r="C40" s="258"/>
      <c r="D40" s="259">
        <v>1.1399237534443061</v>
      </c>
      <c r="E40" s="260">
        <v>302</v>
      </c>
      <c r="F40" s="261">
        <v>275</v>
      </c>
      <c r="G40" s="261">
        <v>269</v>
      </c>
      <c r="H40" s="261">
        <v>270</v>
      </c>
      <c r="I40" s="262">
        <v>267</v>
      </c>
      <c r="J40" s="260">
        <v>35</v>
      </c>
      <c r="K40" s="263">
        <v>13.108614232209737</v>
      </c>
    </row>
    <row r="41" spans="1:11" ht="13.5" customHeight="1" x14ac:dyDescent="0.2">
      <c r="A41" s="256">
        <v>34</v>
      </c>
      <c r="B41" s="257" t="s">
        <v>254</v>
      </c>
      <c r="C41" s="258"/>
      <c r="D41" s="259">
        <v>3.3140829653115915</v>
      </c>
      <c r="E41" s="260">
        <v>878</v>
      </c>
      <c r="F41" s="261">
        <v>869</v>
      </c>
      <c r="G41" s="261">
        <v>859</v>
      </c>
      <c r="H41" s="261">
        <v>858</v>
      </c>
      <c r="I41" s="262">
        <v>870</v>
      </c>
      <c r="J41" s="260">
        <v>8</v>
      </c>
      <c r="K41" s="263">
        <v>0.91954022988505746</v>
      </c>
    </row>
    <row r="42" spans="1:11" ht="13.5" customHeight="1" x14ac:dyDescent="0.2">
      <c r="A42" s="256">
        <v>41</v>
      </c>
      <c r="B42" s="257" t="s">
        <v>255</v>
      </c>
      <c r="C42" s="258"/>
      <c r="D42" s="259">
        <v>0.35481070471445286</v>
      </c>
      <c r="E42" s="552">
        <v>94</v>
      </c>
      <c r="F42" s="261">
        <v>101</v>
      </c>
      <c r="G42" s="261">
        <v>107</v>
      </c>
      <c r="H42" s="261">
        <v>109</v>
      </c>
      <c r="I42" s="262">
        <v>114</v>
      </c>
      <c r="J42" s="260">
        <v>-20</v>
      </c>
      <c r="K42" s="263">
        <v>-17.543859649122808</v>
      </c>
    </row>
    <row r="43" spans="1:11" ht="13.5" customHeight="1" x14ac:dyDescent="0.2">
      <c r="A43" s="256">
        <v>42</v>
      </c>
      <c r="B43" s="257" t="s">
        <v>256</v>
      </c>
      <c r="C43" s="258"/>
      <c r="D43" s="259">
        <v>0.16230702449703696</v>
      </c>
      <c r="E43" s="552">
        <v>43</v>
      </c>
      <c r="F43" s="553">
        <v>40</v>
      </c>
      <c r="G43" s="553">
        <v>35</v>
      </c>
      <c r="H43" s="553">
        <v>35</v>
      </c>
      <c r="I43" s="554">
        <v>37</v>
      </c>
      <c r="J43" s="260">
        <v>6</v>
      </c>
      <c r="K43" s="263">
        <v>16.216216216216218</v>
      </c>
    </row>
    <row r="44" spans="1:11" ht="13.5" customHeight="1" x14ac:dyDescent="0.2">
      <c r="A44" s="256">
        <v>43</v>
      </c>
      <c r="B44" s="257" t="s">
        <v>257</v>
      </c>
      <c r="C44" s="258"/>
      <c r="D44" s="259">
        <v>0.69452308156871623</v>
      </c>
      <c r="E44" s="260">
        <v>184</v>
      </c>
      <c r="F44" s="261">
        <v>188</v>
      </c>
      <c r="G44" s="261">
        <v>186</v>
      </c>
      <c r="H44" s="261">
        <v>188</v>
      </c>
      <c r="I44" s="262">
        <v>188</v>
      </c>
      <c r="J44" s="260">
        <v>-4</v>
      </c>
      <c r="K44" s="263">
        <v>-2.1276595744680851</v>
      </c>
    </row>
    <row r="45" spans="1:11" ht="13.5" customHeight="1" x14ac:dyDescent="0.2">
      <c r="A45" s="256">
        <v>51</v>
      </c>
      <c r="B45" s="257" t="s">
        <v>258</v>
      </c>
      <c r="C45" s="258"/>
      <c r="D45" s="259">
        <v>6.8961612501415468</v>
      </c>
      <c r="E45" s="260">
        <v>1827</v>
      </c>
      <c r="F45" s="261">
        <v>1867</v>
      </c>
      <c r="G45" s="261">
        <v>1851</v>
      </c>
      <c r="H45" s="261">
        <v>1862</v>
      </c>
      <c r="I45" s="262">
        <v>1860</v>
      </c>
      <c r="J45" s="260">
        <v>-33</v>
      </c>
      <c r="K45" s="263">
        <v>-1.7741935483870968</v>
      </c>
    </row>
    <row r="46" spans="1:11" ht="13.5" customHeight="1" x14ac:dyDescent="0.2">
      <c r="A46" s="256" t="s">
        <v>259</v>
      </c>
      <c r="B46" s="257" t="s">
        <v>260</v>
      </c>
      <c r="C46" s="258"/>
      <c r="D46" s="259">
        <v>5.9374174310195142</v>
      </c>
      <c r="E46" s="260">
        <v>1573</v>
      </c>
      <c r="F46" s="261">
        <v>1602</v>
      </c>
      <c r="G46" s="261">
        <v>1591</v>
      </c>
      <c r="H46" s="261">
        <v>1615</v>
      </c>
      <c r="I46" s="262">
        <v>1610</v>
      </c>
      <c r="J46" s="260">
        <v>-37</v>
      </c>
      <c r="K46" s="263">
        <v>-2.298136645962733</v>
      </c>
    </row>
    <row r="47" spans="1:11" ht="13.5" customHeight="1" x14ac:dyDescent="0.2">
      <c r="A47" s="256"/>
      <c r="B47" s="257" t="s">
        <v>261</v>
      </c>
      <c r="C47" s="258"/>
      <c r="D47" s="259">
        <v>4.8465632431208245</v>
      </c>
      <c r="E47" s="260">
        <v>1284</v>
      </c>
      <c r="F47" s="261">
        <v>1320</v>
      </c>
      <c r="G47" s="261">
        <v>1307</v>
      </c>
      <c r="H47" s="261">
        <v>1324</v>
      </c>
      <c r="I47" s="262">
        <v>1304</v>
      </c>
      <c r="J47" s="260">
        <v>-20</v>
      </c>
      <c r="K47" s="263">
        <v>-1.5337423312883436</v>
      </c>
    </row>
    <row r="48" spans="1:11" ht="13.5" customHeight="1" x14ac:dyDescent="0.2">
      <c r="A48" s="256">
        <v>52</v>
      </c>
      <c r="B48" s="257" t="s">
        <v>262</v>
      </c>
      <c r="C48" s="258"/>
      <c r="D48" s="259">
        <v>4.7295512022043562</v>
      </c>
      <c r="E48" s="260">
        <v>1253</v>
      </c>
      <c r="F48" s="261">
        <v>1300</v>
      </c>
      <c r="G48" s="261">
        <v>1299</v>
      </c>
      <c r="H48" s="261">
        <v>1272</v>
      </c>
      <c r="I48" s="262">
        <v>1262</v>
      </c>
      <c r="J48" s="260">
        <v>-9</v>
      </c>
      <c r="K48" s="263">
        <v>-0.71315372424722667</v>
      </c>
    </row>
    <row r="49" spans="1:11" ht="13.5" customHeight="1" x14ac:dyDescent="0.2">
      <c r="A49" s="256" t="s">
        <v>263</v>
      </c>
      <c r="B49" s="257" t="s">
        <v>264</v>
      </c>
      <c r="C49" s="258"/>
      <c r="D49" s="259">
        <v>3.6198241044804287</v>
      </c>
      <c r="E49" s="260">
        <v>959</v>
      </c>
      <c r="F49" s="261">
        <v>996</v>
      </c>
      <c r="G49" s="261">
        <v>1006</v>
      </c>
      <c r="H49" s="261">
        <v>995</v>
      </c>
      <c r="I49" s="262">
        <v>983</v>
      </c>
      <c r="J49" s="260">
        <v>-24</v>
      </c>
      <c r="K49" s="263">
        <v>-2.4415055951169888</v>
      </c>
    </row>
    <row r="50" spans="1:11" ht="13.5" customHeight="1" x14ac:dyDescent="0.2">
      <c r="A50" s="256">
        <v>53</v>
      </c>
      <c r="B50" s="257" t="s">
        <v>265</v>
      </c>
      <c r="C50" s="258"/>
      <c r="D50" s="259">
        <v>0.65677726191824259</v>
      </c>
      <c r="E50" s="260">
        <v>174</v>
      </c>
      <c r="F50" s="261">
        <v>177</v>
      </c>
      <c r="G50" s="261">
        <v>177</v>
      </c>
      <c r="H50" s="261">
        <v>171</v>
      </c>
      <c r="I50" s="262">
        <v>184</v>
      </c>
      <c r="J50" s="260">
        <v>-10</v>
      </c>
      <c r="K50" s="263">
        <v>-5.4347826086956523</v>
      </c>
    </row>
    <row r="51" spans="1:11" ht="13.5" customHeight="1" x14ac:dyDescent="0.2">
      <c r="A51" s="256" t="s">
        <v>266</v>
      </c>
      <c r="B51" s="257" t="s">
        <v>267</v>
      </c>
      <c r="C51" s="258"/>
      <c r="D51" s="259">
        <v>0.48314649152606348</v>
      </c>
      <c r="E51" s="260">
        <v>128</v>
      </c>
      <c r="F51" s="261">
        <v>132</v>
      </c>
      <c r="G51" s="261">
        <v>135</v>
      </c>
      <c r="H51" s="261">
        <v>129</v>
      </c>
      <c r="I51" s="262">
        <v>140</v>
      </c>
      <c r="J51" s="260">
        <v>-12</v>
      </c>
      <c r="K51" s="263">
        <v>-8.5714285714285712</v>
      </c>
    </row>
    <row r="52" spans="1:11" ht="13.5" customHeight="1" x14ac:dyDescent="0.2">
      <c r="A52" s="256">
        <v>54</v>
      </c>
      <c r="B52" s="257" t="s">
        <v>268</v>
      </c>
      <c r="C52" s="258"/>
      <c r="D52" s="259">
        <v>2.1703846299022382</v>
      </c>
      <c r="E52" s="260">
        <v>575</v>
      </c>
      <c r="F52" s="261">
        <v>573</v>
      </c>
      <c r="G52" s="261">
        <v>565</v>
      </c>
      <c r="H52" s="261">
        <v>540</v>
      </c>
      <c r="I52" s="262">
        <v>549</v>
      </c>
      <c r="J52" s="260">
        <v>26</v>
      </c>
      <c r="K52" s="263">
        <v>4.7358834244080148</v>
      </c>
    </row>
    <row r="53" spans="1:11" ht="13.5" customHeight="1" x14ac:dyDescent="0.2">
      <c r="A53" s="256">
        <v>61</v>
      </c>
      <c r="B53" s="257" t="s">
        <v>269</v>
      </c>
      <c r="C53" s="258"/>
      <c r="D53" s="259">
        <v>2.2194541954478542</v>
      </c>
      <c r="E53" s="260">
        <v>588</v>
      </c>
      <c r="F53" s="261">
        <v>581</v>
      </c>
      <c r="G53" s="261">
        <v>555</v>
      </c>
      <c r="H53" s="261">
        <v>556</v>
      </c>
      <c r="I53" s="262">
        <v>551</v>
      </c>
      <c r="J53" s="260">
        <v>37</v>
      </c>
      <c r="K53" s="263">
        <v>6.7150635208711433</v>
      </c>
    </row>
    <row r="54" spans="1:11" ht="13.5" customHeight="1" x14ac:dyDescent="0.2">
      <c r="A54" s="256">
        <v>62</v>
      </c>
      <c r="B54" s="257" t="s">
        <v>270</v>
      </c>
      <c r="C54" s="258"/>
      <c r="D54" s="259">
        <v>6.5375759634620465</v>
      </c>
      <c r="E54" s="260">
        <v>1732</v>
      </c>
      <c r="F54" s="261">
        <v>1767</v>
      </c>
      <c r="G54" s="261">
        <v>1796</v>
      </c>
      <c r="H54" s="261">
        <v>1820</v>
      </c>
      <c r="I54" s="262">
        <v>1847</v>
      </c>
      <c r="J54" s="260">
        <v>-115</v>
      </c>
      <c r="K54" s="263">
        <v>-6.2263129399025443</v>
      </c>
    </row>
    <row r="55" spans="1:11" ht="13.5" customHeight="1" x14ac:dyDescent="0.2">
      <c r="A55" s="256">
        <v>63</v>
      </c>
      <c r="B55" s="257" t="s">
        <v>271</v>
      </c>
      <c r="C55" s="258"/>
      <c r="D55" s="259">
        <v>1.0719812780734534</v>
      </c>
      <c r="E55" s="260">
        <v>284</v>
      </c>
      <c r="F55" s="261">
        <v>288</v>
      </c>
      <c r="G55" s="261">
        <v>310</v>
      </c>
      <c r="H55" s="261">
        <v>297</v>
      </c>
      <c r="I55" s="262">
        <v>305</v>
      </c>
      <c r="J55" s="260">
        <v>-21</v>
      </c>
      <c r="K55" s="263">
        <v>-6.8852459016393439</v>
      </c>
    </row>
    <row r="56" spans="1:11" ht="13.5" customHeight="1" x14ac:dyDescent="0.2">
      <c r="A56" s="256" t="s">
        <v>272</v>
      </c>
      <c r="B56" s="257" t="s">
        <v>273</v>
      </c>
      <c r="C56" s="258"/>
      <c r="D56" s="259">
        <v>0.15475786056694221</v>
      </c>
      <c r="E56" s="552">
        <v>41</v>
      </c>
      <c r="F56" s="553">
        <v>40</v>
      </c>
      <c r="G56" s="553">
        <v>43</v>
      </c>
      <c r="H56" s="553">
        <v>41</v>
      </c>
      <c r="I56" s="554">
        <v>38</v>
      </c>
      <c r="J56" s="260">
        <v>3</v>
      </c>
      <c r="K56" s="263">
        <v>7.8947368421052628</v>
      </c>
    </row>
    <row r="57" spans="1:11" ht="13.5" customHeight="1" x14ac:dyDescent="0.2">
      <c r="A57" s="256" t="s">
        <v>274</v>
      </c>
      <c r="B57" s="257" t="s">
        <v>275</v>
      </c>
      <c r="C57" s="258"/>
      <c r="D57" s="259">
        <v>0.72471973728909522</v>
      </c>
      <c r="E57" s="260">
        <v>192</v>
      </c>
      <c r="F57" s="261">
        <v>198</v>
      </c>
      <c r="G57" s="261">
        <v>219</v>
      </c>
      <c r="H57" s="261">
        <v>205</v>
      </c>
      <c r="I57" s="262">
        <v>216</v>
      </c>
      <c r="J57" s="260">
        <v>-24</v>
      </c>
      <c r="K57" s="263">
        <v>-11.111111111111111</v>
      </c>
    </row>
    <row r="58" spans="1:11" ht="13.5" customHeight="1" x14ac:dyDescent="0.2">
      <c r="A58" s="256">
        <v>71</v>
      </c>
      <c r="B58" s="257" t="s">
        <v>276</v>
      </c>
      <c r="C58" s="258"/>
      <c r="D58" s="259">
        <v>8.8476201260710372</v>
      </c>
      <c r="E58" s="260">
        <v>2344</v>
      </c>
      <c r="F58" s="261">
        <v>2344</v>
      </c>
      <c r="G58" s="261">
        <v>2328</v>
      </c>
      <c r="H58" s="261">
        <v>2355</v>
      </c>
      <c r="I58" s="262">
        <v>2382</v>
      </c>
      <c r="J58" s="260">
        <v>-38</v>
      </c>
      <c r="K58" s="263">
        <v>-1.595298068849706</v>
      </c>
    </row>
    <row r="59" spans="1:11" ht="13.5" customHeight="1" x14ac:dyDescent="0.2">
      <c r="A59" s="256" t="s">
        <v>277</v>
      </c>
      <c r="B59" s="257" t="s">
        <v>278</v>
      </c>
      <c r="C59" s="258"/>
      <c r="D59" s="259">
        <v>3.132903030989318</v>
      </c>
      <c r="E59" s="260">
        <v>830</v>
      </c>
      <c r="F59" s="261">
        <v>835</v>
      </c>
      <c r="G59" s="261">
        <v>844</v>
      </c>
      <c r="H59" s="261">
        <v>854</v>
      </c>
      <c r="I59" s="262">
        <v>869</v>
      </c>
      <c r="J59" s="260">
        <v>-39</v>
      </c>
      <c r="K59" s="263">
        <v>-4.4879171461449943</v>
      </c>
    </row>
    <row r="60" spans="1:11" ht="13.5" customHeight="1" x14ac:dyDescent="0.2">
      <c r="A60" s="256" t="s">
        <v>279</v>
      </c>
      <c r="B60" s="257" t="s">
        <v>280</v>
      </c>
      <c r="C60" s="258"/>
      <c r="D60" s="259">
        <v>4.5332729400218925</v>
      </c>
      <c r="E60" s="260">
        <v>1201</v>
      </c>
      <c r="F60" s="261">
        <v>1197</v>
      </c>
      <c r="G60" s="261">
        <v>1175</v>
      </c>
      <c r="H60" s="261">
        <v>1187</v>
      </c>
      <c r="I60" s="262">
        <v>1194</v>
      </c>
      <c r="J60" s="260">
        <v>7</v>
      </c>
      <c r="K60" s="263">
        <v>0.58626465661641536</v>
      </c>
    </row>
    <row r="61" spans="1:11" ht="13.5" customHeight="1" x14ac:dyDescent="0.2">
      <c r="A61" s="256">
        <v>72</v>
      </c>
      <c r="B61" s="257" t="s">
        <v>281</v>
      </c>
      <c r="C61" s="258"/>
      <c r="D61" s="259">
        <v>2.6157853017778283</v>
      </c>
      <c r="E61" s="260">
        <v>693</v>
      </c>
      <c r="F61" s="261">
        <v>687</v>
      </c>
      <c r="G61" s="261">
        <v>682</v>
      </c>
      <c r="H61" s="261">
        <v>681</v>
      </c>
      <c r="I61" s="262">
        <v>678</v>
      </c>
      <c r="J61" s="260">
        <v>15</v>
      </c>
      <c r="K61" s="263">
        <v>2.2123893805309733</v>
      </c>
    </row>
    <row r="62" spans="1:11" ht="13.5" customHeight="1" x14ac:dyDescent="0.2">
      <c r="A62" s="256" t="s">
        <v>282</v>
      </c>
      <c r="B62" s="257" t="s">
        <v>283</v>
      </c>
      <c r="C62" s="258"/>
      <c r="D62" s="259">
        <v>1.1776695730947797</v>
      </c>
      <c r="E62" s="260">
        <v>312</v>
      </c>
      <c r="F62" s="261">
        <v>307</v>
      </c>
      <c r="G62" s="261">
        <v>302</v>
      </c>
      <c r="H62" s="261">
        <v>298</v>
      </c>
      <c r="I62" s="262">
        <v>303</v>
      </c>
      <c r="J62" s="260">
        <v>9</v>
      </c>
      <c r="K62" s="263">
        <v>2.9702970297029703</v>
      </c>
    </row>
    <row r="63" spans="1:11" ht="13.5" customHeight="1" x14ac:dyDescent="0.2">
      <c r="A63" s="256" t="s">
        <v>284</v>
      </c>
      <c r="B63" s="257" t="s">
        <v>285</v>
      </c>
      <c r="C63" s="258"/>
      <c r="D63" s="259">
        <v>1.1135016796889745</v>
      </c>
      <c r="E63" s="260">
        <v>295</v>
      </c>
      <c r="F63" s="261">
        <v>291</v>
      </c>
      <c r="G63" s="261">
        <v>293</v>
      </c>
      <c r="H63" s="261">
        <v>294</v>
      </c>
      <c r="I63" s="262">
        <v>286</v>
      </c>
      <c r="J63" s="260">
        <v>9</v>
      </c>
      <c r="K63" s="263">
        <v>3.1468531468531467</v>
      </c>
    </row>
    <row r="64" spans="1:11" ht="13.5" customHeight="1" x14ac:dyDescent="0.2">
      <c r="A64" s="256">
        <v>73</v>
      </c>
      <c r="B64" s="257" t="s">
        <v>286</v>
      </c>
      <c r="C64" s="258"/>
      <c r="D64" s="259">
        <v>2.5063224247914544</v>
      </c>
      <c r="E64" s="260">
        <v>664</v>
      </c>
      <c r="F64" s="261">
        <v>668</v>
      </c>
      <c r="G64" s="261">
        <v>663</v>
      </c>
      <c r="H64" s="261">
        <v>668</v>
      </c>
      <c r="I64" s="262">
        <v>677</v>
      </c>
      <c r="J64" s="260">
        <v>-13</v>
      </c>
      <c r="K64" s="263">
        <v>-1.9202363367799113</v>
      </c>
    </row>
    <row r="65" spans="1:11" ht="13.5" customHeight="1" x14ac:dyDescent="0.2">
      <c r="A65" s="256" t="s">
        <v>287</v>
      </c>
      <c r="B65" s="257" t="s">
        <v>288</v>
      </c>
      <c r="C65" s="258"/>
      <c r="D65" s="259">
        <v>2.1137659004265279</v>
      </c>
      <c r="E65" s="260">
        <v>560</v>
      </c>
      <c r="F65" s="261">
        <v>563</v>
      </c>
      <c r="G65" s="261">
        <v>557</v>
      </c>
      <c r="H65" s="261">
        <v>559</v>
      </c>
      <c r="I65" s="262">
        <v>569</v>
      </c>
      <c r="J65" s="260">
        <v>-9</v>
      </c>
      <c r="K65" s="263">
        <v>-1.5817223198594024</v>
      </c>
    </row>
    <row r="66" spans="1:11" ht="13.5" customHeight="1" x14ac:dyDescent="0.2">
      <c r="A66" s="256">
        <v>81</v>
      </c>
      <c r="B66" s="257" t="s">
        <v>289</v>
      </c>
      <c r="C66" s="258"/>
      <c r="D66" s="259">
        <v>10.636771977503491</v>
      </c>
      <c r="E66" s="260">
        <v>2818</v>
      </c>
      <c r="F66" s="261">
        <v>2866</v>
      </c>
      <c r="G66" s="261">
        <v>2879</v>
      </c>
      <c r="H66" s="261">
        <v>2883</v>
      </c>
      <c r="I66" s="262">
        <v>2871</v>
      </c>
      <c r="J66" s="260">
        <v>-53</v>
      </c>
      <c r="K66" s="263">
        <v>-1.8460466736328804</v>
      </c>
    </row>
    <row r="67" spans="1:11" ht="13.5" customHeight="1" x14ac:dyDescent="0.2">
      <c r="A67" s="256" t="s">
        <v>290</v>
      </c>
      <c r="B67" s="257" t="s">
        <v>291</v>
      </c>
      <c r="C67" s="258"/>
      <c r="D67" s="259">
        <v>2.0684709168459592</v>
      </c>
      <c r="E67" s="260">
        <v>548</v>
      </c>
      <c r="F67" s="261">
        <v>553</v>
      </c>
      <c r="G67" s="261">
        <v>538</v>
      </c>
      <c r="H67" s="261">
        <v>544</v>
      </c>
      <c r="I67" s="262">
        <v>541</v>
      </c>
      <c r="J67" s="260">
        <v>7</v>
      </c>
      <c r="K67" s="263">
        <v>1.2939001848428835</v>
      </c>
    </row>
    <row r="68" spans="1:11" ht="13.5" customHeight="1" x14ac:dyDescent="0.2">
      <c r="A68" s="256" t="s">
        <v>292</v>
      </c>
      <c r="B68" s="257" t="s">
        <v>293</v>
      </c>
      <c r="C68" s="268"/>
      <c r="D68" s="259">
        <v>4.9069565545615825</v>
      </c>
      <c r="E68" s="260">
        <v>1300</v>
      </c>
      <c r="F68" s="261">
        <v>1352</v>
      </c>
      <c r="G68" s="261">
        <v>1385</v>
      </c>
      <c r="H68" s="261">
        <v>1387</v>
      </c>
      <c r="I68" s="262">
        <v>1389</v>
      </c>
      <c r="J68" s="260">
        <v>-89</v>
      </c>
      <c r="K68" s="263">
        <v>-6.407487401007919</v>
      </c>
    </row>
    <row r="69" spans="1:11" ht="13.5" customHeight="1" x14ac:dyDescent="0.2">
      <c r="A69" s="256" t="s">
        <v>294</v>
      </c>
      <c r="B69" s="257" t="s">
        <v>295</v>
      </c>
      <c r="C69" s="258"/>
      <c r="D69" s="259">
        <v>1.158796663269543</v>
      </c>
      <c r="E69" s="260">
        <v>307</v>
      </c>
      <c r="F69" s="261">
        <v>302</v>
      </c>
      <c r="G69" s="261">
        <v>302</v>
      </c>
      <c r="H69" s="261">
        <v>298</v>
      </c>
      <c r="I69" s="262">
        <v>292</v>
      </c>
      <c r="J69" s="260">
        <v>15</v>
      </c>
      <c r="K69" s="263">
        <v>5.1369863013698627</v>
      </c>
    </row>
    <row r="70" spans="1:11" ht="13.5" customHeight="1" x14ac:dyDescent="0.2">
      <c r="A70" s="256" t="s">
        <v>296</v>
      </c>
      <c r="B70" s="257" t="s">
        <v>297</v>
      </c>
      <c r="C70" s="258"/>
      <c r="D70" s="259">
        <v>1.3475257615219114</v>
      </c>
      <c r="E70" s="260">
        <v>357</v>
      </c>
      <c r="F70" s="261">
        <v>353</v>
      </c>
      <c r="G70" s="261">
        <v>355</v>
      </c>
      <c r="H70" s="261">
        <v>352</v>
      </c>
      <c r="I70" s="262">
        <v>347</v>
      </c>
      <c r="J70" s="260">
        <v>10</v>
      </c>
      <c r="K70" s="263">
        <v>2.8818443804034581</v>
      </c>
    </row>
    <row r="71" spans="1:11" ht="13.5" customHeight="1" x14ac:dyDescent="0.2">
      <c r="A71" s="256">
        <v>82</v>
      </c>
      <c r="B71" s="257" t="s">
        <v>298</v>
      </c>
      <c r="C71" s="258"/>
      <c r="D71" s="259">
        <v>4.0123806288453556</v>
      </c>
      <c r="E71" s="260">
        <v>1063</v>
      </c>
      <c r="F71" s="261">
        <v>1066</v>
      </c>
      <c r="G71" s="261">
        <v>1024</v>
      </c>
      <c r="H71" s="261">
        <v>1036</v>
      </c>
      <c r="I71" s="262">
        <v>1022</v>
      </c>
      <c r="J71" s="260">
        <v>41</v>
      </c>
      <c r="K71" s="263">
        <v>4.0117416829745594</v>
      </c>
    </row>
    <row r="72" spans="1:11" ht="13.5" customHeight="1" x14ac:dyDescent="0.2">
      <c r="A72" s="256" t="s">
        <v>299</v>
      </c>
      <c r="B72" s="269" t="s">
        <v>548</v>
      </c>
      <c r="C72" s="258"/>
      <c r="D72" s="259">
        <v>2.7780923262748649</v>
      </c>
      <c r="E72" s="260">
        <v>736</v>
      </c>
      <c r="F72" s="261">
        <v>734</v>
      </c>
      <c r="G72" s="261">
        <v>700</v>
      </c>
      <c r="H72" s="261">
        <v>706</v>
      </c>
      <c r="I72" s="262">
        <v>696</v>
      </c>
      <c r="J72" s="260">
        <v>40</v>
      </c>
      <c r="K72" s="263">
        <v>5.7471264367816088</v>
      </c>
    </row>
    <row r="73" spans="1:11" ht="13.5" customHeight="1" x14ac:dyDescent="0.2">
      <c r="A73" s="256" t="s">
        <v>300</v>
      </c>
      <c r="B73" s="257" t="s">
        <v>301</v>
      </c>
      <c r="C73" s="258"/>
      <c r="D73" s="259">
        <v>0.63035518816291092</v>
      </c>
      <c r="E73" s="260">
        <v>167</v>
      </c>
      <c r="F73" s="261">
        <v>166</v>
      </c>
      <c r="G73" s="261">
        <v>160</v>
      </c>
      <c r="H73" s="261">
        <v>159</v>
      </c>
      <c r="I73" s="262">
        <v>161</v>
      </c>
      <c r="J73" s="260">
        <v>6</v>
      </c>
      <c r="K73" s="263">
        <v>3.7267080745341614</v>
      </c>
    </row>
    <row r="74" spans="1:11" ht="13.5" customHeight="1" x14ac:dyDescent="0.2">
      <c r="A74" s="256">
        <v>83</v>
      </c>
      <c r="B74" s="257" t="s">
        <v>302</v>
      </c>
      <c r="C74" s="258"/>
      <c r="D74" s="259">
        <v>6.2356094062582565</v>
      </c>
      <c r="E74" s="260">
        <v>1652</v>
      </c>
      <c r="F74" s="261">
        <v>1624</v>
      </c>
      <c r="G74" s="261">
        <v>1638</v>
      </c>
      <c r="H74" s="261">
        <v>1650</v>
      </c>
      <c r="I74" s="262">
        <v>1616</v>
      </c>
      <c r="J74" s="260">
        <v>36</v>
      </c>
      <c r="K74" s="263">
        <v>2.2277227722772279</v>
      </c>
    </row>
    <row r="75" spans="1:11" ht="13.5" customHeight="1" x14ac:dyDescent="0.2">
      <c r="A75" s="256" t="s">
        <v>303</v>
      </c>
      <c r="B75" s="257" t="s">
        <v>304</v>
      </c>
      <c r="C75" s="258"/>
      <c r="D75" s="259">
        <v>5.650549201675914</v>
      </c>
      <c r="E75" s="260">
        <v>1497</v>
      </c>
      <c r="F75" s="261">
        <v>1472</v>
      </c>
      <c r="G75" s="261">
        <v>1485</v>
      </c>
      <c r="H75" s="261">
        <v>1501</v>
      </c>
      <c r="I75" s="262">
        <v>1465</v>
      </c>
      <c r="J75" s="260">
        <v>32</v>
      </c>
      <c r="K75" s="263">
        <v>2.1843003412969284</v>
      </c>
    </row>
    <row r="76" spans="1:11" ht="13.5" customHeight="1" x14ac:dyDescent="0.2">
      <c r="A76" s="256"/>
      <c r="B76" s="257" t="s">
        <v>305</v>
      </c>
      <c r="C76" s="258"/>
      <c r="D76" s="259">
        <v>3.4801645717736762</v>
      </c>
      <c r="E76" s="260">
        <v>922</v>
      </c>
      <c r="F76" s="261">
        <v>922</v>
      </c>
      <c r="G76" s="261">
        <v>953</v>
      </c>
      <c r="H76" s="261">
        <v>967</v>
      </c>
      <c r="I76" s="262">
        <v>937</v>
      </c>
      <c r="J76" s="260">
        <v>-15</v>
      </c>
      <c r="K76" s="263">
        <v>-1.6008537886873</v>
      </c>
    </row>
    <row r="77" spans="1:11" ht="13.5" customHeight="1" x14ac:dyDescent="0.2">
      <c r="A77" s="256">
        <v>84</v>
      </c>
      <c r="B77" s="257" t="s">
        <v>306</v>
      </c>
      <c r="C77" s="258"/>
      <c r="D77" s="259">
        <v>1.7249839580266486</v>
      </c>
      <c r="E77" s="260">
        <v>457</v>
      </c>
      <c r="F77" s="261">
        <v>454</v>
      </c>
      <c r="G77" s="261">
        <v>406</v>
      </c>
      <c r="H77" s="261">
        <v>418</v>
      </c>
      <c r="I77" s="262">
        <v>448</v>
      </c>
      <c r="J77" s="260">
        <v>9</v>
      </c>
      <c r="K77" s="263">
        <v>2.0089285714285716</v>
      </c>
    </row>
    <row r="78" spans="1:11" ht="13.5" customHeight="1" x14ac:dyDescent="0.2">
      <c r="A78" s="256" t="s">
        <v>307</v>
      </c>
      <c r="B78" s="257" t="s">
        <v>308</v>
      </c>
      <c r="C78" s="258"/>
      <c r="D78" s="259">
        <v>0.84550636017061109</v>
      </c>
      <c r="E78" s="260">
        <v>224</v>
      </c>
      <c r="F78" s="261">
        <v>220</v>
      </c>
      <c r="G78" s="261">
        <v>176</v>
      </c>
      <c r="H78" s="261">
        <v>187</v>
      </c>
      <c r="I78" s="262">
        <v>216</v>
      </c>
      <c r="J78" s="260">
        <v>8</v>
      </c>
      <c r="K78" s="263">
        <v>3.7037037037037037</v>
      </c>
    </row>
    <row r="79" spans="1:11" ht="13.5" customHeight="1" x14ac:dyDescent="0.2">
      <c r="A79" s="256" t="s">
        <v>309</v>
      </c>
      <c r="B79" s="257" t="s">
        <v>310</v>
      </c>
      <c r="C79" s="258"/>
      <c r="D79" s="259">
        <v>0.38123277846978448</v>
      </c>
      <c r="E79" s="260">
        <v>101</v>
      </c>
      <c r="F79" s="261">
        <v>101</v>
      </c>
      <c r="G79" s="553">
        <v>95</v>
      </c>
      <c r="H79" s="553">
        <v>99</v>
      </c>
      <c r="I79" s="262">
        <v>100</v>
      </c>
      <c r="J79" s="260">
        <v>1</v>
      </c>
      <c r="K79" s="263">
        <v>1</v>
      </c>
    </row>
    <row r="80" spans="1:11" s="113" customFormat="1" ht="13.5" customHeight="1" x14ac:dyDescent="0.15">
      <c r="A80" s="256" t="s">
        <v>311</v>
      </c>
      <c r="B80" s="257" t="s">
        <v>312</v>
      </c>
      <c r="C80" s="258"/>
      <c r="D80" s="259">
        <v>2.2647491790284226E-2</v>
      </c>
      <c r="E80" s="552">
        <v>6</v>
      </c>
      <c r="F80" s="553">
        <v>6</v>
      </c>
      <c r="G80" s="553">
        <v>6</v>
      </c>
      <c r="H80" s="553">
        <v>6</v>
      </c>
      <c r="I80" s="554">
        <v>6</v>
      </c>
      <c r="J80" s="260">
        <v>0</v>
      </c>
      <c r="K80" s="263">
        <v>0</v>
      </c>
    </row>
    <row r="81" spans="1:11" s="113" customFormat="1" ht="13.5" customHeight="1" x14ac:dyDescent="0.15">
      <c r="A81" s="256">
        <v>91</v>
      </c>
      <c r="B81" s="257" t="s">
        <v>313</v>
      </c>
      <c r="C81" s="258"/>
      <c r="D81" s="259">
        <v>7.5491639300947419E-2</v>
      </c>
      <c r="E81" s="552">
        <v>20</v>
      </c>
      <c r="F81" s="553">
        <v>20</v>
      </c>
      <c r="G81" s="553">
        <v>17</v>
      </c>
      <c r="H81" s="553">
        <v>16</v>
      </c>
      <c r="I81" s="554">
        <v>14</v>
      </c>
      <c r="J81" s="260">
        <v>6</v>
      </c>
      <c r="K81" s="263">
        <v>42.857142857142854</v>
      </c>
    </row>
    <row r="82" spans="1:11" s="86" customFormat="1" ht="13.5" customHeight="1" x14ac:dyDescent="0.2">
      <c r="A82" s="256">
        <v>92</v>
      </c>
      <c r="B82" s="257" t="s">
        <v>314</v>
      </c>
      <c r="C82" s="258"/>
      <c r="D82" s="259">
        <v>0.52089231117653723</v>
      </c>
      <c r="E82" s="260">
        <v>138</v>
      </c>
      <c r="F82" s="261">
        <v>135</v>
      </c>
      <c r="G82" s="261">
        <v>135</v>
      </c>
      <c r="H82" s="261">
        <v>136</v>
      </c>
      <c r="I82" s="262">
        <v>143</v>
      </c>
      <c r="J82" s="260">
        <v>-5</v>
      </c>
      <c r="K82" s="263">
        <v>-3.4965034965034967</v>
      </c>
    </row>
    <row r="83" spans="1:11" s="113" customFormat="1" ht="13.5" customHeight="1" x14ac:dyDescent="0.15">
      <c r="A83" s="256">
        <v>93</v>
      </c>
      <c r="B83" s="257" t="s">
        <v>315</v>
      </c>
      <c r="C83" s="258"/>
      <c r="D83" s="259">
        <v>0.10568829502132639</v>
      </c>
      <c r="E83" s="552">
        <v>28</v>
      </c>
      <c r="F83" s="553">
        <v>28</v>
      </c>
      <c r="G83" s="553">
        <v>25</v>
      </c>
      <c r="H83" s="553">
        <v>24</v>
      </c>
      <c r="I83" s="554">
        <v>24</v>
      </c>
      <c r="J83" s="260">
        <v>4</v>
      </c>
      <c r="K83" s="263">
        <v>16.666666666666668</v>
      </c>
    </row>
    <row r="84" spans="1:11" s="86" customFormat="1" ht="13.5" customHeight="1" x14ac:dyDescent="0.2">
      <c r="A84" s="256">
        <v>94</v>
      </c>
      <c r="B84" s="257" t="s">
        <v>316</v>
      </c>
      <c r="C84" s="258"/>
      <c r="D84" s="259">
        <v>0.24534782772807912</v>
      </c>
      <c r="E84" s="552">
        <v>65</v>
      </c>
      <c r="F84" s="553">
        <v>66</v>
      </c>
      <c r="G84" s="553">
        <v>66</v>
      </c>
      <c r="H84" s="553">
        <v>65</v>
      </c>
      <c r="I84" s="554">
        <v>64</v>
      </c>
      <c r="J84" s="260">
        <v>1</v>
      </c>
      <c r="K84" s="263">
        <v>1.5625</v>
      </c>
    </row>
    <row r="85" spans="1:11" s="86" customFormat="1" ht="13.5" customHeight="1" x14ac:dyDescent="0.2">
      <c r="A85" s="270" t="s">
        <v>317</v>
      </c>
      <c r="B85" s="271" t="s">
        <v>318</v>
      </c>
      <c r="C85" s="272"/>
      <c r="D85" s="273">
        <v>1.0719812780734534</v>
      </c>
      <c r="E85" s="274">
        <v>284</v>
      </c>
      <c r="F85" s="275">
        <v>287</v>
      </c>
      <c r="G85" s="275">
        <v>275</v>
      </c>
      <c r="H85" s="275">
        <v>281</v>
      </c>
      <c r="I85" s="276">
        <v>288</v>
      </c>
      <c r="J85" s="274">
        <v>-4</v>
      </c>
      <c r="K85" s="551">
        <v>-1.3888888888888888</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2026-06-22T05:57:09Z</dcterms:created>
  <dcterms:modified xsi:type="dcterms:W3CDTF">2026-06-22T05:58:49Z</dcterms:modified>
</cp:coreProperties>
</file>