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A705A1A0-FCA7-4844-8A08-3A05BAD9E6F6}" xr6:coauthVersionLast="47" xr6:coauthVersionMax="47" xr10:uidLastSave="{00000000-0000-0000-0000-000000000000}"/>
  <bookViews>
    <workbookView xWindow="-120" yWindow="-120" windowWidth="29040" windowHeight="15840" xr2:uid="{EDFA3366-7983-49FC-94E3-627F90BB7643}"/>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c r="G76" i="25"/>
  <c r="F76" i="25"/>
  <c r="E76" i="25"/>
  <c r="L75" i="25"/>
  <c r="H75" i="25"/>
  <c r="G75" i="25"/>
  <c r="F75" i="25"/>
  <c r="E75" i="25"/>
  <c r="L74" i="25"/>
  <c r="H74" i="25"/>
  <c r="G74" i="25"/>
  <c r="F74" i="25"/>
  <c r="E74" i="25"/>
  <c r="L73" i="25"/>
  <c r="H73" i="25"/>
  <c r="G73" i="25"/>
  <c r="F73" i="25"/>
  <c r="E73" i="25"/>
  <c r="L72" i="25"/>
  <c r="H72" i="25"/>
  <c r="G72" i="25"/>
  <c r="F72" i="25"/>
  <c r="E72" i="25"/>
  <c r="L71" i="25"/>
  <c r="H71" i="25"/>
  <c r="G71" i="25"/>
  <c r="F71" i="25"/>
  <c r="E71" i="25"/>
  <c r="L70" i="25"/>
  <c r="H70" i="25"/>
  <c r="G70" i="25"/>
  <c r="F70" i="25"/>
  <c r="E70" i="25"/>
  <c r="L69" i="25"/>
  <c r="H69" i="25"/>
  <c r="G69" i="25"/>
  <c r="F69" i="25"/>
  <c r="E69" i="25"/>
  <c r="L68" i="25"/>
  <c r="H68" i="25"/>
  <c r="G68" i="25"/>
  <c r="F68" i="25"/>
  <c r="E68" i="25"/>
  <c r="L67" i="25"/>
  <c r="H67" i="25"/>
  <c r="G67" i="25"/>
  <c r="F67" i="25"/>
  <c r="E67" i="25"/>
  <c r="L66" i="25"/>
  <c r="H66" i="25"/>
  <c r="G66" i="25"/>
  <c r="F66" i="25"/>
  <c r="E66" i="25"/>
  <c r="L65" i="25"/>
  <c r="H65" i="25"/>
  <c r="G65" i="25"/>
  <c r="F65" i="25"/>
  <c r="E65" i="25"/>
  <c r="L64" i="25"/>
  <c r="H64" i="25"/>
  <c r="G64" i="25"/>
  <c r="F64" i="25"/>
  <c r="E64" i="25"/>
  <c r="L63" i="25"/>
  <c r="H63" i="25"/>
  <c r="G63" i="25"/>
  <c r="F63" i="25"/>
  <c r="E63" i="25"/>
  <c r="L62" i="25"/>
  <c r="H62" i="25"/>
  <c r="G62" i="25"/>
  <c r="F62" i="25"/>
  <c r="E62" i="25"/>
  <c r="L61" i="25"/>
  <c r="H61" i="25"/>
  <c r="G61" i="25"/>
  <c r="F61" i="25"/>
  <c r="E61" i="25"/>
  <c r="L60" i="25"/>
  <c r="H60" i="25"/>
  <c r="G60" i="25"/>
  <c r="F60" i="25"/>
  <c r="E60" i="25"/>
  <c r="L59" i="25"/>
  <c r="H59" i="25"/>
  <c r="G59" i="25"/>
  <c r="F59" i="25"/>
  <c r="E59" i="25"/>
  <c r="L58" i="25"/>
  <c r="H58" i="25"/>
  <c r="G58" i="25"/>
  <c r="F58" i="25"/>
  <c r="E58" i="25"/>
  <c r="L57" i="25"/>
  <c r="H57" i="25"/>
  <c r="G57" i="25"/>
  <c r="F57" i="25"/>
  <c r="E57" i="25"/>
  <c r="L56" i="25"/>
  <c r="H56" i="25"/>
  <c r="G56" i="25"/>
  <c r="F56" i="25"/>
  <c r="E56" i="25"/>
  <c r="L55" i="25"/>
  <c r="H55" i="25"/>
  <c r="G55" i="25"/>
  <c r="F55" i="25"/>
  <c r="E55" i="25"/>
  <c r="L54" i="25"/>
  <c r="H54" i="25"/>
  <c r="G54" i="25"/>
  <c r="F54" i="25"/>
  <c r="E54" i="25"/>
  <c r="L53" i="25"/>
  <c r="H53" i="25"/>
  <c r="G53" i="25"/>
  <c r="F53" i="25"/>
  <c r="E53" i="25"/>
  <c r="L52" i="25"/>
  <c r="H52" i="25"/>
  <c r="G52" i="25"/>
  <c r="F52" i="25"/>
  <c r="E52" i="25"/>
  <c r="C46" i="25"/>
  <c r="B46" i="25"/>
  <c r="C45" i="25"/>
  <c r="B45" i="25"/>
  <c r="C44" i="25"/>
  <c r="B44" i="25"/>
  <c r="C43" i="25"/>
  <c r="B43" i="25"/>
  <c r="C42" i="25"/>
  <c r="B42" i="25"/>
  <c r="C41" i="25"/>
  <c r="B41" i="25"/>
  <c r="C40" i="25"/>
  <c r="B40" i="25"/>
  <c r="C39" i="25"/>
  <c r="B39" i="25"/>
  <c r="C38" i="25"/>
  <c r="B38" i="25"/>
  <c r="E37" i="25"/>
  <c r="D37"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14" i="25"/>
  <c r="B14" i="25"/>
  <c r="C9" i="25"/>
  <c r="B9" i="25"/>
  <c r="C8" i="25"/>
  <c r="B8" i="25"/>
  <c r="C7" i="25"/>
  <c r="B7" i="25"/>
  <c r="C6" i="25"/>
  <c r="B6" i="25"/>
  <c r="C36" i="25"/>
  <c r="B36" i="25"/>
  <c r="K6" i="25" l="1"/>
  <c r="J6" i="25"/>
  <c r="H6" i="25"/>
  <c r="F6" i="25"/>
  <c r="D6" i="25"/>
  <c r="M6" i="25"/>
  <c r="L6" i="25"/>
  <c r="I6" i="25"/>
  <c r="G6" i="25"/>
  <c r="E6" i="25"/>
  <c r="K7" i="25"/>
  <c r="J7" i="25"/>
  <c r="H7" i="25"/>
  <c r="F7" i="25"/>
  <c r="D7" i="25"/>
  <c r="M7" i="25"/>
  <c r="L7" i="25"/>
  <c r="I7" i="25"/>
  <c r="G7" i="25"/>
  <c r="E7" i="25"/>
  <c r="K8" i="25"/>
  <c r="J8" i="25"/>
  <c r="H8" i="25"/>
  <c r="F8" i="25"/>
  <c r="D8" i="25"/>
  <c r="M8" i="25"/>
  <c r="L8" i="25"/>
  <c r="I8" i="25"/>
  <c r="G8" i="25"/>
  <c r="E8" i="25"/>
  <c r="K9" i="25"/>
  <c r="J9" i="25"/>
  <c r="H9" i="25"/>
  <c r="F9" i="25"/>
  <c r="D9" i="25"/>
  <c r="M9" i="25"/>
  <c r="L9" i="25"/>
  <c r="I9" i="25"/>
  <c r="G9" i="25"/>
  <c r="E9" i="25"/>
  <c r="K14" i="25"/>
  <c r="J14" i="25"/>
  <c r="H14" i="25"/>
  <c r="F14" i="25"/>
  <c r="D14" i="25"/>
  <c r="M14" i="25"/>
  <c r="L14" i="25"/>
  <c r="I14" i="25"/>
  <c r="G14" i="25"/>
  <c r="E14" i="25"/>
  <c r="K15" i="25"/>
  <c r="J15" i="25"/>
  <c r="H15" i="25"/>
  <c r="F15" i="25"/>
  <c r="D15" i="25"/>
  <c r="M15" i="25"/>
  <c r="L15" i="25"/>
  <c r="I15" i="25"/>
  <c r="G15" i="25"/>
  <c r="E15" i="25"/>
  <c r="K16" i="25"/>
  <c r="J16" i="25"/>
  <c r="H16" i="25"/>
  <c r="F16" i="25"/>
  <c r="D16" i="25"/>
  <c r="M16" i="25"/>
  <c r="L16" i="25"/>
  <c r="I16" i="25"/>
  <c r="G16" i="25"/>
  <c r="E16" i="25"/>
  <c r="K17" i="25"/>
  <c r="J17" i="25"/>
  <c r="H17" i="25"/>
  <c r="F17" i="25"/>
  <c r="D17" i="25"/>
  <c r="M17" i="25"/>
  <c r="L17" i="25"/>
  <c r="I17" i="25"/>
  <c r="G17" i="25"/>
  <c r="E17" i="25"/>
  <c r="K18" i="25"/>
  <c r="J18" i="25"/>
  <c r="H18" i="25"/>
  <c r="F18" i="25"/>
  <c r="D18" i="25"/>
  <c r="M18" i="25"/>
  <c r="L18" i="25"/>
  <c r="I18" i="25"/>
  <c r="G18" i="25"/>
  <c r="E18" i="25"/>
  <c r="K19" i="25"/>
  <c r="J19" i="25"/>
  <c r="H19" i="25"/>
  <c r="F19" i="25"/>
  <c r="D19" i="25"/>
  <c r="M19" i="25"/>
  <c r="L19" i="25"/>
  <c r="I19" i="25"/>
  <c r="G19" i="25"/>
  <c r="E19" i="25"/>
  <c r="K20" i="25"/>
  <c r="J20" i="25"/>
  <c r="H20" i="25"/>
  <c r="F20" i="25"/>
  <c r="D20" i="25"/>
  <c r="M20" i="25"/>
  <c r="L20" i="25"/>
  <c r="I20" i="25"/>
  <c r="G20" i="25"/>
  <c r="E20" i="25"/>
  <c r="K21" i="25"/>
  <c r="J21" i="25"/>
  <c r="H21" i="25"/>
  <c r="F21" i="25"/>
  <c r="D21" i="25"/>
  <c r="M21" i="25"/>
  <c r="L21" i="25"/>
  <c r="I21" i="25"/>
  <c r="G21" i="25"/>
  <c r="E21" i="25"/>
  <c r="K22" i="25"/>
  <c r="J22" i="25"/>
  <c r="H22" i="25"/>
  <c r="F22" i="25"/>
  <c r="D22" i="25"/>
  <c r="M22" i="25"/>
  <c r="L22" i="25"/>
  <c r="I22" i="25"/>
  <c r="G22" i="25"/>
  <c r="E22" i="25"/>
  <c r="K23" i="25"/>
  <c r="J23" i="25"/>
  <c r="H23" i="25"/>
  <c r="F23" i="25"/>
  <c r="D23" i="25"/>
  <c r="M23" i="25"/>
  <c r="L23" i="25"/>
  <c r="I23" i="25"/>
  <c r="G23" i="25"/>
  <c r="E23" i="25"/>
  <c r="K24" i="25"/>
  <c r="J24" i="25"/>
  <c r="H24" i="25"/>
  <c r="F24" i="25"/>
  <c r="D24" i="25"/>
  <c r="M24" i="25"/>
  <c r="L24" i="25"/>
  <c r="I24" i="25"/>
  <c r="G24" i="25"/>
  <c r="E24" i="25"/>
  <c r="K25" i="25"/>
  <c r="J25" i="25"/>
  <c r="H25" i="25"/>
  <c r="F25" i="25"/>
  <c r="D25" i="25"/>
  <c r="M25" i="25"/>
  <c r="L25" i="25"/>
  <c r="I25" i="25"/>
  <c r="G25" i="25"/>
  <c r="E25" i="25"/>
  <c r="K26" i="25"/>
  <c r="J26" i="25"/>
  <c r="H26" i="25"/>
  <c r="F26" i="25"/>
  <c r="D26" i="25"/>
  <c r="M26" i="25"/>
  <c r="L26" i="25"/>
  <c r="I26" i="25"/>
  <c r="G26" i="25"/>
  <c r="E26" i="25"/>
  <c r="K27" i="25"/>
  <c r="J27" i="25"/>
  <c r="H27" i="25"/>
  <c r="F27" i="25"/>
  <c r="D27" i="25"/>
  <c r="M27" i="25"/>
  <c r="L27" i="25"/>
  <c r="I27" i="25"/>
  <c r="G27" i="25"/>
  <c r="E27" i="25"/>
  <c r="K28" i="25"/>
  <c r="J28" i="25"/>
  <c r="H28" i="25"/>
  <c r="F28" i="25"/>
  <c r="D28" i="25"/>
  <c r="M28" i="25"/>
  <c r="L28" i="25"/>
  <c r="I28" i="25"/>
  <c r="G28" i="25"/>
  <c r="E28" i="25"/>
  <c r="K29" i="25"/>
  <c r="J29" i="25"/>
  <c r="H29" i="25"/>
  <c r="F29" i="25"/>
  <c r="D29" i="25"/>
  <c r="M29" i="25"/>
  <c r="L29" i="25"/>
  <c r="I29" i="25"/>
  <c r="G29" i="25"/>
  <c r="E29" i="25"/>
  <c r="K30" i="25"/>
  <c r="J30" i="25"/>
  <c r="H30" i="25"/>
  <c r="F30" i="25"/>
  <c r="D30" i="25"/>
  <c r="M30" i="25"/>
  <c r="L30" i="25"/>
  <c r="I30" i="25"/>
  <c r="G30" i="25"/>
  <c r="E30" i="25"/>
  <c r="K31" i="25"/>
  <c r="J31" i="25"/>
  <c r="H31" i="25"/>
  <c r="F31" i="25"/>
  <c r="D31" i="25"/>
  <c r="M31" i="25"/>
  <c r="L31" i="25"/>
  <c r="I31" i="25"/>
  <c r="G31" i="25"/>
  <c r="E31" i="25"/>
  <c r="K32" i="25"/>
  <c r="J32" i="25"/>
  <c r="H32" i="25"/>
  <c r="F32" i="25"/>
  <c r="D32" i="25"/>
  <c r="M32" i="25"/>
  <c r="L32" i="25"/>
  <c r="I32" i="25"/>
  <c r="G32" i="25"/>
  <c r="E32" i="25"/>
  <c r="K33" i="25"/>
  <c r="J33" i="25"/>
  <c r="H33" i="25"/>
  <c r="F33" i="25"/>
  <c r="D33" i="25"/>
  <c r="M33" i="25"/>
  <c r="L33" i="25"/>
  <c r="I33" i="25"/>
  <c r="G33" i="25"/>
  <c r="E33" i="25"/>
  <c r="K34" i="25"/>
  <c r="J34" i="25"/>
  <c r="H34" i="25"/>
  <c r="F34" i="25"/>
  <c r="D34" i="25"/>
  <c r="M34" i="25"/>
  <c r="L34" i="25"/>
  <c r="I34" i="25"/>
  <c r="G34" i="25"/>
  <c r="E34" i="25"/>
  <c r="K35" i="25"/>
  <c r="J35" i="25"/>
  <c r="H35" i="25"/>
  <c r="F35" i="25"/>
  <c r="D35" i="25"/>
  <c r="M35" i="25"/>
  <c r="L35" i="25"/>
  <c r="I35" i="25"/>
  <c r="G35" i="25"/>
  <c r="E35" i="25"/>
  <c r="K36" i="25"/>
  <c r="J36" i="25"/>
  <c r="H36" i="25"/>
  <c r="F36" i="25"/>
  <c r="D36" i="25"/>
  <c r="M36" i="25"/>
  <c r="L36" i="25"/>
  <c r="I36" i="25"/>
  <c r="G36" i="25"/>
  <c r="E36" i="25"/>
  <c r="K38" i="25"/>
  <c r="J38" i="25"/>
  <c r="H38" i="25"/>
  <c r="F38" i="25"/>
  <c r="D38" i="25"/>
  <c r="M38" i="25"/>
  <c r="L38" i="25"/>
  <c r="I38" i="25"/>
  <c r="G38" i="25"/>
  <c r="E38" i="25"/>
  <c r="K39" i="25"/>
  <c r="J39" i="25"/>
  <c r="H39" i="25"/>
  <c r="F39" i="25"/>
  <c r="D39" i="25"/>
  <c r="M39" i="25"/>
  <c r="L39" i="25"/>
  <c r="I39" i="25"/>
  <c r="G39" i="25"/>
  <c r="E39" i="25"/>
  <c r="K40" i="25"/>
  <c r="J40" i="25"/>
  <c r="H40" i="25"/>
  <c r="F40" i="25"/>
  <c r="D40" i="25"/>
  <c r="M40" i="25"/>
  <c r="L40" i="25"/>
  <c r="I40" i="25"/>
  <c r="G40" i="25"/>
  <c r="E40" i="25"/>
  <c r="K41" i="25"/>
  <c r="J41" i="25"/>
  <c r="H41" i="25"/>
  <c r="F41" i="25"/>
  <c r="D41" i="25"/>
  <c r="M41" i="25"/>
  <c r="L41" i="25"/>
  <c r="I41" i="25"/>
  <c r="G41" i="25"/>
  <c r="E41" i="25"/>
  <c r="K42" i="25"/>
  <c r="J42" i="25"/>
  <c r="H42" i="25"/>
  <c r="F42" i="25"/>
  <c r="D42" i="25"/>
  <c r="M42" i="25"/>
  <c r="L42" i="25"/>
  <c r="I42" i="25"/>
  <c r="G42" i="25"/>
  <c r="E42" i="25"/>
  <c r="K43" i="25"/>
  <c r="J43" i="25"/>
  <c r="H43" i="25"/>
  <c r="F43" i="25"/>
  <c r="D43" i="25"/>
  <c r="M43" i="25"/>
  <c r="L43" i="25"/>
  <c r="I43" i="25"/>
  <c r="G43" i="25"/>
  <c r="E43" i="25"/>
  <c r="K44" i="25"/>
  <c r="J44" i="25"/>
  <c r="H44" i="25"/>
  <c r="F44" i="25"/>
  <c r="D44" i="25"/>
  <c r="M44" i="25"/>
  <c r="L44" i="25"/>
  <c r="I44" i="25"/>
  <c r="G44" i="25"/>
  <c r="E44" i="25"/>
  <c r="K45" i="25"/>
  <c r="J45" i="25"/>
  <c r="H45" i="25"/>
  <c r="F45" i="25"/>
  <c r="D45" i="25"/>
  <c r="M45" i="25"/>
  <c r="L45" i="25"/>
  <c r="I45" i="25"/>
  <c r="G45" i="25"/>
  <c r="E45" i="25"/>
  <c r="K46" i="25"/>
  <c r="J46" i="25"/>
  <c r="H46" i="25"/>
  <c r="F46" i="25"/>
  <c r="D46" i="25"/>
  <c r="M46" i="25"/>
  <c r="L46" i="25"/>
  <c r="I46" i="25"/>
  <c r="G46" i="25"/>
  <c r="E46" i="25"/>
  <c r="K52" i="25"/>
  <c r="J52" i="25"/>
  <c r="I52" i="25"/>
  <c r="K53" i="25"/>
  <c r="J53" i="25"/>
  <c r="I53" i="25"/>
  <c r="K54" i="25"/>
  <c r="J54" i="25"/>
  <c r="I54" i="25"/>
  <c r="K55" i="25"/>
  <c r="J55" i="25"/>
  <c r="I55" i="25"/>
  <c r="K56" i="25"/>
  <c r="J56" i="25"/>
  <c r="I56" i="25"/>
  <c r="K57" i="25"/>
  <c r="J57" i="25"/>
  <c r="I57" i="25"/>
  <c r="K58" i="25"/>
  <c r="J58" i="25"/>
  <c r="I58" i="25"/>
  <c r="K59" i="25"/>
  <c r="J59" i="25"/>
  <c r="I59" i="25"/>
  <c r="K60" i="25"/>
  <c r="J60" i="25"/>
  <c r="I60" i="25"/>
  <c r="K61" i="25"/>
  <c r="J61" i="25"/>
  <c r="I61" i="25"/>
  <c r="K62" i="25"/>
  <c r="J62" i="25"/>
  <c r="I62" i="25"/>
  <c r="K63" i="25"/>
  <c r="J63" i="25"/>
  <c r="I63" i="25"/>
  <c r="K64" i="25"/>
  <c r="J64" i="25"/>
  <c r="I64" i="25"/>
  <c r="K65" i="25"/>
  <c r="J65" i="25"/>
  <c r="I65" i="25"/>
  <c r="K66" i="25"/>
  <c r="J66" i="25"/>
  <c r="I66" i="25"/>
  <c r="K67" i="25"/>
  <c r="J67" i="25"/>
  <c r="I67" i="25"/>
  <c r="K68" i="25"/>
  <c r="J68" i="25"/>
  <c r="I68" i="25"/>
  <c r="K69" i="25"/>
  <c r="J69" i="25"/>
  <c r="I69" i="25"/>
  <c r="K70" i="25"/>
  <c r="J70" i="25"/>
  <c r="I70" i="25"/>
  <c r="K71" i="25"/>
  <c r="J71" i="25"/>
  <c r="I71" i="25"/>
  <c r="K72" i="25"/>
  <c r="J72" i="25"/>
  <c r="I72" i="25"/>
  <c r="K73" i="25"/>
  <c r="J73" i="25"/>
  <c r="I73" i="25"/>
  <c r="K74" i="25"/>
  <c r="J74" i="25"/>
  <c r="I74" i="25"/>
  <c r="K75" i="25"/>
  <c r="J75" i="25"/>
  <c r="I75" i="25"/>
  <c r="K76" i="25"/>
  <c r="K78" i="25" s="1"/>
  <c r="J76" i="25"/>
  <c r="J78" i="25" s="1"/>
  <c r="I76" i="25"/>
  <c r="I78" i="25" s="1"/>
  <c r="I80" i="25" l="1"/>
  <c r="I79" i="25"/>
  <c r="J80" i="25"/>
  <c r="J79" i="25"/>
  <c r="K80" i="25"/>
  <c r="K79" i="25"/>
  <c r="I84" i="25" l="1"/>
  <c r="I83" i="25"/>
  <c r="I82" i="25"/>
</calcChain>
</file>

<file path=xl/sharedStrings.xml><?xml version="1.0" encoding="utf-8"?>
<sst xmlns="http://schemas.openxmlformats.org/spreadsheetml/2006/main" count="1762" uniqueCount="554">
  <si>
    <t>Impressum</t>
  </si>
  <si>
    <t>Produktlinie/Reihe:</t>
  </si>
  <si>
    <t>Tabellen</t>
  </si>
  <si>
    <t>Produkt-ID:</t>
  </si>
  <si>
    <t>Titel:</t>
  </si>
  <si>
    <t>Regionalreport über Beschäftigte (Quartalszahlen)</t>
  </si>
  <si>
    <t>Region:</t>
  </si>
  <si>
    <t>Anhalt-Bitterfeld (15082)</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</si>
  <si>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</si>
  <si>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</si>
  <si>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</si>
  <si>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</si>
  <si>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</si>
  <si>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</si>
  <si>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</si>
  <si>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</si>
  <si>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</si>
  <si>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</si>
  <si>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</si>
  <si>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</si>
  <si>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</si>
  <si>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</si>
  <si>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Ost</t>
  </si>
  <si>
    <t>Friedrichstr. 34</t>
  </si>
  <si>
    <t>10969 Berlin</t>
  </si>
  <si>
    <t>E-Mail:</t>
  </si>
  <si>
    <t>Statistik-Service-Ost@arbeitsagentur.de</t>
  </si>
  <si>
    <t>Hotline:</t>
  </si>
  <si>
    <t>030/555599-7373</t>
  </si>
  <si>
    <t>Internet:</t>
  </si>
  <si>
    <t>https://statistik.arbeitsagentur.de</t>
  </si>
  <si>
    <t>Zitierhinweis:</t>
  </si>
  <si>
    <t>Statistik der Bundesagentur für Arbeit,</t>
  </si>
  <si>
    <t>Tabellen, Regionalreport über Beschäftigte (Quartalszahlen), Berlin,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</si>
  <si>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</si>
  <si>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</si>
  <si>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</si>
  <si>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</si>
  <si>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</si>
  <si>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</si>
  <si>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</si>
  <si>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</si>
  <si>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</si>
  <si>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</si>
  <si>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</si>
  <si>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</si>
  <si>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</si>
  <si>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</si>
  <si>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</si>
  <si>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</si>
  <si>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</si>
  <si>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</si>
  <si>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</si>
  <si>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</si>
  <si>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</si>
  <si>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</si>
  <si>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</si>
  <si>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</si>
  <si>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</si>
  <si>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</si>
  <si>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</si>
  <si>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</si>
  <si>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</si>
  <si>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</si>
  <si>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</si>
  <si>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</si>
  <si>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</si>
  <si>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</si>
  <si>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</si>
  <si>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</si>
  <si>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</si>
  <si>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</si>
  <si>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</si>
  <si>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</si>
  <si>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</si>
  <si>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</si>
  <si>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</si>
  <si>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</si>
  <si>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</si>
  <si>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</si>
  <si>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</si>
  <si>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</si>
  <si>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</si>
  <si>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</si>
  <si>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Anhalt-Bitterfeld (15082);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</si>
  <si>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</si>
  <si>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</si>
  <si>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</si>
  <si>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</si>
  <si>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</si>
  <si>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</si>
  <si>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</si>
  <si>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</si>
  <si>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</si>
  <si>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</si>
  <si>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</si>
  <si>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</si>
  <si>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</si>
  <si>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</si>
  <si>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</si>
  <si>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</si>
  <si>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</si>
  <si>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</si>
  <si>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</si>
  <si>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</si>
  <si>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</si>
  <si>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</si>
  <si>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</si>
  <si>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</si>
  <si>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</si>
  <si>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</si>
  <si>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</si>
  <si>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</si>
  <si>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</si>
  <si>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</si>
  <si>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</si>
  <si>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</si>
  <si>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</si>
  <si>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</si>
  <si>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</si>
  <si>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</si>
  <si>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Sachsen-Anhalt</t>
  </si>
  <si>
    <t>Ostdeutschland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</si>
  <si>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</si>
  <si>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</si>
  <si>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</si>
  <si>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</si>
  <si>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</si>
  <si>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</si>
  <si>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</si>
  <si>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</si>
  <si>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</si>
  <si>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</si>
  <si>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</si>
  <si>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</si>
  <si>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</si>
  <si>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</si>
  <si>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</si>
  <si>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</si>
  <si>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</si>
  <si>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</si>
  <si>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</si>
  <si>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</si>
  <si>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</si>
  <si>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</si>
  <si>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</si>
  <si>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</si>
  <si>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</si>
  <si>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</si>
  <si>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</si>
  <si>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</si>
  <si>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</si>
  <si>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</si>
  <si>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</si>
  <si>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</si>
  <si>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</si>
  <si>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</si>
  <si>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</si>
  <si>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</si>
  <si>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</si>
  <si>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</si>
  <si>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</si>
  <si>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</si>
  <si>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</si>
  <si>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</si>
  <si>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</si>
  <si>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</si>
  <si>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</si>
  <si>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</si>
  <si>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</si>
  <si>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</si>
  <si>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</si>
  <si>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</si>
  <si>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</si>
  <si>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</si>
  <si>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</si>
  <si>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</si>
  <si>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Anhalt-Bitterfeld (15082)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</si>
  <si>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</si>
  <si>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</si>
  <si>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</si>
  <si>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</si>
  <si>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</si>
  <si>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</si>
  <si>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</si>
  <si>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</si>
  <si>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</si>
  <si>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</si>
  <si>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</si>
  <si>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</si>
  <si>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</si>
  <si>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</si>
  <si>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</si>
  <si>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</si>
  <si>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</si>
  <si>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</si>
  <si>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</si>
  <si>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</si>
  <si>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</si>
  <si>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</si>
  <si>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</si>
  <si>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</si>
  <si>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</si>
  <si>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</si>
  <si>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</si>
  <si>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</si>
  <si>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</si>
  <si>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</si>
  <si>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</si>
  <si>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</si>
  <si>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</si>
  <si>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</si>
  <si>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</si>
  <si>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</si>
  <si>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</si>
  <si>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</si>
  <si>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</si>
  <si>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</si>
  <si>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</si>
  <si>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</si>
  <si>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</si>
  <si>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</si>
  <si>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</si>
  <si>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</si>
  <si>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</si>
  <si>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</si>
  <si>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</si>
  <si>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</si>
  <si>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</si>
  <si>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</si>
  <si>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</si>
  <si>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</si>
  <si>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</si>
  <si>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</si>
  <si>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</si>
  <si>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</si>
  <si>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</si>
  <si>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</si>
  <si>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</si>
  <si>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</si>
  <si>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</si>
  <si>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</si>
  <si>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</si>
  <si>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</si>
  <si>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</si>
  <si>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</si>
  <si>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</si>
  <si>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</si>
  <si>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</si>
  <si>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</si>
  <si>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</si>
  <si>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</si>
  <si>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</si>
  <si>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</si>
  <si>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</si>
  <si>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</si>
  <si>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</si>
  <si>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</si>
  <si>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</si>
  <si>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</si>
  <si>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</si>
  <si>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</si>
  <si>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</si>
  <si>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</si>
  <si>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</si>
  <si>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</si>
  <si>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</si>
  <si>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</si>
  <si>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</si>
  <si>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</si>
  <si>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</si>
  <si>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</si>
  <si>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</si>
  <si>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</si>
  <si>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</si>
  <si>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</si>
  <si>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</si>
  <si>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</si>
  <si>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</si>
  <si>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</si>
  <si>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</si>
  <si>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</si>
  <si>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</si>
  <si>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</si>
  <si>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</si>
  <si>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</si>
  <si>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</si>
  <si>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</si>
  <si>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</si>
  <si>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</si>
  <si>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</si>
  <si>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</si>
  <si>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</si>
  <si>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</si>
  <si>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</si>
  <si>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</si>
  <si>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</si>
  <si>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</si>
  <si>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</si>
  <si>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</si>
  <si>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</si>
  <si>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</si>
  <si>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</si>
  <si>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</si>
  <si>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</si>
  <si>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</si>
  <si>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</si>
  <si>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</si>
  <si>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</si>
  <si>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</si>
  <si>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</si>
  <si>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</si>
  <si>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</si>
  <si>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</si>
  <si>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</si>
  <si>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</si>
  <si>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</si>
  <si>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</si>
  <si>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</si>
  <si>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</si>
  <si>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</si>
  <si>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</si>
  <si>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</si>
  <si>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</si>
  <si>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</si>
  <si>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</si>
  <si>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</si>
  <si>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</si>
  <si>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</si>
  <si>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</si>
  <si>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</si>
  <si>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</si>
  <si>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</si>
  <si>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</si>
  <si>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</si>
  <si>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</si>
  <si>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</si>
  <si>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</si>
  <si>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</si>
  <si>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</si>
  <si>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</si>
  <si>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</si>
  <si>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</si>
  <si>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</si>
  <si>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</si>
  <si>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</si>
  <si>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</si>
  <si>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</si>
  <si>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</si>
  <si>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</si>
  <si>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</si>
  <si>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</si>
  <si>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</si>
  <si>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</si>
  <si>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</si>
  <si>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</si>
  <si>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</si>
  <si>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</si>
  <si>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</si>
  <si>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</si>
  <si>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</si>
  <si>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</si>
  <si>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</si>
  <si>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</si>
  <si>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</si>
  <si>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</si>
  <si>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</si>
  <si>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</si>
  <si>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</si>
  <si>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</si>
  <si>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</si>
  <si>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</si>
  <si>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</si>
  <si>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</si>
  <si>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Anhalt-Bitterfeld (15082);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</si>
  <si>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</si>
  <si>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</si>
  <si>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</si>
  <si>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</si>
  <si>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</si>
  <si>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</si>
  <si>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</si>
  <si>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</si>
  <si>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</si>
  <si>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</si>
  <si>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</si>
  <si>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</si>
  <si>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</si>
  <si>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</si>
  <si>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</si>
  <si>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</si>
  <si>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</si>
  <si>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</si>
  <si>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</si>
  <si>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</si>
  <si>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</si>
  <si>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</si>
  <si>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</si>
  <si>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</si>
  <si>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</si>
  <si>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</si>
  <si>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</si>
  <si>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</si>
  <si>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</si>
  <si>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</si>
  <si>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</si>
  <si>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</si>
  <si>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</si>
  <si>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</si>
  <si>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</si>
  <si>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</si>
  <si>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</si>
  <si>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</si>
  <si>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</si>
  <si>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</si>
  <si>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</si>
  <si>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</si>
  <si>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</si>
  <si>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</si>
  <si>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</si>
  <si>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</si>
  <si>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</si>
  <si>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</si>
  <si>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</si>
  <si>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</si>
  <si>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</si>
  <si>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</si>
  <si>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</si>
  <si>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</si>
  <si>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</si>
  <si>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</si>
  <si>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</si>
  <si>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</si>
  <si>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</si>
  <si>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</si>
  <si>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</si>
  <si>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</si>
  <si>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</si>
  <si>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</si>
  <si>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</si>
  <si>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</si>
  <si>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</si>
  <si>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</si>
  <si>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</si>
  <si>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</si>
  <si>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</si>
  <si>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</si>
  <si>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</si>
  <si>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</si>
  <si>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</si>
  <si>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</si>
  <si>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</si>
  <si>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</si>
  <si>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</si>
  <si>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</si>
  <si>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</si>
  <si>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</si>
  <si>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</si>
  <si>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</si>
  <si>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</si>
  <si>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</si>
  <si>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</si>
  <si>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</si>
  <si>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</si>
  <si>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</si>
  <si>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</si>
  <si>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</si>
  <si>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</si>
  <si>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</si>
  <si>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</si>
  <si>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</si>
  <si>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</si>
  <si>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</si>
  <si>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</si>
  <si>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</si>
  <si>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</si>
  <si>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</si>
  <si>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</si>
  <si>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</si>
  <si>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</si>
  <si>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</si>
  <si>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</si>
  <si>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</si>
  <si>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</si>
  <si>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</si>
  <si>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</si>
  <si>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</si>
  <si>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</si>
  <si>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</si>
  <si>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</si>
  <si>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</si>
  <si>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</si>
  <si>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</si>
  <si>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</si>
  <si>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</si>
  <si>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</si>
  <si>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</si>
  <si>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</si>
  <si>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</si>
  <si>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</si>
  <si>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</si>
  <si>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</si>
  <si>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</si>
  <si>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</si>
  <si>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</si>
  <si>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</si>
  <si>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</si>
  <si>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</si>
  <si>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</si>
  <si>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</si>
  <si>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</si>
  <si>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</si>
  <si>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</si>
  <si>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</si>
  <si>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</si>
  <si>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</si>
  <si>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</si>
  <si>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</si>
  <si>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</si>
  <si>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</si>
  <si>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</si>
  <si>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</si>
  <si>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</si>
  <si>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</si>
  <si>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</si>
  <si>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</si>
  <si>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</si>
  <si>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</si>
  <si>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</si>
  <si>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</si>
  <si>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</si>
  <si>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</si>
  <si>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</si>
  <si>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</si>
  <si>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</si>
  <si>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</si>
  <si>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</si>
  <si>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</si>
  <si>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</si>
  <si>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</si>
  <si>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</si>
  <si>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</si>
  <si>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</si>
  <si>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</si>
  <si>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</si>
  <si>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</si>
  <si>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</si>
  <si>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t>.X</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</si>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</sst>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1"/>
      <color theme="1"/>
      <name val="Arial"/>
      <family val="2"/>
    </font>
    <font>
      <b/>
      <sz val="11"/>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10"/>
      <color theme="1"/>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9"/>
      <color theme="1"/>
      <name val="Arial"/>
      <family val="2"/>
    </font>
    <font>
      <sz val="9"/>
      <color rgb="FF000000"/>
      <name val="Arial"/>
      <family val="2"/>
    </font>
    <font>
      <b/>
      <sz val="9"/>
      <color indexed="8"/>
      <name val="Arial"/>
      <family val="2"/>
    </font>
    <font>
      <u/>
      <sz val="11"/>
      <color theme="10"/>
      <name val="Arial"/>
      <family val="2"/>
    </font>
    <font>
      <u/>
      <sz val="9"/>
      <color theme="10"/>
      <name val="Arial"/>
      <family val="2"/>
    </font>
    <font>
      <b/>
      <sz val="10"/>
      <color theme="1"/>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2" fillId="0" borderId="0"/>
    <xf numFmtId="0" fontId="1" fillId="0" borderId="0"/>
    <xf numFmtId="0" fontId="1" fillId="0" borderId="0"/>
    <xf numFmtId="0" fontId="46" fillId="0" borderId="0" applyNumberFormat="0" applyFill="0" applyBorder="0" applyAlignment="0" applyProtection="0"/>
    <xf numFmtId="0" fontId="3" fillId="0" borderId="0"/>
    <xf numFmtId="0" fontId="1" fillId="0" borderId="0"/>
    <xf numFmtId="0" fontId="46"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9">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20" fontId="5" fillId="2" borderId="0" xfId="0" applyNumberFormat="1" applyFont="1" applyFill="1" applyAlignment="1">
      <alignment horizontal="left" vertical="top"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10" fillId="0" borderId="2" xfId="0" applyFont="1" applyBorder="1"/>
    <xf numFmtId="0" fontId="3" fillId="0" borderId="1" xfId="0" applyFont="1" applyBorder="1" applyAlignment="1">
      <alignment horizontal="right" vertical="center"/>
    </xf>
    <xf numFmtId="0" fontId="10" fillId="0" borderId="0" xfId="0" applyFont="1"/>
    <xf numFmtId="0" fontId="10" fillId="0" borderId="0" xfId="0" applyFont="1" applyAlignment="1">
      <alignment horizontal="left"/>
    </xf>
    <xf numFmtId="0" fontId="3" fillId="0" borderId="0" xfId="0" applyFont="1" applyAlignment="1">
      <alignment horizontal="left"/>
    </xf>
    <xf numFmtId="0" fontId="11" fillId="0" borderId="0" xfId="0" applyFont="1"/>
    <xf numFmtId="0" fontId="12" fillId="0" borderId="0" xfId="0" applyFont="1" applyAlignment="1">
      <alignment horizontal="left"/>
    </xf>
    <xf numFmtId="0" fontId="13"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wrapText="1"/>
    </xf>
    <xf numFmtId="0" fontId="1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left" indent="10"/>
    </xf>
    <xf numFmtId="0" fontId="16" fillId="0" borderId="0" xfId="0" applyFont="1" applyAlignment="1">
      <alignment horizontal="left"/>
    </xf>
    <xf numFmtId="0" fontId="10"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7" fillId="0" borderId="0" xfId="0" applyFont="1" applyAlignment="1">
      <alignment horizontal="centerContinuous" vertical="center"/>
    </xf>
    <xf numFmtId="0" fontId="0" fillId="0" borderId="0" xfId="0" applyAlignment="1">
      <alignment horizontal="centerContinuous"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8" fillId="0" borderId="0" xfId="0" applyFont="1"/>
    <xf numFmtId="0" fontId="19" fillId="0" borderId="0" xfId="0" applyFont="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left" vertical="center"/>
    </xf>
    <xf numFmtId="0" fontId="21" fillId="0" borderId="3" xfId="0" applyFont="1" applyBorder="1" applyAlignment="1">
      <alignment horizontal="left" wrapText="1"/>
    </xf>
    <xf numFmtId="0" fontId="21" fillId="0" borderId="3" xfId="0" applyFont="1" applyBorder="1" applyAlignment="1">
      <alignment horizontal="left"/>
    </xf>
    <xf numFmtId="1" fontId="19" fillId="0" borderId="4" xfId="0" applyNumberFormat="1" applyFont="1" applyBorder="1" applyAlignment="1">
      <alignment horizontal="center" vertical="center"/>
    </xf>
    <xf numFmtId="1" fontId="19" fillId="0" borderId="5" xfId="0" applyNumberFormat="1" applyFont="1" applyBorder="1" applyAlignment="1">
      <alignment horizontal="center" vertical="center"/>
    </xf>
    <xf numFmtId="1" fontId="19" fillId="0" borderId="6" xfId="0" applyNumberFormat="1" applyFont="1" applyBorder="1" applyAlignment="1">
      <alignment horizontal="center" vertical="center"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1" fontId="19" fillId="0" borderId="4"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0" fontId="19" fillId="0" borderId="0" xfId="0" applyFont="1"/>
    <xf numFmtId="1" fontId="19" fillId="0" borderId="11" xfId="0" applyNumberFormat="1" applyFont="1" applyBorder="1" applyAlignment="1">
      <alignment horizontal="center" vertical="center"/>
    </xf>
    <xf numFmtId="1" fontId="19" fillId="0" borderId="0" xfId="0" applyNumberFormat="1" applyFont="1" applyAlignment="1">
      <alignment horizontal="center" vertical="center"/>
    </xf>
    <xf numFmtId="1" fontId="19" fillId="0" borderId="12" xfId="0" applyNumberFormat="1" applyFont="1" applyBorder="1" applyAlignment="1">
      <alignment horizontal="center" vertical="center" wrapText="1"/>
    </xf>
    <xf numFmtId="164" fontId="19" fillId="0" borderId="6" xfId="0" applyNumberFormat="1" applyFont="1" applyBorder="1" applyAlignment="1">
      <alignment horizontal="center" vertical="center" wrapText="1"/>
    </xf>
    <xf numFmtId="1" fontId="19" fillId="0" borderId="13" xfId="0" applyNumberFormat="1" applyFont="1" applyBorder="1" applyAlignment="1">
      <alignment horizontal="center" vertical="center" wrapText="1"/>
    </xf>
    <xf numFmtId="1" fontId="19" fillId="0" borderId="14"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3" fontId="19" fillId="0" borderId="16" xfId="0" applyNumberFormat="1" applyFont="1" applyBorder="1" applyAlignment="1">
      <alignment horizontal="center" vertical="center"/>
    </xf>
    <xf numFmtId="165" fontId="19" fillId="0" borderId="16" xfId="0" applyNumberFormat="1" applyFont="1" applyBorder="1" applyAlignment="1">
      <alignment horizontal="center" vertical="center"/>
    </xf>
    <xf numFmtId="1" fontId="19" fillId="0" borderId="13" xfId="0" applyNumberFormat="1" applyFont="1" applyBorder="1" applyAlignment="1">
      <alignment horizontal="center" vertical="center"/>
    </xf>
    <xf numFmtId="1" fontId="19" fillId="0" borderId="3" xfId="0" applyNumberFormat="1" applyFont="1" applyBorder="1" applyAlignment="1">
      <alignment horizontal="center" vertical="center"/>
    </xf>
    <xf numFmtId="1" fontId="19" fillId="0" borderId="15" xfId="0" applyNumberFormat="1" applyFont="1" applyBorder="1" applyAlignment="1">
      <alignment horizontal="center" vertical="center" wrapText="1"/>
    </xf>
    <xf numFmtId="1" fontId="23" fillId="0" borderId="16" xfId="0" applyNumberFormat="1" applyFont="1" applyBorder="1" applyAlignment="1">
      <alignment horizontal="center" vertical="center"/>
    </xf>
    <xf numFmtId="0" fontId="23" fillId="0" borderId="0" xfId="0" applyFont="1"/>
    <xf numFmtId="1" fontId="24" fillId="0" borderId="4" xfId="0" applyNumberFormat="1" applyFont="1" applyBorder="1" applyAlignment="1">
      <alignment horizontal="left"/>
    </xf>
    <xf numFmtId="1" fontId="24" fillId="0" borderId="0" xfId="0" applyNumberFormat="1" applyFont="1" applyAlignment="1">
      <alignment horizontal="center"/>
    </xf>
    <xf numFmtId="1" fontId="24" fillId="0" borderId="12" xfId="0" applyNumberFormat="1" applyFont="1" applyBorder="1" applyAlignment="1">
      <alignment horizontal="center"/>
    </xf>
    <xf numFmtId="3" fontId="19" fillId="0" borderId="4" xfId="0" applyNumberFormat="1" applyFont="1" applyBorder="1" applyAlignment="1">
      <alignment horizontal="center"/>
    </xf>
    <xf numFmtId="3" fontId="19" fillId="0" borderId="5" xfId="0" applyNumberFormat="1" applyFont="1" applyBorder="1" applyAlignment="1">
      <alignment horizontal="center"/>
    </xf>
    <xf numFmtId="3" fontId="19" fillId="0" borderId="10" xfId="0" applyNumberFormat="1" applyFont="1" applyBorder="1" applyAlignment="1">
      <alignment horizontal="center"/>
    </xf>
    <xf numFmtId="1" fontId="19" fillId="0" borderId="4" xfId="0" applyNumberFormat="1" applyFont="1" applyBorder="1" applyAlignment="1">
      <alignment horizontal="center"/>
    </xf>
    <xf numFmtId="1" fontId="19" fillId="0" borderId="10" xfId="0" applyNumberFormat="1" applyFont="1" applyBorder="1" applyAlignment="1">
      <alignment horizontal="center"/>
    </xf>
    <xf numFmtId="49" fontId="24" fillId="0" borderId="11" xfId="0" applyNumberFormat="1" applyFont="1" applyBorder="1"/>
    <xf numFmtId="0" fontId="24" fillId="0" borderId="0" xfId="0" applyFont="1"/>
    <xf numFmtId="166" fontId="19" fillId="0" borderId="12" xfId="0" applyNumberFormat="1" applyFont="1" applyBorder="1" applyAlignment="1">
      <alignment horizontal="right"/>
    </xf>
    <xf numFmtId="167" fontId="19" fillId="0" borderId="0" xfId="0" applyNumberFormat="1" applyFont="1" applyAlignment="1">
      <alignment horizontal="right"/>
    </xf>
    <xf numFmtId="167" fontId="19" fillId="0" borderId="11" xfId="0" applyNumberFormat="1" applyFont="1" applyBorder="1" applyAlignment="1">
      <alignment horizontal="right"/>
    </xf>
    <xf numFmtId="168" fontId="19" fillId="0" borderId="17" xfId="0" applyNumberFormat="1" applyFont="1" applyBorder="1" applyAlignment="1">
      <alignment horizontal="right"/>
    </xf>
    <xf numFmtId="0" fontId="19" fillId="0" borderId="0" xfId="0" applyFont="1" applyAlignment="1">
      <alignment wrapText="1"/>
    </xf>
    <xf numFmtId="49" fontId="19" fillId="0" borderId="11" xfId="0" applyNumberFormat="1" applyFont="1" applyBorder="1"/>
    <xf numFmtId="49" fontId="19" fillId="0" borderId="0" xfId="0" applyNumberFormat="1" applyFont="1"/>
    <xf numFmtId="169" fontId="19" fillId="0" borderId="11" xfId="0" applyNumberFormat="1" applyFont="1" applyBorder="1"/>
    <xf numFmtId="0" fontId="19" fillId="0" borderId="0" xfId="0" applyFont="1" applyAlignment="1">
      <alignment horizontal="left"/>
    </xf>
    <xf numFmtId="170" fontId="19" fillId="0" borderId="0" xfId="0" applyNumberFormat="1" applyFont="1"/>
    <xf numFmtId="169" fontId="19" fillId="0" borderId="13" xfId="0" applyNumberFormat="1" applyFont="1" applyBorder="1"/>
    <xf numFmtId="49" fontId="19" fillId="0" borderId="3" xfId="0" applyNumberFormat="1" applyFont="1" applyBorder="1"/>
    <xf numFmtId="166" fontId="19" fillId="0" borderId="15" xfId="0" applyNumberFormat="1" applyFont="1" applyBorder="1" applyAlignment="1">
      <alignment horizontal="right"/>
    </xf>
    <xf numFmtId="1" fontId="24" fillId="0" borderId="11" xfId="0" applyNumberFormat="1" applyFont="1" applyBorder="1" applyAlignment="1">
      <alignment horizontal="left"/>
    </xf>
    <xf numFmtId="1" fontId="24" fillId="0" borderId="12" xfId="0" applyNumberFormat="1" applyFont="1" applyBorder="1" applyAlignment="1">
      <alignment horizontal="right"/>
    </xf>
    <xf numFmtId="3" fontId="19" fillId="0" borderId="4" xfId="0" applyNumberFormat="1" applyFont="1" applyBorder="1" applyAlignment="1">
      <alignment horizontal="right"/>
    </xf>
    <xf numFmtId="3" fontId="19" fillId="0" borderId="5" xfId="0" applyNumberFormat="1" applyFont="1" applyBorder="1" applyAlignment="1">
      <alignment horizontal="right"/>
    </xf>
    <xf numFmtId="3" fontId="19" fillId="0" borderId="10" xfId="0" applyNumberFormat="1" applyFont="1" applyBorder="1" applyAlignment="1">
      <alignment horizontal="right"/>
    </xf>
    <xf numFmtId="1" fontId="19" fillId="0" borderId="4" xfId="0" applyNumberFormat="1" applyFont="1" applyBorder="1" applyAlignment="1">
      <alignment horizontal="right"/>
    </xf>
    <xf numFmtId="1" fontId="19" fillId="0" borderId="10" xfId="0" applyNumberFormat="1" applyFont="1" applyBorder="1" applyAlignment="1">
      <alignment horizontal="right"/>
    </xf>
    <xf numFmtId="1" fontId="19" fillId="0" borderId="12" xfId="0" applyNumberFormat="1" applyFont="1" applyBorder="1" applyAlignment="1">
      <alignment horizontal="right"/>
    </xf>
    <xf numFmtId="3" fontId="19" fillId="0" borderId="11" xfId="0" applyNumberFormat="1" applyFont="1" applyBorder="1" applyAlignment="1">
      <alignment horizontal="right"/>
    </xf>
    <xf numFmtId="3" fontId="19" fillId="0" borderId="0" xfId="0" applyNumberFormat="1" applyFont="1" applyAlignment="1">
      <alignment horizontal="right"/>
    </xf>
    <xf numFmtId="3" fontId="19" fillId="0" borderId="17" xfId="0" applyNumberFormat="1" applyFont="1" applyBorder="1" applyAlignment="1">
      <alignment horizontal="right"/>
    </xf>
    <xf numFmtId="171" fontId="19" fillId="0" borderId="11" xfId="0" applyNumberFormat="1" applyFont="1" applyBorder="1" applyAlignment="1">
      <alignment horizontal="right"/>
    </xf>
    <xf numFmtId="172" fontId="19" fillId="0" borderId="17" xfId="0" applyNumberFormat="1" applyFont="1" applyBorder="1" applyAlignment="1">
      <alignment horizontal="right"/>
    </xf>
    <xf numFmtId="167" fontId="19" fillId="0" borderId="11" xfId="0" applyNumberFormat="1" applyFont="1" applyBorder="1" applyAlignment="1">
      <alignment horizontal="right" wrapText="1"/>
    </xf>
    <xf numFmtId="167" fontId="19" fillId="0" borderId="17" xfId="0" applyNumberFormat="1" applyFont="1" applyBorder="1" applyAlignment="1">
      <alignment horizontal="right"/>
    </xf>
    <xf numFmtId="165" fontId="24" fillId="0" borderId="12" xfId="0" applyNumberFormat="1" applyFont="1" applyBorder="1" applyAlignment="1">
      <alignment horizontal="right"/>
    </xf>
    <xf numFmtId="49" fontId="19" fillId="0" borderId="13" xfId="0" applyNumberFormat="1" applyFont="1" applyBorder="1"/>
    <xf numFmtId="167" fontId="19" fillId="0" borderId="13" xfId="0" applyNumberFormat="1" applyFont="1" applyBorder="1" applyAlignment="1">
      <alignment horizontal="right"/>
    </xf>
    <xf numFmtId="167" fontId="19" fillId="0" borderId="3" xfId="0" applyNumberFormat="1" applyFont="1" applyBorder="1" applyAlignment="1">
      <alignment horizontal="right"/>
    </xf>
    <xf numFmtId="167" fontId="19" fillId="0" borderId="14" xfId="0" applyNumberFormat="1" applyFont="1" applyBorder="1" applyAlignment="1">
      <alignment horizontal="right"/>
    </xf>
    <xf numFmtId="168" fontId="19" fillId="0" borderId="14" xfId="0" applyNumberFormat="1" applyFont="1" applyBorder="1" applyAlignment="1">
      <alignment horizontal="right"/>
    </xf>
    <xf numFmtId="0" fontId="23"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vertical="top"/>
    </xf>
    <xf numFmtId="0" fontId="23" fillId="0" borderId="0" xfId="0" applyFont="1" applyAlignment="1">
      <alignment horizontal="left" wrapText="1"/>
    </xf>
    <xf numFmtId="0" fontId="25" fillId="0" borderId="0" xfId="0" applyFont="1" applyAlignment="1">
      <alignment horizontal="left" wrapText="1"/>
    </xf>
    <xf numFmtId="0" fontId="25" fillId="0" borderId="0" xfId="0" applyFont="1" applyAlignment="1">
      <alignment horizontal="left"/>
    </xf>
    <xf numFmtId="0" fontId="25" fillId="0" borderId="0" xfId="0" applyFont="1" applyAlignment="1">
      <alignment horizontal="left" vertical="center" wrapText="1"/>
    </xf>
    <xf numFmtId="0" fontId="25" fillId="0" borderId="0" xfId="0" applyFont="1" applyAlignment="1">
      <alignment horizontal="left" vertical="center"/>
    </xf>
    <xf numFmtId="3" fontId="19" fillId="0" borderId="0" xfId="0" applyNumberFormat="1" applyFont="1"/>
    <xf numFmtId="165" fontId="19" fillId="0" borderId="0" xfId="0" applyNumberFormat="1" applyFont="1"/>
    <xf numFmtId="0" fontId="27" fillId="3" borderId="0" xfId="0" applyFont="1" applyFill="1"/>
    <xf numFmtId="0" fontId="27" fillId="0" borderId="0" xfId="0" applyFont="1"/>
    <xf numFmtId="0" fontId="20" fillId="3" borderId="0" xfId="0" applyFont="1" applyFill="1"/>
    <xf numFmtId="0" fontId="20" fillId="0" borderId="0" xfId="0" applyFont="1"/>
    <xf numFmtId="0" fontId="20" fillId="0" borderId="0" xfId="0" applyFont="1" applyAlignment="1">
      <alignment horizontal="centerContinuous"/>
    </xf>
    <xf numFmtId="0" fontId="19"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horizontal="center"/>
    </xf>
    <xf numFmtId="0" fontId="18" fillId="0" borderId="3" xfId="0" applyFont="1" applyBorder="1"/>
    <xf numFmtId="0" fontId="19" fillId="0" borderId="3" xfId="0" applyFont="1" applyBorder="1"/>
    <xf numFmtId="0" fontId="19" fillId="0" borderId="3" xfId="0" applyFont="1" applyBorder="1" applyAlignment="1">
      <alignment vertical="center"/>
    </xf>
    <xf numFmtId="0" fontId="19" fillId="0" borderId="3" xfId="0" applyFont="1" applyBorder="1" applyAlignment="1">
      <alignment horizontal="center" vertical="top"/>
    </xf>
    <xf numFmtId="173" fontId="12" fillId="0" borderId="4" xfId="0" applyNumberFormat="1" applyFont="1" applyBorder="1" applyAlignment="1">
      <alignment horizontal="left" vertical="center"/>
    </xf>
    <xf numFmtId="173" fontId="12" fillId="0" borderId="5" xfId="0" applyNumberFormat="1" applyFont="1" applyBorder="1" applyAlignment="1">
      <alignment horizontal="left" vertical="center"/>
    </xf>
    <xf numFmtId="173" fontId="12" fillId="0" borderId="10" xfId="0" applyNumberFormat="1" applyFont="1" applyBorder="1" applyAlignment="1">
      <alignment horizontal="left" vertical="center"/>
    </xf>
    <xf numFmtId="173" fontId="19" fillId="0" borderId="11" xfId="0" applyNumberFormat="1" applyFont="1" applyBorder="1" applyAlignment="1">
      <alignment vertical="center"/>
    </xf>
    <xf numFmtId="173" fontId="19" fillId="0" borderId="0" xfId="0" applyNumberFormat="1" applyFont="1" applyAlignment="1">
      <alignment vertical="center"/>
    </xf>
    <xf numFmtId="173" fontId="19" fillId="0" borderId="17" xfId="0" applyNumberFormat="1" applyFont="1" applyBorder="1" applyAlignment="1">
      <alignment vertical="center"/>
    </xf>
    <xf numFmtId="0" fontId="18" fillId="0" borderId="0" xfId="0" applyFont="1" applyAlignment="1">
      <alignment vertical="center"/>
    </xf>
    <xf numFmtId="165" fontId="19" fillId="0" borderId="3" xfId="0" applyNumberFormat="1" applyFont="1" applyBorder="1"/>
    <xf numFmtId="171" fontId="19" fillId="0" borderId="3" xfId="0" applyNumberFormat="1" applyFont="1" applyBorder="1"/>
    <xf numFmtId="171" fontId="19" fillId="0" borderId="14" xfId="0" applyNumberFormat="1" applyFont="1" applyBorder="1"/>
    <xf numFmtId="172" fontId="19" fillId="0" borderId="0" xfId="0" applyNumberFormat="1" applyFont="1"/>
    <xf numFmtId="171" fontId="19" fillId="0" borderId="0" xfId="0" applyNumberFormat="1" applyFont="1"/>
    <xf numFmtId="171" fontId="19" fillId="0" borderId="17" xfId="0" applyNumberFormat="1" applyFont="1" applyBorder="1"/>
    <xf numFmtId="172" fontId="28" fillId="3" borderId="0" xfId="0" applyNumberFormat="1" applyFont="1" applyFill="1"/>
    <xf numFmtId="0" fontId="28" fillId="0" borderId="0" xfId="0" applyFont="1"/>
    <xf numFmtId="173" fontId="19" fillId="0" borderId="11" xfId="0" applyNumberFormat="1" applyFont="1" applyBorder="1" applyAlignment="1">
      <alignment horizontal="left" vertical="center"/>
    </xf>
    <xf numFmtId="173" fontId="19" fillId="0" borderId="0" xfId="0" applyNumberFormat="1" applyFont="1" applyAlignment="1">
      <alignment horizontal="left" vertical="center"/>
    </xf>
    <xf numFmtId="173" fontId="19" fillId="0" borderId="17" xfId="0" applyNumberFormat="1" applyFont="1" applyBorder="1" applyAlignment="1">
      <alignment horizontal="left" vertical="center"/>
    </xf>
    <xf numFmtId="0" fontId="24" fillId="0" borderId="11" xfId="0" applyFont="1" applyBorder="1" applyAlignment="1">
      <alignment horizontal="left" vertical="center" wrapText="1"/>
    </xf>
    <xf numFmtId="0" fontId="24" fillId="0" borderId="0" xfId="0" applyFont="1" applyAlignment="1">
      <alignment horizontal="left" vertical="center" wrapText="1"/>
    </xf>
    <xf numFmtId="1" fontId="19" fillId="0" borderId="0" xfId="0" applyNumberFormat="1" applyFont="1" applyAlignment="1">
      <alignment horizontal="right" vertical="center"/>
    </xf>
    <xf numFmtId="171" fontId="19" fillId="0" borderId="0" xfId="0" applyNumberFormat="1" applyFont="1" applyAlignment="1">
      <alignment vertical="center"/>
    </xf>
    <xf numFmtId="171" fontId="19" fillId="0" borderId="17" xfId="0" applyNumberFormat="1" applyFont="1" applyBorder="1" applyAlignment="1">
      <alignment vertical="center"/>
    </xf>
    <xf numFmtId="0" fontId="19" fillId="0" borderId="0" xfId="0" applyFont="1" applyAlignment="1">
      <alignment vertical="center"/>
    </xf>
    <xf numFmtId="0" fontId="19" fillId="0" borderId="11" xfId="0" applyFont="1" applyBorder="1" applyAlignment="1">
      <alignment horizontal="left" vertical="center" wrapText="1"/>
    </xf>
    <xf numFmtId="49" fontId="19" fillId="0" borderId="0" xfId="0" applyNumberFormat="1" applyFont="1" applyAlignment="1">
      <alignment horizontal="left" vertical="center" wrapText="1"/>
    </xf>
    <xf numFmtId="174" fontId="19" fillId="0" borderId="0" xfId="0" applyNumberFormat="1" applyFont="1" applyAlignment="1">
      <alignment horizontal="right" vertical="center" wrapText="1"/>
    </xf>
    <xf numFmtId="171" fontId="19" fillId="0" borderId="0" xfId="0" applyNumberFormat="1" applyFont="1" applyAlignment="1">
      <alignment vertical="center" wrapText="1"/>
    </xf>
    <xf numFmtId="171" fontId="19" fillId="0" borderId="17" xfId="0" applyNumberFormat="1" applyFont="1" applyBorder="1" applyAlignment="1">
      <alignment vertical="center" wrapText="1"/>
    </xf>
    <xf numFmtId="0" fontId="19" fillId="0" borderId="0" xfId="0" applyFont="1" applyAlignment="1">
      <alignment vertical="center" wrapText="1"/>
    </xf>
    <xf numFmtId="170" fontId="19" fillId="0" borderId="0" xfId="0" applyNumberFormat="1" applyFont="1" applyAlignment="1">
      <alignment horizontal="left" vertical="center" wrapText="1"/>
    </xf>
    <xf numFmtId="0" fontId="25" fillId="0" borderId="0" xfId="0" applyFont="1" applyAlignment="1">
      <alignment vertical="center" wrapText="1"/>
    </xf>
    <xf numFmtId="170" fontId="19" fillId="0" borderId="0" xfId="0" applyNumberFormat="1" applyFont="1" applyAlignment="1">
      <alignment horizontal="left" vertical="center" wrapText="1"/>
    </xf>
    <xf numFmtId="0" fontId="19" fillId="0" borderId="11" xfId="0" applyFont="1" applyBorder="1" applyAlignment="1">
      <alignment horizontal="left" vertical="center"/>
    </xf>
    <xf numFmtId="170"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167"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0" fontId="24" fillId="0" borderId="11" xfId="0" applyFont="1" applyBorder="1" applyAlignment="1">
      <alignment vertical="center"/>
    </xf>
    <xf numFmtId="49" fontId="19" fillId="0" borderId="0" xfId="0" applyNumberFormat="1" applyFont="1" applyAlignment="1">
      <alignment vertical="center"/>
    </xf>
    <xf numFmtId="170" fontId="19" fillId="0" borderId="11" xfId="0" applyNumberFormat="1" applyFont="1" applyBorder="1" applyAlignment="1">
      <alignment vertical="center" wrapText="1"/>
    </xf>
    <xf numFmtId="170" fontId="19" fillId="0" borderId="0" xfId="0" applyNumberFormat="1" applyFont="1" applyAlignment="1">
      <alignment vertical="center" wrapText="1"/>
    </xf>
    <xf numFmtId="0" fontId="19" fillId="0" borderId="13" xfId="0" applyFont="1" applyBorder="1"/>
    <xf numFmtId="170" fontId="19" fillId="0" borderId="3" xfId="0" applyNumberFormat="1" applyFont="1" applyBorder="1"/>
    <xf numFmtId="3" fontId="19" fillId="0" borderId="3" xfId="0" applyNumberFormat="1" applyFont="1" applyBorder="1"/>
    <xf numFmtId="3" fontId="19" fillId="0" borderId="14" xfId="0" applyNumberFormat="1" applyFont="1" applyBorder="1"/>
    <xf numFmtId="0" fontId="25" fillId="0" borderId="0" xfId="0" applyFont="1"/>
    <xf numFmtId="0" fontId="25" fillId="0" borderId="0" xfId="0" applyFont="1" applyAlignment="1">
      <alignment horizontal="right"/>
    </xf>
    <xf numFmtId="0" fontId="29" fillId="3" borderId="0" xfId="0" applyFont="1" applyFill="1"/>
    <xf numFmtId="0" fontId="29" fillId="0" borderId="0" xfId="0" applyFont="1"/>
    <xf numFmtId="0" fontId="25" fillId="0" borderId="0" xfId="0" applyFont="1" applyAlignment="1">
      <alignment horizontal="left" vertical="top" wrapText="1"/>
    </xf>
    <xf numFmtId="0" fontId="28" fillId="3" borderId="0" xfId="0" applyFont="1" applyFill="1"/>
    <xf numFmtId="0" fontId="21" fillId="0" borderId="3" xfId="0" applyFont="1" applyBorder="1" applyAlignment="1">
      <alignment wrapText="1"/>
    </xf>
    <xf numFmtId="0" fontId="21" fillId="0" borderId="3" xfId="0" applyFont="1" applyBorder="1"/>
    <xf numFmtId="1" fontId="24" fillId="0" borderId="5" xfId="0" applyNumberFormat="1" applyFont="1" applyBorder="1" applyAlignment="1">
      <alignment horizontal="center"/>
    </xf>
    <xf numFmtId="1" fontId="24" fillId="0" borderId="6" xfId="0" applyNumberFormat="1" applyFont="1" applyBorder="1" applyAlignment="1">
      <alignment horizontal="center"/>
    </xf>
    <xf numFmtId="171" fontId="19" fillId="0" borderId="4" xfId="0" applyNumberFormat="1" applyFont="1" applyBorder="1"/>
    <xf numFmtId="171" fontId="19" fillId="0" borderId="5" xfId="0" applyNumberFormat="1" applyFont="1" applyBorder="1"/>
    <xf numFmtId="171" fontId="19" fillId="0" borderId="10" xfId="0" applyNumberFormat="1" applyFont="1" applyBorder="1"/>
    <xf numFmtId="172" fontId="19" fillId="0" borderId="10" xfId="0" applyNumberFormat="1" applyFont="1" applyBorder="1"/>
    <xf numFmtId="167" fontId="19" fillId="0" borderId="11" xfId="0" applyNumberFormat="1" applyFont="1" applyBorder="1"/>
    <xf numFmtId="167" fontId="19" fillId="0" borderId="0" xfId="0" applyNumberFormat="1" applyFont="1"/>
    <xf numFmtId="167" fontId="19" fillId="0" borderId="4" xfId="0" applyNumberFormat="1" applyFont="1" applyBorder="1"/>
    <xf numFmtId="167" fontId="19" fillId="0" borderId="5" xfId="0" applyNumberFormat="1" applyFont="1" applyBorder="1"/>
    <xf numFmtId="167" fontId="19" fillId="0" borderId="10" xfId="0" applyNumberFormat="1" applyFont="1" applyBorder="1"/>
    <xf numFmtId="167" fontId="19" fillId="0" borderId="11" xfId="0" applyNumberFormat="1" applyFont="1" applyBorder="1" applyAlignment="1">
      <alignment wrapText="1"/>
    </xf>
    <xf numFmtId="167" fontId="19" fillId="0" borderId="17" xfId="0" applyNumberFormat="1" applyFont="1" applyBorder="1"/>
    <xf numFmtId="0" fontId="30" fillId="0" borderId="0" xfId="0" applyFont="1" applyAlignment="1">
      <alignment horizontal="left" wrapText="1"/>
    </xf>
    <xf numFmtId="0" fontId="19"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9" fillId="0" borderId="0" xfId="0" applyFont="1" applyAlignment="1">
      <alignment horizontal="centerContinuous" vertical="center"/>
    </xf>
    <xf numFmtId="0" fontId="0" fillId="0" borderId="0" xfId="0" applyAlignment="1">
      <alignment horizontal="right" vertical="center"/>
    </xf>
    <xf numFmtId="0" fontId="20" fillId="0" borderId="0" xfId="0" applyFont="1" applyAlignment="1">
      <alignment horizontal="centerContinuous" vertical="center"/>
    </xf>
    <xf numFmtId="0" fontId="20" fillId="0" borderId="0" xfId="0" applyFont="1" applyAlignment="1">
      <alignment horizontal="right" vertical="center"/>
    </xf>
    <xf numFmtId="0" fontId="18" fillId="0" borderId="0" xfId="0" applyFont="1" applyAlignment="1">
      <alignment horizontal="right"/>
    </xf>
    <xf numFmtId="49" fontId="24" fillId="0" borderId="4" xfId="0" applyNumberFormat="1" applyFont="1" applyBorder="1" applyAlignment="1">
      <alignment vertical="center"/>
    </xf>
    <xf numFmtId="49" fontId="24" fillId="0" borderId="0" xfId="0" applyNumberFormat="1" applyFont="1" applyAlignment="1">
      <alignment vertical="center"/>
    </xf>
    <xf numFmtId="0" fontId="24" fillId="0" borderId="0" xfId="0" applyFont="1" applyAlignment="1">
      <alignment vertical="center"/>
    </xf>
    <xf numFmtId="0" fontId="24" fillId="0" borderId="11" xfId="0" applyFont="1" applyBorder="1" applyAlignment="1">
      <alignment horizontal="left" wrapText="1"/>
    </xf>
    <xf numFmtId="0" fontId="24" fillId="0" borderId="0" xfId="0" applyFont="1" applyAlignment="1">
      <alignment horizontal="left" wrapText="1"/>
    </xf>
    <xf numFmtId="0" fontId="24" fillId="0" borderId="17" xfId="0" applyFont="1" applyBorder="1" applyAlignment="1">
      <alignment horizontal="left" wrapText="1"/>
    </xf>
    <xf numFmtId="49" fontId="19" fillId="0" borderId="0" xfId="0" applyNumberFormat="1" applyFont="1"/>
    <xf numFmtId="0" fontId="19" fillId="0" borderId="0" xfId="0" applyFont="1" applyAlignment="1">
      <alignment horizontal="left" indent="1"/>
    </xf>
    <xf numFmtId="0" fontId="19" fillId="0" borderId="17" xfId="0" applyFont="1" applyBorder="1" applyAlignment="1">
      <alignment horizontal="left" wrapText="1"/>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10" xfId="0" applyFont="1" applyBorder="1" applyAlignment="1">
      <alignment horizontal="left" wrapText="1"/>
    </xf>
    <xf numFmtId="166" fontId="19" fillId="0" borderId="6" xfId="0" applyNumberFormat="1" applyFont="1" applyBorder="1" applyAlignment="1">
      <alignment horizontal="right"/>
    </xf>
    <xf numFmtId="167" fontId="19" fillId="0" borderId="4" xfId="0" applyNumberFormat="1" applyFont="1" applyBorder="1" applyAlignment="1">
      <alignment horizontal="right"/>
    </xf>
    <xf numFmtId="167" fontId="19" fillId="0" borderId="5" xfId="0" applyNumberFormat="1" applyFont="1" applyBorder="1" applyAlignment="1">
      <alignment horizontal="right"/>
    </xf>
    <xf numFmtId="167" fontId="19" fillId="0" borderId="10" xfId="0" applyNumberFormat="1" applyFont="1" applyBorder="1" applyAlignment="1">
      <alignment horizontal="right"/>
    </xf>
    <xf numFmtId="168" fontId="19" fillId="0" borderId="10" xfId="0" applyNumberFormat="1" applyFont="1" applyBorder="1" applyAlignment="1">
      <alignment horizontal="right"/>
    </xf>
    <xf numFmtId="0" fontId="25" fillId="0" borderId="0" xfId="0" applyFont="1" applyAlignment="1">
      <alignment horizontal="left" wrapText="1"/>
    </xf>
    <xf numFmtId="0" fontId="19" fillId="0" borderId="0" xfId="0" applyFont="1" applyAlignment="1">
      <alignment horizontal="right"/>
    </xf>
    <xf numFmtId="3" fontId="19" fillId="0" borderId="0" xfId="0" applyNumberFormat="1" applyFont="1" applyAlignment="1">
      <alignment wrapText="1"/>
    </xf>
    <xf numFmtId="1" fontId="19" fillId="0" borderId="11"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 fontId="19" fillId="0" borderId="13" xfId="0" applyNumberFormat="1" applyFont="1" applyBorder="1" applyAlignment="1">
      <alignment vertical="center" wrapText="1"/>
    </xf>
    <xf numFmtId="1" fontId="19" fillId="0" borderId="14" xfId="0" applyNumberFormat="1" applyFont="1" applyBorder="1" applyAlignment="1">
      <alignment vertical="center" wrapText="1"/>
    </xf>
    <xf numFmtId="0" fontId="24" fillId="0" borderId="4" xfId="0" applyFont="1" applyBorder="1" applyAlignment="1">
      <alignment horizontal="left" vertical="center" wrapText="1"/>
    </xf>
    <xf numFmtId="0" fontId="24" fillId="0" borderId="10" xfId="0" applyFont="1" applyBorder="1" applyAlignment="1">
      <alignment horizontal="left" vertical="center" wrapText="1"/>
    </xf>
    <xf numFmtId="0" fontId="19" fillId="0" borderId="17" xfId="0" applyFont="1" applyBorder="1" applyAlignment="1">
      <alignment horizontal="left" vertical="center"/>
    </xf>
    <xf numFmtId="175" fontId="19" fillId="0" borderId="12" xfId="0" applyNumberFormat="1" applyFont="1" applyBorder="1" applyAlignment="1">
      <alignment horizontal="right"/>
    </xf>
    <xf numFmtId="0" fontId="19" fillId="0" borderId="11" xfId="0" applyFont="1" applyBorder="1" applyAlignment="1">
      <alignment vertical="center" wrapText="1"/>
    </xf>
    <xf numFmtId="49" fontId="19" fillId="0" borderId="17" xfId="0" applyNumberFormat="1" applyFont="1" applyBorder="1" applyAlignment="1">
      <alignment vertical="center" wrapText="1"/>
    </xf>
    <xf numFmtId="0" fontId="19" fillId="0" borderId="11" xfId="0" applyFont="1" applyBorder="1" applyAlignment="1">
      <alignment vertical="center"/>
    </xf>
    <xf numFmtId="0" fontId="19" fillId="0" borderId="17"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49" fontId="24" fillId="0" borderId="4" xfId="0" applyNumberFormat="1" applyFont="1" applyBorder="1" applyAlignment="1">
      <alignment horizontal="left" vertical="center"/>
    </xf>
    <xf numFmtId="0" fontId="19" fillId="0" borderId="5" xfId="0" applyFont="1" applyBorder="1" applyAlignment="1">
      <alignment horizontal="left" vertical="center"/>
    </xf>
    <xf numFmtId="0" fontId="19" fillId="0" borderId="5" xfId="0" quotePrefix="1" applyFont="1" applyBorder="1" applyAlignment="1">
      <alignment horizontal="left" vertical="center"/>
    </xf>
    <xf numFmtId="166" fontId="19" fillId="0" borderId="6" xfId="0" applyNumberFormat="1" applyFont="1" applyBorder="1" applyAlignment="1">
      <alignment horizontal="right" vertical="center"/>
    </xf>
    <xf numFmtId="167" fontId="19" fillId="0" borderId="4" xfId="0" applyNumberFormat="1" applyFont="1" applyBorder="1" applyAlignment="1">
      <alignment vertical="center"/>
    </xf>
    <xf numFmtId="167" fontId="19" fillId="0" borderId="5" xfId="0" applyNumberFormat="1" applyFont="1" applyBorder="1" applyAlignment="1">
      <alignment vertical="center"/>
    </xf>
    <xf numFmtId="167" fontId="19" fillId="0" borderId="10" xfId="0" applyNumberFormat="1" applyFont="1" applyBorder="1" applyAlignment="1">
      <alignment horizontal="right" vertical="center"/>
    </xf>
    <xf numFmtId="167" fontId="19" fillId="0" borderId="4" xfId="0" applyNumberFormat="1" applyFont="1" applyBorder="1" applyAlignment="1">
      <alignment horizontal="right" vertical="center"/>
    </xf>
    <xf numFmtId="168" fontId="19" fillId="0" borderId="10" xfId="0" applyNumberFormat="1" applyFont="1" applyBorder="1" applyAlignment="1">
      <alignment horizontal="right" vertical="center"/>
    </xf>
    <xf numFmtId="0" fontId="24" fillId="4" borderId="11" xfId="0" applyFont="1" applyFill="1" applyBorder="1" applyAlignment="1">
      <alignment horizontal="left" vertical="center"/>
    </xf>
    <xf numFmtId="0" fontId="24" fillId="4" borderId="0" xfId="0" applyFont="1" applyFill="1" applyAlignment="1">
      <alignment horizontal="left" vertical="center"/>
    </xf>
    <xf numFmtId="0" fontId="24" fillId="4" borderId="0" xfId="0" applyFont="1" applyFill="1" applyAlignment="1">
      <alignment vertical="center"/>
    </xf>
    <xf numFmtId="0" fontId="24" fillId="4" borderId="17" xfId="0" applyFont="1" applyFill="1" applyBorder="1" applyAlignment="1">
      <alignment vertical="center"/>
    </xf>
    <xf numFmtId="49" fontId="19" fillId="0" borderId="11" xfId="0" applyNumberFormat="1" applyFont="1" applyBorder="1" applyAlignment="1">
      <alignment horizontal="left" vertical="center"/>
    </xf>
    <xf numFmtId="0" fontId="19" fillId="0" borderId="0" xfId="0" applyFont="1" applyAlignment="1">
      <alignment horizontal="left" vertical="center"/>
    </xf>
    <xf numFmtId="165" fontId="19" fillId="0" borderId="0" xfId="0" applyNumberFormat="1" applyFont="1" applyAlignment="1">
      <alignment horizontal="left" vertical="center"/>
    </xf>
    <xf numFmtId="166" fontId="19" fillId="0" borderId="12" xfId="0" applyNumberFormat="1" applyFont="1" applyBorder="1" applyAlignment="1">
      <alignment horizontal="right" vertical="center"/>
    </xf>
    <xf numFmtId="167" fontId="19" fillId="0" borderId="11" xfId="0" applyNumberFormat="1" applyFont="1" applyBorder="1" applyAlignment="1">
      <alignment horizontal="right" vertical="center"/>
    </xf>
    <xf numFmtId="167" fontId="19" fillId="0" borderId="0" xfId="0" applyNumberFormat="1" applyFont="1" applyAlignment="1">
      <alignment horizontal="right" vertical="center"/>
    </xf>
    <xf numFmtId="167" fontId="19" fillId="0" borderId="17" xfId="0" applyNumberFormat="1" applyFont="1" applyBorder="1" applyAlignment="1">
      <alignment horizontal="right" vertical="center"/>
    </xf>
    <xf numFmtId="168" fontId="19" fillId="0" borderId="17" xfId="0" applyNumberFormat="1" applyFont="1" applyBorder="1" applyAlignment="1">
      <alignment horizontal="right" vertical="center"/>
    </xf>
    <xf numFmtId="0" fontId="24" fillId="4" borderId="4" xfId="0" applyFont="1" applyFill="1" applyBorder="1" applyAlignment="1">
      <alignment horizontal="left" vertical="center"/>
    </xf>
    <xf numFmtId="0" fontId="24" fillId="4" borderId="5" xfId="0" applyFont="1" applyFill="1" applyBorder="1" applyAlignment="1">
      <alignment horizontal="left" vertical="center"/>
    </xf>
    <xf numFmtId="0" fontId="24" fillId="4" borderId="5" xfId="0" applyFont="1" applyFill="1" applyBorder="1" applyAlignment="1">
      <alignment vertical="center"/>
    </xf>
    <xf numFmtId="0" fontId="24" fillId="4" borderId="0" xfId="0" applyFont="1" applyFill="1" applyAlignment="1">
      <alignment horizontal="right" vertical="center"/>
    </xf>
    <xf numFmtId="165" fontId="19" fillId="5" borderId="0" xfId="0" applyNumberFormat="1" applyFont="1" applyFill="1" applyAlignment="1">
      <alignment horizontal="left" vertical="center"/>
    </xf>
    <xf numFmtId="0" fontId="19" fillId="5" borderId="0" xfId="0" applyFont="1" applyFill="1" applyAlignment="1">
      <alignment horizontal="left" vertical="center"/>
    </xf>
    <xf numFmtId="49" fontId="19" fillId="0" borderId="13" xfId="0" applyNumberFormat="1" applyFont="1" applyBorder="1" applyAlignment="1">
      <alignment horizontal="left" vertical="center"/>
    </xf>
    <xf numFmtId="0" fontId="19" fillId="0" borderId="3" xfId="0" applyFont="1" applyBorder="1" applyAlignment="1">
      <alignment horizontal="left" vertical="center"/>
    </xf>
    <xf numFmtId="165" fontId="19" fillId="0" borderId="3" xfId="0" applyNumberFormat="1" applyFont="1" applyBorder="1" applyAlignment="1">
      <alignment horizontal="left" vertical="center"/>
    </xf>
    <xf numFmtId="166" fontId="19" fillId="0" borderId="15" xfId="0" applyNumberFormat="1" applyFont="1" applyBorder="1" applyAlignment="1">
      <alignment horizontal="right" vertical="center"/>
    </xf>
    <xf numFmtId="167" fontId="19" fillId="0" borderId="13" xfId="0" applyNumberFormat="1" applyFont="1" applyBorder="1" applyAlignment="1">
      <alignment horizontal="right" vertical="center"/>
    </xf>
    <xf numFmtId="167" fontId="19" fillId="0" borderId="3" xfId="0" applyNumberFormat="1" applyFont="1" applyBorder="1" applyAlignment="1">
      <alignment horizontal="right" vertical="center"/>
    </xf>
    <xf numFmtId="167" fontId="19" fillId="0" borderId="14" xfId="0" applyNumberFormat="1" applyFont="1" applyBorder="1" applyAlignment="1">
      <alignment horizontal="right" vertical="center"/>
    </xf>
    <xf numFmtId="0" fontId="26" fillId="5" borderId="0" xfId="0" applyFont="1" applyFill="1" applyAlignment="1">
      <alignment horizontal="left"/>
    </xf>
    <xf numFmtId="0" fontId="25" fillId="5" borderId="0" xfId="0" applyFont="1" applyFill="1" applyAlignment="1">
      <alignment horizontal="left"/>
    </xf>
    <xf numFmtId="0" fontId="25" fillId="5" borderId="0" xfId="0" applyFont="1" applyFill="1" applyAlignment="1">
      <alignment horizontal="left" wrapText="1"/>
    </xf>
    <xf numFmtId="0" fontId="32" fillId="0" borderId="0" xfId="0" applyFont="1" applyAlignment="1">
      <alignment horizontal="left" wrapText="1"/>
    </xf>
    <xf numFmtId="3" fontId="19" fillId="0" borderId="11" xfId="0" applyNumberFormat="1" applyFont="1" applyBorder="1"/>
    <xf numFmtId="3" fontId="19" fillId="0" borderId="17" xfId="0" applyNumberFormat="1" applyFont="1" applyBorder="1"/>
    <xf numFmtId="171" fontId="19" fillId="0" borderId="11" xfId="0" applyNumberFormat="1" applyFont="1" applyBorder="1"/>
    <xf numFmtId="172" fontId="19" fillId="0" borderId="17" xfId="0" applyNumberFormat="1" applyFont="1" applyBorder="1"/>
    <xf numFmtId="167" fontId="19" fillId="0" borderId="18" xfId="0" applyNumberFormat="1" applyFont="1" applyBorder="1" applyAlignment="1">
      <alignment horizontal="right"/>
    </xf>
    <xf numFmtId="168" fontId="19" fillId="0" borderId="19" xfId="0" applyNumberFormat="1" applyFont="1" applyBorder="1" applyAlignment="1">
      <alignment horizontal="right"/>
    </xf>
    <xf numFmtId="0" fontId="19" fillId="0" borderId="5" xfId="0" applyFont="1" applyBorder="1" applyAlignment="1">
      <alignment horizontal="left" wrapText="1"/>
    </xf>
    <xf numFmtId="169" fontId="25" fillId="0" borderId="0" xfId="0" applyNumberFormat="1" applyFont="1" applyAlignment="1">
      <alignment horizontal="left"/>
    </xf>
    <xf numFmtId="3" fontId="25" fillId="0" borderId="0" xfId="0" applyNumberFormat="1" applyFont="1" applyAlignment="1">
      <alignment horizontal="left"/>
    </xf>
    <xf numFmtId="165" fontId="25" fillId="0" borderId="0" xfId="0" applyNumberFormat="1" applyFont="1" applyAlignment="1">
      <alignment horizontal="right" vertical="top"/>
    </xf>
    <xf numFmtId="49" fontId="25" fillId="0" borderId="0" xfId="0" applyNumberFormat="1" applyFont="1" applyAlignment="1">
      <alignment horizontal="left"/>
    </xf>
    <xf numFmtId="170" fontId="19" fillId="0" borderId="0" xfId="0" applyNumberFormat="1" applyFont="1" applyAlignment="1">
      <alignment horizontal="left"/>
    </xf>
    <xf numFmtId="3" fontId="19" fillId="0" borderId="0" xfId="0" applyNumberFormat="1" applyFont="1" applyAlignment="1">
      <alignment horizontal="left"/>
    </xf>
    <xf numFmtId="165" fontId="19" fillId="0" borderId="0" xfId="0" applyNumberFormat="1" applyFont="1" applyAlignment="1">
      <alignment horizontal="left"/>
    </xf>
    <xf numFmtId="167" fontId="19" fillId="0" borderId="5" xfId="0" applyNumberFormat="1" applyFont="1" applyBorder="1" applyAlignment="1">
      <alignment horizontal="right" vertical="center"/>
    </xf>
    <xf numFmtId="0" fontId="25" fillId="0" borderId="0" xfId="0" applyFont="1" applyAlignment="1">
      <alignment horizontal="left" vertical="center"/>
    </xf>
    <xf numFmtId="165" fontId="25" fillId="0" borderId="0" xfId="0" applyNumberFormat="1" applyFont="1" applyAlignment="1">
      <alignment horizontal="left"/>
    </xf>
    <xf numFmtId="0" fontId="33" fillId="0" borderId="1" xfId="0" applyFont="1" applyBorder="1" applyAlignment="1">
      <alignment horizontal="left" vertical="center"/>
    </xf>
    <xf numFmtId="0" fontId="33" fillId="0" borderId="1" xfId="0" applyFont="1" applyBorder="1" applyAlignment="1">
      <alignment horizontal="centerContinuous" vertical="center" shrinkToFit="1"/>
    </xf>
    <xf numFmtId="0" fontId="34" fillId="0" borderId="1" xfId="0" applyFont="1" applyBorder="1" applyAlignment="1">
      <alignment horizontal="centerContinuous" vertical="center" shrinkToFit="1"/>
    </xf>
    <xf numFmtId="0" fontId="33" fillId="0" borderId="1" xfId="0" applyFont="1" applyBorder="1" applyAlignment="1">
      <alignment vertical="center"/>
    </xf>
    <xf numFmtId="0" fontId="19" fillId="5" borderId="0" xfId="0" applyFont="1" applyFill="1" applyAlignment="1">
      <alignment horizontal="left"/>
    </xf>
    <xf numFmtId="1" fontId="19" fillId="5" borderId="16" xfId="0" applyNumberFormat="1" applyFont="1" applyFill="1" applyBorder="1" applyAlignment="1">
      <alignment horizontal="center" vertical="center"/>
    </xf>
    <xf numFmtId="0" fontId="19"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10" xfId="0" applyFont="1" applyFill="1" applyBorder="1" applyAlignment="1">
      <alignment horizontal="center" vertical="center" wrapText="1"/>
    </xf>
    <xf numFmtId="49" fontId="19" fillId="5" borderId="16" xfId="0" applyNumberFormat="1" applyFont="1" applyFill="1" applyBorder="1" applyAlignment="1">
      <alignment horizontal="center" vertical="center" wrapText="1"/>
    </xf>
    <xf numFmtId="49" fontId="19" fillId="5" borderId="7" xfId="0" applyNumberFormat="1" applyFont="1" applyFill="1" applyBorder="1" applyAlignment="1">
      <alignment horizontal="center" vertical="center" wrapText="1"/>
    </xf>
    <xf numFmtId="49" fontId="19" fillId="5" borderId="9" xfId="0" applyNumberFormat="1" applyFont="1" applyFill="1" applyBorder="1" applyAlignment="1">
      <alignment horizontal="center" vertical="center" wrapText="1"/>
    </xf>
    <xf numFmtId="49" fontId="19" fillId="5" borderId="6" xfId="0" applyNumberFormat="1" applyFont="1" applyFill="1" applyBorder="1" applyAlignment="1">
      <alignment horizontal="center" vertical="center"/>
    </xf>
    <xf numFmtId="3" fontId="19" fillId="5" borderId="6" xfId="0" applyNumberFormat="1" applyFont="1" applyFill="1" applyBorder="1" applyAlignment="1">
      <alignment horizontal="center" vertical="center"/>
    </xf>
    <xf numFmtId="165" fontId="19" fillId="5" borderId="6" xfId="0" applyNumberFormat="1" applyFont="1" applyFill="1" applyBorder="1" applyAlignment="1">
      <alignment horizontal="center" vertical="center"/>
    </xf>
    <xf numFmtId="1" fontId="19" fillId="5" borderId="6" xfId="0" applyNumberFormat="1" applyFont="1" applyFill="1" applyBorder="1" applyAlignment="1">
      <alignment horizontal="center" vertical="center"/>
    </xf>
    <xf numFmtId="1" fontId="19" fillId="5" borderId="4" xfId="0" applyNumberFormat="1" applyFont="1" applyFill="1" applyBorder="1" applyAlignment="1">
      <alignment horizontal="center" vertical="center"/>
    </xf>
    <xf numFmtId="3" fontId="23" fillId="5" borderId="20" xfId="0" applyNumberFormat="1" applyFont="1" applyFill="1" applyBorder="1" applyAlignment="1">
      <alignment horizontal="center" vertical="center"/>
    </xf>
    <xf numFmtId="3" fontId="23" fillId="5" borderId="21" xfId="0" applyNumberFormat="1" applyFont="1" applyFill="1" applyBorder="1" applyAlignment="1">
      <alignment horizontal="center" vertical="center"/>
    </xf>
    <xf numFmtId="0" fontId="24" fillId="0" borderId="22" xfId="0" applyFont="1" applyBorder="1" applyAlignment="1">
      <alignment horizontal="left" wrapText="1"/>
    </xf>
    <xf numFmtId="0" fontId="24" fillId="0" borderId="23" xfId="0" applyFont="1" applyBorder="1" applyAlignment="1">
      <alignment horizontal="left" wrapText="1"/>
    </xf>
    <xf numFmtId="0" fontId="24" fillId="0" borderId="24" xfId="0" applyFont="1" applyBorder="1" applyAlignment="1">
      <alignment horizontal="left" wrapText="1"/>
    </xf>
    <xf numFmtId="3" fontId="23" fillId="0" borderId="23" xfId="0" applyNumberFormat="1" applyFont="1" applyBorder="1" applyAlignment="1">
      <alignment horizontal="center" vertical="center"/>
    </xf>
    <xf numFmtId="3" fontId="23" fillId="0" borderId="25" xfId="0" applyNumberFormat="1" applyFont="1" applyBorder="1" applyAlignment="1">
      <alignment horizontal="center" vertical="center"/>
    </xf>
    <xf numFmtId="0" fontId="24" fillId="0" borderId="26" xfId="0" applyFont="1" applyBorder="1" applyAlignment="1">
      <alignment horizontal="left"/>
    </xf>
    <xf numFmtId="0" fontId="24" fillId="0" borderId="0" xfId="0" applyFont="1" applyAlignment="1">
      <alignment horizontal="left"/>
    </xf>
    <xf numFmtId="1" fontId="19" fillId="0" borderId="0" xfId="0" applyNumberFormat="1" applyFont="1" applyAlignment="1">
      <alignment horizontal="center" vertical="center"/>
    </xf>
    <xf numFmtId="1" fontId="19" fillId="0" borderId="17" xfId="0" applyNumberFormat="1" applyFont="1" applyBorder="1" applyAlignment="1">
      <alignment horizontal="center" vertical="center"/>
    </xf>
    <xf numFmtId="176" fontId="19" fillId="0" borderId="27" xfId="0" applyNumberFormat="1" applyFont="1" applyBorder="1" applyAlignment="1">
      <alignment horizontal="right"/>
    </xf>
    <xf numFmtId="0" fontId="19" fillId="0" borderId="26" xfId="0" applyFont="1" applyBorder="1" applyAlignment="1">
      <alignment horizontal="left"/>
    </xf>
    <xf numFmtId="0" fontId="19" fillId="0" borderId="28" xfId="0" applyFont="1" applyBorder="1" applyAlignment="1">
      <alignment horizontal="left" vertical="top"/>
    </xf>
    <xf numFmtId="0" fontId="19" fillId="0" borderId="29" xfId="0" applyFont="1" applyBorder="1" applyAlignment="1">
      <alignment vertical="top"/>
    </xf>
    <xf numFmtId="1" fontId="19" fillId="0" borderId="30" xfId="0" applyNumberFormat="1" applyFont="1" applyBorder="1" applyAlignment="1">
      <alignment horizontal="center" vertical="center"/>
    </xf>
    <xf numFmtId="1" fontId="19" fillId="0" borderId="31" xfId="0" applyNumberFormat="1" applyFont="1" applyBorder="1" applyAlignment="1">
      <alignment horizontal="center" vertical="center"/>
    </xf>
    <xf numFmtId="176" fontId="19" fillId="0" borderId="32" xfId="0" applyNumberFormat="1" applyFont="1" applyBorder="1" applyAlignment="1">
      <alignment horizontal="right"/>
    </xf>
    <xf numFmtId="0" fontId="24" fillId="5" borderId="22" xfId="0" applyFont="1" applyFill="1" applyBorder="1" applyAlignment="1">
      <alignment horizontal="left" wrapText="1"/>
    </xf>
    <xf numFmtId="0" fontId="24" fillId="5" borderId="23" xfId="0" applyFont="1" applyFill="1" applyBorder="1" applyAlignment="1">
      <alignment horizontal="left" wrapText="1"/>
    </xf>
    <xf numFmtId="0" fontId="24" fillId="5" borderId="24" xfId="0" applyFont="1" applyFill="1" applyBorder="1" applyAlignment="1">
      <alignment horizontal="left" wrapText="1"/>
    </xf>
    <xf numFmtId="165" fontId="19" fillId="5" borderId="23" xfId="0" applyNumberFormat="1" applyFont="1" applyFill="1" applyBorder="1" applyAlignment="1">
      <alignment horizontal="right"/>
    </xf>
    <xf numFmtId="171" fontId="19" fillId="5" borderId="22" xfId="0" applyNumberFormat="1" applyFont="1" applyFill="1" applyBorder="1" applyAlignment="1">
      <alignment horizontal="right"/>
    </xf>
    <xf numFmtId="176" fontId="19" fillId="5" borderId="24" xfId="0" applyNumberFormat="1" applyFont="1" applyFill="1" applyBorder="1" applyAlignment="1">
      <alignment horizontal="right"/>
    </xf>
    <xf numFmtId="0" fontId="24" fillId="5" borderId="26" xfId="0" applyFont="1" applyFill="1" applyBorder="1" applyAlignment="1">
      <alignment horizontal="left"/>
    </xf>
    <xf numFmtId="0" fontId="24" fillId="5" borderId="0" xfId="0" applyFont="1" applyFill="1" applyAlignment="1">
      <alignment horizontal="left"/>
    </xf>
    <xf numFmtId="1" fontId="19" fillId="5" borderId="0" xfId="0" applyNumberFormat="1" applyFont="1" applyFill="1" applyAlignment="1">
      <alignment horizontal="center" vertical="center"/>
    </xf>
    <xf numFmtId="1" fontId="19" fillId="5" borderId="17" xfId="0" applyNumberFormat="1" applyFont="1" applyFill="1" applyBorder="1" applyAlignment="1">
      <alignment horizontal="center" vertical="center"/>
    </xf>
    <xf numFmtId="167" fontId="19" fillId="5" borderId="26" xfId="0" applyNumberFormat="1" applyFont="1" applyFill="1" applyBorder="1" applyAlignment="1">
      <alignment horizontal="right"/>
    </xf>
    <xf numFmtId="168" fontId="19" fillId="5" borderId="27" xfId="0" applyNumberFormat="1" applyFont="1" applyFill="1" applyBorder="1" applyAlignment="1">
      <alignment horizontal="right"/>
    </xf>
    <xf numFmtId="0" fontId="19" fillId="5" borderId="26" xfId="0" applyFont="1" applyFill="1" applyBorder="1" applyAlignment="1">
      <alignment horizontal="left"/>
    </xf>
    <xf numFmtId="0" fontId="19" fillId="5" borderId="0" xfId="0" applyFont="1" applyFill="1" applyAlignment="1">
      <alignment horizontal="left"/>
    </xf>
    <xf numFmtId="49" fontId="19" fillId="5" borderId="11" xfId="0" applyNumberFormat="1" applyFont="1" applyFill="1" applyBorder="1"/>
    <xf numFmtId="49" fontId="19" fillId="5" borderId="0" xfId="0" applyNumberFormat="1" applyFont="1" applyFill="1"/>
    <xf numFmtId="0" fontId="19" fillId="5" borderId="0" xfId="0" applyFont="1" applyFill="1"/>
    <xf numFmtId="49" fontId="19" fillId="5" borderId="33" xfId="0" applyNumberFormat="1" applyFont="1" applyFill="1" applyBorder="1"/>
    <xf numFmtId="49" fontId="19" fillId="5" borderId="30" xfId="0" applyNumberFormat="1" applyFont="1" applyFill="1" applyBorder="1"/>
    <xf numFmtId="1" fontId="19" fillId="5" borderId="30" xfId="0" applyNumberFormat="1" applyFont="1" applyFill="1" applyBorder="1" applyAlignment="1">
      <alignment horizontal="center" vertical="center"/>
    </xf>
    <xf numFmtId="1" fontId="19" fillId="5" borderId="31" xfId="0" applyNumberFormat="1" applyFont="1" applyFill="1" applyBorder="1" applyAlignment="1">
      <alignment horizontal="center" vertical="center"/>
    </xf>
    <xf numFmtId="168" fontId="19" fillId="5" borderId="32" xfId="0" applyNumberFormat="1" applyFont="1" applyFill="1" applyBorder="1" applyAlignment="1">
      <alignment horizontal="right"/>
    </xf>
    <xf numFmtId="49" fontId="24" fillId="5" borderId="22" xfId="0" applyNumberFormat="1" applyFont="1" applyFill="1" applyBorder="1"/>
    <xf numFmtId="170" fontId="24" fillId="5" borderId="23" xfId="0" applyNumberFormat="1" applyFont="1" applyFill="1" applyBorder="1"/>
    <xf numFmtId="0" fontId="24" fillId="5" borderId="23" xfId="0" applyFont="1" applyFill="1" applyBorder="1"/>
    <xf numFmtId="170" fontId="24" fillId="5" borderId="24" xfId="0" applyNumberFormat="1" applyFont="1" applyFill="1" applyBorder="1"/>
    <xf numFmtId="176" fontId="19" fillId="5" borderId="17" xfId="0" applyNumberFormat="1" applyFont="1" applyFill="1" applyBorder="1" applyAlignment="1">
      <alignment horizontal="right"/>
    </xf>
    <xf numFmtId="0" fontId="19" fillId="5" borderId="26" xfId="0" applyFont="1" applyFill="1" applyBorder="1"/>
    <xf numFmtId="49" fontId="19" fillId="5" borderId="0" xfId="0" applyNumberFormat="1" applyFont="1" applyFill="1" applyAlignment="1">
      <alignment horizontal="left"/>
    </xf>
    <xf numFmtId="170" fontId="19" fillId="5" borderId="17" xfId="0" applyNumberFormat="1" applyFont="1" applyFill="1" applyBorder="1"/>
    <xf numFmtId="170" fontId="19" fillId="5" borderId="0" xfId="0" applyNumberFormat="1" applyFont="1" applyFill="1"/>
    <xf numFmtId="169" fontId="19" fillId="5" borderId="0" xfId="0" applyNumberFormat="1" applyFont="1" applyFill="1"/>
    <xf numFmtId="169" fontId="19" fillId="5" borderId="17" xfId="0" applyNumberFormat="1" applyFont="1" applyFill="1" applyBorder="1"/>
    <xf numFmtId="0" fontId="19" fillId="5" borderId="28" xfId="0" applyFont="1" applyFill="1" applyBorder="1"/>
    <xf numFmtId="170" fontId="19" fillId="5" borderId="30" xfId="0" applyNumberFormat="1" applyFont="1" applyFill="1" applyBorder="1"/>
    <xf numFmtId="49" fontId="19" fillId="5" borderId="30" xfId="0" applyNumberFormat="1" applyFont="1" applyFill="1" applyBorder="1" applyAlignment="1">
      <alignment horizontal="left"/>
    </xf>
    <xf numFmtId="170" fontId="19" fillId="5" borderId="31" xfId="0" applyNumberFormat="1" applyFont="1" applyFill="1" applyBorder="1"/>
    <xf numFmtId="176" fontId="19" fillId="5" borderId="14" xfId="0" applyNumberFormat="1" applyFont="1" applyFill="1" applyBorder="1" applyAlignment="1">
      <alignment horizontal="right"/>
    </xf>
    <xf numFmtId="0" fontId="26" fillId="0" borderId="0" xfId="0" applyFont="1" applyAlignment="1">
      <alignment horizontal="left" wrapText="1"/>
    </xf>
    <xf numFmtId="0" fontId="26" fillId="0" borderId="0" xfId="0" applyFont="1" applyAlignment="1">
      <alignment horizontal="left"/>
    </xf>
    <xf numFmtId="0" fontId="35" fillId="0" borderId="0" xfId="0" applyFont="1" applyAlignment="1">
      <alignment horizontal="left"/>
    </xf>
    <xf numFmtId="0" fontId="36" fillId="0" borderId="0" xfId="0" applyFont="1" applyAlignment="1">
      <alignment horizontal="left"/>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1" fontId="19" fillId="5" borderId="4" xfId="0" applyNumberFormat="1" applyFont="1" applyFill="1" applyBorder="1" applyAlignment="1">
      <alignment horizontal="center" vertical="center" wrapText="1"/>
    </xf>
    <xf numFmtId="1" fontId="19" fillId="5" borderId="10" xfId="0" applyNumberFormat="1" applyFont="1" applyFill="1" applyBorder="1" applyAlignment="1">
      <alignment horizontal="center" vertical="center" wrapText="1"/>
    </xf>
    <xf numFmtId="1" fontId="19" fillId="5" borderId="13" xfId="0" applyNumberFormat="1" applyFont="1" applyFill="1" applyBorder="1" applyAlignment="1">
      <alignment horizontal="center" vertical="center" wrapText="1"/>
    </xf>
    <xf numFmtId="1" fontId="19" fillId="5" borderId="14" xfId="0" applyNumberFormat="1" applyFont="1" applyFill="1" applyBorder="1" applyAlignment="1">
      <alignment horizontal="center" vertical="center" wrapText="1"/>
    </xf>
    <xf numFmtId="0" fontId="26" fillId="5" borderId="0" xfId="0" applyFont="1" applyFill="1" applyAlignment="1">
      <alignment horizontal="left"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0" xfId="0" applyFont="1"/>
    <xf numFmtId="0" fontId="0" fillId="0" borderId="0" xfId="0" applyAlignment="1">
      <alignment horizontal="center"/>
    </xf>
    <xf numFmtId="0" fontId="19" fillId="5" borderId="0" xfId="0" applyFont="1" applyFill="1" applyAlignment="1">
      <alignment horizontal="left" wrapText="1"/>
    </xf>
    <xf numFmtId="0" fontId="19" fillId="0" borderId="0" xfId="0" applyFont="1" applyAlignment="1">
      <alignment horizontal="left" vertical="center" wrapText="1"/>
    </xf>
    <xf numFmtId="0" fontId="20" fillId="0" borderId="0" xfId="0" applyFont="1" applyAlignment="1">
      <alignment horizontal="centerContinuous" vertical="top"/>
    </xf>
    <xf numFmtId="0" fontId="37" fillId="0" borderId="3" xfId="0" applyFont="1" applyBorder="1" applyAlignment="1">
      <alignment horizontal="left" wrapText="1"/>
    </xf>
    <xf numFmtId="1" fontId="19" fillId="0" borderId="16"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0" fontId="19" fillId="5" borderId="7" xfId="0" applyFont="1" applyFill="1" applyBorder="1" applyAlignment="1">
      <alignment horizontal="center" wrapText="1"/>
    </xf>
    <xf numFmtId="0" fontId="10" fillId="5" borderId="9" xfId="0" applyFont="1" applyFill="1" applyBorder="1" applyAlignment="1">
      <alignment horizontal="center"/>
    </xf>
    <xf numFmtId="1" fontId="19" fillId="0" borderId="16"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0" fontId="19" fillId="0" borderId="7" xfId="0" applyFont="1" applyBorder="1" applyAlignment="1">
      <alignment horizontal="center" vertical="center"/>
    </xf>
    <xf numFmtId="1" fontId="19" fillId="5" borderId="16" xfId="0" applyNumberFormat="1" applyFont="1" applyFill="1" applyBorder="1" applyAlignment="1">
      <alignment horizontal="center" vertical="center" wrapText="1"/>
    </xf>
    <xf numFmtId="0" fontId="19" fillId="5" borderId="16" xfId="0" applyFont="1" applyFill="1" applyBorder="1" applyAlignment="1">
      <alignment horizontal="center" vertical="center"/>
    </xf>
    <xf numFmtId="1" fontId="23" fillId="0" borderId="7" xfId="0" applyNumberFormat="1" applyFont="1" applyBorder="1" applyAlignment="1">
      <alignment horizontal="center" vertical="center"/>
    </xf>
    <xf numFmtId="1" fontId="23" fillId="5" borderId="16" xfId="0" applyNumberFormat="1" applyFont="1" applyFill="1" applyBorder="1" applyAlignment="1">
      <alignment horizontal="center" vertical="center"/>
    </xf>
    <xf numFmtId="177" fontId="19" fillId="0" borderId="12" xfId="0" applyNumberFormat="1" applyFont="1" applyBorder="1" applyAlignment="1">
      <alignment horizontal="left"/>
    </xf>
    <xf numFmtId="167" fontId="19" fillId="5" borderId="11" xfId="0" applyNumberFormat="1" applyFont="1" applyFill="1" applyBorder="1" applyAlignment="1">
      <alignment horizontal="right"/>
    </xf>
    <xf numFmtId="167" fontId="19" fillId="5" borderId="17" xfId="0" applyNumberFormat="1" applyFont="1" applyFill="1" applyBorder="1" applyAlignment="1">
      <alignment horizontal="right"/>
    </xf>
    <xf numFmtId="177" fontId="19" fillId="0" borderId="12" xfId="0" quotePrefix="1" applyNumberFormat="1" applyFont="1" applyBorder="1" applyAlignment="1">
      <alignment horizontal="left"/>
    </xf>
    <xf numFmtId="167" fontId="19" fillId="5" borderId="13" xfId="0" applyNumberFormat="1" applyFont="1" applyFill="1" applyBorder="1" applyAlignment="1">
      <alignment horizontal="right"/>
    </xf>
    <xf numFmtId="167" fontId="19" fillId="5" borderId="14" xfId="0" applyNumberFormat="1" applyFont="1" applyFill="1" applyBorder="1" applyAlignment="1">
      <alignment horizontal="right"/>
    </xf>
    <xf numFmtId="0" fontId="19" fillId="0" borderId="5" xfId="0" applyFont="1" applyBorder="1" applyAlignment="1">
      <alignment horizontal="left"/>
    </xf>
    <xf numFmtId="0" fontId="38"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12" fillId="0" borderId="0" xfId="0" applyFont="1"/>
    <xf numFmtId="0" fontId="0" fillId="0" borderId="1" xfId="0" applyBorder="1" applyAlignment="1">
      <alignment horizontal="right"/>
    </xf>
    <xf numFmtId="0" fontId="0" fillId="0" borderId="0" xfId="0" applyAlignment="1">
      <alignment horizontal="left" vertical="top"/>
    </xf>
    <xf numFmtId="0" fontId="13" fillId="0" borderId="0" xfId="0" applyFont="1" applyAlignment="1">
      <alignment horizontal="left" vertical="top"/>
    </xf>
    <xf numFmtId="0" fontId="0" fillId="0" borderId="0" xfId="0" applyAlignment="1">
      <alignment horizontal="justify" vertical="top"/>
    </xf>
    <xf numFmtId="0" fontId="10" fillId="0" borderId="0" xfId="0" applyFont="1" applyAlignment="1">
      <alignment horizontal="justify" vertical="top" wrapText="1"/>
    </xf>
    <xf numFmtId="0" fontId="0" fillId="0" borderId="0" xfId="0" applyAlignment="1">
      <alignment horizontal="justify"/>
    </xf>
    <xf numFmtId="0" fontId="39" fillId="0" borderId="0" xfId="0" applyFont="1" applyAlignment="1">
      <alignment horizontal="justify" vertical="top" wrapText="1"/>
    </xf>
    <xf numFmtId="0" fontId="3" fillId="0" borderId="0" xfId="0" applyFont="1" applyAlignment="1">
      <alignment horizontal="left" vertical="top"/>
    </xf>
    <xf numFmtId="0" fontId="10"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0" fillId="0" borderId="0" xfId="0" applyFont="1" applyAlignment="1">
      <alignment horizontal="left" vertical="top"/>
    </xf>
    <xf numFmtId="0" fontId="40" fillId="0" borderId="0" xfId="0" applyFont="1" applyAlignment="1">
      <alignment horizontal="left" vertical="top"/>
    </xf>
    <xf numFmtId="0" fontId="0" fillId="0" borderId="0" xfId="0" applyAlignment="1">
      <alignment horizontal="left" vertical="top" wrapText="1"/>
    </xf>
    <xf numFmtId="0" fontId="9" fillId="0" borderId="0" xfId="0" applyFont="1" applyAlignment="1">
      <alignment horizontal="left" vertical="top"/>
    </xf>
    <xf numFmtId="178" fontId="41" fillId="5" borderId="1" xfId="2" applyNumberFormat="1" applyFont="1" applyFill="1" applyBorder="1" applyAlignment="1">
      <alignment horizontal="right" vertical="center"/>
    </xf>
    <xf numFmtId="0" fontId="10" fillId="5" borderId="0" xfId="3" applyFont="1" applyFill="1"/>
    <xf numFmtId="0" fontId="43" fillId="5" borderId="0" xfId="4" applyFont="1" applyFill="1"/>
    <xf numFmtId="0" fontId="44" fillId="0" borderId="0" xfId="5" applyFont="1" applyAlignment="1">
      <alignment horizontal="right" readingOrder="1"/>
    </xf>
    <xf numFmtId="0" fontId="2"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7"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3" fillId="0" borderId="0" xfId="2" applyFont="1" applyAlignment="1">
      <alignment horizontal="left" vertical="top"/>
    </xf>
    <xf numFmtId="0" fontId="41" fillId="5" borderId="0" xfId="4" applyFont="1" applyFill="1" applyAlignment="1">
      <alignment horizontal="justify" vertical="top" wrapText="1"/>
    </xf>
    <xf numFmtId="0" fontId="4" fillId="5" borderId="0" xfId="6" applyFont="1" applyFill="1" applyAlignment="1">
      <alignment horizontal="left" wrapText="1"/>
    </xf>
    <xf numFmtId="0" fontId="48" fillId="0" borderId="0" xfId="8" applyFont="1" applyAlignment="1">
      <alignment horizontal="left" vertical="top"/>
    </xf>
    <xf numFmtId="0" fontId="9" fillId="0" borderId="0" xfId="8" applyFont="1" applyAlignment="1">
      <alignment horizontal="left" vertical="top"/>
    </xf>
    <xf numFmtId="0" fontId="4" fillId="0" borderId="0" xfId="9" applyFont="1" applyAlignment="1">
      <alignment horizontal="left" vertical="top" wrapText="1"/>
    </xf>
    <xf numFmtId="0" fontId="13" fillId="0" borderId="0" xfId="7" applyFont="1" applyAlignment="1">
      <alignment horizontal="left" vertical="top"/>
    </xf>
    <xf numFmtId="0" fontId="10"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7" fillId="0" borderId="0" xfId="10" applyFont="1" applyAlignment="1" applyProtection="1">
      <alignment horizontal="left" vertical="top" wrapText="1"/>
    </xf>
    <xf numFmtId="0" fontId="12" fillId="0" borderId="0" xfId="7" applyFont="1" applyAlignment="1">
      <alignment horizontal="justify" vertical="top" wrapText="1"/>
    </xf>
    <xf numFmtId="0" fontId="3" fillId="0" borderId="0" xfId="7" applyAlignment="1">
      <alignment horizontal="justify" vertical="top"/>
    </xf>
    <xf numFmtId="0" fontId="47"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10" fillId="0" borderId="0" xfId="7" applyFont="1" applyAlignment="1">
      <alignment horizontal="left" vertical="top" wrapText="1"/>
    </xf>
    <xf numFmtId="0" fontId="4" fillId="0" borderId="0" xfId="9" applyFont="1" applyAlignment="1">
      <alignment vertical="top" wrapText="1"/>
    </xf>
    <xf numFmtId="0" fontId="1" fillId="0" borderId="1" xfId="5" applyBorder="1" applyAlignment="1">
      <alignment horizontal="right"/>
    </xf>
    <xf numFmtId="0" fontId="1" fillId="0" borderId="1" xfId="5" applyBorder="1" applyAlignment="1">
      <alignment horizontal="right" vertical="center"/>
    </xf>
    <xf numFmtId="0" fontId="1" fillId="0" borderId="0" xfId="5"/>
    <xf numFmtId="0" fontId="9" fillId="0" borderId="0" xfId="5" applyFont="1" applyAlignment="1">
      <alignment horizontal="right" vertical="center"/>
    </xf>
    <xf numFmtId="0" fontId="1" fillId="0" borderId="0" xfId="5" applyAlignment="1">
      <alignment horizontal="left" vertical="top"/>
    </xf>
    <xf numFmtId="0" fontId="13"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48" fillId="0" borderId="0" xfId="5" applyFont="1" applyAlignment="1">
      <alignment horizontal="left" vertical="top"/>
    </xf>
    <xf numFmtId="0" fontId="9"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10" fillId="5" borderId="35" xfId="11" applyFont="1" applyFill="1" applyBorder="1"/>
    <xf numFmtId="0" fontId="10"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9" fillId="5" borderId="0" xfId="11" applyFont="1" applyFill="1" applyAlignment="1">
      <alignment horizontal="right"/>
    </xf>
    <xf numFmtId="0" fontId="3" fillId="0" borderId="0" xfId="11" applyAlignment="1">
      <alignment horizontal="left" vertical="top" wrapText="1"/>
    </xf>
    <xf numFmtId="0" fontId="11" fillId="0" borderId="0" xfId="11" applyFont="1"/>
    <xf numFmtId="0" fontId="17" fillId="0" borderId="0" xfId="11" applyFont="1"/>
    <xf numFmtId="0" fontId="34" fillId="0" borderId="0" xfId="11" applyFont="1" applyAlignment="1">
      <alignment horizontal="left"/>
    </xf>
    <xf numFmtId="0" fontId="3" fillId="5" borderId="0" xfId="11" applyFill="1" applyAlignment="1">
      <alignment horizontal="left" wrapText="1"/>
    </xf>
    <xf numFmtId="0" fontId="12" fillId="5" borderId="0" xfId="11" applyFont="1" applyFill="1" applyAlignment="1">
      <alignment horizontal="left" wrapText="1"/>
    </xf>
    <xf numFmtId="0" fontId="34" fillId="0" borderId="0" xfId="5" applyFont="1"/>
    <xf numFmtId="0" fontId="52" fillId="5" borderId="0" xfId="12" applyFont="1" applyFill="1" applyAlignment="1" applyProtection="1">
      <alignment vertical="top" wrapText="1"/>
    </xf>
    <xf numFmtId="0" fontId="33" fillId="0" borderId="0" xfId="5" applyFont="1" applyAlignment="1">
      <alignment horizontal="center"/>
    </xf>
    <xf numFmtId="0" fontId="33"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2"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1" fillId="0" borderId="0" xfId="5" applyAlignment="1">
      <alignment wrapText="1"/>
    </xf>
    <xf numFmtId="0" fontId="3" fillId="0" borderId="0" xfId="11" applyAlignment="1">
      <alignment wrapText="1"/>
    </xf>
    <xf numFmtId="0" fontId="10"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9" fillId="0" borderId="27" xfId="0" applyNumberFormat="1" applyFont="1" applyBorder="1" applyAlignment="1">
      <alignment horizontal="right"/>
    </xf>
    <xf numFmtId="167" fontId="19" fillId="0" borderId="26" xfId="0" applyNumberFormat="1" applyFont="1" applyBorder="1" applyAlignment="1">
      <alignment horizontal="right"/>
    </xf>
    <xf numFmtId="167" fontId="19" fillId="0" borderId="30" xfId="0" applyNumberFormat="1" applyFont="1" applyBorder="1" applyAlignment="1">
      <alignment horizontal="right"/>
    </xf>
    <xf numFmtId="167" fontId="19" fillId="0" borderId="32" xfId="0" applyNumberFormat="1" applyFont="1" applyBorder="1" applyAlignment="1">
      <alignment horizontal="right"/>
    </xf>
    <xf numFmtId="167" fontId="19" fillId="0" borderId="28" xfId="0" applyNumberFormat="1" applyFont="1" applyBorder="1" applyAlignment="1">
      <alignment horizontal="right"/>
    </xf>
    <xf numFmtId="168" fontId="19" fillId="5" borderId="0" xfId="0" applyNumberFormat="1" applyFont="1" applyFill="1" applyAlignment="1">
      <alignment horizontal="right"/>
    </xf>
    <xf numFmtId="168" fontId="19" fillId="5" borderId="26" xfId="0" applyNumberFormat="1" applyFont="1" applyFill="1" applyBorder="1" applyAlignment="1">
      <alignment horizontal="right"/>
    </xf>
    <xf numFmtId="168" fontId="19" fillId="0" borderId="30" xfId="0" applyNumberFormat="1" applyFont="1" applyBorder="1" applyAlignment="1">
      <alignment horizontal="right"/>
    </xf>
    <xf numFmtId="168" fontId="19" fillId="0" borderId="32" xfId="0" applyNumberFormat="1" applyFont="1" applyBorder="1" applyAlignment="1">
      <alignment horizontal="right"/>
    </xf>
    <xf numFmtId="168" fontId="19" fillId="5" borderId="28" xfId="0" applyNumberFormat="1" applyFont="1" applyFill="1" applyBorder="1" applyAlignment="1">
      <alignment horizontal="right"/>
    </xf>
    <xf numFmtId="167" fontId="19" fillId="5" borderId="0" xfId="0" applyNumberFormat="1" applyFont="1" applyFill="1" applyAlignment="1">
      <alignment horizontal="right"/>
    </xf>
    <xf numFmtId="167" fontId="19" fillId="5" borderId="27" xfId="0" applyNumberFormat="1" applyFont="1" applyFill="1" applyBorder="1" applyAlignment="1">
      <alignment horizontal="right"/>
    </xf>
    <xf numFmtId="167" fontId="19" fillId="5" borderId="3" xfId="0" applyNumberFormat="1" applyFont="1" applyFill="1" applyBorder="1" applyAlignment="1">
      <alignment horizontal="right"/>
    </xf>
    <xf numFmtId="167" fontId="19" fillId="5" borderId="34" xfId="0" applyNumberFormat="1" applyFont="1" applyFill="1" applyBorder="1" applyAlignment="1">
      <alignment horizontal="right"/>
    </xf>
    <xf numFmtId="168" fontId="19" fillId="0" borderId="14" xfId="0" applyNumberFormat="1" applyFont="1" applyBorder="1" applyAlignment="1">
      <alignment horizontal="right" vertical="center"/>
    </xf>
    <xf numFmtId="179" fontId="19" fillId="0" borderId="11" xfId="0" applyNumberFormat="1" applyFont="1" applyBorder="1" applyAlignment="1">
      <alignment horizontal="right" vertical="center"/>
    </xf>
    <xf numFmtId="179" fontId="19" fillId="0" borderId="0" xfId="0" applyNumberFormat="1" applyFont="1" applyAlignment="1">
      <alignment horizontal="right" vertical="center"/>
    </xf>
    <xf numFmtId="179" fontId="19" fillId="0" borderId="17" xfId="0" applyNumberFormat="1" applyFont="1" applyBorder="1" applyAlignment="1">
      <alignment horizontal="right" vertical="center"/>
    </xf>
    <xf numFmtId="179" fontId="19" fillId="0" borderId="13" xfId="0" applyNumberFormat="1" applyFont="1" applyBorder="1" applyAlignment="1">
      <alignment horizontal="right" vertical="center"/>
    </xf>
    <xf numFmtId="179" fontId="19" fillId="0" borderId="3" xfId="0" applyNumberFormat="1" applyFont="1" applyBorder="1" applyAlignment="1">
      <alignment horizontal="right" vertical="center"/>
    </xf>
    <xf numFmtId="179" fontId="19" fillId="0" borderId="14" xfId="0" applyNumberFormat="1" applyFont="1" applyBorder="1" applyAlignment="1">
      <alignment horizontal="right" vertical="center"/>
    </xf>
  </cellXfs>
  <cellStyles count="13">
    <cellStyle name="Hyperlink 3 3" xfId="9" xr:uid="{846DFAB0-F238-4969-8AEC-9902747AA8DB}"/>
    <cellStyle name="Link" xfId="1" builtinId="8"/>
    <cellStyle name="Link 2" xfId="6" xr:uid="{BA042573-5D17-4603-85CA-35F4A54D3D4F}"/>
    <cellStyle name="Link 2 2" xfId="12" xr:uid="{91D2078E-97C9-4402-95F9-DAB49D35D49A}"/>
    <cellStyle name="Link 3" xfId="10" xr:uid="{F5A05DAD-977A-4390-AC64-312CBE60880B}"/>
    <cellStyle name="Standard" xfId="0" builtinId="0"/>
    <cellStyle name="Standard 2" xfId="7" xr:uid="{1F3EAC1C-3514-43D3-B947-247CE527341A}"/>
    <cellStyle name="Standard 2 2" xfId="11" xr:uid="{AF1C1FDF-A106-47B1-94CF-B75A35C96C1C}"/>
    <cellStyle name="Standard 2 4" xfId="5" xr:uid="{C783AD71-38C3-4018-B9A5-D9EDF38C3F01}"/>
    <cellStyle name="Standard 24" xfId="8" xr:uid="{573C392B-11D7-4B38-A8CC-BDC511965B9D}"/>
    <cellStyle name="Standard 3 4" xfId="2" xr:uid="{40B9B069-C871-4CD2-96FB-BDB194C7457F}"/>
    <cellStyle name="Standard 8" xfId="4" xr:uid="{76A44B9F-0E19-4711-8E07-3BE8FB63E5A5}"/>
    <cellStyle name="Standard_Vorlage Publikation" xfId="3" xr:uid="{17491E2D-F7CA-4A59-8632-54BE3464A7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{4EC68750-D11A-4102-8013-D6213BCC835E}</c15:txfldGUID>
                      <c15:f>Daten_Diagramme!$D$6</c15:f>
                      <c15:dlblFieldTableCache>
                        <c:ptCount val="1"/>
                        <c:pt idx="0">
                          <c:v>-2.0</c:v>
                        </c:pt>
                      </c15:dlblFieldTableCache>
                    </c15:dlblFTEntry>
                  </c15:dlblFieldTable>
                  <c15:showDataLabelsRange val="0"/>
                </c:ext>
                <c:ext xmlns:c16="http://schemas.microsoft.com/office/drawing/2014/chart" uri="{C3380CC4-5D6E-409C-BE32-E72D297353CC}">
                  <c16:uniqueId val="{00000000-3233-4CA7-875F-CB635508BB46}"/>
                </c:ext>
              </c:extLst>
            </c:dLbl>
            <c:dLbl>
              <c:idx val="1"/>
              <c:tx>
                <c:strRef>
                  <c:f>Daten_Diagramme!$D$7</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{CD8F9587-B220-4235-B8D3-495BB2219E4C}</c15:txfldGUID>
                      <c15:f>Daten_Diagramme!$D$7</c15:f>
                      <c15:dlblFieldTableCache>
                        <c:ptCount val="1"/>
                        <c:pt idx="0">
                          <c:v>-0.9</c:v>
                        </c:pt>
                      </c15:dlblFieldTableCache>
                    </c15:dlblFTEntry>
                  </c15:dlblFieldTable>
                  <c15:showDataLabelsRange val="0"/>
                </c:ext>
                <c:ext xmlns:c16="http://schemas.microsoft.com/office/drawing/2014/chart" uri="{C3380CC4-5D6E-409C-BE32-E72D297353CC}">
                  <c16:uniqueId val="{00000001-3233-4CA7-875F-CB635508BB46}"/>
                </c:ext>
              </c:extLst>
            </c:dLbl>
            <c:dLbl>
              <c:idx val="2"/>
              <c:tx>
                <c:strRef>
                  <c:f>Daten_Diagramme!$D$8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{8AC57A04-1584-49CE-9BAD-89557D44F4C1}</c15:txfldGUID>
                      <c15:f>Daten_Diagramme!$D$8</c15:f>
                      <c15:dlblFieldTableCache>
                        <c:ptCount val="1"/>
                        <c:pt idx="0">
                          <c:v>-0.6</c:v>
                        </c:pt>
                      </c15:dlblFieldTableCache>
                    </c15:dlblFTEntry>
                  </c15:dlblFieldTable>
                  <c15:showDataLabelsRange val="0"/>
                </c:ext>
                <c:ext xmlns:c16="http://schemas.microsoft.com/office/drawing/2014/chart" uri="{C3380CC4-5D6E-409C-BE32-E72D297353CC}">
                  <c16:uniqueId val="{00000002-3233-4CA7-875F-CB635508BB46}"/>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{67D961DE-0786-4C78-AE1B-4A8F2E9C7CBB}</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3233-4CA7-875F-CB635508BB46}"/>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-1.9552669552669553</c:v>
                </c:pt>
                <c:pt idx="1">
                  <c:v>-0.88869591842368789</c:v>
                </c:pt>
                <c:pt idx="2">
                  <c:v>-0.59175342849913715</c:v>
                </c:pt>
                <c:pt idx="3">
                  <c:v>-9.3722224403616675E-2</c:v>
                </c:pt>
              </c:numCache>
            </c:numRef>
          </c:val>
          <c:extLst>
            <c:ext xmlns:c16="http://schemas.microsoft.com/office/drawing/2014/chart" uri="{C3380CC4-5D6E-409C-BE32-E72D297353CC}">
              <c16:uniqueId val="{00000004-3233-4CA7-875F-CB635508BB46}"/>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{421FC242-B2EE-4DE3-9689-54CED0382DA8}</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3233-4CA7-875F-CB635508BB46}"/>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{0823066F-DC9A-4ADA-9FB4-BFC01FE45760}</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3233-4CA7-875F-CB635508BB46}"/>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{92C9F1A3-42FE-4111-94AB-F3F8702288E5}</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3233-4CA7-875F-CB635508BB46}"/>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{2DB2A011-33A2-4191-84BF-9C0913B6DEBA}</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3233-4CA7-875F-CB635508BB46}"/>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3233-4CA7-875F-CB635508BB46}"/>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3233-4CA7-875F-CB635508BB46}"/>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{CD291414-F94E-4D7A-A579-74C969DFBC53}</c15:txfldGUID>
                      <c15:f>Daten_Diagramme!$E$6</c15:f>
                      <c15:dlblFieldTableCache>
                        <c:ptCount val="1"/>
                        <c:pt idx="0">
                          <c:v>1.6</c:v>
                        </c:pt>
                      </c15:dlblFieldTableCache>
                    </c15:dlblFTEntry>
                  </c15:dlblFieldTable>
                  <c15:showDataLabelsRange val="0"/>
                </c:ext>
                <c:ext xmlns:c16="http://schemas.microsoft.com/office/drawing/2014/chart" uri="{C3380CC4-5D6E-409C-BE32-E72D297353CC}">
                  <c16:uniqueId val="{00000000-5916-4C4F-A466-9476B72636AF}"/>
                </c:ext>
              </c:extLst>
            </c:dLbl>
            <c:dLbl>
              <c:idx val="1"/>
              <c:tx>
                <c:strRef>
                  <c:f>Daten_Diagramme!$E$7</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{F6875CDB-DEF1-4EC1-9ED8-780A29BFCCAF}</c15:txfldGUID>
                      <c15:f>Daten_Diagramme!$E$7</c15:f>
                      <c15:dlblFieldTableCache>
                        <c:ptCount val="1"/>
                        <c:pt idx="0">
                          <c:v>-0.2</c:v>
                        </c:pt>
                      </c15:dlblFieldTableCache>
                    </c15:dlblFTEntry>
                  </c15:dlblFieldTable>
                  <c15:showDataLabelsRange val="0"/>
                </c:ext>
                <c:ext xmlns:c16="http://schemas.microsoft.com/office/drawing/2014/chart" uri="{C3380CC4-5D6E-409C-BE32-E72D297353CC}">
                  <c16:uniqueId val="{00000001-5916-4C4F-A466-9476B72636AF}"/>
                </c:ext>
              </c:extLst>
            </c:dLbl>
            <c:dLbl>
              <c:idx val="2"/>
              <c:tx>
                <c:strRef>
                  <c:f>Daten_Diagramme!$E$8</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{3FCEAE10-8DA2-4B95-8C98-A013DF859B40}</c15:txfldGUID>
                      <c15:f>Daten_Diagramme!$E$8</c15:f>
                      <c15:dlblFieldTableCache>
                        <c:ptCount val="1"/>
                        <c:pt idx="0">
                          <c:v>0.7</c:v>
                        </c:pt>
                      </c15:dlblFieldTableCache>
                    </c15:dlblFTEntry>
                  </c15:dlblFieldTable>
                  <c15:showDataLabelsRange val="0"/>
                </c:ext>
                <c:ext xmlns:c16="http://schemas.microsoft.com/office/drawing/2014/chart" uri="{C3380CC4-5D6E-409C-BE32-E72D297353CC}">
                  <c16:uniqueId val="{00000002-5916-4C4F-A466-9476B72636AF}"/>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{91E45934-5B6C-42A9-92FC-64702071A628}</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5916-4C4F-A466-9476B72636A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1.6245753950671984</c:v>
                </c:pt>
                <c:pt idx="1">
                  <c:v>-0.16446899331666462</c:v>
                </c:pt>
                <c:pt idx="2">
                  <c:v>0.70258310087046472</c:v>
                </c:pt>
                <c:pt idx="3">
                  <c:v>-0.45400908070601026</c:v>
                </c:pt>
              </c:numCache>
            </c:numRef>
          </c:val>
          <c:extLst>
            <c:ext xmlns:c16="http://schemas.microsoft.com/office/drawing/2014/chart" uri="{C3380CC4-5D6E-409C-BE32-E72D297353CC}">
              <c16:uniqueId val="{00000004-5916-4C4F-A466-9476B72636AF}"/>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{047983D2-679B-4CA2-9273-6B15B8687593}</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5916-4C4F-A466-9476B72636AF}"/>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{DB3255EE-9076-4EC8-B0C9-41310D9FA6B7}</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5916-4C4F-A466-9476B72636AF}"/>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{03063D2E-0291-48B3-BDD4-CA61FE3F2ED6}</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5916-4C4F-A466-9476B72636AF}"/>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{24939061-4327-468E-A192-3D27FD1E6EBF}</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5916-4C4F-A466-9476B72636A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5916-4C4F-A466-9476B72636AF}"/>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5916-4C4F-A466-9476B72636AF}"/>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{8C35D9A0-02F6-4B51-AE4E-32B85A8EAFB9}</c15:txfldGUID>
                      <c15:f>Daten_Diagramme!$D$14</c15:f>
                      <c15:dlblFieldTableCache>
                        <c:ptCount val="1"/>
                        <c:pt idx="0">
                          <c:v>-2.0</c:v>
                        </c:pt>
                      </c15:dlblFieldTableCache>
                    </c15:dlblFTEntry>
                  </c15:dlblFieldTable>
                  <c15:showDataLabelsRange val="0"/>
                </c:ext>
                <c:ext xmlns:c16="http://schemas.microsoft.com/office/drawing/2014/chart" uri="{C3380CC4-5D6E-409C-BE32-E72D297353CC}">
                  <c16:uniqueId val="{00000000-F0F4-44DB-9A96-35CA8F33F32F}"/>
                </c:ext>
              </c:extLst>
            </c:dLbl>
            <c:dLbl>
              <c:idx val="1"/>
              <c:tx>
                <c:strRef>
                  <c:f>Daten_Diagramme!$D$15</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{45E9A3C2-0581-4062-9D6A-C2D6464B1F51}</c15:txfldGUID>
                      <c15:f>Daten_Diagramme!$D$15</c15:f>
                      <c15:dlblFieldTableCache>
                        <c:ptCount val="1"/>
                        <c:pt idx="0">
                          <c:v>2.2</c:v>
                        </c:pt>
                      </c15:dlblFieldTableCache>
                    </c15:dlblFTEntry>
                  </c15:dlblFieldTable>
                  <c15:showDataLabelsRange val="0"/>
                </c:ext>
                <c:ext xmlns:c16="http://schemas.microsoft.com/office/drawing/2014/chart" uri="{C3380CC4-5D6E-409C-BE32-E72D297353CC}">
                  <c16:uniqueId val="{00000001-F0F4-44DB-9A96-35CA8F33F32F}"/>
                </c:ext>
              </c:extLst>
            </c:dLbl>
            <c:dLbl>
              <c:idx val="2"/>
              <c:tx>
                <c:strRef>
                  <c:f>Daten_Diagramme!$D$16</c:f>
                  <c:strCache>
                    <c:ptCount val="1"/>
                    <c:pt idx="0">
                      <c:v>-8.9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{370776DC-D2DF-46D0-8AEA-6C7BF616D837}</c15:txfldGUID>
                      <c15:f>Daten_Diagramme!$D$16</c15:f>
                      <c15:dlblFieldTableCache>
                        <c:ptCount val="1"/>
                        <c:pt idx="0">
                          <c:v>-8.9</c:v>
                        </c:pt>
                      </c15:dlblFieldTableCache>
                    </c15:dlblFTEntry>
                  </c15:dlblFieldTable>
                  <c15:showDataLabelsRange val="0"/>
                </c:ext>
                <c:ext xmlns:c16="http://schemas.microsoft.com/office/drawing/2014/chart" uri="{C3380CC4-5D6E-409C-BE32-E72D297353CC}">
                  <c16:uniqueId val="{00000002-F0F4-44DB-9A96-35CA8F33F32F}"/>
                </c:ext>
              </c:extLst>
            </c:dLbl>
            <c:dLbl>
              <c:idx val="3"/>
              <c:tx>
                <c:strRef>
                  <c:f>Daten_Diagramme!$D$17</c:f>
                  <c:strCache>
                    <c:ptCount val="1"/>
                    <c:pt idx="0">
                      <c:v>-6.3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{C50B67D1-9FAB-417F-B5D8-5BB4487E09E2}</c15:txfldGUID>
                      <c15:f>Daten_Diagramme!$D$17</c15:f>
                      <c15:dlblFieldTableCache>
                        <c:ptCount val="1"/>
                        <c:pt idx="0">
                          <c:v>-6.3</c:v>
                        </c:pt>
                      </c15:dlblFieldTableCache>
                    </c15:dlblFTEntry>
                  </c15:dlblFieldTable>
                  <c15:showDataLabelsRange val="0"/>
                </c:ext>
                <c:ext xmlns:c16="http://schemas.microsoft.com/office/drawing/2014/chart" uri="{C3380CC4-5D6E-409C-BE32-E72D297353CC}">
                  <c16:uniqueId val="{00000003-F0F4-44DB-9A96-35CA8F33F32F}"/>
                </c:ext>
              </c:extLst>
            </c:dLbl>
            <c:dLbl>
              <c:idx val="4"/>
              <c:tx>
                <c:strRef>
                  <c:f>Daten_Diagramme!$D$18</c:f>
                  <c:strCache>
                    <c:ptCount val="1"/>
                    <c:pt idx="0">
                      <c:v>-4.6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{330D7EBB-B08F-42C6-8167-155E450D2482}</c15:txfldGUID>
                      <c15:f>Daten_Diagramme!$D$18</c15:f>
                      <c15:dlblFieldTableCache>
                        <c:ptCount val="1"/>
                        <c:pt idx="0">
                          <c:v>-4.6</c:v>
                        </c:pt>
                      </c15:dlblFieldTableCache>
                    </c15:dlblFTEntry>
                  </c15:dlblFieldTable>
                  <c15:showDataLabelsRange val="0"/>
                </c:ext>
                <c:ext xmlns:c16="http://schemas.microsoft.com/office/drawing/2014/chart" uri="{C3380CC4-5D6E-409C-BE32-E72D297353CC}">
                  <c16:uniqueId val="{00000004-F0F4-44DB-9A96-35CA8F33F32F}"/>
                </c:ext>
              </c:extLst>
            </c:dLbl>
            <c:dLbl>
              <c:idx val="5"/>
              <c:tx>
                <c:strRef>
                  <c:f>Daten_Diagramme!$D$19</c:f>
                  <c:strCache>
                    <c:ptCount val="1"/>
                    <c:pt idx="0">
                      <c:v>-10.7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{545D397F-8AD8-4B51-8190-53697B3D080A}</c15:txfldGUID>
                      <c15:f>Daten_Diagramme!$D$19</c15:f>
                      <c15:dlblFieldTableCache>
                        <c:ptCount val="1"/>
                        <c:pt idx="0">
                          <c:v>-10.7</c:v>
                        </c:pt>
                      </c15:dlblFieldTableCache>
                    </c15:dlblFTEntry>
                  </c15:dlblFieldTable>
                  <c15:showDataLabelsRange val="0"/>
                </c:ext>
                <c:ext xmlns:c16="http://schemas.microsoft.com/office/drawing/2014/chart" uri="{C3380CC4-5D6E-409C-BE32-E72D297353CC}">
                  <c16:uniqueId val="{00000005-F0F4-44DB-9A96-35CA8F33F32F}"/>
                </c:ext>
              </c:extLst>
            </c:dLbl>
            <c:dLbl>
              <c:idx val="6"/>
              <c:tx>
                <c:strRef>
                  <c:f>Daten_Diagramme!$D$20</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{356113C6-1004-4B57-8004-10F795243C7F}</c15:txfldGUID>
                      <c15:f>Daten_Diagramme!$D$20</c15:f>
                      <c15:dlblFieldTableCache>
                        <c:ptCount val="1"/>
                        <c:pt idx="0">
                          <c:v>-2.0</c:v>
                        </c:pt>
                      </c15:dlblFieldTableCache>
                    </c15:dlblFTEntry>
                  </c15:dlblFieldTable>
                  <c15:showDataLabelsRange val="0"/>
                </c:ext>
                <c:ext xmlns:c16="http://schemas.microsoft.com/office/drawing/2014/chart" uri="{C3380CC4-5D6E-409C-BE32-E72D297353CC}">
                  <c16:uniqueId val="{00000006-F0F4-44DB-9A96-35CA8F33F32F}"/>
                </c:ext>
              </c:extLst>
            </c:dLbl>
            <c:dLbl>
              <c:idx val="7"/>
              <c:tx>
                <c:strRef>
                  <c:f>Daten_Diagramme!$D$21</c:f>
                  <c:strCache>
                    <c:ptCount val="1"/>
                    <c:pt idx="0">
                      <c:v>-5.8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{23F80351-727D-4C02-A410-A763C8256BFE}</c15:txfldGUID>
                      <c15:f>Daten_Diagramme!$D$21</c15:f>
                      <c15:dlblFieldTableCache>
                        <c:ptCount val="1"/>
                        <c:pt idx="0">
                          <c:v>-5.8</c:v>
                        </c:pt>
                      </c15:dlblFieldTableCache>
                    </c15:dlblFTEntry>
                  </c15:dlblFieldTable>
                  <c15:showDataLabelsRange val="0"/>
                </c:ext>
                <c:ext xmlns:c16="http://schemas.microsoft.com/office/drawing/2014/chart" uri="{C3380CC4-5D6E-409C-BE32-E72D297353CC}">
                  <c16:uniqueId val="{00000007-F0F4-44DB-9A96-35CA8F33F32F}"/>
                </c:ext>
              </c:extLst>
            </c:dLbl>
            <c:dLbl>
              <c:idx val="8"/>
              <c:tx>
                <c:strRef>
                  <c:f>Daten_Diagramme!$D$22</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{8DF068FF-DADD-4ED0-B43C-AB0DD28E5B1E}</c15:txfldGUID>
                      <c15:f>Daten_Diagramme!$D$22</c15:f>
                      <c15:dlblFieldTableCache>
                        <c:ptCount val="1"/>
                        <c:pt idx="0">
                          <c:v>-1.3</c:v>
                        </c:pt>
                      </c15:dlblFieldTableCache>
                    </c15:dlblFTEntry>
                  </c15:dlblFieldTable>
                  <c15:showDataLabelsRange val="0"/>
                </c:ext>
                <c:ext xmlns:c16="http://schemas.microsoft.com/office/drawing/2014/chart" uri="{C3380CC4-5D6E-409C-BE32-E72D297353CC}">
                  <c16:uniqueId val="{00000008-F0F4-44DB-9A96-35CA8F33F32F}"/>
                </c:ext>
              </c:extLst>
            </c:dLbl>
            <c:dLbl>
              <c:idx val="9"/>
              <c:tx>
                <c:strRef>
                  <c:f>Daten_Diagramme!$D$23</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{DA5F9895-2492-4ED5-8697-EB6234DB4AB9}</c15:txfldGUID>
                      <c15:f>Daten_Diagramme!$D$23</c15:f>
                      <c15:dlblFieldTableCache>
                        <c:ptCount val="1"/>
                        <c:pt idx="0">
                          <c:v>0.6</c:v>
                        </c:pt>
                      </c15:dlblFieldTableCache>
                    </c15:dlblFTEntry>
                  </c15:dlblFieldTable>
                  <c15:showDataLabelsRange val="0"/>
                </c:ext>
                <c:ext xmlns:c16="http://schemas.microsoft.com/office/drawing/2014/chart" uri="{C3380CC4-5D6E-409C-BE32-E72D297353CC}">
                  <c16:uniqueId val="{00000009-F0F4-44DB-9A96-35CA8F33F32F}"/>
                </c:ext>
              </c:extLst>
            </c:dLbl>
            <c:dLbl>
              <c:idx val="10"/>
              <c:tx>
                <c:strRef>
                  <c:f>Daten_Diagramme!$D$24</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{3BA76553-256D-47C6-949D-AB1A9EE85664}</c15:txfldGUID>
                      <c15:f>Daten_Diagramme!$D$24</c15:f>
                      <c15:dlblFieldTableCache>
                        <c:ptCount val="1"/>
                        <c:pt idx="0">
                          <c:v>0.2</c:v>
                        </c:pt>
                      </c15:dlblFieldTableCache>
                    </c15:dlblFTEntry>
                  </c15:dlblFieldTable>
                  <c15:showDataLabelsRange val="0"/>
                </c:ext>
                <c:ext xmlns:c16="http://schemas.microsoft.com/office/drawing/2014/chart" uri="{C3380CC4-5D6E-409C-BE32-E72D297353CC}">
                  <c16:uniqueId val="{0000000A-F0F4-44DB-9A96-35CA8F33F32F}"/>
                </c:ext>
              </c:extLst>
            </c:dLbl>
            <c:dLbl>
              <c:idx val="11"/>
              <c:tx>
                <c:strRef>
                  <c:f>Daten_Diagramme!$D$25</c:f>
                  <c:strCache>
                    <c:ptCount val="1"/>
                    <c:pt idx="0">
                      <c:v>-6.4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{953B8D8B-8FC5-4BB0-BD58-9611F3BDD2C0}</c15:txfldGUID>
                      <c15:f>Daten_Diagramme!$D$25</c15:f>
                      <c15:dlblFieldTableCache>
                        <c:ptCount val="1"/>
                        <c:pt idx="0">
                          <c:v>-6.4</c:v>
                        </c:pt>
                      </c15:dlblFieldTableCache>
                    </c15:dlblFTEntry>
                  </c15:dlblFieldTable>
                  <c15:showDataLabelsRange val="0"/>
                </c:ext>
                <c:ext xmlns:c16="http://schemas.microsoft.com/office/drawing/2014/chart" uri="{C3380CC4-5D6E-409C-BE32-E72D297353CC}">
                  <c16:uniqueId val="{0000000B-F0F4-44DB-9A96-35CA8F33F32F}"/>
                </c:ext>
              </c:extLst>
            </c:dLbl>
            <c:dLbl>
              <c:idx val="12"/>
              <c:tx>
                <c:strRef>
                  <c:f>Daten_Diagramme!$D$26</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{3003763B-2A7E-4355-8593-1831810EC684}</c15:txfldGUID>
                      <c15:f>Daten_Diagramme!$D$26</c15:f>
                      <c15:dlblFieldTableCache>
                        <c:ptCount val="1"/>
                        <c:pt idx="0">
                          <c:v>2.8</c:v>
                        </c:pt>
                      </c15:dlblFieldTableCache>
                    </c15:dlblFTEntry>
                  </c15:dlblFieldTable>
                  <c15:showDataLabelsRange val="0"/>
                </c:ext>
                <c:ext xmlns:c16="http://schemas.microsoft.com/office/drawing/2014/chart" uri="{C3380CC4-5D6E-409C-BE32-E72D297353CC}">
                  <c16:uniqueId val="{0000000C-F0F4-44DB-9A96-35CA8F33F32F}"/>
                </c:ext>
              </c:extLst>
            </c:dLbl>
            <c:dLbl>
              <c:idx val="13"/>
              <c:tx>
                <c:strRef>
                  <c:f>Daten_Diagramme!$D$27</c:f>
                  <c:strCache>
                    <c:ptCount val="1"/>
                    <c:pt idx="0">
                      <c:v>-6.1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{F958AC3B-A337-468A-BCAE-7A13F01052E1}</c15:txfldGUID>
                      <c15:f>Daten_Diagramme!$D$27</c15:f>
                      <c15:dlblFieldTableCache>
                        <c:ptCount val="1"/>
                        <c:pt idx="0">
                          <c:v>-6.1</c:v>
                        </c:pt>
                      </c15:dlblFieldTableCache>
                    </c15:dlblFTEntry>
                  </c15:dlblFieldTable>
                  <c15:showDataLabelsRange val="0"/>
                </c:ext>
                <c:ext xmlns:c16="http://schemas.microsoft.com/office/drawing/2014/chart" uri="{C3380CC4-5D6E-409C-BE32-E72D297353CC}">
                  <c16:uniqueId val="{0000000D-F0F4-44DB-9A96-35CA8F33F32F}"/>
                </c:ext>
              </c:extLst>
            </c:dLbl>
            <c:dLbl>
              <c:idx val="14"/>
              <c:tx>
                <c:strRef>
                  <c:f>Daten_Diagramme!$D$28</c:f>
                  <c:strCache>
                    <c:ptCount val="1"/>
                    <c:pt idx="0">
                      <c:v>-4.6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{43768866-870F-47BD-8919-EA31329391BD}</c15:txfldGUID>
                      <c15:f>Daten_Diagramme!$D$28</c15:f>
                      <c15:dlblFieldTableCache>
                        <c:ptCount val="1"/>
                        <c:pt idx="0">
                          <c:v>-4.6</c:v>
                        </c:pt>
                      </c15:dlblFieldTableCache>
                    </c15:dlblFTEntry>
                  </c15:dlblFieldTable>
                  <c15:showDataLabelsRange val="0"/>
                </c:ext>
                <c:ext xmlns:c16="http://schemas.microsoft.com/office/drawing/2014/chart" uri="{C3380CC4-5D6E-409C-BE32-E72D297353CC}">
                  <c16:uniqueId val="{0000000E-F0F4-44DB-9A96-35CA8F33F32F}"/>
                </c:ext>
              </c:extLst>
            </c:dLbl>
            <c:dLbl>
              <c:idx val="15"/>
              <c:tx>
                <c:strRef>
                  <c:f>Daten_Diagramme!$D$29</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{A2590419-759A-4410-B2BA-6638B317D5B6}</c15:txfldGUID>
                      <c15:f>Daten_Diagramme!$D$29</c15:f>
                      <c15:dlblFieldTableCache>
                        <c:ptCount val="1"/>
                        <c:pt idx="0">
                          <c:v>-1.0</c:v>
                        </c:pt>
                      </c15:dlblFieldTableCache>
                    </c15:dlblFTEntry>
                  </c15:dlblFieldTable>
                  <c15:showDataLabelsRange val="0"/>
                </c:ext>
                <c:ext xmlns:c16="http://schemas.microsoft.com/office/drawing/2014/chart" uri="{C3380CC4-5D6E-409C-BE32-E72D297353CC}">
                  <c16:uniqueId val="{0000000F-F0F4-44DB-9A96-35CA8F33F32F}"/>
                </c:ext>
              </c:extLst>
            </c:dLbl>
            <c:dLbl>
              <c:idx val="16"/>
              <c:tx>
                <c:strRef>
                  <c:f>Daten_Diagramme!$D$30</c:f>
                  <c:strCache>
                    <c:ptCount val="1"/>
                    <c:pt idx="0">
                      <c:v>-16.6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{6C51B3F7-EB53-428A-A538-F3AD329DE7CC}</c15:txfldGUID>
                      <c15:f>Daten_Diagramme!$D$30</c15:f>
                      <c15:dlblFieldTableCache>
                        <c:ptCount val="1"/>
                        <c:pt idx="0">
                          <c:v>-16.6</c:v>
                        </c:pt>
                      </c15:dlblFieldTableCache>
                    </c15:dlblFTEntry>
                  </c15:dlblFieldTable>
                  <c15:showDataLabelsRange val="0"/>
                </c:ext>
                <c:ext xmlns:c16="http://schemas.microsoft.com/office/drawing/2014/chart" uri="{C3380CC4-5D6E-409C-BE32-E72D297353CC}">
                  <c16:uniqueId val="{00000010-F0F4-44DB-9A96-35CA8F33F32F}"/>
                </c:ext>
              </c:extLst>
            </c:dLbl>
            <c:dLbl>
              <c:idx val="17"/>
              <c:tx>
                <c:strRef>
                  <c:f>Daten_Diagramme!$D$31</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{8A1B6889-B8F1-4FA2-9D87-E4E74642BB44}</c15:txfldGUID>
                      <c15:f>Daten_Diagramme!$D$31</c15:f>
                      <c15:dlblFieldTableCache>
                        <c:ptCount val="1"/>
                        <c:pt idx="0">
                          <c:v>-2.0</c:v>
                        </c:pt>
                      </c15:dlblFieldTableCache>
                    </c15:dlblFTEntry>
                  </c15:dlblFieldTable>
                  <c15:showDataLabelsRange val="0"/>
                </c:ext>
                <c:ext xmlns:c16="http://schemas.microsoft.com/office/drawing/2014/chart" uri="{C3380CC4-5D6E-409C-BE32-E72D297353CC}">
                  <c16:uniqueId val="{00000011-F0F4-44DB-9A96-35CA8F33F32F}"/>
                </c:ext>
              </c:extLst>
            </c:dLbl>
            <c:dLbl>
              <c:idx val="18"/>
              <c:tx>
                <c:strRef>
                  <c:f>Daten_Diagramme!$D$32</c:f>
                  <c:strCache>
                    <c:ptCount val="1"/>
                    <c:pt idx="0">
                      <c:v>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{4C4B1D13-2FAA-4892-BF4B-41152777D6BA}</c15:txfldGUID>
                      <c15:f>Daten_Diagramme!$D$32</c15:f>
                      <c15:dlblFieldTableCache>
                        <c:ptCount val="1"/>
                        <c:pt idx="0">
                          <c:v>3.5</c:v>
                        </c:pt>
                      </c15:dlblFieldTableCache>
                    </c15:dlblFTEntry>
                  </c15:dlblFieldTable>
                  <c15:showDataLabelsRange val="0"/>
                </c:ext>
                <c:ext xmlns:c16="http://schemas.microsoft.com/office/drawing/2014/chart" uri="{C3380CC4-5D6E-409C-BE32-E72D297353CC}">
                  <c16:uniqueId val="{00000012-F0F4-44DB-9A96-35CA8F33F32F}"/>
                </c:ext>
              </c:extLst>
            </c:dLbl>
            <c:dLbl>
              <c:idx val="19"/>
              <c:tx>
                <c:strRef>
                  <c:f>Daten_Diagramme!$D$33</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{D9034029-1489-4B6D-A105-A8152400EF57}</c15:txfldGUID>
                      <c15:f>Daten_Diagramme!$D$33</c15:f>
                      <c15:dlblFieldTableCache>
                        <c:ptCount val="1"/>
                        <c:pt idx="0">
                          <c:v>-0.1</c:v>
                        </c:pt>
                      </c15:dlblFieldTableCache>
                    </c15:dlblFTEntry>
                  </c15:dlblFieldTable>
                  <c15:showDataLabelsRange val="0"/>
                </c:ext>
                <c:ext xmlns:c16="http://schemas.microsoft.com/office/drawing/2014/chart" uri="{C3380CC4-5D6E-409C-BE32-E72D297353CC}">
                  <c16:uniqueId val="{00000013-F0F4-44DB-9A96-35CA8F33F32F}"/>
                </c:ext>
              </c:extLst>
            </c:dLbl>
            <c:dLbl>
              <c:idx val="20"/>
              <c:tx>
                <c:strRef>
                  <c:f>Daten_Diagramme!$D$34</c:f>
                  <c:strCache>
                    <c:ptCount val="1"/>
                    <c:pt idx="0">
                      <c:v>12.4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{A9BE5D68-F9C0-4417-BE69-B5CA62843398}</c15:txfldGUID>
                      <c15:f>Daten_Diagramme!$D$34</c15:f>
                      <c15:dlblFieldTableCache>
                        <c:ptCount val="1"/>
                        <c:pt idx="0">
                          <c:v>12.4</c:v>
                        </c:pt>
                      </c15:dlblFieldTableCache>
                    </c15:dlblFTEntry>
                  </c15:dlblFieldTable>
                  <c15:showDataLabelsRange val="0"/>
                </c:ext>
                <c:ext xmlns:c16="http://schemas.microsoft.com/office/drawing/2014/chart" uri="{C3380CC4-5D6E-409C-BE32-E72D297353CC}">
                  <c16:uniqueId val="{00000014-F0F4-44DB-9A96-35CA8F33F32F}"/>
                </c:ext>
              </c:extLst>
            </c:dLbl>
            <c:dLbl>
              <c:idx val="21"/>
              <c:tx>
                <c:strRef>
                  <c:f>Daten_Diagramme!$D$35</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{87BFBAAD-1109-4E25-9686-293833511545}</c15:txfldGUID>
                      <c15:f>Daten_Diagramme!$D$35</c15:f>
                      <c15:dlblFieldTableCache>
                        <c:ptCount val="1"/>
                        <c:pt idx="0">
                          <c:v>0.4</c:v>
                        </c:pt>
                      </c15:dlblFieldTableCache>
                    </c15:dlblFTEntry>
                  </c15:dlblFieldTable>
                  <c15:showDataLabelsRange val="0"/>
                </c:ext>
                <c:ext xmlns:c16="http://schemas.microsoft.com/office/drawing/2014/chart" uri="{C3380CC4-5D6E-409C-BE32-E72D297353CC}">
                  <c16:uniqueId val="{00000015-F0F4-44DB-9A96-35CA8F33F32F}"/>
                </c:ext>
              </c:extLst>
            </c:dLbl>
            <c:dLbl>
              <c:idx val="22"/>
              <c:tx>
                <c:strRef>
                  <c:f>Daten_Diagramme!$D$36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{182B2F58-CBEC-4573-92F5-3E9538FA5CB9}</c15:txfldGUID>
                      <c15:f>Daten_Diagramme!$D$36</c15:f>
                      <c15:dlblFieldTableCache>
                        <c:ptCount val="1"/>
                        <c:pt idx="0">
                          <c:v>*</c:v>
                        </c:pt>
                      </c15:dlblFieldTableCache>
                    </c15:dlblFTEntry>
                  </c15:dlblFieldTable>
                  <c15:showDataLabelsRange val="0"/>
                </c:ext>
                <c:ext xmlns:c16="http://schemas.microsoft.com/office/drawing/2014/chart" uri="{C3380CC4-5D6E-409C-BE32-E72D297353CC}">
                  <c16:uniqueId val="{00000016-F0F4-44DB-9A96-35CA8F33F32F}"/>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{88E52056-FC6B-4EEC-878D-F37618698A36}</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F0F4-44DB-9A96-35CA8F33F32F}"/>
                </c:ext>
              </c:extLst>
            </c:dLbl>
            <c:dLbl>
              <c:idx val="24"/>
              <c:layout>
                <c:manualLayout>
                  <c:x val="4.7769028871392123E-3"/>
                  <c:y val="-4.6876052205785108E-5"/>
                </c:manualLayout>
              </c:layout>
              <c:tx>
                <c:strRef>
                  <c:f>Daten_Diagramme!$D$38</c:f>
                  <c:strCache>
                    <c:ptCount val="1"/>
                    <c:pt idx="0">
                      <c:v>2.2</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{AEFBE847-5B69-4079-B949-D8042843C8F9}</c15:txfldGUID>
                      <c15:f>Daten_Diagramme!$D$38</c15:f>
                      <c15:dlblFieldTableCache>
                        <c:ptCount val="1"/>
                        <c:pt idx="0">
                          <c:v>2.2</c:v>
                        </c:pt>
                      </c15:dlblFieldTableCache>
                    </c15:dlblFTEntry>
                  </c15:dlblFieldTable>
                  <c15:showDataLabelsRange val="0"/>
                </c:ext>
                <c:ext xmlns:c16="http://schemas.microsoft.com/office/drawing/2014/chart" uri="{C3380CC4-5D6E-409C-BE32-E72D297353CC}">
                  <c16:uniqueId val="{00000018-F0F4-44DB-9A96-35CA8F33F32F}"/>
                </c:ext>
              </c:extLst>
            </c:dLbl>
            <c:dLbl>
              <c:idx val="25"/>
              <c:tx>
                <c:strRef>
                  <c:f>Daten_Diagramme!$D$39</c:f>
                  <c:strCache>
                    <c:ptCount val="1"/>
                    <c:pt idx="0">
                      <c:v>-6.5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{945DF0C4-964F-4A92-B5CA-846DCCA0F5D0}</c15:txfldGUID>
                      <c15:f>Daten_Diagramme!$D$39</c15:f>
                      <c15:dlblFieldTableCache>
                        <c:ptCount val="1"/>
                        <c:pt idx="0">
                          <c:v>-6.5</c:v>
                        </c:pt>
                      </c15:dlblFieldTableCache>
                    </c15:dlblFTEntry>
                  </c15:dlblFieldTable>
                  <c15:showDataLabelsRange val="0"/>
                </c:ext>
                <c:ext xmlns:c16="http://schemas.microsoft.com/office/drawing/2014/chart" uri="{C3380CC4-5D6E-409C-BE32-E72D297353CC}">
                  <c16:uniqueId val="{00000019-F0F4-44DB-9A96-35CA8F33F32F}"/>
                </c:ext>
              </c:extLst>
            </c:dLbl>
            <c:dLbl>
              <c:idx val="26"/>
              <c:tx>
                <c:strRef>
                  <c:f>Daten_Diagramme!$D$40</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{C96DC66C-225F-46CB-8458-BD6A452A1003}</c15:txfldGUID>
                      <c15:f>Daten_Diagramme!$D$40</c15:f>
                      <c15:dlblFieldTableCache>
                        <c:ptCount val="1"/>
                        <c:pt idx="0">
                          <c:v>0.7</c:v>
                        </c:pt>
                      </c15:dlblFieldTableCache>
                    </c15:dlblFTEntry>
                  </c15:dlblFieldTable>
                  <c15:showDataLabelsRange val="0"/>
                </c:ext>
                <c:ext xmlns:c16="http://schemas.microsoft.com/office/drawing/2014/chart" uri="{C3380CC4-5D6E-409C-BE32-E72D297353CC}">
                  <c16:uniqueId val="{0000001A-F0F4-44DB-9A96-35CA8F33F32F}"/>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{FF1E0A89-3CBC-4810-AF71-0B086769B9C8}</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F0F4-44DB-9A96-35CA8F33F32F}"/>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{9A75C1A0-4E5A-4C18-ADE3-20CB9C0BD84D}</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F0F4-44DB-9A96-35CA8F33F32F}"/>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{21D73199-A4E2-44A7-8ADE-363C9806D144}</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F0F4-44DB-9A96-35CA8F33F32F}"/>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{1B8188FE-41AE-4533-9D83-062E81AF2727}</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F0F4-44DB-9A96-35CA8F33F32F}"/>
                </c:ext>
              </c:extLst>
            </c:dLbl>
            <c:dLbl>
              <c:idx val="31"/>
              <c:tx>
                <c:strRef>
                  <c:f>Daten_Diagramme!$D$46</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{08F3316B-57CF-4EE5-BB0B-00920564004E}</c15:txfldGUID>
                      <c15:f>Daten_Diagramme!$D$46</c15:f>
                      <c15:dlblFieldTableCache>
                        <c:ptCount val="1"/>
                        <c:pt idx="0">
                          <c:v>0.7</c:v>
                        </c:pt>
                      </c15:dlblFieldTableCache>
                    </c15:dlblFTEntry>
                  </c15:dlblFieldTable>
                  <c15:showDataLabelsRange val="0"/>
                </c:ext>
                <c:ext xmlns:c16="http://schemas.microsoft.com/office/drawing/2014/chart" uri="{C3380CC4-5D6E-409C-BE32-E72D297353CC}">
                  <c16:uniqueId val="{0000001F-F0F4-44DB-9A96-35CA8F33F32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-1.9552669552669553</c:v>
                </c:pt>
                <c:pt idx="1">
                  <c:v>2.1834061135371181</c:v>
                </c:pt>
                <c:pt idx="2">
                  <c:v>-8.9224768405655777</c:v>
                </c:pt>
                <c:pt idx="3">
                  <c:v>-6.280162151727688</c:v>
                </c:pt>
                <c:pt idx="4">
                  <c:v>-4.5971449310428261</c:v>
                </c:pt>
                <c:pt idx="5">
                  <c:v>-10.717628705148206</c:v>
                </c:pt>
                <c:pt idx="6">
                  <c:v>-1.9807923169267707</c:v>
                </c:pt>
                <c:pt idx="7">
                  <c:v>-5.7527942143326758</c:v>
                </c:pt>
                <c:pt idx="8">
                  <c:v>-1.3183815729656008</c:v>
                </c:pt>
                <c:pt idx="9">
                  <c:v>0.55710306406685239</c:v>
                </c:pt>
                <c:pt idx="10">
                  <c:v>0.22026431718061673</c:v>
                </c:pt>
                <c:pt idx="11">
                  <c:v>-6.4202334630350197</c:v>
                </c:pt>
                <c:pt idx="12">
                  <c:v>2.7713625866050808</c:v>
                </c:pt>
                <c:pt idx="13">
                  <c:v>-6.1171366594360084</c:v>
                </c:pt>
                <c:pt idx="14">
                  <c:v>-4.5524930318984209</c:v>
                </c:pt>
                <c:pt idx="15">
                  <c:v>-0.96424266773804745</c:v>
                </c:pt>
                <c:pt idx="16">
                  <c:v>-16.621621621621621</c:v>
                </c:pt>
                <c:pt idx="17">
                  <c:v>-1.9977802441731409</c:v>
                </c:pt>
                <c:pt idx="18">
                  <c:v>3.4753827058336779</c:v>
                </c:pt>
                <c:pt idx="19">
                  <c:v>-6.4329366355741394E-2</c:v>
                </c:pt>
                <c:pt idx="20">
                  <c:v>12.42489270386266</c:v>
                </c:pt>
                <c:pt idx="21">
                  <c:v>0.40540540540540543</c:v>
                </c:pt>
                <c:pt idx="22">
                  <c:v>0</c:v>
                </c:pt>
                <c:pt idx="24">
                  <c:v>2.1834061135371181</c:v>
                </c:pt>
                <c:pt idx="25">
                  <c:v>-6.4650576718038186</c:v>
                </c:pt>
                <c:pt idx="26">
                  <c:v>0.66545854252696002</c:v>
                </c:pt>
              </c:numCache>
            </c:numRef>
          </c:val>
          <c:extLst>
            <c:ext xmlns:c16="http://schemas.microsoft.com/office/drawing/2014/chart" uri="{C3380CC4-5D6E-409C-BE32-E72D297353CC}">
              <c16:uniqueId val="{00000020-F0F4-44DB-9A96-35CA8F33F32F}"/>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{41A20CC3-0EE3-4AFF-887E-5C63BF3F7443}</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F0F4-44DB-9A96-35CA8F33F32F}"/>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{016AC5C7-C034-4431-9C9B-13511F8400DD}</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F0F4-44DB-9A96-35CA8F33F32F}"/>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{5D160FB5-A17C-4D68-A8FD-68CB3D1DC852}</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F0F4-44DB-9A96-35CA8F33F32F}"/>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{98471310-5B45-413B-992E-08AB87097159}</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F0F4-44DB-9A96-35CA8F33F32F}"/>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{3C593823-7CE7-4393-BF3A-E5CE7E832C50}</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F0F4-44DB-9A96-35CA8F33F32F}"/>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{AA14BDE0-2C4D-428D-A956-35D64B0E416A}</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F0F4-44DB-9A96-35CA8F33F32F}"/>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{6DF07732-D52C-4C9D-A7EC-B77654587195}</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F0F4-44DB-9A96-35CA8F33F32F}"/>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{1CCDD204-987E-4226-A81F-5F5A141FCF36}</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F0F4-44DB-9A96-35CA8F33F32F}"/>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{58764A1F-14DD-4661-BEB7-A8FD7F6C4324}</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F0F4-44DB-9A96-35CA8F33F32F}"/>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{D01FDCF3-5E59-42CE-9052-E0898874F94A}</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F0F4-44DB-9A96-35CA8F33F32F}"/>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{109A0941-BF39-47FD-8207-86A3E4160627}</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F0F4-44DB-9A96-35CA8F33F32F}"/>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{CE36F00E-BB87-472B-ACB2-9D82C3F9BEE2}</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F0F4-44DB-9A96-35CA8F33F32F}"/>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{3090FF7C-644D-499C-A546-3D52FA08166C}</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F0F4-44DB-9A96-35CA8F33F32F}"/>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{83B2DAE5-7D6C-49BE-8F1C-CC15BE281B61}</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F0F4-44DB-9A96-35CA8F33F32F}"/>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{AD38FA5F-34D4-4034-8BFF-A05B3ED696ED}</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F0F4-44DB-9A96-35CA8F33F32F}"/>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{657639E0-1360-4B3C-83A0-ED1B3562A8AB}</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F0F4-44DB-9A96-35CA8F33F32F}"/>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{1AD91DC1-61B5-4CC4-8171-CFF7472D1528}</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F0F4-44DB-9A96-35CA8F33F32F}"/>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{2ED45883-9B29-4F05-8D5C-7DB406D968FB}</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F0F4-44DB-9A96-35CA8F33F32F}"/>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{69D59989-1D92-4618-A956-9727D097AB0A}</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F0F4-44DB-9A96-35CA8F33F32F}"/>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{D21CCB25-4084-4E6C-9F0F-D1D7DC0BCDF0}</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F0F4-44DB-9A96-35CA8F33F32F}"/>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{F0CF3490-A8F5-4B1D-8EC4-C50DC3CDE332}</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F0F4-44DB-9A96-35CA8F33F32F}"/>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{EEA40D9C-FC9F-4132-BDC7-C2F196EB9828}</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F0F4-44DB-9A96-35CA8F33F32F}"/>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{376DDC37-ECB5-415E-A1E7-936DA6B34DB2}</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F0F4-44DB-9A96-35CA8F33F32F}"/>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{0B77B6EC-6F02-4414-BF1E-F74E990A5788}</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F0F4-44DB-9A96-35CA8F33F32F}"/>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{1D19A015-1F4A-4A76-B872-80F0F7E018E2}</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F0F4-44DB-9A96-35CA8F33F32F}"/>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{C4F14C3A-ED81-4923-A5FF-F13C6D635A08}</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F0F4-44DB-9A96-35CA8F33F32F}"/>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{284D82A5-43F2-4E30-BC2E-082A9FB6A4F0}</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F0F4-44DB-9A96-35CA8F33F32F}"/>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{C4EF4327-B6BF-451D-A49A-244A0C42E6EB}</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F0F4-44DB-9A96-35CA8F33F32F}"/>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{297E8A27-96CD-4158-B00B-AFEB45D993DA}</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F0F4-44DB-9A96-35CA8F33F32F}"/>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{74B56F5A-709A-4B22-A1F3-AC5BA3A44240}</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F0F4-44DB-9A96-35CA8F33F32F}"/>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{35C780FA-93DC-4B7B-B2AC-505F464B1B93}</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F0F4-44DB-9A96-35CA8F33F32F}"/>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{9C5CE18A-A20B-449B-A629-528ADA10726D}</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F0F4-44DB-9A96-35CA8F33F32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F0F4-44DB-9A96-35CA8F33F32F}"/>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45</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F0F4-44DB-9A96-35CA8F33F32F}"/>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{DC1CD7E8-B6A7-46C8-B4A1-52D2C123D80F}</c15:txfldGUID>
                      <c15:f>Daten_Diagramme!$E$14</c15:f>
                      <c15:dlblFieldTableCache>
                        <c:ptCount val="1"/>
                        <c:pt idx="0">
                          <c:v>1.6</c:v>
                        </c:pt>
                      </c15:dlblFieldTableCache>
                    </c15:dlblFTEntry>
                  </c15:dlblFieldTable>
                  <c15:showDataLabelsRange val="0"/>
                </c:ext>
                <c:ext xmlns:c16="http://schemas.microsoft.com/office/drawing/2014/chart" uri="{C3380CC4-5D6E-409C-BE32-E72D297353CC}">
                  <c16:uniqueId val="{00000000-ED39-487C-A0D5-4884035A5761}"/>
                </c:ext>
              </c:extLst>
            </c:dLbl>
            <c:dLbl>
              <c:idx val="1"/>
              <c:tx>
                <c:strRef>
                  <c:f>Daten_Diagramme!$E$15</c:f>
                  <c:strCache>
                    <c:ptCount val="1"/>
                    <c:pt idx="0">
                      <c:v>14.8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{24A9CCFF-DFE5-46C5-8BB2-B69B523D90AC}</c15:txfldGUID>
                      <c15:f>Daten_Diagramme!$E$15</c15:f>
                      <c15:dlblFieldTableCache>
                        <c:ptCount val="1"/>
                        <c:pt idx="0">
                          <c:v>14.8</c:v>
                        </c:pt>
                      </c15:dlblFieldTableCache>
                    </c15:dlblFTEntry>
                  </c15:dlblFieldTable>
                  <c15:showDataLabelsRange val="0"/>
                </c:ext>
                <c:ext xmlns:c16="http://schemas.microsoft.com/office/drawing/2014/chart" uri="{C3380CC4-5D6E-409C-BE32-E72D297353CC}">
                  <c16:uniqueId val="{00000001-ED39-487C-A0D5-4884035A5761}"/>
                </c:ext>
              </c:extLst>
            </c:dLbl>
            <c:dLbl>
              <c:idx val="2"/>
              <c:tx>
                <c:strRef>
                  <c:f>Daten_Diagramme!$E$16</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{04A4AFA5-B826-45DB-A609-96E5CAA1DEA4}</c15:txfldGUID>
                      <c15:f>Daten_Diagramme!$E$16</c15:f>
                      <c15:dlblFieldTableCache>
                        <c:ptCount val="1"/>
                        <c:pt idx="0">
                          <c:v>-1.4</c:v>
                        </c:pt>
                      </c15:dlblFieldTableCache>
                    </c15:dlblFTEntry>
                  </c15:dlblFieldTable>
                  <c15:showDataLabelsRange val="0"/>
                </c:ext>
                <c:ext xmlns:c16="http://schemas.microsoft.com/office/drawing/2014/chart" uri="{C3380CC4-5D6E-409C-BE32-E72D297353CC}">
                  <c16:uniqueId val="{00000002-ED39-487C-A0D5-4884035A5761}"/>
                </c:ext>
              </c:extLst>
            </c:dLbl>
            <c:dLbl>
              <c:idx val="3"/>
              <c:tx>
                <c:strRef>
                  <c:f>Daten_Diagramme!$E$17</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{9FFE5059-368C-42D9-8FE3-B954DDF7CA5B}</c15:txfldGUID>
                      <c15:f>Daten_Diagramme!$E$17</c15:f>
                      <c15:dlblFieldTableCache>
                        <c:ptCount val="1"/>
                        <c:pt idx="0">
                          <c:v>2.3</c:v>
                        </c:pt>
                      </c15:dlblFieldTableCache>
                    </c15:dlblFTEntry>
                  </c15:dlblFieldTable>
                  <c15:showDataLabelsRange val="0"/>
                </c:ext>
                <c:ext xmlns:c16="http://schemas.microsoft.com/office/drawing/2014/chart" uri="{C3380CC4-5D6E-409C-BE32-E72D297353CC}">
                  <c16:uniqueId val="{00000003-ED39-487C-A0D5-4884035A5761}"/>
                </c:ext>
              </c:extLst>
            </c:dLbl>
            <c:dLbl>
              <c:idx val="4"/>
              <c:tx>
                <c:strRef>
                  <c:f>Daten_Diagramme!$E$18</c:f>
                  <c:strCache>
                    <c:ptCount val="1"/>
                    <c:pt idx="0">
                      <c:v>13.6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{B8DE3182-9D1B-470D-B885-D8C3F8ABCE55}</c15:txfldGUID>
                      <c15:f>Daten_Diagramme!$E$18</c15:f>
                      <c15:dlblFieldTableCache>
                        <c:ptCount val="1"/>
                        <c:pt idx="0">
                          <c:v>13.6</c:v>
                        </c:pt>
                      </c15:dlblFieldTableCache>
                    </c15:dlblFTEntry>
                  </c15:dlblFieldTable>
                  <c15:showDataLabelsRange val="0"/>
                </c:ext>
                <c:ext xmlns:c16="http://schemas.microsoft.com/office/drawing/2014/chart" uri="{C3380CC4-5D6E-409C-BE32-E72D297353CC}">
                  <c16:uniqueId val="{00000004-ED39-487C-A0D5-4884035A5761}"/>
                </c:ext>
              </c:extLst>
            </c:dLbl>
            <c:dLbl>
              <c:idx val="5"/>
              <c:tx>
                <c:strRef>
                  <c:f>Daten_Diagramme!$E$19</c:f>
                  <c:strCache>
                    <c:ptCount val="1"/>
                    <c:pt idx="0">
                      <c:v>-6.5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{CACA1EA8-2D7D-4401-9558-9AC535D6490F}</c15:txfldGUID>
                      <c15:f>Daten_Diagramme!$E$19</c15:f>
                      <c15:dlblFieldTableCache>
                        <c:ptCount val="1"/>
                        <c:pt idx="0">
                          <c:v>-6.5</c:v>
                        </c:pt>
                      </c15:dlblFieldTableCache>
                    </c15:dlblFTEntry>
                  </c15:dlblFieldTable>
                  <c15:showDataLabelsRange val="0"/>
                </c:ext>
                <c:ext xmlns:c16="http://schemas.microsoft.com/office/drawing/2014/chart" uri="{C3380CC4-5D6E-409C-BE32-E72D297353CC}">
                  <c16:uniqueId val="{00000005-ED39-487C-A0D5-4884035A5761}"/>
                </c:ext>
              </c:extLst>
            </c:dLbl>
            <c:dLbl>
              <c:idx val="6"/>
              <c:tx>
                <c:strRef>
                  <c:f>Daten_Diagramme!$E$20</c:f>
                  <c:strCache>
                    <c:ptCount val="1"/>
                    <c:pt idx="0">
                      <c:v>5.8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{4AB9E82E-87C4-49A0-B2A3-25F8E91E77DD}</c15:txfldGUID>
                      <c15:f>Daten_Diagramme!$E$20</c15:f>
                      <c15:dlblFieldTableCache>
                        <c:ptCount val="1"/>
                        <c:pt idx="0">
                          <c:v>5.8</c:v>
                        </c:pt>
                      </c15:dlblFieldTableCache>
                    </c15:dlblFTEntry>
                  </c15:dlblFieldTable>
                  <c15:showDataLabelsRange val="0"/>
                </c:ext>
                <c:ext xmlns:c16="http://schemas.microsoft.com/office/drawing/2014/chart" uri="{C3380CC4-5D6E-409C-BE32-E72D297353CC}">
                  <c16:uniqueId val="{00000006-ED39-487C-A0D5-4884035A5761}"/>
                </c:ext>
              </c:extLst>
            </c:dLbl>
            <c:dLbl>
              <c:idx val="7"/>
              <c:tx>
                <c:strRef>
                  <c:f>Daten_Diagramme!$E$21</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{FED66E02-9D99-423B-8E26-F0E468FB3A17}</c15:txfldGUID>
                      <c15:f>Daten_Diagramme!$E$21</c15:f>
                      <c15:dlblFieldTableCache>
                        <c:ptCount val="1"/>
                        <c:pt idx="0">
                          <c:v>-2.0</c:v>
                        </c:pt>
                      </c15:dlblFieldTableCache>
                    </c15:dlblFTEntry>
                  </c15:dlblFieldTable>
                  <c15:showDataLabelsRange val="0"/>
                </c:ext>
                <c:ext xmlns:c16="http://schemas.microsoft.com/office/drawing/2014/chart" uri="{C3380CC4-5D6E-409C-BE32-E72D297353CC}">
                  <c16:uniqueId val="{00000007-ED39-487C-A0D5-4884035A5761}"/>
                </c:ext>
              </c:extLst>
            </c:dLbl>
            <c:dLbl>
              <c:idx val="8"/>
              <c:tx>
                <c:strRef>
                  <c:f>Daten_Diagramme!$E$22</c:f>
                  <c:strCache>
                    <c:ptCount val="1"/>
                    <c:pt idx="0">
                      <c:v>4.8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{EA0A1BBC-44A1-4A84-A698-361724289B59}</c15:txfldGUID>
                      <c15:f>Daten_Diagramme!$E$22</c15:f>
                      <c15:dlblFieldTableCache>
                        <c:ptCount val="1"/>
                        <c:pt idx="0">
                          <c:v>4.8</c:v>
                        </c:pt>
                      </c15:dlblFieldTableCache>
                    </c15:dlblFTEntry>
                  </c15:dlblFieldTable>
                  <c15:showDataLabelsRange val="0"/>
                </c:ext>
                <c:ext xmlns:c16="http://schemas.microsoft.com/office/drawing/2014/chart" uri="{C3380CC4-5D6E-409C-BE32-E72D297353CC}">
                  <c16:uniqueId val="{00000008-ED39-487C-A0D5-4884035A5761}"/>
                </c:ext>
              </c:extLst>
            </c:dLbl>
            <c:dLbl>
              <c:idx val="9"/>
              <c:tx>
                <c:strRef>
                  <c:f>Daten_Diagramme!$E$23</c:f>
                  <c:strCache>
                    <c:ptCount val="1"/>
                    <c:pt idx="0">
                      <c:v>-4.4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{994141EE-874D-4EF8-BFEA-21747595C7F1}</c15:txfldGUID>
                      <c15:f>Daten_Diagramme!$E$23</c15:f>
                      <c15:dlblFieldTableCache>
                        <c:ptCount val="1"/>
                        <c:pt idx="0">
                          <c:v>-4.4</c:v>
                        </c:pt>
                      </c15:dlblFieldTableCache>
                    </c15:dlblFTEntry>
                  </c15:dlblFieldTable>
                  <c15:showDataLabelsRange val="0"/>
                </c:ext>
                <c:ext xmlns:c16="http://schemas.microsoft.com/office/drawing/2014/chart" uri="{C3380CC4-5D6E-409C-BE32-E72D297353CC}">
                  <c16:uniqueId val="{00000009-ED39-487C-A0D5-4884035A5761}"/>
                </c:ext>
              </c:extLst>
            </c:dLbl>
            <c:dLbl>
              <c:idx val="10"/>
              <c:tx>
                <c:strRef>
                  <c:f>Daten_Diagramme!$E$24</c:f>
                  <c:strCache>
                    <c:ptCount val="1"/>
                    <c:pt idx="0">
                      <c:v>-5.3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{2F2C45FD-9126-4D5F-9C87-7C04E7D8D6F8}</c15:txfldGUID>
                      <c15:f>Daten_Diagramme!$E$24</c15:f>
                      <c15:dlblFieldTableCache>
                        <c:ptCount val="1"/>
                        <c:pt idx="0">
                          <c:v>-5.3</c:v>
                        </c:pt>
                      </c15:dlblFieldTableCache>
                    </c15:dlblFTEntry>
                  </c15:dlblFieldTable>
                  <c15:showDataLabelsRange val="0"/>
                </c:ext>
                <c:ext xmlns:c16="http://schemas.microsoft.com/office/drawing/2014/chart" uri="{C3380CC4-5D6E-409C-BE32-E72D297353CC}">
                  <c16:uniqueId val="{0000000A-ED39-487C-A0D5-4884035A5761}"/>
                </c:ext>
              </c:extLst>
            </c:dLbl>
            <c:dLbl>
              <c:idx val="11"/>
              <c:tx>
                <c:strRef>
                  <c:f>Daten_Diagramme!$E$25</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{F916A672-9666-49D8-B02C-1167590D6F4D}</c15:txfldGUID>
                      <c15:f>Daten_Diagramme!$E$25</c15:f>
                      <c15:dlblFieldTableCache>
                        <c:ptCount val="1"/>
                        <c:pt idx="0">
                          <c:v>0.0</c:v>
                        </c:pt>
                      </c15:dlblFieldTableCache>
                    </c15:dlblFTEntry>
                  </c15:dlblFieldTable>
                  <c15:showDataLabelsRange val="0"/>
                </c:ext>
                <c:ext xmlns:c16="http://schemas.microsoft.com/office/drawing/2014/chart" uri="{C3380CC4-5D6E-409C-BE32-E72D297353CC}">
                  <c16:uniqueId val="{0000000B-ED39-487C-A0D5-4884035A5761}"/>
                </c:ext>
              </c:extLst>
            </c:dLbl>
            <c:dLbl>
              <c:idx val="12"/>
              <c:tx>
                <c:strRef>
                  <c:f>Daten_Diagramme!$E$26</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{F892EE75-28C9-4E0B-9981-B1CF658A8A22}</c15:txfldGUID>
                      <c15:f>Daten_Diagramme!$E$26</c15:f>
                      <c15:dlblFieldTableCache>
                        <c:ptCount val="1"/>
                        <c:pt idx="0">
                          <c:v>1.5</c:v>
                        </c:pt>
                      </c15:dlblFieldTableCache>
                    </c15:dlblFTEntry>
                  </c15:dlblFieldTable>
                  <c15:showDataLabelsRange val="0"/>
                </c:ext>
                <c:ext xmlns:c16="http://schemas.microsoft.com/office/drawing/2014/chart" uri="{C3380CC4-5D6E-409C-BE32-E72D297353CC}">
                  <c16:uniqueId val="{0000000C-ED39-487C-A0D5-4884035A5761}"/>
                </c:ext>
              </c:extLst>
            </c:dLbl>
            <c:dLbl>
              <c:idx val="13"/>
              <c:tx>
                <c:strRef>
                  <c:f>Daten_Diagramme!$E$27</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{9E79D275-5427-4B2A-BF81-2C53CF88CCC2}</c15:txfldGUID>
                      <c15:f>Daten_Diagramme!$E$27</c15:f>
                      <c15:dlblFieldTableCache>
                        <c:ptCount val="1"/>
                        <c:pt idx="0">
                          <c:v>-1.7</c:v>
                        </c:pt>
                      </c15:dlblFieldTableCache>
                    </c15:dlblFTEntry>
                  </c15:dlblFieldTable>
                  <c15:showDataLabelsRange val="0"/>
                </c:ext>
                <c:ext xmlns:c16="http://schemas.microsoft.com/office/drawing/2014/chart" uri="{C3380CC4-5D6E-409C-BE32-E72D297353CC}">
                  <c16:uniqueId val="{0000000D-ED39-487C-A0D5-4884035A5761}"/>
                </c:ext>
              </c:extLst>
            </c:dLbl>
            <c:dLbl>
              <c:idx val="14"/>
              <c:tx>
                <c:strRef>
                  <c:f>Daten_Diagramme!$E$28</c:f>
                  <c:strCache>
                    <c:ptCount val="1"/>
                    <c:pt idx="0">
                      <c:v>13.8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{F582ED09-F0F5-4D2A-B7DC-C7BAB593E3B3}</c15:txfldGUID>
                      <c15:f>Daten_Diagramme!$E$28</c15:f>
                      <c15:dlblFieldTableCache>
                        <c:ptCount val="1"/>
                        <c:pt idx="0">
                          <c:v>13.8</c:v>
                        </c:pt>
                      </c15:dlblFieldTableCache>
                    </c15:dlblFTEntry>
                  </c15:dlblFieldTable>
                  <c15:showDataLabelsRange val="0"/>
                </c:ext>
                <c:ext xmlns:c16="http://schemas.microsoft.com/office/drawing/2014/chart" uri="{C3380CC4-5D6E-409C-BE32-E72D297353CC}">
                  <c16:uniqueId val="{0000000E-ED39-487C-A0D5-4884035A5761}"/>
                </c:ext>
              </c:extLst>
            </c:dLbl>
            <c:dLbl>
              <c:idx val="15"/>
              <c:tx>
                <c:strRef>
                  <c:f>Daten_Diagramme!$E$29</c:f>
                  <c:strCache>
                    <c:ptCount val="1"/>
                    <c:pt idx="0">
                      <c:v>12.6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{3D85F7D9-2A50-4B9B-9630-0DBE4F479EFD}</c15:txfldGUID>
                      <c15:f>Daten_Diagramme!$E$29</c15:f>
                      <c15:dlblFieldTableCache>
                        <c:ptCount val="1"/>
                        <c:pt idx="0">
                          <c:v>12.6</c:v>
                        </c:pt>
                      </c15:dlblFieldTableCache>
                    </c15:dlblFTEntry>
                  </c15:dlblFieldTable>
                  <c15:showDataLabelsRange val="0"/>
                </c:ext>
                <c:ext xmlns:c16="http://schemas.microsoft.com/office/drawing/2014/chart" uri="{C3380CC4-5D6E-409C-BE32-E72D297353CC}">
                  <c16:uniqueId val="{0000000F-ED39-487C-A0D5-4884035A5761}"/>
                </c:ext>
              </c:extLst>
            </c:dLbl>
            <c:dLbl>
              <c:idx val="16"/>
              <c:tx>
                <c:strRef>
                  <c:f>Daten_Diagramme!$E$30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{0130735A-5E9E-4950-B2F4-5360C0334983}</c15:txfldGUID>
                      <c15:f>Daten_Diagramme!$E$30</c15:f>
                      <c15:dlblFieldTableCache>
                        <c:ptCount val="1"/>
                      </c15:dlblFieldTableCache>
                    </c15:dlblFTEntry>
                  </c15:dlblFieldTable>
                  <c15:showDataLabelsRange val="0"/>
                </c:ext>
                <c:ext xmlns:c16="http://schemas.microsoft.com/office/drawing/2014/chart" uri="{C3380CC4-5D6E-409C-BE32-E72D297353CC}">
                  <c16:uniqueId val="{00000010-ED39-487C-A0D5-4884035A5761}"/>
                </c:ext>
              </c:extLst>
            </c:dLbl>
            <c:dLbl>
              <c:idx val="17"/>
              <c:tx>
                <c:strRef>
                  <c:f>Daten_Diagramme!$E$31</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{6980F41E-DE07-4FB7-9B9F-862FF9FE786C}</c15:txfldGUID>
                      <c15:f>Daten_Diagramme!$E$31</c15:f>
                      <c15:dlblFieldTableCache>
                        <c:ptCount val="1"/>
                        <c:pt idx="0">
                          <c:v>3.3</c:v>
                        </c:pt>
                      </c15:dlblFieldTableCache>
                    </c15:dlblFTEntry>
                  </c15:dlblFieldTable>
                  <c15:showDataLabelsRange val="0"/>
                </c:ext>
                <c:ext xmlns:c16="http://schemas.microsoft.com/office/drawing/2014/chart" uri="{C3380CC4-5D6E-409C-BE32-E72D297353CC}">
                  <c16:uniqueId val="{00000011-ED39-487C-A0D5-4884035A5761}"/>
                </c:ext>
              </c:extLst>
            </c:dLbl>
            <c:dLbl>
              <c:idx val="18"/>
              <c:tx>
                <c:strRef>
                  <c:f>Daten_Diagramme!$E$32</c:f>
                  <c:strCache>
                    <c:ptCount val="1"/>
                    <c:pt idx="0">
                      <c:v>6.2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{E3444964-D415-4654-B61A-19B2E3A0A51D}</c15:txfldGUID>
                      <c15:f>Daten_Diagramme!$E$32</c15:f>
                      <c15:dlblFieldTableCache>
                        <c:ptCount val="1"/>
                        <c:pt idx="0">
                          <c:v>6.2</c:v>
                        </c:pt>
                      </c15:dlblFieldTableCache>
                    </c15:dlblFTEntry>
                  </c15:dlblFieldTable>
                  <c15:showDataLabelsRange val="0"/>
                </c:ext>
                <c:ext xmlns:c16="http://schemas.microsoft.com/office/drawing/2014/chart" uri="{C3380CC4-5D6E-409C-BE32-E72D297353CC}">
                  <c16:uniqueId val="{00000012-ED39-487C-A0D5-4884035A5761}"/>
                </c:ext>
              </c:extLst>
            </c:dLbl>
            <c:dLbl>
              <c:idx val="19"/>
              <c:tx>
                <c:strRef>
                  <c:f>Daten_Diagramme!$E$33</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{CC75C0CF-4A6E-4718-96C0-9174D8C3D9A6}</c15:txfldGUID>
                      <c15:f>Daten_Diagramme!$E$33</c15:f>
                      <c15:dlblFieldTableCache>
                        <c:ptCount val="1"/>
                        <c:pt idx="0">
                          <c:v>2.8</c:v>
                        </c:pt>
                      </c15:dlblFieldTableCache>
                    </c15:dlblFTEntry>
                  </c15:dlblFieldTable>
                  <c15:showDataLabelsRange val="0"/>
                </c:ext>
                <c:ext xmlns:c16="http://schemas.microsoft.com/office/drawing/2014/chart" uri="{C3380CC4-5D6E-409C-BE32-E72D297353CC}">
                  <c16:uniqueId val="{00000013-ED39-487C-A0D5-4884035A5761}"/>
                </c:ext>
              </c:extLst>
            </c:dLbl>
            <c:dLbl>
              <c:idx val="20"/>
              <c:tx>
                <c:strRef>
                  <c:f>Daten_Diagramme!$E$34</c:f>
                  <c:strCache>
                    <c:ptCount val="1"/>
                    <c:pt idx="0">
                      <c:v>12.9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{E7597A22-7F1D-4742-82C0-1A89D20BFDCC}</c15:txfldGUID>
                      <c15:f>Daten_Diagramme!$E$34</c15:f>
                      <c15:dlblFieldTableCache>
                        <c:ptCount val="1"/>
                        <c:pt idx="0">
                          <c:v>12.9</c:v>
                        </c:pt>
                      </c15:dlblFieldTableCache>
                    </c15:dlblFTEntry>
                  </c15:dlblFieldTable>
                  <c15:showDataLabelsRange val="0"/>
                </c:ext>
                <c:ext xmlns:c16="http://schemas.microsoft.com/office/drawing/2014/chart" uri="{C3380CC4-5D6E-409C-BE32-E72D297353CC}">
                  <c16:uniqueId val="{00000014-ED39-487C-A0D5-4884035A5761}"/>
                </c:ext>
              </c:extLst>
            </c:dLbl>
            <c:dLbl>
              <c:idx val="21"/>
              <c:tx>
                <c:strRef>
                  <c:f>Daten_Diagramme!$E$35</c:f>
                  <c:strCache>
                    <c:ptCount val="1"/>
                    <c:pt idx="0">
                      <c:v>-4.2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{53AD699E-2F41-467A-96D5-B199B816A3FB}</c15:txfldGUID>
                      <c15:f>Daten_Diagramme!$E$35</c15:f>
                      <c15:dlblFieldTableCache>
                        <c:ptCount val="1"/>
                        <c:pt idx="0">
                          <c:v>-4.2</c:v>
                        </c:pt>
                      </c15:dlblFieldTableCache>
                    </c15:dlblFTEntry>
                  </c15:dlblFieldTable>
                  <c15:showDataLabelsRange val="0"/>
                </c:ext>
                <c:ext xmlns:c16="http://schemas.microsoft.com/office/drawing/2014/chart" uri="{C3380CC4-5D6E-409C-BE32-E72D297353CC}">
                  <c16:uniqueId val="{00000015-ED39-487C-A0D5-4884035A5761}"/>
                </c:ext>
              </c:extLst>
            </c:dLbl>
            <c:dLbl>
              <c:idx val="22"/>
              <c:tx>
                <c:strRef>
                  <c:f>Daten_Diagramme!$E$36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{33F9FDFB-B7AB-4D95-B088-D400D2EE46D0}</c15:txfldGUID>
                      <c15:f>Daten_Diagramme!$E$36</c15:f>
                      <c15:dlblFieldTableCache>
                        <c:ptCount val="1"/>
                        <c:pt idx="0">
                          <c:v>*</c:v>
                        </c:pt>
                      </c15:dlblFieldTableCache>
                    </c15:dlblFTEntry>
                  </c15:dlblFieldTable>
                  <c15:showDataLabelsRange val="0"/>
                </c:ext>
                <c:ext xmlns:c16="http://schemas.microsoft.com/office/drawing/2014/chart" uri="{C3380CC4-5D6E-409C-BE32-E72D297353CC}">
                  <c16:uniqueId val="{00000016-ED39-487C-A0D5-4884035A5761}"/>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{6E11CCBB-DD6B-4ECB-B019-E1805C18F8AA}</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ED39-487C-A0D5-4884035A5761}"/>
                </c:ext>
              </c:extLst>
            </c:dLbl>
            <c:dLbl>
              <c:idx val="24"/>
              <c:tx>
                <c:strRef>
                  <c:f>Daten_Diagramme!$E$38</c:f>
                  <c:strCache>
                    <c:ptCount val="1"/>
                    <c:pt idx="0">
                      <c:v>14.8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{9DC55021-0260-4EEF-B414-98C49494533A}</c15:txfldGUID>
                      <c15:f>Daten_Diagramme!$E$38</c15:f>
                      <c15:dlblFieldTableCache>
                        <c:ptCount val="1"/>
                        <c:pt idx="0">
                          <c:v>14.8</c:v>
                        </c:pt>
                      </c15:dlblFieldTableCache>
                    </c15:dlblFTEntry>
                  </c15:dlblFieldTable>
                  <c15:showDataLabelsRange val="0"/>
                </c:ext>
                <c:ext xmlns:c16="http://schemas.microsoft.com/office/drawing/2014/chart" uri="{C3380CC4-5D6E-409C-BE32-E72D297353CC}">
                  <c16:uniqueId val="{00000018-ED39-487C-A0D5-4884035A5761}"/>
                </c:ext>
              </c:extLst>
            </c:dLbl>
            <c:dLbl>
              <c:idx val="25"/>
              <c:tx>
                <c:strRef>
                  <c:f>Daten_Diagramme!$E$39</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{E5790349-2A30-46B1-B6C1-37D8023B064B}</c15:txfldGUID>
                      <c15:f>Daten_Diagramme!$E$39</c15:f>
                      <c15:dlblFieldTableCache>
                        <c:ptCount val="1"/>
                        <c:pt idx="0">
                          <c:v>0.2</c:v>
                        </c:pt>
                      </c15:dlblFieldTableCache>
                    </c15:dlblFTEntry>
                  </c15:dlblFieldTable>
                  <c15:showDataLabelsRange val="0"/>
                </c:ext>
                <c:ext xmlns:c16="http://schemas.microsoft.com/office/drawing/2014/chart" uri="{C3380CC4-5D6E-409C-BE32-E72D297353CC}">
                  <c16:uniqueId val="{00000019-ED39-487C-A0D5-4884035A5761}"/>
                </c:ext>
              </c:extLst>
            </c:dLbl>
            <c:dLbl>
              <c:idx val="26"/>
              <c:tx>
                <c:strRef>
                  <c:f>Daten_Diagramme!$E$40</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{CB92487C-EE6C-48F5-AFD1-3F67954CD483}</c15:txfldGUID>
                      <c15:f>Daten_Diagramme!$E$40</c15:f>
                      <c15:dlblFieldTableCache>
                        <c:ptCount val="1"/>
                        <c:pt idx="0">
                          <c:v>1.3</c:v>
                        </c:pt>
                      </c15:dlblFieldTableCache>
                    </c15:dlblFTEntry>
                  </c15:dlblFieldTable>
                  <c15:showDataLabelsRange val="0"/>
                </c:ext>
                <c:ext xmlns:c16="http://schemas.microsoft.com/office/drawing/2014/chart" uri="{C3380CC4-5D6E-409C-BE32-E72D297353CC}">
                  <c16:uniqueId val="{0000001A-ED39-487C-A0D5-4884035A5761}"/>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{244845C4-DEA2-4597-BDD7-895F00664EC7}</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ED39-487C-A0D5-4884035A5761}"/>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{B51B6246-3D40-4C80-8499-8970511E7A5C}</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ED39-487C-A0D5-4884035A5761}"/>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{612AA03C-8839-462D-9AE8-35E6C3B6A748}</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ED39-487C-A0D5-4884035A5761}"/>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{8601EAA9-CE5E-489C-BE04-9D8964D235EF}</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ED39-487C-A0D5-4884035A5761}"/>
                </c:ext>
              </c:extLst>
            </c:dLbl>
            <c:dLbl>
              <c:idx val="31"/>
              <c:tx>
                <c:strRef>
                  <c:f>Daten_Diagramme!$E$46</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{B29E541B-7705-4065-9573-668E53CA98DE}</c15:txfldGUID>
                      <c15:f>Daten_Diagramme!$E$46</c15:f>
                      <c15:dlblFieldTableCache>
                        <c:ptCount val="1"/>
                        <c:pt idx="0">
                          <c:v>1.3</c:v>
                        </c:pt>
                      </c15:dlblFieldTableCache>
                    </c15:dlblFTEntry>
                  </c15:dlblFieldTable>
                  <c15:showDataLabelsRange val="0"/>
                </c:ext>
                <c:ext xmlns:c16="http://schemas.microsoft.com/office/drawing/2014/chart" uri="{C3380CC4-5D6E-409C-BE32-E72D297353CC}">
                  <c16:uniqueId val="{0000001F-ED39-487C-A0D5-4884035A5761}"/>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1.6245753950671984</c:v>
                </c:pt>
                <c:pt idx="1">
                  <c:v>14.84375</c:v>
                </c:pt>
                <c:pt idx="2">
                  <c:v>-1.408450704225352</c:v>
                </c:pt>
                <c:pt idx="3">
                  <c:v>2.2869022869022868</c:v>
                </c:pt>
                <c:pt idx="4">
                  <c:v>13.605442176870747</c:v>
                </c:pt>
                <c:pt idx="5">
                  <c:v>-6.4935064935064934</c:v>
                </c:pt>
                <c:pt idx="6">
                  <c:v>5.825242718446602</c:v>
                </c:pt>
                <c:pt idx="7">
                  <c:v>-1.9851116625310175</c:v>
                </c:pt>
                <c:pt idx="8">
                  <c:v>4.8169556840077075</c:v>
                </c:pt>
                <c:pt idx="9">
                  <c:v>-4.4009779951100247</c:v>
                </c:pt>
                <c:pt idx="10">
                  <c:v>-5.3271028037383177</c:v>
                </c:pt>
                <c:pt idx="11">
                  <c:v>0</c:v>
                </c:pt>
                <c:pt idx="12">
                  <c:v>1.4705882352941178</c:v>
                </c:pt>
                <c:pt idx="13">
                  <c:v>-1.7077798861480076</c:v>
                </c:pt>
                <c:pt idx="14">
                  <c:v>13.843351548269581</c:v>
                </c:pt>
                <c:pt idx="15">
                  <c:v>12.593984962406015</c:v>
                </c:pt>
                <c:pt idx="16">
                  <c:v>52.941176470588232</c:v>
                </c:pt>
                <c:pt idx="17">
                  <c:v>3.2608695652173911</c:v>
                </c:pt>
                <c:pt idx="18">
                  <c:v>6.1594202898550723</c:v>
                </c:pt>
                <c:pt idx="19">
                  <c:v>2.7896995708154506</c:v>
                </c:pt>
                <c:pt idx="20">
                  <c:v>12.903225806451612</c:v>
                </c:pt>
                <c:pt idx="21">
                  <c:v>-4.2394014962593518</c:v>
                </c:pt>
                <c:pt idx="22">
                  <c:v>0</c:v>
                </c:pt>
                <c:pt idx="24">
                  <c:v>14.84375</c:v>
                </c:pt>
                <c:pt idx="25">
                  <c:v>0.20942408376963351</c:v>
                </c:pt>
                <c:pt idx="26">
                  <c:v>1.2589928057553956</c:v>
                </c:pt>
              </c:numCache>
            </c:numRef>
          </c:val>
          <c:extLst>
            <c:ext xmlns:c16="http://schemas.microsoft.com/office/drawing/2014/chart" uri="{C3380CC4-5D6E-409C-BE32-E72D297353CC}">
              <c16:uniqueId val="{00000020-ED39-487C-A0D5-4884035A5761}"/>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{07D48F84-B5B1-47EE-B78C-6AA688DFD152}</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ED39-487C-A0D5-4884035A5761}"/>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{A90FA897-78A1-4D4B-8B29-F4E06804D017}</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ED39-487C-A0D5-4884035A5761}"/>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{9A9F3363-0D2F-4E97-8690-7BEC8BDD474D}</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ED39-487C-A0D5-4884035A5761}"/>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{FD2C48CC-8ACE-4653-BB1D-F8DB399D22AF}</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ED39-487C-A0D5-4884035A5761}"/>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{9901521B-5867-433F-BF8C-9865BBC7A8BE}</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ED39-487C-A0D5-4884035A5761}"/>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{EF1D1C74-2222-423E-84CC-1E25B18E0AAF}</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ED39-487C-A0D5-4884035A5761}"/>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{793D767E-5354-4635-92CC-F061F7174424}</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ED39-487C-A0D5-4884035A5761}"/>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{E852BD3B-097B-40FD-BF55-8B87B39C8307}</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ED39-487C-A0D5-4884035A5761}"/>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{2E2B84C3-5C4E-479B-904A-29020B0C0E73}</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ED39-487C-A0D5-4884035A5761}"/>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{85C0C80B-E6A2-42F1-8D58-831948B748B1}</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ED39-487C-A0D5-4884035A5761}"/>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{511DA4B3-D675-4108-975C-3B49E13317DC}</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ED39-487C-A0D5-4884035A5761}"/>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{D630412C-05B4-42B8-BC98-139B373DCDA7}</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ED39-487C-A0D5-4884035A5761}"/>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{91AF2D3B-A0C6-4CA5-B1AC-A0689434EB3E}</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ED39-487C-A0D5-4884035A5761}"/>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{68BA4983-E818-4989-8877-341279620CE3}</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ED39-487C-A0D5-4884035A5761}"/>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{7FC2CEF5-D5BC-4D20-80DD-2C2CFC28882C}</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ED39-487C-A0D5-4884035A5761}"/>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{69EEA6D9-EC64-47CD-88E9-99872A4955AD}</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ED39-487C-A0D5-4884035A5761}"/>
                </c:ext>
              </c:extLst>
            </c:dLbl>
            <c:dLbl>
              <c:idx val="16"/>
              <c:tx>
                <c:strRef>
                  <c:f>Daten_Diagramme!$G$30</c:f>
                  <c:strCache>
                    <c:ptCount val="1"/>
                    <c:pt idx="0">
                      <c:v>&gt; 50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{3558C597-3F27-44BD-A02A-7E8A58AA76A8}</c15:txfldGUID>
                      <c15:f>Daten_Diagramme!$G$30</c15:f>
                      <c15:dlblFieldTableCache>
                        <c:ptCount val="1"/>
                        <c:pt idx="0">
                          <c:v>&gt; 50</c:v>
                        </c:pt>
                      </c15:dlblFieldTableCache>
                    </c15:dlblFTEntry>
                  </c15:dlblFieldTable>
                  <c15:showDataLabelsRange val="0"/>
                </c:ext>
                <c:ext xmlns:c16="http://schemas.microsoft.com/office/drawing/2014/chart" uri="{C3380CC4-5D6E-409C-BE32-E72D297353CC}">
                  <c16:uniqueId val="{00000031-ED39-487C-A0D5-4884035A5761}"/>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{B838644A-6E06-481B-957C-5DC125240624}</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ED39-487C-A0D5-4884035A5761}"/>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{0EB46701-C1AB-47D3-86EE-8FBC1C2107A1}</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ED39-487C-A0D5-4884035A5761}"/>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{AD5D713D-A1C6-4ADE-8F12-E2E1060FBF9C}</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ED39-487C-A0D5-4884035A5761}"/>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{F4920D8C-0357-497F-8019-AF4F92A3A622}</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ED39-487C-A0D5-4884035A5761}"/>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{C99F98EC-659A-4965-9EBB-F0B8CC800D7F}</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ED39-487C-A0D5-4884035A5761}"/>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{9A64154A-66F7-4B4F-BC12-C31CEE55767E}</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ED39-487C-A0D5-4884035A5761}"/>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{8B293E92-4D8E-4BEB-9570-8A8DFE09E5E6}</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ED39-487C-A0D5-4884035A5761}"/>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{36DE3F29-3CD9-4FFB-A60E-D1D49CDC283C}</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ED39-487C-A0D5-4884035A5761}"/>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{8EB725E8-7330-4617-9AC1-F84959A67201}</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ED39-487C-A0D5-4884035A5761}"/>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{8EC28119-9755-4DC6-9644-83DDF1C428DF}</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ED39-487C-A0D5-4884035A5761}"/>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{4A57A954-D635-4303-98E3-8B0C2AA925F2}</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ED39-487C-A0D5-4884035A5761}"/>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{35756795-246E-49F4-B93C-545B8BB8381E}</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ED39-487C-A0D5-4884035A5761}"/>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{63B518AE-D92E-470F-AF3D-D0482E4D8B7F}</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ED39-487C-A0D5-4884035A5761}"/>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{0A87960F-C286-445A-87DC-4B30E819DA8C}</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ED39-487C-A0D5-4884035A5761}"/>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{36F238F3-C1CB-4117-A699-338A549E8E33}</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ED39-487C-A0D5-4884035A5761}"/>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-0.75</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ED39-487C-A0D5-4884035A5761}"/>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45</c:v>
                </c:pt>
                <c:pt idx="17">
                  <c:v>#N/A</c:v>
                </c:pt>
                <c:pt idx="18">
                  <c:v>#N/A</c:v>
                </c:pt>
                <c:pt idx="19">
                  <c:v>#N/A</c:v>
                </c:pt>
                <c:pt idx="20">
                  <c:v>#N/A</c:v>
                </c:pt>
                <c:pt idx="21">
                  <c:v>#N/A</c:v>
                </c:pt>
                <c:pt idx="22">
                  <c:v>45</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170</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ED39-487C-A0D5-4884035A5761}"/>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80-48DD-BC80-ECC3848E5B5E}"/>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80-48DD-BC80-ECC3848E5B5E}"/>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80-48DD-BC80-ECC3848E5B5E}"/>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80-48DD-BC80-ECC3848E5B5E}"/>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80-48DD-BC80-ECC3848E5B5E}"/>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80-48DD-BC80-ECC3848E5B5E}"/>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80-48DD-BC80-ECC3848E5B5E}"/>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80-48DD-BC80-ECC3848E5B5E}"/>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80-48DD-BC80-ECC3848E5B5E}"/>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80-48DD-BC80-ECC3848E5B5E}"/>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80-48DD-BC80-ECC3848E5B5E}"/>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80-48DD-BC80-ECC3848E5B5E}"/>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680-48DD-BC80-ECC3848E5B5E}"/>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680-48DD-BC80-ECC3848E5B5E}"/>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680-48DD-BC80-ECC3848E5B5E}"/>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680-48DD-BC80-ECC3848E5B5E}"/>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680-48DD-BC80-ECC3848E5B5E}"/>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680-48DD-BC80-ECC3848E5B5E}"/>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680-48DD-BC80-ECC3848E5B5E}"/>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680-48DD-BC80-ECC3848E5B5E}"/>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680-48DD-BC80-ECC3848E5B5E}"/>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680-48DD-BC80-ECC3848E5B5E}"/>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A680-48DD-BC80-ECC3848E5B5E}"/>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680-48DD-BC80-ECC3848E5B5E}"/>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680-48DD-BC80-ECC3848E5B5E}"/>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680-48DD-BC80-ECC3848E5B5E}"/>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680-48DD-BC80-ECC3848E5B5E}"/>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680-48DD-BC80-ECC3848E5B5E}"/>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680-48DD-BC80-ECC3848E5B5E}"/>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680-48DD-BC80-ECC3848E5B5E}"/>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680-48DD-BC80-ECC3848E5B5E}"/>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680-48DD-BC80-ECC3848E5B5E}"/>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680-48DD-BC80-ECC3848E5B5E}"/>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680-48DD-BC80-ECC3848E5B5E}"/>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680-48DD-BC80-ECC3848E5B5E}"/>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680-48DD-BC80-ECC3848E5B5E}"/>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680-48DD-BC80-ECC3848E5B5E}"/>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680-48DD-BC80-ECC3848E5B5E}"/>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680-48DD-BC80-ECC3848E5B5E}"/>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680-48DD-BC80-ECC3848E5B5E}"/>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680-48DD-BC80-ECC3848E5B5E}"/>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680-48DD-BC80-ECC3848E5B5E}"/>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A680-48DD-BC80-ECC3848E5B5E}"/>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A680-48DD-BC80-ECC3848E5B5E}"/>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A680-48DD-BC80-ECC3848E5B5E}"/>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A680-48DD-BC80-ECC3848E5B5E}"/>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A680-48DD-BC80-ECC3848E5B5E}"/>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A680-48DD-BC80-ECC3848E5B5E}"/>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A680-48DD-BC80-ECC3848E5B5E}"/>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A680-48DD-BC80-ECC3848E5B5E}"/>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A680-48DD-BC80-ECC3848E5B5E}"/>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A680-48DD-BC80-ECC3848E5B5E}"/>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A680-48DD-BC80-ECC3848E5B5E}"/>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A680-48DD-BC80-ECC3848E5B5E}"/>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A680-48DD-BC80-ECC3848E5B5E}"/>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A680-48DD-BC80-ECC3848E5B5E}"/>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A680-48DD-BC80-ECC3848E5B5E}"/>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A680-48DD-BC80-ECC3848E5B5E}"/>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A680-48DD-BC80-ECC3848E5B5E}"/>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A680-48DD-BC80-ECC3848E5B5E}"/>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A680-48DD-BC80-ECC3848E5B5E}"/>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A680-48DD-BC80-ECC3848E5B5E}"/>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A680-48DD-BC80-ECC3848E5B5E}"/>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A680-48DD-BC80-ECC3848E5B5E}"/>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A680-48DD-BC80-ECC3848E5B5E}"/>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A680-48DD-BC80-ECC3848E5B5E}"/>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A680-48DD-BC80-ECC3848E5B5E}"/>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A680-48DD-BC80-ECC3848E5B5E}"/>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A680-48DD-BC80-ECC3848E5B5E}"/>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DE-49E3-BA2D-43AAEEC7576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DE-49E3-BA2D-43AAEEC7576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DE-49E3-BA2D-43AAEEC7576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DE-49E3-BA2D-43AAEEC7576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DE-49E3-BA2D-43AAEEC7576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DE-49E3-BA2D-43AAEEC7576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DE-49E3-BA2D-43AAEEC7576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DE-49E3-BA2D-43AAEEC7576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DE-49E3-BA2D-43AAEEC7576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DE-49E3-BA2D-43AAEEC7576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5DE-49E3-BA2D-43AAEEC7576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5DE-49E3-BA2D-43AAEEC7576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5DE-49E3-BA2D-43AAEEC7576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5DE-49E3-BA2D-43AAEEC7576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5DE-49E3-BA2D-43AAEEC7576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5DE-49E3-BA2D-43AAEEC7576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5DE-49E3-BA2D-43AAEEC7576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5DE-49E3-BA2D-43AAEEC7576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5DE-49E3-BA2D-43AAEEC7576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5DE-49E3-BA2D-43AAEEC7576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5DE-49E3-BA2D-43AAEEC7576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5DE-49E3-BA2D-43AAEEC7576B}"/>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55DE-49E3-BA2D-43AAEEC7576B}"/>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5DE-49E3-BA2D-43AAEEC7576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5DE-49E3-BA2D-43AAEEC7576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5DE-49E3-BA2D-43AAEEC7576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5DE-49E3-BA2D-43AAEEC7576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5DE-49E3-BA2D-43AAEEC7576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5DE-49E3-BA2D-43AAEEC7576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5DE-49E3-BA2D-43AAEEC7576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5DE-49E3-BA2D-43AAEEC7576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55DE-49E3-BA2D-43AAEEC7576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55DE-49E3-BA2D-43AAEEC7576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55DE-49E3-BA2D-43AAEEC7576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55DE-49E3-BA2D-43AAEEC7576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55DE-49E3-BA2D-43AAEEC7576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55DE-49E3-BA2D-43AAEEC7576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55DE-49E3-BA2D-43AAEEC7576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55DE-49E3-BA2D-43AAEEC7576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55DE-49E3-BA2D-43AAEEC7576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55DE-49E3-BA2D-43AAEEC7576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55DE-49E3-BA2D-43AAEEC7576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55DE-49E3-BA2D-43AAEEC7576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55DE-49E3-BA2D-43AAEEC7576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55DE-49E3-BA2D-43AAEEC7576B}"/>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55DE-49E3-BA2D-43AAEEC7576B}"/>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55DE-49E3-BA2D-43AAEEC7576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55DE-49E3-BA2D-43AAEEC7576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55DE-49E3-BA2D-43AAEEC7576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55DE-49E3-BA2D-43AAEEC7576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55DE-49E3-BA2D-43AAEEC7576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55DE-49E3-BA2D-43AAEEC7576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55DE-49E3-BA2D-43AAEEC7576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55DE-49E3-BA2D-43AAEEC7576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55DE-49E3-BA2D-43AAEEC7576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55DE-49E3-BA2D-43AAEEC7576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55DE-49E3-BA2D-43AAEEC7576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55DE-49E3-BA2D-43AAEEC7576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55DE-49E3-BA2D-43AAEEC7576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55DE-49E3-BA2D-43AAEEC7576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55DE-49E3-BA2D-43AAEEC7576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55DE-49E3-BA2D-43AAEEC7576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55DE-49E3-BA2D-43AAEEC7576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55DE-49E3-BA2D-43AAEEC7576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55DE-49E3-BA2D-43AAEEC7576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55DE-49E3-BA2D-43AAEEC7576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55DE-49E3-BA2D-43AAEEC7576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55DE-49E3-BA2D-43AAEEC7576B}"/>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55DE-49E3-BA2D-43AAEEC7576B}"/>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99.566663129222817</c:v>
                </c:pt>
                <c:pt idx="2">
                  <c:v>98.848562029077797</c:v>
                </c:pt>
                <c:pt idx="3">
                  <c:v>100.06721143301851</c:v>
                </c:pt>
                <c:pt idx="4">
                  <c:v>99.823127807846049</c:v>
                </c:pt>
                <c:pt idx="5">
                  <c:v>99.547207188085878</c:v>
                </c:pt>
                <c:pt idx="6">
                  <c:v>100.15918497293856</c:v>
                </c:pt>
                <c:pt idx="7">
                  <c:v>101.36722204535002</c:v>
                </c:pt>
                <c:pt idx="8">
                  <c:v>100.46340514344334</c:v>
                </c:pt>
                <c:pt idx="9">
                  <c:v>100.10435459337084</c:v>
                </c:pt>
                <c:pt idx="10">
                  <c:v>100.14503519756623</c:v>
                </c:pt>
                <c:pt idx="11">
                  <c:v>101.56531890056246</c:v>
                </c:pt>
                <c:pt idx="12">
                  <c:v>100.66150199865578</c:v>
                </c:pt>
                <c:pt idx="13">
                  <c:v>99.073189713113308</c:v>
                </c:pt>
                <c:pt idx="14">
                  <c:v>99.119176483073332</c:v>
                </c:pt>
                <c:pt idx="15">
                  <c:v>100.75170681665429</c:v>
                </c:pt>
                <c:pt idx="16">
                  <c:v>100.36789415968022</c:v>
                </c:pt>
                <c:pt idx="17">
                  <c:v>99.54366974424282</c:v>
                </c:pt>
                <c:pt idx="18">
                  <c:v>99.35972266440271</c:v>
                </c:pt>
                <c:pt idx="19">
                  <c:v>100.23347129364322</c:v>
                </c:pt>
                <c:pt idx="20">
                  <c:v>98.057943330149627</c:v>
                </c:pt>
                <c:pt idx="21">
                  <c:v>96.853443701581227</c:v>
                </c:pt>
                <c:pt idx="22">
                  <c:v>96.91004280307051</c:v>
                </c:pt>
                <c:pt idx="23">
                  <c:v>97.805016095369496</c:v>
                </c:pt>
                <c:pt idx="24">
                  <c:v>96.140648767200815</c:v>
                </c:pt>
              </c:numCache>
            </c:numRef>
          </c:val>
          <c:smooth val="0"/>
          <c:extLst>
            <c:ext xmlns:c16="http://schemas.microsoft.com/office/drawing/2014/chart" uri="{C3380CC4-5D6E-409C-BE32-E72D297353CC}">
              <c16:uniqueId val="{00000000-D570-4CEF-B623-9B0615B7F5C3}"/>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96.103896103896105</c:v>
                </c:pt>
                <c:pt idx="2">
                  <c:v>94.320933303984162</c:v>
                </c:pt>
                <c:pt idx="3">
                  <c:v>96.257979308826762</c:v>
                </c:pt>
                <c:pt idx="4">
                  <c:v>91.943649570768216</c:v>
                </c:pt>
                <c:pt idx="5">
                  <c:v>89.610389610389603</c:v>
                </c:pt>
                <c:pt idx="6">
                  <c:v>95.707682148360121</c:v>
                </c:pt>
                <c:pt idx="7">
                  <c:v>96.302003081664097</c:v>
                </c:pt>
                <c:pt idx="8">
                  <c:v>94.51904028175214</c:v>
                </c:pt>
                <c:pt idx="9">
                  <c:v>94.60708782742681</c:v>
                </c:pt>
                <c:pt idx="10">
                  <c:v>98.54721549636804</c:v>
                </c:pt>
                <c:pt idx="11">
                  <c:v>97.512656834690731</c:v>
                </c:pt>
                <c:pt idx="12">
                  <c:v>97.094430992736079</c:v>
                </c:pt>
                <c:pt idx="13">
                  <c:v>91.877613911512213</c:v>
                </c:pt>
                <c:pt idx="14">
                  <c:v>94.827206691613469</c:v>
                </c:pt>
                <c:pt idx="15">
                  <c:v>95.729694034778774</c:v>
                </c:pt>
                <c:pt idx="16">
                  <c:v>95.135373101474798</c:v>
                </c:pt>
                <c:pt idx="17">
                  <c:v>93.396434074400176</c:v>
                </c:pt>
                <c:pt idx="18">
                  <c:v>95.971824785384115</c:v>
                </c:pt>
                <c:pt idx="19">
                  <c:v>94.056790666960154</c:v>
                </c:pt>
                <c:pt idx="20">
                  <c:v>94.144838212634824</c:v>
                </c:pt>
                <c:pt idx="21">
                  <c:v>93.110279550957515</c:v>
                </c:pt>
                <c:pt idx="22">
                  <c:v>97.050407219898744</c:v>
                </c:pt>
                <c:pt idx="23">
                  <c:v>95.047325555800128</c:v>
                </c:pt>
                <c:pt idx="24">
                  <c:v>93.550517279330833</c:v>
                </c:pt>
              </c:numCache>
            </c:numRef>
          </c:val>
          <c:smooth val="0"/>
          <c:extLst>
            <c:ext xmlns:c16="http://schemas.microsoft.com/office/drawing/2014/chart" uri="{C3380CC4-5D6E-409C-BE32-E72D297353CC}">
              <c16:uniqueId val="{00000001-D570-4CEF-B623-9B0615B7F5C3}"/>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92.803030303030297</c:v>
                </c:pt>
                <c:pt idx="2">
                  <c:v>92.316017316017323</c:v>
                </c:pt>
                <c:pt idx="3">
                  <c:v>97.564935064935071</c:v>
                </c:pt>
                <c:pt idx="4">
                  <c:v>98.106060606060609</c:v>
                </c:pt>
                <c:pt idx="5">
                  <c:v>97.673160173160184</c:v>
                </c:pt>
                <c:pt idx="6">
                  <c:v>107.95454545454545</c:v>
                </c:pt>
                <c:pt idx="7">
                  <c:v>113.96103896103895</c:v>
                </c:pt>
                <c:pt idx="8">
                  <c:v>114.5021645021645</c:v>
                </c:pt>
                <c:pt idx="9">
                  <c:v>113.25757575757575</c:v>
                </c:pt>
                <c:pt idx="10">
                  <c:v>118.66883116883118</c:v>
                </c:pt>
                <c:pt idx="11">
                  <c:v>121.86147186147187</c:v>
                </c:pt>
                <c:pt idx="12">
                  <c:v>123.59307359307358</c:v>
                </c:pt>
                <c:pt idx="13">
                  <c:v>115.58441558441559</c:v>
                </c:pt>
                <c:pt idx="14">
                  <c:v>119.6969696969697</c:v>
                </c:pt>
                <c:pt idx="15">
                  <c:v>125.86580086580086</c:v>
                </c:pt>
                <c:pt idx="16">
                  <c:v>126.51515151515152</c:v>
                </c:pt>
                <c:pt idx="17">
                  <c:v>125.16233766233766</c:v>
                </c:pt>
                <c:pt idx="18">
                  <c:v>127.70562770562771</c:v>
                </c:pt>
                <c:pt idx="19">
                  <c:v>133.92857142857142</c:v>
                </c:pt>
                <c:pt idx="20">
                  <c:v>134.95670995670997</c:v>
                </c:pt>
                <c:pt idx="21">
                  <c:v>134.68614718614717</c:v>
                </c:pt>
                <c:pt idx="22">
                  <c:v>138.14935064935065</c:v>
                </c:pt>
                <c:pt idx="23">
                  <c:v>143.29004329004329</c:v>
                </c:pt>
                <c:pt idx="24">
                  <c:v>142.37012987012986</c:v>
                </c:pt>
              </c:numCache>
            </c:numRef>
          </c:val>
          <c:smooth val="0"/>
          <c:extLst>
            <c:ext xmlns:c16="http://schemas.microsoft.com/office/drawing/2014/chart" uri="{C3380CC4-5D6E-409C-BE32-E72D297353CC}">
              <c16:uniqueId val="{00000002-D570-4CEF-B623-9B0615B7F5C3}"/>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D570-4CEF-B623-9B0615B7F5C3}"/>
                </c:ext>
              </c:extLst>
            </c:dLbl>
            <c:dLbl>
              <c:idx val="1"/>
              <c:delete val="1"/>
              <c:extLst>
                <c:ext xmlns:c15="http://schemas.microsoft.com/office/drawing/2012/chart" uri="{CE6537A1-D6FC-4f65-9D91-7224C49458BB}"/>
                <c:ext xmlns:c16="http://schemas.microsoft.com/office/drawing/2014/chart" uri="{C3380CC4-5D6E-409C-BE32-E72D297353CC}">
                  <c16:uniqueId val="{00000004-D570-4CEF-B623-9B0615B7F5C3}"/>
                </c:ext>
              </c:extLst>
            </c:dLbl>
            <c:dLbl>
              <c:idx val="2"/>
              <c:delete val="1"/>
              <c:extLst>
                <c:ext xmlns:c15="http://schemas.microsoft.com/office/drawing/2012/chart" uri="{CE6537A1-D6FC-4f65-9D91-7224C49458BB}"/>
                <c:ext xmlns:c16="http://schemas.microsoft.com/office/drawing/2014/chart" uri="{C3380CC4-5D6E-409C-BE32-E72D297353CC}">
                  <c16:uniqueId val="{00000005-D570-4CEF-B623-9B0615B7F5C3}"/>
                </c:ext>
              </c:extLst>
            </c:dLbl>
            <c:dLbl>
              <c:idx val="3"/>
              <c:delete val="1"/>
              <c:extLst>
                <c:ext xmlns:c15="http://schemas.microsoft.com/office/drawing/2012/chart" uri="{CE6537A1-D6FC-4f65-9D91-7224C49458BB}"/>
                <c:ext xmlns:c16="http://schemas.microsoft.com/office/drawing/2014/chart" uri="{C3380CC4-5D6E-409C-BE32-E72D297353CC}">
                  <c16:uniqueId val="{00000006-D570-4CEF-B623-9B0615B7F5C3}"/>
                </c:ext>
              </c:extLst>
            </c:dLbl>
            <c:dLbl>
              <c:idx val="4"/>
              <c:delete val="1"/>
              <c:extLst>
                <c:ext xmlns:c15="http://schemas.microsoft.com/office/drawing/2012/chart" uri="{CE6537A1-D6FC-4f65-9D91-7224C49458BB}"/>
                <c:ext xmlns:c16="http://schemas.microsoft.com/office/drawing/2014/chart" uri="{C3380CC4-5D6E-409C-BE32-E72D297353CC}">
                  <c16:uniqueId val="{00000007-D570-4CEF-B623-9B0615B7F5C3}"/>
                </c:ext>
              </c:extLst>
            </c:dLbl>
            <c:dLbl>
              <c:idx val="5"/>
              <c:delete val="1"/>
              <c:extLst>
                <c:ext xmlns:c15="http://schemas.microsoft.com/office/drawing/2012/chart" uri="{CE6537A1-D6FC-4f65-9D91-7224C49458BB}"/>
                <c:ext xmlns:c16="http://schemas.microsoft.com/office/drawing/2014/chart" uri="{C3380CC4-5D6E-409C-BE32-E72D297353CC}">
                  <c16:uniqueId val="{00000008-D570-4CEF-B623-9B0615B7F5C3}"/>
                </c:ext>
              </c:extLst>
            </c:dLbl>
            <c:dLbl>
              <c:idx val="6"/>
              <c:delete val="1"/>
              <c:extLst>
                <c:ext xmlns:c15="http://schemas.microsoft.com/office/drawing/2012/chart" uri="{CE6537A1-D6FC-4f65-9D91-7224C49458BB}"/>
                <c:ext xmlns:c16="http://schemas.microsoft.com/office/drawing/2014/chart" uri="{C3380CC4-5D6E-409C-BE32-E72D297353CC}">
                  <c16:uniqueId val="{00000009-D570-4CEF-B623-9B0615B7F5C3}"/>
                </c:ext>
              </c:extLst>
            </c:dLbl>
            <c:dLbl>
              <c:idx val="7"/>
              <c:delete val="1"/>
              <c:extLst>
                <c:ext xmlns:c15="http://schemas.microsoft.com/office/drawing/2012/chart" uri="{CE6537A1-D6FC-4f65-9D91-7224C49458BB}"/>
                <c:ext xmlns:c16="http://schemas.microsoft.com/office/drawing/2014/chart" uri="{C3380CC4-5D6E-409C-BE32-E72D297353CC}">
                  <c16:uniqueId val="{0000000A-D570-4CEF-B623-9B0615B7F5C3}"/>
                </c:ext>
              </c:extLst>
            </c:dLbl>
            <c:dLbl>
              <c:idx val="8"/>
              <c:delete val="1"/>
              <c:extLst>
                <c:ext xmlns:c15="http://schemas.microsoft.com/office/drawing/2012/chart" uri="{CE6537A1-D6FC-4f65-9D91-7224C49458BB}"/>
                <c:ext xmlns:c16="http://schemas.microsoft.com/office/drawing/2014/chart" uri="{C3380CC4-5D6E-409C-BE32-E72D297353CC}">
                  <c16:uniqueId val="{0000000B-D570-4CEF-B623-9B0615B7F5C3}"/>
                </c:ext>
              </c:extLst>
            </c:dLbl>
            <c:dLbl>
              <c:idx val="9"/>
              <c:delete val="1"/>
              <c:extLst>
                <c:ext xmlns:c15="http://schemas.microsoft.com/office/drawing/2012/chart" uri="{CE6537A1-D6FC-4f65-9D91-7224C49458BB}"/>
                <c:ext xmlns:c16="http://schemas.microsoft.com/office/drawing/2014/chart" uri="{C3380CC4-5D6E-409C-BE32-E72D297353CC}">
                  <c16:uniqueId val="{0000000C-D570-4CEF-B623-9B0615B7F5C3}"/>
                </c:ext>
              </c:extLst>
            </c:dLbl>
            <c:dLbl>
              <c:idx val="10"/>
              <c:delete val="1"/>
              <c:extLst>
                <c:ext xmlns:c15="http://schemas.microsoft.com/office/drawing/2012/chart" uri="{CE6537A1-D6FC-4f65-9D91-7224C49458BB}"/>
                <c:ext xmlns:c16="http://schemas.microsoft.com/office/drawing/2014/chart" uri="{C3380CC4-5D6E-409C-BE32-E72D297353CC}">
                  <c16:uniqueId val="{0000000D-D570-4CEF-B623-9B0615B7F5C3}"/>
                </c:ext>
              </c:extLst>
            </c:dLbl>
            <c:dLbl>
              <c:idx val="11"/>
              <c:delete val="1"/>
              <c:extLst>
                <c:ext xmlns:c15="http://schemas.microsoft.com/office/drawing/2012/chart" uri="{CE6537A1-D6FC-4f65-9D91-7224C49458BB}"/>
                <c:ext xmlns:c16="http://schemas.microsoft.com/office/drawing/2014/chart" uri="{C3380CC4-5D6E-409C-BE32-E72D297353CC}">
                  <c16:uniqueId val="{0000000E-D570-4CEF-B623-9B0615B7F5C3}"/>
                </c:ext>
              </c:extLst>
            </c:dLbl>
            <c:dLbl>
              <c:idx val="12"/>
              <c:delete val="1"/>
              <c:extLst>
                <c:ext xmlns:c15="http://schemas.microsoft.com/office/drawing/2012/chart" uri="{CE6537A1-D6FC-4f65-9D91-7224C49458BB}"/>
                <c:ext xmlns:c16="http://schemas.microsoft.com/office/drawing/2014/chart" uri="{C3380CC4-5D6E-409C-BE32-E72D297353CC}">
                  <c16:uniqueId val="{0000000F-D570-4CEF-B623-9B0615B7F5C3}"/>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570-4CEF-B623-9B0615B7F5C3}"/>
                </c:ext>
              </c:extLst>
            </c:dLbl>
            <c:dLbl>
              <c:idx val="14"/>
              <c:delete val="1"/>
              <c:extLst>
                <c:ext xmlns:c15="http://schemas.microsoft.com/office/drawing/2012/chart" uri="{CE6537A1-D6FC-4f65-9D91-7224C49458BB}"/>
                <c:ext xmlns:c16="http://schemas.microsoft.com/office/drawing/2014/chart" uri="{C3380CC4-5D6E-409C-BE32-E72D297353CC}">
                  <c16:uniqueId val="{00000011-D570-4CEF-B623-9B0615B7F5C3}"/>
                </c:ext>
              </c:extLst>
            </c:dLbl>
            <c:dLbl>
              <c:idx val="15"/>
              <c:delete val="1"/>
              <c:extLst>
                <c:ext xmlns:c15="http://schemas.microsoft.com/office/drawing/2012/chart" uri="{CE6537A1-D6FC-4f65-9D91-7224C49458BB}"/>
                <c:ext xmlns:c16="http://schemas.microsoft.com/office/drawing/2014/chart" uri="{C3380CC4-5D6E-409C-BE32-E72D297353CC}">
                  <c16:uniqueId val="{00000012-D570-4CEF-B623-9B0615B7F5C3}"/>
                </c:ext>
              </c:extLst>
            </c:dLbl>
            <c:dLbl>
              <c:idx val="16"/>
              <c:delete val="1"/>
              <c:extLst>
                <c:ext xmlns:c15="http://schemas.microsoft.com/office/drawing/2012/chart" uri="{CE6537A1-D6FC-4f65-9D91-7224C49458BB}"/>
                <c:ext xmlns:c16="http://schemas.microsoft.com/office/drawing/2014/chart" uri="{C3380CC4-5D6E-409C-BE32-E72D297353CC}">
                  <c16:uniqueId val="{00000013-D570-4CEF-B623-9B0615B7F5C3}"/>
                </c:ext>
              </c:extLst>
            </c:dLbl>
            <c:dLbl>
              <c:idx val="17"/>
              <c:delete val="1"/>
              <c:extLst>
                <c:ext xmlns:c15="http://schemas.microsoft.com/office/drawing/2012/chart" uri="{CE6537A1-D6FC-4f65-9D91-7224C49458BB}"/>
                <c:ext xmlns:c16="http://schemas.microsoft.com/office/drawing/2014/chart" uri="{C3380CC4-5D6E-409C-BE32-E72D297353CC}">
                  <c16:uniqueId val="{00000014-D570-4CEF-B623-9B0615B7F5C3}"/>
                </c:ext>
              </c:extLst>
            </c:dLbl>
            <c:dLbl>
              <c:idx val="18"/>
              <c:delete val="1"/>
              <c:extLst>
                <c:ext xmlns:c15="http://schemas.microsoft.com/office/drawing/2012/chart" uri="{CE6537A1-D6FC-4f65-9D91-7224C49458BB}"/>
                <c:ext xmlns:c16="http://schemas.microsoft.com/office/drawing/2014/chart" uri="{C3380CC4-5D6E-409C-BE32-E72D297353CC}">
                  <c16:uniqueId val="{00000015-D570-4CEF-B623-9B0615B7F5C3}"/>
                </c:ext>
              </c:extLst>
            </c:dLbl>
            <c:dLbl>
              <c:idx val="19"/>
              <c:delete val="1"/>
              <c:extLst>
                <c:ext xmlns:c15="http://schemas.microsoft.com/office/drawing/2012/chart" uri="{CE6537A1-D6FC-4f65-9D91-7224C49458BB}"/>
                <c:ext xmlns:c16="http://schemas.microsoft.com/office/drawing/2014/chart" uri="{C3380CC4-5D6E-409C-BE32-E72D297353CC}">
                  <c16:uniqueId val="{00000016-D570-4CEF-B623-9B0615B7F5C3}"/>
                </c:ext>
              </c:extLst>
            </c:dLbl>
            <c:dLbl>
              <c:idx val="20"/>
              <c:delete val="1"/>
              <c:extLst>
                <c:ext xmlns:c15="http://schemas.microsoft.com/office/drawing/2012/chart" uri="{CE6537A1-D6FC-4f65-9D91-7224C49458BB}"/>
                <c:ext xmlns:c16="http://schemas.microsoft.com/office/drawing/2014/chart" uri="{C3380CC4-5D6E-409C-BE32-E72D297353CC}">
                  <c16:uniqueId val="{00000017-D570-4CEF-B623-9B0615B7F5C3}"/>
                </c:ext>
              </c:extLst>
            </c:dLbl>
            <c:dLbl>
              <c:idx val="21"/>
              <c:delete val="1"/>
              <c:extLst>
                <c:ext xmlns:c15="http://schemas.microsoft.com/office/drawing/2012/chart" uri="{CE6537A1-D6FC-4f65-9D91-7224C49458BB}"/>
                <c:ext xmlns:c16="http://schemas.microsoft.com/office/drawing/2014/chart" uri="{C3380CC4-5D6E-409C-BE32-E72D297353CC}">
                  <c16:uniqueId val="{00000018-D570-4CEF-B623-9B0615B7F5C3}"/>
                </c:ext>
              </c:extLst>
            </c:dLbl>
            <c:dLbl>
              <c:idx val="22"/>
              <c:delete val="1"/>
              <c:extLst>
                <c:ext xmlns:c15="http://schemas.microsoft.com/office/drawing/2012/chart" uri="{CE6537A1-D6FC-4f65-9D91-7224C49458BB}"/>
                <c:ext xmlns:c16="http://schemas.microsoft.com/office/drawing/2014/chart" uri="{C3380CC4-5D6E-409C-BE32-E72D297353CC}">
                  <c16:uniqueId val="{00000019-D570-4CEF-B623-9B0615B7F5C3}"/>
                </c:ext>
              </c:extLst>
            </c:dLbl>
            <c:dLbl>
              <c:idx val="23"/>
              <c:delete val="1"/>
              <c:extLst>
                <c:ext xmlns:c15="http://schemas.microsoft.com/office/drawing/2012/chart" uri="{CE6537A1-D6FC-4f65-9D91-7224C49458BB}"/>
                <c:ext xmlns:c16="http://schemas.microsoft.com/office/drawing/2014/chart" uri="{C3380CC4-5D6E-409C-BE32-E72D297353CC}">
                  <c16:uniqueId val="{0000001A-D570-4CEF-B623-9B0615B7F5C3}"/>
                </c:ext>
              </c:extLst>
            </c:dLbl>
            <c:dLbl>
              <c:idx val="24"/>
              <c:delete val="1"/>
              <c:extLst>
                <c:ext xmlns:c15="http://schemas.microsoft.com/office/drawing/2012/chart" uri="{CE6537A1-D6FC-4f65-9D91-7224C49458BB}"/>
                <c:ext xmlns:c16="http://schemas.microsoft.com/office/drawing/2014/chart" uri="{C3380CC4-5D6E-409C-BE32-E72D297353CC}">
                  <c16:uniqueId val="{0000001B-D570-4CEF-B623-9B0615B7F5C3}"/>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56538</c:v>
                </c:pt>
                <c:pt idx="1">
                  <c:v>56293</c:v>
                </c:pt>
                <c:pt idx="2">
                  <c:v>55887</c:v>
                </c:pt>
                <c:pt idx="3">
                  <c:v>56576</c:v>
                </c:pt>
                <c:pt idx="4">
                  <c:v>56438</c:v>
                </c:pt>
                <c:pt idx="5">
                  <c:v>56282</c:v>
                </c:pt>
                <c:pt idx="6">
                  <c:v>56628</c:v>
                </c:pt>
                <c:pt idx="7">
                  <c:v>57311</c:v>
                </c:pt>
                <c:pt idx="8">
                  <c:v>56800</c:v>
                </c:pt>
                <c:pt idx="9">
                  <c:v>56597</c:v>
                </c:pt>
                <c:pt idx="10">
                  <c:v>56620</c:v>
                </c:pt>
                <c:pt idx="11">
                  <c:v>57423</c:v>
                </c:pt>
                <c:pt idx="12">
                  <c:v>56912</c:v>
                </c:pt>
                <c:pt idx="13">
                  <c:v>56014</c:v>
                </c:pt>
                <c:pt idx="14">
                  <c:v>56040</c:v>
                </c:pt>
                <c:pt idx="15">
                  <c:v>56963</c:v>
                </c:pt>
                <c:pt idx="16">
                  <c:v>56746</c:v>
                </c:pt>
                <c:pt idx="17">
                  <c:v>56280</c:v>
                </c:pt>
                <c:pt idx="18">
                  <c:v>56176</c:v>
                </c:pt>
                <c:pt idx="19">
                  <c:v>56670</c:v>
                </c:pt>
                <c:pt idx="20">
                  <c:v>55440</c:v>
                </c:pt>
                <c:pt idx="21">
                  <c:v>54759</c:v>
                </c:pt>
                <c:pt idx="22">
                  <c:v>54791</c:v>
                </c:pt>
                <c:pt idx="23">
                  <c:v>55297</c:v>
                </c:pt>
                <c:pt idx="24">
                  <c:v>54356</c:v>
                </c:pt>
              </c:numCache>
            </c:numRef>
          </c:val>
          <c:smooth val="0"/>
          <c:extLst>
            <c:ext xmlns:c16="http://schemas.microsoft.com/office/drawing/2014/chart" uri="{C3380CC4-5D6E-409C-BE32-E72D297353CC}">
              <c16:uniqueId val="{0000001C-D570-4CEF-B623-9B0615B7F5C3}"/>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8</xdr:col>
      <xdr:colOff>561975</xdr:colOff>
      <xdr:row>58</xdr:row>
      <xdr:rowOff>152400</xdr:rowOff>
    </xdr:to>
    <xdr:pic>
      <xdr:nvPicPr>
        <xdr:cNvPr id="2" name="Grafik 18">
          <a:extLst>
            <a:ext uri="{FF2B5EF4-FFF2-40B4-BE49-F238E27FC236}">
              <a16:creationId xmlns:a16="http://schemas.microsoft.com/office/drawing/2014/main" id="{1A25F273-D09F-42BB-AA17-4E315F0AE2B3}"/>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8</xdr:col>
      <xdr:colOff>555625</xdr:colOff>
      <xdr:row>14</xdr:row>
      <xdr:rowOff>88900</xdr:rowOff>
    </xdr:to>
    <xdr:pic>
      <xdr:nvPicPr>
        <xdr:cNvPr id="3" name="Bild 14">
          <a:extLst>
            <a:ext uri="{FF2B5EF4-FFF2-40B4-BE49-F238E27FC236}">
              <a16:creationId xmlns:a16="http://schemas.microsoft.com/office/drawing/2014/main" id="{8E8294F4-C4A3-4B02-831D-7FCEC327008D}"/>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3</xdr:col>
      <xdr:colOff>253676</xdr:colOff>
      <xdr:row>58</xdr:row>
      <xdr:rowOff>99604</xdr:rowOff>
    </xdr:to>
    <xdr:pic>
      <xdr:nvPicPr>
        <xdr:cNvPr id="4" name="Bild 2">
          <a:extLst>
            <a:ext uri="{FF2B5EF4-FFF2-40B4-BE49-F238E27FC236}">
              <a16:creationId xmlns:a16="http://schemas.microsoft.com/office/drawing/2014/main" id="{D968ACEB-92DE-497C-86E6-61290BE8031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89C25E16-D97B-473F-9890-2D5EA9A4C7C8}"/>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326098E8-5E0D-4594-A4A7-AB37E62E55ED}"/>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85AEC1FA-449D-4319-A219-FC66732A8AD6}"/>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Anhalt-Bitterfeld (15082)</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626515B5-9B52-469A-BF01-C89D5EC1F6CC}"/>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A28DD4F5-2B8D-462A-8B88-4F8F0E0BE3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D6277875-5A6D-49D8-BF75-E1CE7AAA9B7E}"/>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75624361-AFBC-463D-860E-D872476CE1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C147E229-ED01-472A-9CA7-1DDA4881C627}"/>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609BF80D-0041-4960-921F-61BE1ACD76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DB51C553-AD6B-4E7D-A895-B09639D94E0E}"/>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AC430183-24D2-42C1-8F72-7E77AE30CA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58BC629-EBDB-42A2-9405-5BD8BBF40DE4}"/>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55D906D4-7F1F-4F63-BA94-30E5A07BEC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7DF6C582-28F5-4ABB-868D-2FC69714528C}"/>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D27E5DDA-3AB2-4892-BB8A-327ED6FE7B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90B12822-F346-4809-ADC6-87060DDF0375}"/>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D2A71CAC-38EE-4D34-A7BD-D6C4568935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819AB5DF-2C8F-4F5B-A3DB-B4EC9003C8D7}"/>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7EDBFBB3-9008-4D1D-B88A-4698448A019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B1FAD928-7A1D-4E1B-B4F4-6D63C2FB74E3}"/>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966F0C7D-BC0F-4BF6-ACE2-3BCDF3BC2E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1D3532A7-22D5-4E5A-BC4A-5C545786F99B}"/>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21E14FA2-4479-4DAC-BD31-C0B5B1DBD8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3FC19390-087F-4BA3-883B-E7091A082A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A9DD3BFF-A4B3-4872-B3AA-1036E186759D}"/>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65AA3A79-468A-40DE-B33B-3EC1403CF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BFA7EE0B-4A97-4F53-91F3-BDBE5438EC39}"/>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8B0AA2A-C176-4E08-930A-97A2EA0F0CD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F9F45C7E-C6C9-47FB-8A83-CDF37C265658}"/>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C1CC62D7-98EB-4FBD-9A4A-6617AEDF2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C09D528B-5237-47D0-BD7B-6EBA316DF3CD}"/>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71626E7D-26C0-4F66-B258-C9D132660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F0D7C93C-5E96-4852-B7C7-02B1679213C2}"/>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0BF2229B-A8DC-4813-931F-F8BB41CFB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A18A6F79-4A8D-4ADF-BA90-A0160E7180C2}"/>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F2E57F7D-7BA5-48FB-BE8E-1F4BDC84B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25E5E3F5-CCDC-4033-BECD-2C4F2141A1EB}"/>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610C74AC-E502-4F10-AD8D-76AED083B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3D6C15AB-E283-4993-8A42-FC8BA8C81C0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528D6957-ABC7-48FC-9DC6-5A96F8BDBCA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09379185-05EC-4447-B81F-4369363EA090}"/>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33B0916D-63BC-48DE-818B-F3956C4E9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0ECDAE9D-BA1A-4D04-85E3-7BDDC7F614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7936B520-FDFF-4810-9359-CE2F365EF1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E0379A6F-E211-4A5D-90D9-45C3DAFF81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BEC9709A-AA00-41B5-B8EE-31873E60192C}"/>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AB601CAB-7ABD-46EB-9AEF-65358EE907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2B2C4EB6-9A0C-4987-8F01-F4C51AAD27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1EDD4321-712A-4899-A7EF-76C2A7131A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614BE0DA-E75A-4FBD-AAF2-7C101AF579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52C7F7A7-F848-4A67-A518-C48FC46E59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C0BBC25B-713C-4ADC-8C5D-E9C66CC5CBC7}"/>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FECAFA18-2488-42D2-9A9D-C09F576A3FA1}"/>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8C025575-A048-438D-BB71-C53ECBBCDA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03739CE8-57AF-4D6E-BDF5-96EAE76662B8}"/>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5FCCB8A8-3764-492A-B659-BEDD0D560F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85ED57FC-CAF3-468C-A04C-786450E36899}"/>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261912AD-EA38-4729-BA90-48F9F04BE5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504250CC-3108-4708-B3E8-0F1B82EFD14C}"/>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1694EB13-E2B2-4127-8E29-4D108DC103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7BB4AC0B-33F3-45A2-9EB8-F8E64611D273}"/>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O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0838D-DBC7-48F8-95DE-2733BD6A0FCD}">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774A0-8639-4508-853D-67B0F58637F5}">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4" customWidth="1"/>
    <col min="2" max="2" width="24"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6" customFormat="1" ht="36.75" customHeight="1" x14ac:dyDescent="0.2">
      <c r="A1" s="33"/>
      <c r="B1" s="34"/>
      <c r="C1" s="34"/>
      <c r="D1" s="34"/>
      <c r="E1" s="34"/>
      <c r="F1" s="34"/>
      <c r="G1" s="34"/>
      <c r="H1" s="34"/>
      <c r="I1" s="34"/>
      <c r="J1" s="35" t="s">
        <v>38</v>
      </c>
    </row>
    <row r="2" spans="1:16" customFormat="1" ht="11.25" customHeight="1" x14ac:dyDescent="0.2">
      <c r="A2" s="36"/>
      <c r="B2" s="37"/>
      <c r="C2" s="37"/>
      <c r="D2" s="37"/>
      <c r="E2" s="37"/>
      <c r="F2" s="37"/>
      <c r="G2" s="37"/>
      <c r="H2" s="37"/>
      <c r="I2" s="37"/>
      <c r="J2" s="37"/>
    </row>
    <row r="3" spans="1:16" s="40" customFormat="1" ht="20.100000000000001" customHeight="1" x14ac:dyDescent="0.2">
      <c r="A3" s="39" t="s">
        <v>323</v>
      </c>
      <c r="B3" s="39"/>
      <c r="C3" s="39"/>
      <c r="D3" s="39"/>
      <c r="E3" s="39"/>
      <c r="F3" s="39"/>
      <c r="G3" s="39"/>
      <c r="H3" s="39"/>
      <c r="I3" s="39"/>
      <c r="J3" s="39"/>
      <c r="K3"/>
      <c r="L3"/>
      <c r="M3"/>
      <c r="N3"/>
      <c r="O3"/>
      <c r="P3"/>
    </row>
    <row r="4" spans="1:16" s="40" customFormat="1" ht="12" customHeight="1" x14ac:dyDescent="0.2">
      <c r="A4" s="42" t="s">
        <v>118</v>
      </c>
      <c r="B4" s="42"/>
      <c r="C4" s="42"/>
      <c r="D4" s="42"/>
      <c r="E4" s="42"/>
      <c r="F4" s="42"/>
      <c r="G4" s="42"/>
      <c r="H4" s="42"/>
      <c r="I4" s="42"/>
      <c r="J4" s="42"/>
      <c r="K4"/>
      <c r="L4"/>
      <c r="M4"/>
      <c r="N4"/>
      <c r="O4"/>
      <c r="P4"/>
    </row>
    <row r="5" spans="1:16" s="40" customFormat="1" ht="12" customHeight="1" x14ac:dyDescent="0.2">
      <c r="A5" s="42" t="s">
        <v>40</v>
      </c>
      <c r="B5" s="42"/>
      <c r="C5" s="42"/>
      <c r="D5" s="42"/>
      <c r="E5" s="207"/>
      <c r="F5" s="207"/>
      <c r="G5" s="207"/>
      <c r="H5" s="207"/>
      <c r="I5" s="207"/>
      <c r="J5" s="207"/>
      <c r="K5"/>
      <c r="L5"/>
      <c r="M5"/>
      <c r="N5"/>
      <c r="O5"/>
      <c r="P5"/>
    </row>
    <row r="6" spans="1:16" s="40" customFormat="1" ht="11.25" customHeight="1" x14ac:dyDescent="0.2">
      <c r="A6" s="187"/>
      <c r="B6" s="188"/>
      <c r="C6" s="188"/>
      <c r="D6" s="188"/>
      <c r="E6" s="188"/>
      <c r="F6" s="188"/>
      <c r="G6" s="188"/>
      <c r="H6" s="188"/>
      <c r="I6" s="188"/>
      <c r="J6" s="188"/>
      <c r="K6"/>
      <c r="L6"/>
      <c r="M6"/>
      <c r="N6"/>
      <c r="O6"/>
      <c r="P6"/>
    </row>
    <row r="7" spans="1:16" customFormat="1" ht="12" customHeight="1" x14ac:dyDescent="0.2">
      <c r="A7" s="46" t="s">
        <v>324</v>
      </c>
      <c r="B7" s="47"/>
      <c r="C7" s="48" t="s">
        <v>172</v>
      </c>
      <c r="D7" s="49" t="s">
        <v>325</v>
      </c>
      <c r="E7" s="50"/>
      <c r="F7" s="50"/>
      <c r="G7" s="50"/>
      <c r="H7" s="51"/>
      <c r="I7" s="52" t="s">
        <v>174</v>
      </c>
      <c r="J7" s="53"/>
    </row>
    <row r="8" spans="1:16" ht="21.75" customHeight="1" x14ac:dyDescent="0.2">
      <c r="A8" s="55"/>
      <c r="B8" s="56"/>
      <c r="C8" s="57"/>
      <c r="D8" s="58" t="s">
        <v>89</v>
      </c>
      <c r="E8" s="58" t="s">
        <v>90</v>
      </c>
      <c r="F8" s="58" t="s">
        <v>91</v>
      </c>
      <c r="G8" s="58" t="s">
        <v>92</v>
      </c>
      <c r="H8" s="58" t="s">
        <v>93</v>
      </c>
      <c r="I8" s="59"/>
      <c r="J8" s="60"/>
      <c r="K8"/>
      <c r="L8"/>
      <c r="M8"/>
      <c r="N8"/>
      <c r="O8"/>
      <c r="P8"/>
    </row>
    <row r="9" spans="1:16" ht="12" customHeight="1" x14ac:dyDescent="0.2">
      <c r="A9" s="55"/>
      <c r="B9" s="56"/>
      <c r="C9" s="57"/>
      <c r="D9" s="61"/>
      <c r="E9" s="61"/>
      <c r="F9" s="61"/>
      <c r="G9" s="61"/>
      <c r="H9" s="61"/>
      <c r="I9" s="62" t="s">
        <v>94</v>
      </c>
      <c r="J9" s="63" t="s">
        <v>95</v>
      </c>
      <c r="K9"/>
      <c r="L9"/>
      <c r="M9"/>
      <c r="N9"/>
      <c r="O9"/>
      <c r="P9"/>
    </row>
    <row r="10" spans="1:16" ht="12" customHeight="1" x14ac:dyDescent="0.2">
      <c r="A10" s="64"/>
      <c r="B10" s="65"/>
      <c r="C10" s="66"/>
      <c r="D10" s="67">
        <v>1</v>
      </c>
      <c r="E10" s="67">
        <v>2</v>
      </c>
      <c r="F10" s="67">
        <v>3</v>
      </c>
      <c r="G10" s="67">
        <v>4</v>
      </c>
      <c r="H10" s="67">
        <v>5</v>
      </c>
      <c r="I10" s="67">
        <v>6</v>
      </c>
      <c r="J10" s="67">
        <v>7</v>
      </c>
      <c r="K10"/>
      <c r="L10"/>
      <c r="M10"/>
      <c r="N10"/>
      <c r="O10"/>
      <c r="P10"/>
    </row>
    <row r="11" spans="1:16" ht="18" customHeight="1" x14ac:dyDescent="0.2">
      <c r="A11" s="69" t="s">
        <v>7</v>
      </c>
      <c r="B11" s="70"/>
      <c r="C11" s="71"/>
      <c r="D11" s="282"/>
      <c r="H11" s="283"/>
      <c r="I11" s="284"/>
      <c r="J11" s="285"/>
      <c r="K11"/>
      <c r="L11"/>
      <c r="M11"/>
      <c r="N11"/>
      <c r="O11"/>
      <c r="P11"/>
    </row>
    <row r="12" spans="1:16" ht="17.100000000000001" customHeight="1" x14ac:dyDescent="0.2">
      <c r="A12" s="77" t="s">
        <v>96</v>
      </c>
      <c r="B12" s="78"/>
      <c r="C12" s="79">
        <v>100</v>
      </c>
      <c r="D12" s="81">
        <v>6881</v>
      </c>
      <c r="E12" s="80">
        <v>6966</v>
      </c>
      <c r="F12" s="80">
        <v>6962</v>
      </c>
      <c r="G12" s="80">
        <v>6719</v>
      </c>
      <c r="H12" s="106">
        <v>6771</v>
      </c>
      <c r="I12" s="81">
        <v>110</v>
      </c>
      <c r="J12" s="82">
        <v>1.6245753950671984</v>
      </c>
      <c r="K12"/>
      <c r="L12"/>
      <c r="M12"/>
      <c r="N12"/>
      <c r="O12"/>
      <c r="P12"/>
    </row>
    <row r="13" spans="1:16" ht="14.45" customHeight="1" x14ac:dyDescent="0.2">
      <c r="A13" s="86" t="s">
        <v>97</v>
      </c>
      <c r="B13" s="85" t="s">
        <v>98</v>
      </c>
      <c r="C13" s="79">
        <v>47.434965847987208</v>
      </c>
      <c r="D13" s="81">
        <v>3264</v>
      </c>
      <c r="E13" s="80">
        <v>3319</v>
      </c>
      <c r="F13" s="80">
        <v>3275</v>
      </c>
      <c r="G13" s="80">
        <v>3170</v>
      </c>
      <c r="H13" s="106">
        <v>3149</v>
      </c>
      <c r="I13" s="81">
        <v>115</v>
      </c>
      <c r="J13" s="82">
        <v>3.6519530009526835</v>
      </c>
      <c r="K13"/>
      <c r="L13"/>
      <c r="M13"/>
      <c r="N13"/>
      <c r="O13"/>
      <c r="P13"/>
    </row>
    <row r="14" spans="1:16" ht="14.45" customHeight="1" x14ac:dyDescent="0.2">
      <c r="A14" s="86"/>
      <c r="B14" s="85" t="s">
        <v>99</v>
      </c>
      <c r="C14" s="79">
        <v>52.565034152012792</v>
      </c>
      <c r="D14" s="81">
        <v>3617</v>
      </c>
      <c r="E14" s="80">
        <v>3647</v>
      </c>
      <c r="F14" s="80">
        <v>3687</v>
      </c>
      <c r="G14" s="80">
        <v>3549</v>
      </c>
      <c r="H14" s="106">
        <v>3622</v>
      </c>
      <c r="I14" s="81">
        <v>-5</v>
      </c>
      <c r="J14" s="82">
        <v>-0.13804527885146328</v>
      </c>
      <c r="K14"/>
      <c r="L14"/>
      <c r="M14"/>
      <c r="N14"/>
      <c r="O14"/>
      <c r="P14"/>
    </row>
    <row r="15" spans="1:16" ht="14.45" customHeight="1" x14ac:dyDescent="0.2">
      <c r="A15" s="84" t="s">
        <v>97</v>
      </c>
      <c r="B15" s="87" t="s">
        <v>100</v>
      </c>
      <c r="C15" s="79">
        <v>15.550065397471299</v>
      </c>
      <c r="D15" s="81">
        <v>1070</v>
      </c>
      <c r="E15" s="80">
        <v>1116</v>
      </c>
      <c r="F15" s="80">
        <v>1183</v>
      </c>
      <c r="G15" s="80">
        <v>1079</v>
      </c>
      <c r="H15" s="106">
        <v>1090</v>
      </c>
      <c r="I15" s="81">
        <v>-20</v>
      </c>
      <c r="J15" s="82">
        <v>-1.834862385321101</v>
      </c>
      <c r="K15"/>
      <c r="L15"/>
      <c r="M15"/>
      <c r="N15"/>
      <c r="O15"/>
      <c r="P15"/>
    </row>
    <row r="16" spans="1:16" ht="14.45" customHeight="1" x14ac:dyDescent="0.2">
      <c r="A16" s="84"/>
      <c r="B16" s="87" t="s">
        <v>101</v>
      </c>
      <c r="C16" s="79">
        <v>39.296613864263918</v>
      </c>
      <c r="D16" s="81">
        <v>2704</v>
      </c>
      <c r="E16" s="80">
        <v>2708</v>
      </c>
      <c r="F16" s="80">
        <v>2651</v>
      </c>
      <c r="G16" s="80">
        <v>2600</v>
      </c>
      <c r="H16" s="106">
        <v>2641</v>
      </c>
      <c r="I16" s="81">
        <v>63</v>
      </c>
      <c r="J16" s="82">
        <v>2.3854600530102235</v>
      </c>
      <c r="K16"/>
      <c r="L16"/>
      <c r="M16"/>
      <c r="N16"/>
      <c r="O16"/>
      <c r="P16"/>
    </row>
    <row r="17" spans="1:16" ht="14.45" customHeight="1" x14ac:dyDescent="0.2">
      <c r="A17" s="84"/>
      <c r="B17" s="87" t="s">
        <v>102</v>
      </c>
      <c r="C17" s="79">
        <v>17.72998110739718</v>
      </c>
      <c r="D17" s="81">
        <v>1220</v>
      </c>
      <c r="E17" s="80">
        <v>1256</v>
      </c>
      <c r="F17" s="80">
        <v>1279</v>
      </c>
      <c r="G17" s="80">
        <v>1254</v>
      </c>
      <c r="H17" s="106">
        <v>1251</v>
      </c>
      <c r="I17" s="81">
        <v>-31</v>
      </c>
      <c r="J17" s="82">
        <v>-2.478017585931255</v>
      </c>
      <c r="K17"/>
      <c r="L17"/>
      <c r="M17"/>
      <c r="N17"/>
      <c r="O17"/>
      <c r="P17"/>
    </row>
    <row r="18" spans="1:16" ht="14.45" customHeight="1" x14ac:dyDescent="0.2">
      <c r="A18" s="86"/>
      <c r="B18" s="87" t="s">
        <v>103</v>
      </c>
      <c r="C18" s="79">
        <v>27.423339630867606</v>
      </c>
      <c r="D18" s="81">
        <v>1887</v>
      </c>
      <c r="E18" s="80">
        <v>1886</v>
      </c>
      <c r="F18" s="80">
        <v>1849</v>
      </c>
      <c r="G18" s="80">
        <v>1786</v>
      </c>
      <c r="H18" s="106">
        <v>1789</v>
      </c>
      <c r="I18" s="81">
        <v>98</v>
      </c>
      <c r="J18" s="82">
        <v>5.4779206260480713</v>
      </c>
      <c r="K18"/>
      <c r="L18"/>
      <c r="M18"/>
      <c r="N18"/>
      <c r="O18"/>
      <c r="P18"/>
    </row>
    <row r="19" spans="1:16" ht="14.45" customHeight="1" x14ac:dyDescent="0.2">
      <c r="A19" s="86"/>
      <c r="B19" s="87" t="s">
        <v>104</v>
      </c>
      <c r="C19" s="79">
        <v>4.2871675628542363</v>
      </c>
      <c r="D19" s="81">
        <v>295</v>
      </c>
      <c r="E19" s="80">
        <v>302</v>
      </c>
      <c r="F19" s="80">
        <v>291</v>
      </c>
      <c r="G19" s="80">
        <v>289</v>
      </c>
      <c r="H19" s="106">
        <v>257</v>
      </c>
      <c r="I19" s="81">
        <v>38</v>
      </c>
      <c r="J19" s="82">
        <v>14.785992217898833</v>
      </c>
      <c r="K19"/>
      <c r="L19"/>
      <c r="M19"/>
      <c r="N19"/>
      <c r="O19"/>
      <c r="P19"/>
    </row>
    <row r="20" spans="1:16" ht="14.45" customHeight="1" x14ac:dyDescent="0.2">
      <c r="A20" s="86" t="s">
        <v>105</v>
      </c>
      <c r="B20" s="85" t="s">
        <v>108</v>
      </c>
      <c r="C20" s="79">
        <v>92.631884900450515</v>
      </c>
      <c r="D20" s="81">
        <v>6374</v>
      </c>
      <c r="E20" s="80">
        <v>6456</v>
      </c>
      <c r="F20" s="80">
        <v>6462</v>
      </c>
      <c r="G20" s="80">
        <v>6242</v>
      </c>
      <c r="H20" s="106">
        <v>6292</v>
      </c>
      <c r="I20" s="81">
        <v>82</v>
      </c>
      <c r="J20" s="82">
        <v>1.3032422123331213</v>
      </c>
      <c r="K20"/>
      <c r="L20"/>
      <c r="M20"/>
      <c r="N20"/>
      <c r="O20"/>
      <c r="P20"/>
    </row>
    <row r="21" spans="1:16" ht="14.45" customHeight="1" x14ac:dyDescent="0.2">
      <c r="A21" s="89"/>
      <c r="B21" s="90" t="s">
        <v>109</v>
      </c>
      <c r="C21" s="91">
        <v>7.3681150995494837</v>
      </c>
      <c r="D21" s="109">
        <v>507</v>
      </c>
      <c r="E21" s="110">
        <v>510</v>
      </c>
      <c r="F21" s="110">
        <v>500</v>
      </c>
      <c r="G21" s="110">
        <v>477</v>
      </c>
      <c r="H21" s="111">
        <v>479</v>
      </c>
      <c r="I21" s="109">
        <v>28</v>
      </c>
      <c r="J21" s="112">
        <v>5.8455114822546976</v>
      </c>
      <c r="K21"/>
      <c r="L21"/>
      <c r="M21"/>
      <c r="N21"/>
      <c r="O21"/>
      <c r="P21"/>
    </row>
    <row r="22" spans="1:16" ht="18" customHeight="1" x14ac:dyDescent="0.2">
      <c r="A22" s="92" t="s">
        <v>121</v>
      </c>
      <c r="B22" s="70"/>
      <c r="C22" s="71"/>
      <c r="D22" s="195"/>
      <c r="E22" s="196"/>
      <c r="F22" s="196"/>
      <c r="G22" s="196"/>
      <c r="H22" s="201"/>
      <c r="I22" s="284"/>
      <c r="J22" s="285"/>
      <c r="K22"/>
      <c r="L22"/>
      <c r="M22"/>
      <c r="N22"/>
      <c r="O22"/>
      <c r="P22"/>
    </row>
    <row r="23" spans="1:16" ht="17.100000000000001" customHeight="1" x14ac:dyDescent="0.2">
      <c r="A23" s="77" t="s">
        <v>96</v>
      </c>
      <c r="B23" s="78"/>
      <c r="C23" s="79">
        <v>100</v>
      </c>
      <c r="D23" s="81">
        <v>105014</v>
      </c>
      <c r="E23" s="80">
        <v>106189</v>
      </c>
      <c r="F23" s="80">
        <v>106469</v>
      </c>
      <c r="G23" s="80">
        <v>103697</v>
      </c>
      <c r="H23" s="106">
        <v>105187</v>
      </c>
      <c r="I23" s="81">
        <v>-173</v>
      </c>
      <c r="J23" s="82">
        <v>-0.16446899331666462</v>
      </c>
      <c r="K23"/>
      <c r="L23"/>
      <c r="M23"/>
      <c r="N23"/>
      <c r="O23"/>
      <c r="P23"/>
    </row>
    <row r="24" spans="1:16" ht="14.45" customHeight="1" x14ac:dyDescent="0.2">
      <c r="A24" s="86" t="s">
        <v>97</v>
      </c>
      <c r="B24" s="85" t="s">
        <v>98</v>
      </c>
      <c r="C24" s="79">
        <v>46.68044260765231</v>
      </c>
      <c r="D24" s="81">
        <v>49021</v>
      </c>
      <c r="E24" s="80">
        <v>49838</v>
      </c>
      <c r="F24" s="80">
        <v>49792</v>
      </c>
      <c r="G24" s="80">
        <v>48543</v>
      </c>
      <c r="H24" s="106">
        <v>49041</v>
      </c>
      <c r="I24" s="81">
        <v>-20</v>
      </c>
      <c r="J24" s="82">
        <v>-4.0782202646764951E-2</v>
      </c>
      <c r="K24"/>
      <c r="L24"/>
      <c r="M24"/>
      <c r="N24"/>
      <c r="O24"/>
      <c r="P24"/>
    </row>
    <row r="25" spans="1:16" ht="14.45" customHeight="1" x14ac:dyDescent="0.2">
      <c r="A25" s="86"/>
      <c r="B25" s="85" t="s">
        <v>99</v>
      </c>
      <c r="C25" s="79">
        <v>53.31955739234769</v>
      </c>
      <c r="D25" s="81">
        <v>55993</v>
      </c>
      <c r="E25" s="80">
        <v>56351</v>
      </c>
      <c r="F25" s="80">
        <v>56677</v>
      </c>
      <c r="G25" s="80">
        <v>55154</v>
      </c>
      <c r="H25" s="106">
        <v>56146</v>
      </c>
      <c r="I25" s="81">
        <v>-153</v>
      </c>
      <c r="J25" s="82">
        <v>-0.27250382930217648</v>
      </c>
      <c r="K25"/>
      <c r="L25"/>
      <c r="M25"/>
      <c r="N25"/>
      <c r="O25"/>
      <c r="P25"/>
    </row>
    <row r="26" spans="1:16" ht="14.45" customHeight="1" x14ac:dyDescent="0.2">
      <c r="A26" s="84" t="s">
        <v>97</v>
      </c>
      <c r="B26" s="87" t="s">
        <v>100</v>
      </c>
      <c r="C26" s="79">
        <v>18.860342430533073</v>
      </c>
      <c r="D26" s="81">
        <v>19806</v>
      </c>
      <c r="E26" s="80">
        <v>19961</v>
      </c>
      <c r="F26" s="80">
        <v>20825</v>
      </c>
      <c r="G26" s="80">
        <v>19449</v>
      </c>
      <c r="H26" s="106">
        <v>19948</v>
      </c>
      <c r="I26" s="81">
        <v>-142</v>
      </c>
      <c r="J26" s="82">
        <v>-0.71185081211148993</v>
      </c>
      <c r="K26"/>
      <c r="L26"/>
      <c r="M26"/>
      <c r="N26"/>
      <c r="O26"/>
      <c r="P26"/>
    </row>
    <row r="27" spans="1:16" ht="14.45" customHeight="1" x14ac:dyDescent="0.2">
      <c r="A27" s="84"/>
      <c r="B27" s="87" t="s">
        <v>101</v>
      </c>
      <c r="C27" s="79">
        <v>39.601386481802429</v>
      </c>
      <c r="D27" s="81">
        <v>41587</v>
      </c>
      <c r="E27" s="80">
        <v>41707</v>
      </c>
      <c r="F27" s="80">
        <v>41582</v>
      </c>
      <c r="G27" s="80">
        <v>40973</v>
      </c>
      <c r="H27" s="106">
        <v>41538</v>
      </c>
      <c r="I27" s="81">
        <v>49</v>
      </c>
      <c r="J27" s="82">
        <v>0.11796427367711493</v>
      </c>
      <c r="K27"/>
      <c r="L27"/>
      <c r="M27"/>
      <c r="N27"/>
      <c r="O27"/>
      <c r="P27"/>
    </row>
    <row r="28" spans="1:16" ht="14.45" customHeight="1" x14ac:dyDescent="0.2">
      <c r="A28" s="84"/>
      <c r="B28" s="87" t="s">
        <v>102</v>
      </c>
      <c r="C28" s="79">
        <v>16.577789628049594</v>
      </c>
      <c r="D28" s="81">
        <v>17409</v>
      </c>
      <c r="E28" s="80">
        <v>17995</v>
      </c>
      <c r="F28" s="80">
        <v>18094</v>
      </c>
      <c r="G28" s="80">
        <v>17925</v>
      </c>
      <c r="H28" s="106">
        <v>18038</v>
      </c>
      <c r="I28" s="81">
        <v>-629</v>
      </c>
      <c r="J28" s="82">
        <v>-3.4870828251469121</v>
      </c>
      <c r="K28"/>
      <c r="L28"/>
      <c r="M28"/>
      <c r="N28"/>
      <c r="O28"/>
      <c r="P28"/>
    </row>
    <row r="29" spans="1:16" ht="14.45" customHeight="1" x14ac:dyDescent="0.2">
      <c r="A29" s="84"/>
      <c r="B29" s="87" t="s">
        <v>103</v>
      </c>
      <c r="C29" s="79">
        <v>24.959529205629725</v>
      </c>
      <c r="D29" s="81">
        <v>26211</v>
      </c>
      <c r="E29" s="80">
        <v>26525</v>
      </c>
      <c r="F29" s="80">
        <v>25967</v>
      </c>
      <c r="G29" s="80">
        <v>25350</v>
      </c>
      <c r="H29" s="106">
        <v>25663</v>
      </c>
      <c r="I29" s="81">
        <v>548</v>
      </c>
      <c r="J29" s="82">
        <v>2.135369987920352</v>
      </c>
      <c r="K29"/>
      <c r="L29"/>
      <c r="M29"/>
      <c r="N29"/>
      <c r="O29"/>
      <c r="P29"/>
    </row>
    <row r="30" spans="1:16" ht="14.45" customHeight="1" x14ac:dyDescent="0.2">
      <c r="A30" s="86"/>
      <c r="B30" s="87" t="s">
        <v>104</v>
      </c>
      <c r="C30" s="79">
        <v>3.9137638791018339</v>
      </c>
      <c r="D30" s="81">
        <v>4110</v>
      </c>
      <c r="E30" s="80">
        <v>4188</v>
      </c>
      <c r="F30" s="80">
        <v>4082</v>
      </c>
      <c r="G30" s="80">
        <v>4050</v>
      </c>
      <c r="H30" s="106">
        <v>3466</v>
      </c>
      <c r="I30" s="81">
        <v>644</v>
      </c>
      <c r="J30" s="82">
        <v>18.580496249278706</v>
      </c>
      <c r="K30"/>
      <c r="L30"/>
      <c r="M30"/>
      <c r="N30"/>
      <c r="O30"/>
      <c r="P30"/>
    </row>
    <row r="31" spans="1:16" ht="14.45" customHeight="1" x14ac:dyDescent="0.2">
      <c r="A31" s="86" t="s">
        <v>105</v>
      </c>
      <c r="B31" s="85" t="s">
        <v>108</v>
      </c>
      <c r="C31" s="79">
        <v>91.800140933589802</v>
      </c>
      <c r="D31" s="81">
        <v>96403</v>
      </c>
      <c r="E31" s="80">
        <v>97625</v>
      </c>
      <c r="F31" s="80">
        <v>97894</v>
      </c>
      <c r="G31" s="80">
        <v>95354</v>
      </c>
      <c r="H31" s="106">
        <v>96786</v>
      </c>
      <c r="I31" s="81">
        <v>-383</v>
      </c>
      <c r="J31" s="82">
        <v>-0.39571838902320583</v>
      </c>
      <c r="K31"/>
      <c r="L31"/>
      <c r="M31"/>
      <c r="N31"/>
      <c r="O31"/>
      <c r="P31"/>
    </row>
    <row r="32" spans="1:16" ht="14.45" customHeight="1" x14ac:dyDescent="0.2">
      <c r="A32" s="89"/>
      <c r="B32" s="90" t="s">
        <v>109</v>
      </c>
      <c r="C32" s="91">
        <v>8.1998590664101929</v>
      </c>
      <c r="D32" s="109">
        <v>8611</v>
      </c>
      <c r="E32" s="110">
        <v>8564</v>
      </c>
      <c r="F32" s="110">
        <v>8575</v>
      </c>
      <c r="G32" s="110">
        <v>8343</v>
      </c>
      <c r="H32" s="111">
        <v>8401</v>
      </c>
      <c r="I32" s="109">
        <v>210</v>
      </c>
      <c r="J32" s="112">
        <v>2.4997024163790025</v>
      </c>
      <c r="K32"/>
      <c r="L32"/>
      <c r="M32"/>
      <c r="N32"/>
      <c r="O32"/>
      <c r="P32"/>
    </row>
    <row r="33" spans="1:16" ht="18" customHeight="1" x14ac:dyDescent="0.2">
      <c r="A33" s="92" t="s">
        <v>122</v>
      </c>
      <c r="B33" s="70"/>
      <c r="C33" s="71"/>
      <c r="D33" s="195"/>
      <c r="E33" s="196"/>
      <c r="F33" s="196"/>
      <c r="G33" s="196"/>
      <c r="H33" s="201"/>
      <c r="I33" s="284"/>
      <c r="J33" s="285"/>
      <c r="K33"/>
      <c r="L33"/>
      <c r="M33"/>
      <c r="N33"/>
      <c r="O33"/>
      <c r="P33"/>
    </row>
    <row r="34" spans="1:16" ht="17.100000000000001" customHeight="1" x14ac:dyDescent="0.2">
      <c r="A34" s="77" t="s">
        <v>96</v>
      </c>
      <c r="B34" s="78"/>
      <c r="C34" s="79">
        <v>100</v>
      </c>
      <c r="D34" s="81">
        <v>911161</v>
      </c>
      <c r="E34" s="80">
        <v>915576</v>
      </c>
      <c r="F34" s="80">
        <v>917029</v>
      </c>
      <c r="G34" s="80">
        <v>892571</v>
      </c>
      <c r="H34" s="106">
        <v>904804</v>
      </c>
      <c r="I34" s="81">
        <v>6357</v>
      </c>
      <c r="J34" s="82">
        <v>0.70258310087046472</v>
      </c>
      <c r="K34"/>
      <c r="L34"/>
      <c r="M34"/>
      <c r="N34"/>
      <c r="O34"/>
      <c r="P34"/>
    </row>
    <row r="35" spans="1:16" ht="14.45" customHeight="1" x14ac:dyDescent="0.2">
      <c r="A35" s="86" t="s">
        <v>97</v>
      </c>
      <c r="B35" s="85" t="s">
        <v>98</v>
      </c>
      <c r="C35" s="79">
        <v>46.817960821413557</v>
      </c>
      <c r="D35" s="81">
        <v>426587</v>
      </c>
      <c r="E35" s="80">
        <v>428661</v>
      </c>
      <c r="F35" s="80">
        <v>427806</v>
      </c>
      <c r="G35" s="80">
        <v>416387</v>
      </c>
      <c r="H35" s="106">
        <v>421126</v>
      </c>
      <c r="I35" s="81">
        <v>5461</v>
      </c>
      <c r="J35" s="82">
        <v>1.2967615393017766</v>
      </c>
      <c r="K35"/>
      <c r="L35"/>
      <c r="M35"/>
      <c r="N35"/>
      <c r="O35"/>
      <c r="P35"/>
    </row>
    <row r="36" spans="1:16" ht="14.45" customHeight="1" x14ac:dyDescent="0.2">
      <c r="A36" s="86"/>
      <c r="B36" s="85" t="s">
        <v>99</v>
      </c>
      <c r="C36" s="79">
        <v>53.182039178586443</v>
      </c>
      <c r="D36" s="81">
        <v>484574</v>
      </c>
      <c r="E36" s="80">
        <v>486915</v>
      </c>
      <c r="F36" s="80">
        <v>489223</v>
      </c>
      <c r="G36" s="80">
        <v>476184</v>
      </c>
      <c r="H36" s="106">
        <v>483678</v>
      </c>
      <c r="I36" s="81">
        <v>896</v>
      </c>
      <c r="J36" s="82">
        <v>0.18524720992064969</v>
      </c>
      <c r="K36"/>
      <c r="L36"/>
      <c r="M36"/>
      <c r="N36"/>
      <c r="O36"/>
      <c r="P36"/>
    </row>
    <row r="37" spans="1:16" ht="14.45" customHeight="1" x14ac:dyDescent="0.2">
      <c r="A37" s="84" t="s">
        <v>97</v>
      </c>
      <c r="B37" s="87" t="s">
        <v>100</v>
      </c>
      <c r="C37" s="79">
        <v>19.227117929762137</v>
      </c>
      <c r="D37" s="81">
        <v>175190</v>
      </c>
      <c r="E37" s="80">
        <v>177125</v>
      </c>
      <c r="F37" s="80">
        <v>182698</v>
      </c>
      <c r="G37" s="80">
        <v>170893</v>
      </c>
      <c r="H37" s="106">
        <v>175014</v>
      </c>
      <c r="I37" s="81">
        <v>176</v>
      </c>
      <c r="J37" s="82">
        <v>0.10056338350074852</v>
      </c>
      <c r="K37"/>
      <c r="L37"/>
      <c r="M37"/>
      <c r="N37"/>
      <c r="O37"/>
      <c r="P37"/>
    </row>
    <row r="38" spans="1:16" ht="14.45" customHeight="1" x14ac:dyDescent="0.2">
      <c r="A38" s="84"/>
      <c r="B38" s="87" t="s">
        <v>101</v>
      </c>
      <c r="C38" s="79">
        <v>42.97374448642995</v>
      </c>
      <c r="D38" s="81">
        <v>391560</v>
      </c>
      <c r="E38" s="80">
        <v>390818</v>
      </c>
      <c r="F38" s="80">
        <v>388483</v>
      </c>
      <c r="G38" s="80">
        <v>381218</v>
      </c>
      <c r="H38" s="106">
        <v>385658</v>
      </c>
      <c r="I38" s="81">
        <v>5902</v>
      </c>
      <c r="J38" s="82">
        <v>1.5303714690217758</v>
      </c>
      <c r="K38"/>
      <c r="L38"/>
      <c r="M38"/>
      <c r="N38"/>
      <c r="O38"/>
      <c r="P38"/>
    </row>
    <row r="39" spans="1:16" ht="14.45" customHeight="1" x14ac:dyDescent="0.2">
      <c r="A39" s="84"/>
      <c r="B39" s="87" t="s">
        <v>102</v>
      </c>
      <c r="C39" s="79">
        <v>15.365780581038916</v>
      </c>
      <c r="D39" s="81">
        <v>140007</v>
      </c>
      <c r="E39" s="80">
        <v>142434</v>
      </c>
      <c r="F39" s="80">
        <v>143608</v>
      </c>
      <c r="G39" s="80">
        <v>143322</v>
      </c>
      <c r="H39" s="106">
        <v>144890</v>
      </c>
      <c r="I39" s="81">
        <v>-4883</v>
      </c>
      <c r="J39" s="82">
        <v>-3.3701428670025537</v>
      </c>
      <c r="K39"/>
      <c r="L39"/>
      <c r="M39"/>
      <c r="N39"/>
      <c r="O39"/>
      <c r="P39"/>
    </row>
    <row r="40" spans="1:16" ht="14.45" customHeight="1" x14ac:dyDescent="0.2">
      <c r="A40" s="86"/>
      <c r="B40" s="87" t="s">
        <v>103</v>
      </c>
      <c r="C40" s="79">
        <v>22.433247252680921</v>
      </c>
      <c r="D40" s="81">
        <v>204403</v>
      </c>
      <c r="E40" s="80">
        <v>205196</v>
      </c>
      <c r="F40" s="80">
        <v>202238</v>
      </c>
      <c r="G40" s="80">
        <v>197136</v>
      </c>
      <c r="H40" s="106">
        <v>199240</v>
      </c>
      <c r="I40" s="81">
        <v>5163</v>
      </c>
      <c r="J40" s="82">
        <v>2.5913471190523989</v>
      </c>
      <c r="K40"/>
      <c r="L40"/>
      <c r="M40"/>
      <c r="N40"/>
      <c r="O40"/>
      <c r="P40"/>
    </row>
    <row r="41" spans="1:16" ht="14.45" customHeight="1" x14ac:dyDescent="0.2">
      <c r="A41" s="86"/>
      <c r="B41" s="87" t="s">
        <v>104</v>
      </c>
      <c r="C41" s="79">
        <v>3.3703154546781522</v>
      </c>
      <c r="D41" s="81">
        <v>30709</v>
      </c>
      <c r="E41" s="80">
        <v>31433</v>
      </c>
      <c r="F41" s="80">
        <v>31202</v>
      </c>
      <c r="G41" s="80">
        <v>30860</v>
      </c>
      <c r="H41" s="106">
        <v>26739</v>
      </c>
      <c r="I41" s="81">
        <v>3970</v>
      </c>
      <c r="J41" s="82">
        <v>14.847226897041773</v>
      </c>
      <c r="K41"/>
      <c r="L41"/>
      <c r="M41"/>
      <c r="N41"/>
      <c r="O41"/>
      <c r="P41"/>
    </row>
    <row r="42" spans="1:16" ht="14.45" customHeight="1" x14ac:dyDescent="0.2">
      <c r="A42" s="86" t="s">
        <v>105</v>
      </c>
      <c r="B42" s="85" t="s">
        <v>108</v>
      </c>
      <c r="C42" s="79">
        <v>87.420115654642814</v>
      </c>
      <c r="D42" s="81">
        <v>796538</v>
      </c>
      <c r="E42" s="80">
        <v>801427</v>
      </c>
      <c r="F42" s="80">
        <v>803496</v>
      </c>
      <c r="G42" s="80">
        <v>783394</v>
      </c>
      <c r="H42" s="106">
        <v>795003</v>
      </c>
      <c r="I42" s="81">
        <v>1535</v>
      </c>
      <c r="J42" s="82">
        <v>0.19308103239861987</v>
      </c>
      <c r="K42"/>
      <c r="L42"/>
      <c r="M42"/>
      <c r="N42"/>
      <c r="O42"/>
      <c r="P42"/>
    </row>
    <row r="43" spans="1:16" ht="14.45" customHeight="1" x14ac:dyDescent="0.2">
      <c r="A43" s="89"/>
      <c r="B43" s="90" t="s">
        <v>109</v>
      </c>
      <c r="C43" s="91">
        <v>12.579884345357188</v>
      </c>
      <c r="D43" s="109">
        <v>114623</v>
      </c>
      <c r="E43" s="110">
        <v>114149</v>
      </c>
      <c r="F43" s="110">
        <v>113533</v>
      </c>
      <c r="G43" s="110">
        <v>109176</v>
      </c>
      <c r="H43" s="111">
        <v>109800</v>
      </c>
      <c r="I43" s="109">
        <v>4823</v>
      </c>
      <c r="J43" s="112">
        <v>4.3925318761384338</v>
      </c>
      <c r="K43"/>
      <c r="L43"/>
      <c r="M43"/>
      <c r="N43"/>
      <c r="O43"/>
      <c r="P43"/>
    </row>
    <row r="44" spans="1:16" ht="18" customHeight="1" x14ac:dyDescent="0.2">
      <c r="A44" s="92" t="s">
        <v>123</v>
      </c>
      <c r="B44" s="70"/>
      <c r="C44" s="71"/>
      <c r="D44" s="195"/>
      <c r="E44" s="196"/>
      <c r="F44" s="196"/>
      <c r="G44" s="196"/>
      <c r="H44" s="201"/>
      <c r="I44" s="284"/>
      <c r="J44" s="285"/>
      <c r="K44"/>
      <c r="L44"/>
      <c r="M44"/>
      <c r="N44"/>
      <c r="O44"/>
      <c r="P44"/>
    </row>
    <row r="45" spans="1:16" ht="17.100000000000001" customHeight="1" x14ac:dyDescent="0.2">
      <c r="A45" s="77" t="s">
        <v>96</v>
      </c>
      <c r="B45" s="78"/>
      <c r="C45" s="79">
        <v>100</v>
      </c>
      <c r="D45" s="81">
        <v>7593190</v>
      </c>
      <c r="E45" s="80">
        <v>7631853</v>
      </c>
      <c r="F45" s="80">
        <v>7672578</v>
      </c>
      <c r="G45" s="80">
        <v>7545137</v>
      </c>
      <c r="H45" s="106">
        <v>7627821</v>
      </c>
      <c r="I45" s="81">
        <v>-34631</v>
      </c>
      <c r="J45" s="82">
        <v>-0.45400908070601026</v>
      </c>
      <c r="K45"/>
      <c r="L45"/>
      <c r="M45"/>
      <c r="N45"/>
      <c r="O45"/>
      <c r="P45"/>
    </row>
    <row r="46" spans="1:16" ht="14.45" customHeight="1" x14ac:dyDescent="0.2">
      <c r="A46" s="86" t="s">
        <v>97</v>
      </c>
      <c r="B46" s="85" t="s">
        <v>98</v>
      </c>
      <c r="C46" s="79">
        <v>44.267824195101134</v>
      </c>
      <c r="D46" s="81">
        <v>3361340</v>
      </c>
      <c r="E46" s="80">
        <v>3378408</v>
      </c>
      <c r="F46" s="80">
        <v>3381740</v>
      </c>
      <c r="G46" s="80">
        <v>3319405</v>
      </c>
      <c r="H46" s="106">
        <v>3351195</v>
      </c>
      <c r="I46" s="81">
        <v>10145</v>
      </c>
      <c r="J46" s="82">
        <v>0.30272783290736588</v>
      </c>
      <c r="K46"/>
      <c r="L46"/>
      <c r="M46"/>
      <c r="N46"/>
      <c r="O46"/>
      <c r="P46"/>
    </row>
    <row r="47" spans="1:16" ht="14.45" customHeight="1" x14ac:dyDescent="0.2">
      <c r="A47" s="86"/>
      <c r="B47" s="85" t="s">
        <v>99</v>
      </c>
      <c r="C47" s="79">
        <v>55.732175804898866</v>
      </c>
      <c r="D47" s="81">
        <v>4231850</v>
      </c>
      <c r="E47" s="80">
        <v>4253445</v>
      </c>
      <c r="F47" s="80">
        <v>4290838</v>
      </c>
      <c r="G47" s="80">
        <v>4225732</v>
      </c>
      <c r="H47" s="106">
        <v>4276626</v>
      </c>
      <c r="I47" s="81">
        <v>-44776</v>
      </c>
      <c r="J47" s="82">
        <v>-1.0469935879359102</v>
      </c>
      <c r="K47"/>
      <c r="L47"/>
      <c r="M47"/>
      <c r="N47"/>
      <c r="O47"/>
      <c r="P47"/>
    </row>
    <row r="48" spans="1:16" ht="14.45" customHeight="1" x14ac:dyDescent="0.2">
      <c r="A48" s="84" t="s">
        <v>97</v>
      </c>
      <c r="B48" s="87" t="s">
        <v>100</v>
      </c>
      <c r="C48" s="79">
        <v>18.759994152655207</v>
      </c>
      <c r="D48" s="81">
        <v>1424482</v>
      </c>
      <c r="E48" s="80">
        <v>1433730</v>
      </c>
      <c r="F48" s="80">
        <v>1481602</v>
      </c>
      <c r="G48" s="80">
        <v>1415845</v>
      </c>
      <c r="H48" s="106">
        <v>1443326</v>
      </c>
      <c r="I48" s="81">
        <v>-18844</v>
      </c>
      <c r="J48" s="82">
        <v>-1.3055955480605212</v>
      </c>
      <c r="K48"/>
      <c r="L48"/>
      <c r="M48"/>
      <c r="N48"/>
      <c r="O48"/>
      <c r="P48"/>
    </row>
    <row r="49" spans="1:16" ht="14.45" customHeight="1" x14ac:dyDescent="0.2">
      <c r="A49" s="84"/>
      <c r="B49" s="87" t="s">
        <v>101</v>
      </c>
      <c r="C49" s="79">
        <v>46.858500840885057</v>
      </c>
      <c r="D49" s="81">
        <v>3558055</v>
      </c>
      <c r="E49" s="80">
        <v>3575912</v>
      </c>
      <c r="F49" s="80">
        <v>3575534</v>
      </c>
      <c r="G49" s="80">
        <v>3538800</v>
      </c>
      <c r="H49" s="106">
        <v>3577794</v>
      </c>
      <c r="I49" s="81">
        <v>-19739</v>
      </c>
      <c r="J49" s="82">
        <v>-0.55170867858797912</v>
      </c>
      <c r="K49"/>
      <c r="L49"/>
      <c r="M49"/>
      <c r="N49"/>
      <c r="O49"/>
      <c r="P49"/>
    </row>
    <row r="50" spans="1:16" ht="14.45" customHeight="1" x14ac:dyDescent="0.2">
      <c r="A50" s="84"/>
      <c r="B50" s="87" t="s">
        <v>102</v>
      </c>
      <c r="C50" s="79">
        <v>16.880415214159004</v>
      </c>
      <c r="D50" s="81">
        <v>1281762</v>
      </c>
      <c r="E50" s="80">
        <v>1295752</v>
      </c>
      <c r="F50" s="80">
        <v>1304417</v>
      </c>
      <c r="G50" s="80">
        <v>1303459</v>
      </c>
      <c r="H50" s="106">
        <v>1316651</v>
      </c>
      <c r="I50" s="81">
        <v>-34889</v>
      </c>
      <c r="J50" s="82">
        <v>-2.649828997965292</v>
      </c>
      <c r="K50"/>
      <c r="L50"/>
      <c r="M50"/>
      <c r="N50"/>
      <c r="O50"/>
      <c r="P50"/>
    </row>
    <row r="51" spans="1:16" ht="14.45" customHeight="1" x14ac:dyDescent="0.2">
      <c r="A51" s="86"/>
      <c r="B51" s="87" t="s">
        <v>103</v>
      </c>
      <c r="C51" s="79">
        <v>17.50101077412787</v>
      </c>
      <c r="D51" s="81">
        <v>1328885</v>
      </c>
      <c r="E51" s="80">
        <v>1326445</v>
      </c>
      <c r="F51" s="80">
        <v>1311006</v>
      </c>
      <c r="G51" s="80">
        <v>1287022</v>
      </c>
      <c r="H51" s="106">
        <v>1290041</v>
      </c>
      <c r="I51" s="81">
        <v>38844</v>
      </c>
      <c r="J51" s="82">
        <v>3.0110670901157404</v>
      </c>
      <c r="K51"/>
      <c r="L51"/>
      <c r="M51"/>
      <c r="N51"/>
      <c r="O51"/>
      <c r="P51"/>
    </row>
    <row r="52" spans="1:16" ht="14.45" customHeight="1" x14ac:dyDescent="0.2">
      <c r="A52" s="86"/>
      <c r="B52" s="87" t="s">
        <v>104</v>
      </c>
      <c r="C52" s="79">
        <v>2.5369969670191317</v>
      </c>
      <c r="D52" s="81">
        <v>192639</v>
      </c>
      <c r="E52" s="80">
        <v>196199</v>
      </c>
      <c r="F52" s="80">
        <v>195109</v>
      </c>
      <c r="G52" s="80">
        <v>194181</v>
      </c>
      <c r="H52" s="106">
        <v>166580</v>
      </c>
      <c r="I52" s="81">
        <v>26059</v>
      </c>
      <c r="J52" s="82">
        <v>15.643534638011767</v>
      </c>
      <c r="K52"/>
      <c r="L52"/>
      <c r="M52"/>
      <c r="N52"/>
      <c r="O52"/>
      <c r="P52"/>
    </row>
    <row r="53" spans="1:16" ht="14.45" customHeight="1" x14ac:dyDescent="0.2">
      <c r="A53" s="86" t="s">
        <v>105</v>
      </c>
      <c r="B53" s="85" t="s">
        <v>108</v>
      </c>
      <c r="C53" s="79">
        <v>82.854452476495382</v>
      </c>
      <c r="D53" s="81">
        <v>6291296</v>
      </c>
      <c r="E53" s="80">
        <v>6328409</v>
      </c>
      <c r="F53" s="80">
        <v>6366721</v>
      </c>
      <c r="G53" s="80">
        <v>6269193</v>
      </c>
      <c r="H53" s="106">
        <v>6349915</v>
      </c>
      <c r="I53" s="81">
        <v>-58619</v>
      </c>
      <c r="J53" s="82">
        <v>-0.92314621534303998</v>
      </c>
      <c r="K53"/>
      <c r="L53"/>
      <c r="M53"/>
      <c r="N53"/>
      <c r="O53"/>
      <c r="P53"/>
    </row>
    <row r="54" spans="1:16" ht="14.45" customHeight="1" x14ac:dyDescent="0.2">
      <c r="A54" s="89"/>
      <c r="B54" s="90" t="s">
        <v>109</v>
      </c>
      <c r="C54" s="91">
        <v>17.145521184113658</v>
      </c>
      <c r="D54" s="109">
        <v>1301892</v>
      </c>
      <c r="E54" s="110">
        <v>1303442</v>
      </c>
      <c r="F54" s="110">
        <v>1305854</v>
      </c>
      <c r="G54" s="110">
        <v>1275939</v>
      </c>
      <c r="H54" s="111">
        <v>1277899</v>
      </c>
      <c r="I54" s="109">
        <v>23993</v>
      </c>
      <c r="J54" s="112">
        <v>1.8775349225564775</v>
      </c>
      <c r="K54"/>
      <c r="L54"/>
      <c r="M54"/>
      <c r="N54"/>
      <c r="O54"/>
      <c r="P54"/>
    </row>
    <row r="55" spans="1:16" ht="18" customHeight="1" x14ac:dyDescent="0.2">
      <c r="A55" s="69" t="s">
        <v>177</v>
      </c>
      <c r="B55" s="70"/>
      <c r="C55" s="93"/>
      <c r="D55" s="81"/>
      <c r="E55" s="80"/>
      <c r="F55" s="80"/>
      <c r="G55" s="80"/>
      <c r="H55" s="106"/>
      <c r="I55" s="103"/>
      <c r="J55" s="104"/>
      <c r="K55"/>
      <c r="L55"/>
      <c r="M55"/>
      <c r="N55"/>
      <c r="O55"/>
      <c r="P55"/>
    </row>
    <row r="56" spans="1:16" ht="17.100000000000001" customHeight="1" x14ac:dyDescent="0.2">
      <c r="A56" s="77" t="s">
        <v>96</v>
      </c>
      <c r="B56" s="78"/>
      <c r="C56" s="79">
        <v>100</v>
      </c>
      <c r="D56" s="81">
        <v>7201</v>
      </c>
      <c r="E56" s="80">
        <v>7225</v>
      </c>
      <c r="F56" s="80">
        <v>7233</v>
      </c>
      <c r="G56" s="80">
        <v>7077</v>
      </c>
      <c r="H56" s="106">
        <v>7174</v>
      </c>
      <c r="I56" s="81">
        <v>27</v>
      </c>
      <c r="J56" s="82">
        <v>0.3763590744354614</v>
      </c>
      <c r="K56"/>
      <c r="L56"/>
      <c r="M56"/>
      <c r="N56"/>
      <c r="O56"/>
      <c r="P56"/>
    </row>
    <row r="57" spans="1:16" ht="14.45" customHeight="1" x14ac:dyDescent="0.2">
      <c r="A57" s="86" t="s">
        <v>97</v>
      </c>
      <c r="B57" s="85" t="s">
        <v>98</v>
      </c>
      <c r="C57" s="79">
        <v>46.299125121510905</v>
      </c>
      <c r="D57" s="81">
        <v>3334</v>
      </c>
      <c r="E57" s="80">
        <v>3354</v>
      </c>
      <c r="F57" s="80">
        <v>3348</v>
      </c>
      <c r="G57" s="80">
        <v>3270</v>
      </c>
      <c r="H57" s="106">
        <v>3291</v>
      </c>
      <c r="I57" s="81">
        <v>43</v>
      </c>
      <c r="J57" s="82">
        <v>1.3065937405044059</v>
      </c>
      <c r="K57"/>
      <c r="L57"/>
      <c r="M57"/>
      <c r="N57"/>
      <c r="O57"/>
      <c r="P57"/>
    </row>
    <row r="58" spans="1:16" ht="14.45" customHeight="1" x14ac:dyDescent="0.2">
      <c r="A58" s="86"/>
      <c r="B58" s="85" t="s">
        <v>99</v>
      </c>
      <c r="C58" s="79">
        <v>53.700874878489095</v>
      </c>
      <c r="D58" s="81">
        <v>3867</v>
      </c>
      <c r="E58" s="80">
        <v>3871</v>
      </c>
      <c r="F58" s="80">
        <v>3885</v>
      </c>
      <c r="G58" s="80">
        <v>3807</v>
      </c>
      <c r="H58" s="106">
        <v>3883</v>
      </c>
      <c r="I58" s="81">
        <v>-16</v>
      </c>
      <c r="J58" s="82">
        <v>-0.41205253669842906</v>
      </c>
      <c r="K58"/>
      <c r="L58"/>
      <c r="M58"/>
      <c r="N58"/>
      <c r="O58"/>
      <c r="P58"/>
    </row>
    <row r="59" spans="1:16" ht="14.45" customHeight="1" x14ac:dyDescent="0.2">
      <c r="A59" s="84" t="s">
        <v>97</v>
      </c>
      <c r="B59" s="87" t="s">
        <v>100</v>
      </c>
      <c r="C59" s="79">
        <v>14.400777669768088</v>
      </c>
      <c r="D59" s="81">
        <v>1037</v>
      </c>
      <c r="E59" s="80">
        <v>1061</v>
      </c>
      <c r="F59" s="80">
        <v>1129</v>
      </c>
      <c r="G59" s="80">
        <v>1060</v>
      </c>
      <c r="H59" s="106">
        <v>1073</v>
      </c>
      <c r="I59" s="81">
        <v>-36</v>
      </c>
      <c r="J59" s="82">
        <v>-3.3550792171481825</v>
      </c>
      <c r="K59"/>
      <c r="L59"/>
      <c r="M59"/>
      <c r="N59"/>
      <c r="O59"/>
      <c r="P59"/>
    </row>
    <row r="60" spans="1:16" ht="14.45" customHeight="1" x14ac:dyDescent="0.2">
      <c r="A60" s="84"/>
      <c r="B60" s="87" t="s">
        <v>101</v>
      </c>
      <c r="C60" s="79">
        <v>39.272323288432162</v>
      </c>
      <c r="D60" s="81">
        <v>2828</v>
      </c>
      <c r="E60" s="80">
        <v>2814</v>
      </c>
      <c r="F60" s="80">
        <v>2770</v>
      </c>
      <c r="G60" s="80">
        <v>2722</v>
      </c>
      <c r="H60" s="106">
        <v>2804</v>
      </c>
      <c r="I60" s="81">
        <v>24</v>
      </c>
      <c r="J60" s="82">
        <v>0.85592011412268187</v>
      </c>
      <c r="K60"/>
      <c r="L60"/>
      <c r="M60"/>
      <c r="N60"/>
      <c r="O60"/>
      <c r="P60"/>
    </row>
    <row r="61" spans="1:16" ht="14.45" customHeight="1" x14ac:dyDescent="0.2">
      <c r="A61" s="84"/>
      <c r="B61" s="87" t="s">
        <v>102</v>
      </c>
      <c r="C61" s="79">
        <v>18.65018747396195</v>
      </c>
      <c r="D61" s="81">
        <v>1343</v>
      </c>
      <c r="E61" s="80">
        <v>1359</v>
      </c>
      <c r="F61" s="80">
        <v>1376</v>
      </c>
      <c r="G61" s="80">
        <v>1387</v>
      </c>
      <c r="H61" s="106">
        <v>1376</v>
      </c>
      <c r="I61" s="81">
        <v>-33</v>
      </c>
      <c r="J61" s="82">
        <v>-2.3982558139534884</v>
      </c>
      <c r="K61"/>
      <c r="L61"/>
      <c r="M61"/>
      <c r="N61"/>
      <c r="O61"/>
      <c r="P61"/>
    </row>
    <row r="62" spans="1:16" ht="14.45" customHeight="1" x14ac:dyDescent="0.2">
      <c r="A62" s="86"/>
      <c r="B62" s="87" t="s">
        <v>103</v>
      </c>
      <c r="C62" s="79">
        <v>27.676711567837799</v>
      </c>
      <c r="D62" s="81">
        <v>1993</v>
      </c>
      <c r="E62" s="80">
        <v>1991</v>
      </c>
      <c r="F62" s="80">
        <v>1958</v>
      </c>
      <c r="G62" s="80">
        <v>1908</v>
      </c>
      <c r="H62" s="106">
        <v>1921</v>
      </c>
      <c r="I62" s="81">
        <v>72</v>
      </c>
      <c r="J62" s="82">
        <v>3.7480478917230609</v>
      </c>
      <c r="K62"/>
      <c r="L62"/>
      <c r="M62"/>
      <c r="N62"/>
      <c r="O62"/>
      <c r="P62"/>
    </row>
    <row r="63" spans="1:16" ht="14.45" customHeight="1" x14ac:dyDescent="0.2">
      <c r="A63" s="86"/>
      <c r="B63" s="87" t="s">
        <v>104</v>
      </c>
      <c r="C63" s="79">
        <v>4.3466185252048328</v>
      </c>
      <c r="D63" s="81">
        <v>313</v>
      </c>
      <c r="E63" s="80">
        <v>314</v>
      </c>
      <c r="F63" s="80">
        <v>293</v>
      </c>
      <c r="G63" s="80">
        <v>298</v>
      </c>
      <c r="H63" s="106">
        <v>267</v>
      </c>
      <c r="I63" s="81">
        <v>46</v>
      </c>
      <c r="J63" s="82">
        <v>17.228464419475657</v>
      </c>
      <c r="K63"/>
      <c r="L63"/>
      <c r="M63"/>
      <c r="N63"/>
      <c r="O63"/>
      <c r="P63"/>
    </row>
    <row r="64" spans="1:16" ht="14.45" customHeight="1" x14ac:dyDescent="0.2">
      <c r="A64" s="86" t="s">
        <v>105</v>
      </c>
      <c r="B64" s="85" t="s">
        <v>108</v>
      </c>
      <c r="C64" s="79">
        <v>92.792667685043739</v>
      </c>
      <c r="D64" s="81">
        <v>6682</v>
      </c>
      <c r="E64" s="80">
        <v>6728</v>
      </c>
      <c r="F64" s="80">
        <v>6743</v>
      </c>
      <c r="G64" s="80">
        <v>6611</v>
      </c>
      <c r="H64" s="106">
        <v>6697</v>
      </c>
      <c r="I64" s="81">
        <v>-15</v>
      </c>
      <c r="J64" s="82">
        <v>-0.22398088696431237</v>
      </c>
      <c r="K64"/>
      <c r="L64"/>
      <c r="M64"/>
      <c r="N64"/>
      <c r="O64"/>
      <c r="P64"/>
    </row>
    <row r="65" spans="1:16" ht="14.45" customHeight="1" x14ac:dyDescent="0.2">
      <c r="A65" s="89"/>
      <c r="B65" s="90" t="s">
        <v>109</v>
      </c>
      <c r="C65" s="91">
        <v>7.2073323149562558</v>
      </c>
      <c r="D65" s="109">
        <v>519</v>
      </c>
      <c r="E65" s="110">
        <v>497</v>
      </c>
      <c r="F65" s="110">
        <v>490</v>
      </c>
      <c r="G65" s="110">
        <v>466</v>
      </c>
      <c r="H65" s="111">
        <v>477</v>
      </c>
      <c r="I65" s="109">
        <v>42</v>
      </c>
      <c r="J65" s="112">
        <v>8.8050314465408803</v>
      </c>
      <c r="K65"/>
      <c r="L65"/>
      <c r="M65"/>
      <c r="N65"/>
      <c r="O65"/>
      <c r="P65"/>
    </row>
    <row r="66" spans="1:16" s="114" customFormat="1" ht="11.25" customHeight="1" x14ac:dyDescent="0.15">
      <c r="J66" s="115" t="s">
        <v>35</v>
      </c>
    </row>
    <row r="67" spans="1:16" s="114" customFormat="1" ht="12.75" customHeight="1" x14ac:dyDescent="0.15">
      <c r="A67" s="114" t="s">
        <v>114</v>
      </c>
      <c r="B67" s="113"/>
      <c r="C67" s="113"/>
      <c r="D67" s="116"/>
      <c r="E67" s="113"/>
      <c r="F67" s="113"/>
      <c r="G67" s="113"/>
      <c r="H67" s="113"/>
      <c r="I67" s="113"/>
      <c r="J67" s="113"/>
    </row>
    <row r="68" spans="1:16" s="87" customFormat="1" ht="21" customHeight="1" x14ac:dyDescent="0.2">
      <c r="A68" s="117" t="s">
        <v>178</v>
      </c>
      <c r="B68" s="118"/>
      <c r="C68" s="118"/>
      <c r="D68" s="118"/>
      <c r="E68" s="118"/>
      <c r="F68" s="118"/>
      <c r="G68" s="118"/>
      <c r="H68" s="118"/>
      <c r="I68" s="118"/>
      <c r="J68" s="118"/>
    </row>
    <row r="69" spans="1:16" s="87" customFormat="1" ht="12.75" customHeight="1" x14ac:dyDescent="0.2">
      <c r="A69" s="117"/>
      <c r="B69" s="118"/>
      <c r="C69" s="118"/>
      <c r="D69" s="118"/>
      <c r="E69" s="118"/>
      <c r="F69" s="118"/>
      <c r="G69" s="118"/>
      <c r="H69" s="118"/>
      <c r="I69" s="118"/>
      <c r="J69" s="118"/>
    </row>
    <row r="70" spans="1:16" s="87" customFormat="1" ht="12.75" customHeight="1" x14ac:dyDescent="0.2"/>
    <row r="71" spans="1:16" ht="12.75" customHeight="1" x14ac:dyDescent="0.2">
      <c r="C71" s="54"/>
      <c r="D71" s="54"/>
      <c r="E71" s="54"/>
      <c r="F71" s="54"/>
      <c r="G71" s="54"/>
      <c r="H71" s="54"/>
      <c r="I71" s="54"/>
      <c r="J71" s="54"/>
    </row>
    <row r="72" spans="1:16" ht="12.75" customHeight="1" x14ac:dyDescent="0.2">
      <c r="C72" s="54"/>
      <c r="D72" s="54"/>
      <c r="E72" s="54"/>
      <c r="F72" s="54"/>
      <c r="G72" s="54"/>
      <c r="H72" s="54"/>
      <c r="I72" s="54"/>
      <c r="J72" s="54"/>
    </row>
    <row r="73" spans="1:16" ht="15.95" customHeight="1" x14ac:dyDescent="0.2">
      <c r="C73" s="54"/>
      <c r="D73" s="54"/>
      <c r="E73" s="54"/>
      <c r="F73" s="54"/>
      <c r="G73" s="54"/>
      <c r="H73" s="54"/>
      <c r="I73" s="54"/>
      <c r="J73" s="54"/>
    </row>
    <row r="74" spans="1:16" ht="15.95" customHeight="1" x14ac:dyDescent="0.2">
      <c r="C74" s="54"/>
      <c r="D74" s="54"/>
      <c r="E74" s="54"/>
      <c r="F74" s="54"/>
      <c r="G74" s="54"/>
      <c r="H74" s="54"/>
      <c r="I74" s="54"/>
      <c r="J74" s="54"/>
    </row>
    <row r="75" spans="1:16" ht="15.95" customHeight="1" x14ac:dyDescent="0.2">
      <c r="C75" s="54"/>
      <c r="D75" s="54"/>
      <c r="E75" s="54"/>
      <c r="F75" s="54"/>
      <c r="G75" s="54"/>
      <c r="H75" s="54"/>
      <c r="I75" s="54"/>
      <c r="J75" s="54"/>
    </row>
    <row r="76" spans="1:16" ht="15.95" customHeight="1" x14ac:dyDescent="0.2">
      <c r="C76" s="54"/>
      <c r="D76" s="54"/>
      <c r="E76" s="54"/>
      <c r="F76" s="54"/>
      <c r="G76" s="54"/>
      <c r="H76" s="54"/>
      <c r="I76" s="54"/>
      <c r="J76" s="54"/>
    </row>
    <row r="77" spans="1:16" ht="15.95" customHeight="1" x14ac:dyDescent="0.2">
      <c r="C77" s="54"/>
      <c r="D77" s="54"/>
      <c r="E77" s="54"/>
      <c r="F77" s="54"/>
      <c r="G77" s="54"/>
      <c r="H77" s="54"/>
      <c r="I77" s="54"/>
      <c r="J77" s="54"/>
    </row>
    <row r="78" spans="1:16" ht="15.95" customHeight="1" x14ac:dyDescent="0.2">
      <c r="C78" s="54"/>
      <c r="D78" s="54"/>
      <c r="E78" s="54"/>
      <c r="F78" s="54"/>
      <c r="G78" s="54"/>
      <c r="H78" s="54"/>
      <c r="I78" s="54"/>
      <c r="J78" s="54"/>
    </row>
    <row r="79" spans="1:16" ht="15.95" customHeight="1" x14ac:dyDescent="0.2">
      <c r="C79" s="54"/>
      <c r="D79" s="54"/>
      <c r="E79" s="54"/>
      <c r="F79" s="54"/>
      <c r="G79" s="54"/>
      <c r="H79" s="54"/>
      <c r="I79" s="54"/>
      <c r="J79" s="54"/>
    </row>
    <row r="80" spans="1:16" ht="15.95" customHeight="1" x14ac:dyDescent="0.2">
      <c r="C80" s="54"/>
      <c r="D80" s="54"/>
      <c r="E80" s="54"/>
      <c r="F80" s="54"/>
      <c r="G80" s="54"/>
      <c r="H80" s="54"/>
      <c r="I80" s="54"/>
      <c r="J80" s="54"/>
    </row>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82B9C-D867-4B2B-9770-CECE6ABA2197}">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4" customWidth="1"/>
    <col min="4" max="4" width="25.85546875" style="54" customWidth="1"/>
    <col min="5" max="5" width="6.7109375" style="88" customWidth="1"/>
    <col min="6" max="11" width="9.7109375" style="121" customWidth="1"/>
    <col min="12" max="12" width="9.7109375" style="122" customWidth="1"/>
    <col min="13" max="13" width="9.7109375" style="54" customWidth="1"/>
    <col min="14" max="16384" width="8.85546875" style="54"/>
  </cols>
  <sheetData>
    <row r="1" spans="1:17" customFormat="1" ht="36.75" customHeight="1" x14ac:dyDescent="0.2">
      <c r="A1" s="33"/>
      <c r="B1" s="33"/>
      <c r="C1" s="33"/>
      <c r="D1" s="34"/>
      <c r="E1" s="203"/>
      <c r="F1" s="34"/>
      <c r="G1" s="34"/>
      <c r="H1" s="34"/>
      <c r="I1" s="34"/>
      <c r="J1" s="34"/>
      <c r="K1" s="34"/>
      <c r="L1" s="35" t="s">
        <v>38</v>
      </c>
    </row>
    <row r="2" spans="1:17" customFormat="1" ht="11.25" customHeight="1" x14ac:dyDescent="0.2">
      <c r="A2" s="36"/>
      <c r="B2" s="36"/>
      <c r="C2" s="36"/>
      <c r="D2" s="37"/>
      <c r="E2" s="205"/>
      <c r="F2" s="37"/>
      <c r="G2" s="37"/>
      <c r="H2" s="37"/>
      <c r="I2" s="37"/>
      <c r="J2" s="37"/>
      <c r="K2" s="37"/>
      <c r="L2" s="37"/>
    </row>
    <row r="3" spans="1:17" s="40" customFormat="1" ht="20.100000000000001" customHeight="1" x14ac:dyDescent="0.2">
      <c r="A3" s="39" t="s">
        <v>326</v>
      </c>
      <c r="B3" s="39"/>
      <c r="C3" s="39"/>
      <c r="D3" s="39"/>
      <c r="E3" s="39"/>
      <c r="F3" s="39"/>
      <c r="G3" s="39"/>
      <c r="H3" s="39"/>
      <c r="I3" s="39"/>
      <c r="J3" s="39"/>
      <c r="K3" s="39"/>
      <c r="L3" s="39"/>
    </row>
    <row r="4" spans="1:17" s="40" customFormat="1" ht="12" customHeight="1" x14ac:dyDescent="0.2">
      <c r="A4" s="41" t="s">
        <v>84</v>
      </c>
      <c r="B4" s="41"/>
      <c r="C4" s="41"/>
      <c r="D4" s="41"/>
      <c r="E4" s="41"/>
      <c r="F4" s="41"/>
      <c r="G4" s="41"/>
      <c r="H4" s="41"/>
      <c r="I4" s="41"/>
      <c r="J4" s="41"/>
      <c r="K4" s="41"/>
      <c r="L4" s="41"/>
    </row>
    <row r="5" spans="1:17" s="40" customFormat="1" ht="12" customHeight="1" x14ac:dyDescent="0.2">
      <c r="A5" s="42" t="s">
        <v>40</v>
      </c>
      <c r="B5" s="42"/>
      <c r="C5" s="42"/>
      <c r="D5" s="42"/>
      <c r="E5" s="42"/>
      <c r="F5" s="42"/>
      <c r="G5" s="207"/>
      <c r="H5" s="207"/>
      <c r="I5" s="207"/>
      <c r="J5" s="207"/>
      <c r="K5" s="207"/>
      <c r="L5" s="207"/>
    </row>
    <row r="6" spans="1:17" s="40" customFormat="1" ht="11.25" customHeight="1" x14ac:dyDescent="0.2">
      <c r="A6" s="187"/>
      <c r="B6" s="187"/>
      <c r="C6" s="187"/>
      <c r="D6" s="187"/>
      <c r="E6" s="187"/>
      <c r="F6" s="187"/>
      <c r="G6" s="187"/>
      <c r="H6" s="187"/>
      <c r="I6" s="187"/>
      <c r="J6" s="187"/>
      <c r="K6" s="187"/>
      <c r="L6" s="187"/>
    </row>
    <row r="7" spans="1:17" customFormat="1" ht="12" customHeight="1" x14ac:dyDescent="0.2">
      <c r="A7" s="46" t="s">
        <v>85</v>
      </c>
      <c r="B7" s="47"/>
      <c r="C7" s="47"/>
      <c r="D7" s="47"/>
      <c r="E7" s="48" t="s">
        <v>86</v>
      </c>
      <c r="F7" s="49" t="s">
        <v>325</v>
      </c>
      <c r="G7" s="50"/>
      <c r="H7" s="50"/>
      <c r="I7" s="50"/>
      <c r="J7" s="51"/>
      <c r="K7" s="52" t="s">
        <v>174</v>
      </c>
      <c r="L7" s="53"/>
      <c r="M7" s="54"/>
      <c r="N7" s="54"/>
      <c r="O7" s="54"/>
      <c r="P7" s="54"/>
      <c r="Q7" s="54"/>
    </row>
    <row r="8" spans="1:17" ht="21.75" customHeight="1" x14ac:dyDescent="0.2">
      <c r="A8" s="55"/>
      <c r="B8" s="56"/>
      <c r="C8" s="56"/>
      <c r="D8" s="56"/>
      <c r="E8" s="57"/>
      <c r="F8" s="58" t="s">
        <v>89</v>
      </c>
      <c r="G8" s="58" t="s">
        <v>90</v>
      </c>
      <c r="H8" s="58" t="s">
        <v>91</v>
      </c>
      <c r="I8" s="58" t="s">
        <v>92</v>
      </c>
      <c r="J8" s="58" t="s">
        <v>93</v>
      </c>
      <c r="K8" s="59"/>
      <c r="L8" s="60"/>
    </row>
    <row r="9" spans="1:17" ht="12" customHeight="1" x14ac:dyDescent="0.2">
      <c r="A9" s="55"/>
      <c r="B9" s="56"/>
      <c r="C9" s="56"/>
      <c r="D9" s="56"/>
      <c r="E9" s="57"/>
      <c r="F9" s="61"/>
      <c r="G9" s="61"/>
      <c r="H9" s="61"/>
      <c r="I9" s="61"/>
      <c r="J9" s="61"/>
      <c r="K9" s="62" t="s">
        <v>94</v>
      </c>
      <c r="L9" s="63" t="s">
        <v>95</v>
      </c>
    </row>
    <row r="10" spans="1:17" ht="12" customHeight="1" x14ac:dyDescent="0.2">
      <c r="A10" s="64"/>
      <c r="B10" s="65"/>
      <c r="C10" s="65"/>
      <c r="D10" s="65"/>
      <c r="E10" s="66"/>
      <c r="F10" s="67">
        <v>1</v>
      </c>
      <c r="G10" s="67">
        <v>2</v>
      </c>
      <c r="H10" s="67">
        <v>3</v>
      </c>
      <c r="I10" s="67">
        <v>4</v>
      </c>
      <c r="J10" s="67">
        <v>5</v>
      </c>
      <c r="K10" s="67">
        <v>6</v>
      </c>
      <c r="L10" s="67">
        <v>7</v>
      </c>
      <c r="M10" s="68"/>
    </row>
    <row r="11" spans="1:17" ht="18" customHeight="1" x14ac:dyDescent="0.2">
      <c r="A11" s="210" t="s">
        <v>96</v>
      </c>
      <c r="B11" s="211"/>
      <c r="C11" s="211"/>
      <c r="D11" s="212"/>
      <c r="E11" s="79">
        <v>100</v>
      </c>
      <c r="F11" s="81">
        <v>6881</v>
      </c>
      <c r="G11" s="80">
        <v>6966</v>
      </c>
      <c r="H11" s="80">
        <v>6962</v>
      </c>
      <c r="I11" s="80">
        <v>6719</v>
      </c>
      <c r="J11" s="106">
        <v>6771</v>
      </c>
      <c r="K11" s="80">
        <v>110</v>
      </c>
      <c r="L11" s="82">
        <v>1.6245753950671984</v>
      </c>
    </row>
    <row r="12" spans="1:17" ht="24" customHeight="1" x14ac:dyDescent="0.2">
      <c r="A12" s="213" t="s">
        <v>180</v>
      </c>
      <c r="B12" s="214"/>
      <c r="C12" s="214"/>
      <c r="D12" s="215"/>
      <c r="E12" s="79">
        <v>47.434965847987208</v>
      </c>
      <c r="F12" s="81">
        <v>3264</v>
      </c>
      <c r="G12" s="80">
        <v>3319</v>
      </c>
      <c r="H12" s="80">
        <v>3275</v>
      </c>
      <c r="I12" s="80">
        <v>3170</v>
      </c>
      <c r="J12" s="106">
        <v>3149</v>
      </c>
      <c r="K12" s="80">
        <v>115</v>
      </c>
      <c r="L12" s="82">
        <v>3.6519530009526835</v>
      </c>
    </row>
    <row r="13" spans="1:17" ht="15" customHeight="1" x14ac:dyDescent="0.2">
      <c r="A13" s="86"/>
      <c r="B13" s="216" t="s">
        <v>99</v>
      </c>
      <c r="C13" s="216"/>
      <c r="E13" s="79">
        <v>52.565034152012792</v>
      </c>
      <c r="F13" s="81">
        <v>3617</v>
      </c>
      <c r="G13" s="80">
        <v>3647</v>
      </c>
      <c r="H13" s="80">
        <v>3687</v>
      </c>
      <c r="I13" s="80">
        <v>3549</v>
      </c>
      <c r="J13" s="106">
        <v>3622</v>
      </c>
      <c r="K13" s="80">
        <v>-5</v>
      </c>
      <c r="L13" s="82">
        <v>-0.13804527885146328</v>
      </c>
    </row>
    <row r="14" spans="1:17" ht="22.5" customHeight="1" x14ac:dyDescent="0.2">
      <c r="A14" s="213" t="s">
        <v>181</v>
      </c>
      <c r="B14" s="214"/>
      <c r="C14" s="214"/>
      <c r="D14" s="215"/>
      <c r="E14" s="79">
        <v>15.550065397471299</v>
      </c>
      <c r="F14" s="81">
        <v>1070</v>
      </c>
      <c r="G14" s="80">
        <v>1116</v>
      </c>
      <c r="H14" s="80">
        <v>1183</v>
      </c>
      <c r="I14" s="80">
        <v>1079</v>
      </c>
      <c r="J14" s="106">
        <v>1090</v>
      </c>
      <c r="K14" s="80">
        <v>-20</v>
      </c>
      <c r="L14" s="82">
        <v>-1.834862385321101</v>
      </c>
    </row>
    <row r="15" spans="1:17" ht="15" customHeight="1" x14ac:dyDescent="0.2">
      <c r="A15" s="86"/>
      <c r="B15" s="85"/>
      <c r="C15" s="54" t="s">
        <v>98</v>
      </c>
      <c r="E15" s="79">
        <v>50.560747663551403</v>
      </c>
      <c r="F15" s="81">
        <v>541</v>
      </c>
      <c r="G15" s="80">
        <v>551</v>
      </c>
      <c r="H15" s="80">
        <v>545</v>
      </c>
      <c r="I15" s="80">
        <v>520</v>
      </c>
      <c r="J15" s="106">
        <v>516</v>
      </c>
      <c r="K15" s="80">
        <v>25</v>
      </c>
      <c r="L15" s="82">
        <v>4.8449612403100772</v>
      </c>
    </row>
    <row r="16" spans="1:17" ht="15" customHeight="1" x14ac:dyDescent="0.2">
      <c r="A16" s="86"/>
      <c r="B16" s="85"/>
      <c r="C16" s="54" t="s">
        <v>99</v>
      </c>
      <c r="E16" s="79">
        <v>49.439252336448597</v>
      </c>
      <c r="F16" s="81">
        <v>529</v>
      </c>
      <c r="G16" s="80">
        <v>565</v>
      </c>
      <c r="H16" s="80">
        <v>638</v>
      </c>
      <c r="I16" s="80">
        <v>559</v>
      </c>
      <c r="J16" s="106">
        <v>574</v>
      </c>
      <c r="K16" s="80">
        <v>-45</v>
      </c>
      <c r="L16" s="82">
        <v>-7.8397212543554007</v>
      </c>
    </row>
    <row r="17" spans="1:12" ht="15" customHeight="1" x14ac:dyDescent="0.2">
      <c r="A17" s="86"/>
      <c r="B17" s="87" t="s">
        <v>101</v>
      </c>
      <c r="E17" s="79">
        <v>39.296613864263918</v>
      </c>
      <c r="F17" s="81">
        <v>2704</v>
      </c>
      <c r="G17" s="80">
        <v>2708</v>
      </c>
      <c r="H17" s="80">
        <v>2651</v>
      </c>
      <c r="I17" s="80">
        <v>2600</v>
      </c>
      <c r="J17" s="106">
        <v>2641</v>
      </c>
      <c r="K17" s="80">
        <v>63</v>
      </c>
      <c r="L17" s="82">
        <v>2.3854600530102235</v>
      </c>
    </row>
    <row r="18" spans="1:12" ht="15" customHeight="1" x14ac:dyDescent="0.2">
      <c r="A18" s="86"/>
      <c r="B18" s="85"/>
      <c r="C18" s="54" t="s">
        <v>98</v>
      </c>
      <c r="E18" s="79">
        <v>46.893491124260358</v>
      </c>
      <c r="F18" s="81">
        <v>1268</v>
      </c>
      <c r="G18" s="80">
        <v>1288</v>
      </c>
      <c r="H18" s="80">
        <v>1256</v>
      </c>
      <c r="I18" s="80">
        <v>1226</v>
      </c>
      <c r="J18" s="106">
        <v>1222</v>
      </c>
      <c r="K18" s="80">
        <v>46</v>
      </c>
      <c r="L18" s="82">
        <v>3.7643207855973815</v>
      </c>
    </row>
    <row r="19" spans="1:12" ht="15" customHeight="1" x14ac:dyDescent="0.2">
      <c r="A19" s="86"/>
      <c r="B19" s="85"/>
      <c r="C19" s="54" t="s">
        <v>99</v>
      </c>
      <c r="E19" s="79">
        <v>53.106508875739642</v>
      </c>
      <c r="F19" s="81">
        <v>1436</v>
      </c>
      <c r="G19" s="80">
        <v>1420</v>
      </c>
      <c r="H19" s="80">
        <v>1395</v>
      </c>
      <c r="I19" s="80">
        <v>1374</v>
      </c>
      <c r="J19" s="106">
        <v>1419</v>
      </c>
      <c r="K19" s="80">
        <v>17</v>
      </c>
      <c r="L19" s="82">
        <v>1.1980267794221282</v>
      </c>
    </row>
    <row r="20" spans="1:12" ht="15" customHeight="1" x14ac:dyDescent="0.2">
      <c r="A20" s="86"/>
      <c r="B20" s="87" t="s">
        <v>102</v>
      </c>
      <c r="E20" s="79">
        <v>17.72998110739718</v>
      </c>
      <c r="F20" s="81">
        <v>1220</v>
      </c>
      <c r="G20" s="80">
        <v>1256</v>
      </c>
      <c r="H20" s="80">
        <v>1279</v>
      </c>
      <c r="I20" s="80">
        <v>1254</v>
      </c>
      <c r="J20" s="106">
        <v>1251</v>
      </c>
      <c r="K20" s="80">
        <v>-31</v>
      </c>
      <c r="L20" s="82">
        <v>-2.478017585931255</v>
      </c>
    </row>
    <row r="21" spans="1:12" ht="15" customHeight="1" x14ac:dyDescent="0.2">
      <c r="A21" s="86"/>
      <c r="B21" s="85"/>
      <c r="C21" s="54" t="s">
        <v>98</v>
      </c>
      <c r="E21" s="79">
        <v>37.540983606557376</v>
      </c>
      <c r="F21" s="81">
        <v>458</v>
      </c>
      <c r="G21" s="80">
        <v>474</v>
      </c>
      <c r="H21" s="80">
        <v>478</v>
      </c>
      <c r="I21" s="80">
        <v>469</v>
      </c>
      <c r="J21" s="106">
        <v>465</v>
      </c>
      <c r="K21" s="80">
        <v>-7</v>
      </c>
      <c r="L21" s="82">
        <v>-1.5053763440860215</v>
      </c>
    </row>
    <row r="22" spans="1:12" ht="15" customHeight="1" x14ac:dyDescent="0.2">
      <c r="A22" s="86"/>
      <c r="B22" s="85"/>
      <c r="C22" s="54" t="s">
        <v>99</v>
      </c>
      <c r="E22" s="79">
        <v>62.459016393442624</v>
      </c>
      <c r="F22" s="81">
        <v>762</v>
      </c>
      <c r="G22" s="80">
        <v>782</v>
      </c>
      <c r="H22" s="80">
        <v>801</v>
      </c>
      <c r="I22" s="80">
        <v>785</v>
      </c>
      <c r="J22" s="106">
        <v>786</v>
      </c>
      <c r="K22" s="80">
        <v>-24</v>
      </c>
      <c r="L22" s="82">
        <v>-3.053435114503817</v>
      </c>
    </row>
    <row r="23" spans="1:12" ht="15" customHeight="1" x14ac:dyDescent="0.2">
      <c r="A23" s="86"/>
      <c r="B23" s="87" t="s">
        <v>103</v>
      </c>
      <c r="E23" s="79">
        <v>27.423339630867606</v>
      </c>
      <c r="F23" s="81">
        <v>1887</v>
      </c>
      <c r="G23" s="80">
        <v>1886</v>
      </c>
      <c r="H23" s="80">
        <v>1849</v>
      </c>
      <c r="I23" s="80">
        <v>1786</v>
      </c>
      <c r="J23" s="106">
        <v>1789</v>
      </c>
      <c r="K23" s="80">
        <v>98</v>
      </c>
      <c r="L23" s="82">
        <v>5.4779206260480713</v>
      </c>
    </row>
    <row r="24" spans="1:12" ht="15" customHeight="1" x14ac:dyDescent="0.2">
      <c r="A24" s="86"/>
      <c r="B24" s="85"/>
      <c r="C24" s="54" t="s">
        <v>98</v>
      </c>
      <c r="E24" s="79">
        <v>52.835188129305777</v>
      </c>
      <c r="F24" s="81">
        <v>997</v>
      </c>
      <c r="G24" s="80">
        <v>1006</v>
      </c>
      <c r="H24" s="80">
        <v>996</v>
      </c>
      <c r="I24" s="80">
        <v>955</v>
      </c>
      <c r="J24" s="106">
        <v>946</v>
      </c>
      <c r="K24" s="80">
        <v>51</v>
      </c>
      <c r="L24" s="82">
        <v>5.3911205073995774</v>
      </c>
    </row>
    <row r="25" spans="1:12" ht="15" customHeight="1" x14ac:dyDescent="0.2">
      <c r="A25" s="86"/>
      <c r="B25" s="85"/>
      <c r="C25" s="54" t="s">
        <v>99</v>
      </c>
      <c r="E25" s="79">
        <v>47.164811870694223</v>
      </c>
      <c r="F25" s="81">
        <v>890</v>
      </c>
      <c r="G25" s="80">
        <v>880</v>
      </c>
      <c r="H25" s="80">
        <v>853</v>
      </c>
      <c r="I25" s="80">
        <v>831</v>
      </c>
      <c r="J25" s="106">
        <v>843</v>
      </c>
      <c r="K25" s="80">
        <v>47</v>
      </c>
      <c r="L25" s="82">
        <v>5.5753262158956112</v>
      </c>
    </row>
    <row r="26" spans="1:12" ht="15" customHeight="1" x14ac:dyDescent="0.2">
      <c r="A26" s="86"/>
      <c r="C26" s="87" t="s">
        <v>182</v>
      </c>
      <c r="D26" s="54" t="s">
        <v>183</v>
      </c>
      <c r="E26" s="79">
        <v>4.2871675628542363</v>
      </c>
      <c r="F26" s="81">
        <v>295</v>
      </c>
      <c r="G26" s="80">
        <v>302</v>
      </c>
      <c r="H26" s="80">
        <v>291</v>
      </c>
      <c r="I26" s="80">
        <v>289</v>
      </c>
      <c r="J26" s="106">
        <v>257</v>
      </c>
      <c r="K26" s="80">
        <v>38</v>
      </c>
      <c r="L26" s="82">
        <v>14.785992217898833</v>
      </c>
    </row>
    <row r="27" spans="1:12" ht="15" customHeight="1" x14ac:dyDescent="0.2">
      <c r="A27" s="86"/>
      <c r="B27" s="85"/>
      <c r="D27" s="217" t="s">
        <v>98</v>
      </c>
      <c r="E27" s="79">
        <v>50.847457627118644</v>
      </c>
      <c r="F27" s="81">
        <v>150</v>
      </c>
      <c r="G27" s="80">
        <v>156</v>
      </c>
      <c r="H27" s="80">
        <v>156</v>
      </c>
      <c r="I27" s="80">
        <v>147</v>
      </c>
      <c r="J27" s="106">
        <v>128</v>
      </c>
      <c r="K27" s="80">
        <v>22</v>
      </c>
      <c r="L27" s="82">
        <v>17.1875</v>
      </c>
    </row>
    <row r="28" spans="1:12" ht="15" customHeight="1" x14ac:dyDescent="0.2">
      <c r="A28" s="86"/>
      <c r="B28" s="85"/>
      <c r="D28" s="217" t="s">
        <v>99</v>
      </c>
      <c r="E28" s="79">
        <v>49.152542372881356</v>
      </c>
      <c r="F28" s="81">
        <v>145</v>
      </c>
      <c r="G28" s="80">
        <v>146</v>
      </c>
      <c r="H28" s="80">
        <v>135</v>
      </c>
      <c r="I28" s="80">
        <v>142</v>
      </c>
      <c r="J28" s="106">
        <v>129</v>
      </c>
      <c r="K28" s="80">
        <v>16</v>
      </c>
      <c r="L28" s="82">
        <v>12.403100775193799</v>
      </c>
    </row>
    <row r="29" spans="1:12" ht="24" customHeight="1" x14ac:dyDescent="0.2">
      <c r="A29" s="213" t="s">
        <v>184</v>
      </c>
      <c r="B29" s="214"/>
      <c r="C29" s="214"/>
      <c r="D29" s="215"/>
      <c r="E29" s="79">
        <v>92.631884900450515</v>
      </c>
      <c r="F29" s="81">
        <v>6374</v>
      </c>
      <c r="G29" s="80">
        <v>6456</v>
      </c>
      <c r="H29" s="80">
        <v>6462</v>
      </c>
      <c r="I29" s="80">
        <v>6242</v>
      </c>
      <c r="J29" s="106">
        <v>6292</v>
      </c>
      <c r="K29" s="80">
        <v>82</v>
      </c>
      <c r="L29" s="82">
        <v>1.3032422123331213</v>
      </c>
    </row>
    <row r="30" spans="1:12" ht="15" customHeight="1" x14ac:dyDescent="0.2">
      <c r="A30" s="86"/>
      <c r="B30" s="85"/>
      <c r="C30" s="54" t="s">
        <v>98</v>
      </c>
      <c r="E30" s="79">
        <v>46.407279573266393</v>
      </c>
      <c r="F30" s="81">
        <v>2958</v>
      </c>
      <c r="G30" s="80">
        <v>3013</v>
      </c>
      <c r="H30" s="80">
        <v>2982</v>
      </c>
      <c r="I30" s="80">
        <v>2882</v>
      </c>
      <c r="J30" s="106">
        <v>2870</v>
      </c>
      <c r="K30" s="80">
        <v>88</v>
      </c>
      <c r="L30" s="82">
        <v>3.0662020905923346</v>
      </c>
    </row>
    <row r="31" spans="1:12" ht="15" customHeight="1" x14ac:dyDescent="0.2">
      <c r="A31" s="86"/>
      <c r="B31" s="85"/>
      <c r="C31" s="54" t="s">
        <v>99</v>
      </c>
      <c r="E31" s="79">
        <v>53.592720426733607</v>
      </c>
      <c r="F31" s="81">
        <v>3416</v>
      </c>
      <c r="G31" s="80">
        <v>3443</v>
      </c>
      <c r="H31" s="80">
        <v>3480</v>
      </c>
      <c r="I31" s="80">
        <v>3360</v>
      </c>
      <c r="J31" s="106">
        <v>3422</v>
      </c>
      <c r="K31" s="80">
        <v>-6</v>
      </c>
      <c r="L31" s="82">
        <v>-0.17533606078316774</v>
      </c>
    </row>
    <row r="32" spans="1:12" ht="15" customHeight="1" x14ac:dyDescent="0.2">
      <c r="A32" s="86"/>
      <c r="B32" s="85" t="s">
        <v>109</v>
      </c>
      <c r="E32" s="79">
        <v>7.3681150995494837</v>
      </c>
      <c r="F32" s="80">
        <v>507</v>
      </c>
      <c r="G32" s="80">
        <v>510</v>
      </c>
      <c r="H32" s="80">
        <v>500</v>
      </c>
      <c r="I32" s="80">
        <v>477</v>
      </c>
      <c r="J32" s="106">
        <v>479</v>
      </c>
      <c r="K32" s="80">
        <v>28</v>
      </c>
      <c r="L32" s="82">
        <v>5.8455114822546976</v>
      </c>
    </row>
    <row r="33" spans="1:12" ht="15" customHeight="1" x14ac:dyDescent="0.2">
      <c r="A33" s="86"/>
      <c r="B33" s="85"/>
      <c r="C33" s="54" t="s">
        <v>98</v>
      </c>
      <c r="E33" s="79">
        <v>60.355029585798817</v>
      </c>
      <c r="F33" s="80">
        <v>306</v>
      </c>
      <c r="G33" s="80">
        <v>306</v>
      </c>
      <c r="H33" s="80">
        <v>293</v>
      </c>
      <c r="I33" s="80">
        <v>288</v>
      </c>
      <c r="J33" s="106">
        <v>279</v>
      </c>
      <c r="K33" s="80">
        <v>27</v>
      </c>
      <c r="L33" s="82">
        <v>9.67741935483871</v>
      </c>
    </row>
    <row r="34" spans="1:12" ht="15" customHeight="1" x14ac:dyDescent="0.2">
      <c r="A34" s="86"/>
      <c r="B34" s="85"/>
      <c r="C34" s="54" t="s">
        <v>99</v>
      </c>
      <c r="E34" s="79">
        <v>39.644970414201183</v>
      </c>
      <c r="F34" s="80">
        <v>201</v>
      </c>
      <c r="G34" s="80">
        <v>204</v>
      </c>
      <c r="H34" s="80">
        <v>207</v>
      </c>
      <c r="I34" s="80">
        <v>189</v>
      </c>
      <c r="J34" s="106">
        <v>200</v>
      </c>
      <c r="K34" s="80">
        <v>1</v>
      </c>
      <c r="L34" s="82">
        <v>0.5</v>
      </c>
    </row>
    <row r="35" spans="1:12" ht="24" customHeight="1" x14ac:dyDescent="0.2">
      <c r="A35" s="213" t="s">
        <v>187</v>
      </c>
      <c r="B35" s="214"/>
      <c r="C35" s="214"/>
      <c r="D35" s="215"/>
      <c r="E35" s="79">
        <v>13.108559802354309</v>
      </c>
      <c r="F35" s="80">
        <v>902</v>
      </c>
      <c r="G35" s="80">
        <v>908</v>
      </c>
      <c r="H35" s="80">
        <v>984</v>
      </c>
      <c r="I35" s="80">
        <v>879</v>
      </c>
      <c r="J35" s="80">
        <v>891</v>
      </c>
      <c r="K35" s="286">
        <v>11</v>
      </c>
      <c r="L35" s="287">
        <v>1.2345679012345678</v>
      </c>
    </row>
    <row r="36" spans="1:12" ht="15" customHeight="1" x14ac:dyDescent="0.2">
      <c r="A36" s="86"/>
      <c r="B36" s="85"/>
      <c r="C36" s="54" t="s">
        <v>98</v>
      </c>
      <c r="E36" s="79">
        <v>52.549889135254986</v>
      </c>
      <c r="F36" s="80">
        <v>474</v>
      </c>
      <c r="G36" s="80">
        <v>464</v>
      </c>
      <c r="H36" s="80">
        <v>485</v>
      </c>
      <c r="I36" s="80">
        <v>434</v>
      </c>
      <c r="J36" s="80">
        <v>426</v>
      </c>
      <c r="K36" s="286">
        <v>48</v>
      </c>
      <c r="L36" s="82">
        <v>11.267605633802816</v>
      </c>
    </row>
    <row r="37" spans="1:12" ht="15" customHeight="1" x14ac:dyDescent="0.2">
      <c r="A37" s="86"/>
      <c r="B37" s="85"/>
      <c r="C37" s="54" t="s">
        <v>99</v>
      </c>
      <c r="E37" s="79">
        <v>47.450110864745014</v>
      </c>
      <c r="F37" s="80">
        <v>428</v>
      </c>
      <c r="G37" s="80">
        <v>444</v>
      </c>
      <c r="H37" s="80">
        <v>499</v>
      </c>
      <c r="I37" s="80">
        <v>445</v>
      </c>
      <c r="J37" s="106">
        <v>465</v>
      </c>
      <c r="K37" s="80">
        <v>-37</v>
      </c>
      <c r="L37" s="82">
        <v>-7.956989247311828</v>
      </c>
    </row>
    <row r="38" spans="1:12" ht="15" customHeight="1" x14ac:dyDescent="0.2">
      <c r="A38" s="86"/>
      <c r="B38" s="85" t="s">
        <v>327</v>
      </c>
      <c r="E38" s="79">
        <v>63.72620258683331</v>
      </c>
      <c r="F38" s="80">
        <v>4385</v>
      </c>
      <c r="G38" s="80">
        <v>4449</v>
      </c>
      <c r="H38" s="80">
        <v>4398</v>
      </c>
      <c r="I38" s="80">
        <v>4306</v>
      </c>
      <c r="J38" s="106">
        <v>4317</v>
      </c>
      <c r="K38" s="80">
        <v>68</v>
      </c>
      <c r="L38" s="82">
        <v>1.5751679406995598</v>
      </c>
    </row>
    <row r="39" spans="1:12" ht="15" customHeight="1" x14ac:dyDescent="0.2">
      <c r="A39" s="86"/>
      <c r="B39" s="85"/>
      <c r="C39" s="54" t="s">
        <v>98</v>
      </c>
      <c r="E39" s="79">
        <v>45.860889395667044</v>
      </c>
      <c r="F39" s="81">
        <v>2011</v>
      </c>
      <c r="G39" s="80">
        <v>2062</v>
      </c>
      <c r="H39" s="80">
        <v>2025</v>
      </c>
      <c r="I39" s="80">
        <v>1988</v>
      </c>
      <c r="J39" s="106">
        <v>1982</v>
      </c>
      <c r="K39" s="80">
        <v>29</v>
      </c>
      <c r="L39" s="82">
        <v>1.4631685166498487</v>
      </c>
    </row>
    <row r="40" spans="1:12" ht="15" customHeight="1" x14ac:dyDescent="0.2">
      <c r="A40" s="86"/>
      <c r="B40" s="85"/>
      <c r="C40" s="54" t="s">
        <v>99</v>
      </c>
      <c r="E40" s="79">
        <v>54.139110604332956</v>
      </c>
      <c r="F40" s="81">
        <v>2374</v>
      </c>
      <c r="G40" s="80">
        <v>2387</v>
      </c>
      <c r="H40" s="80">
        <v>2373</v>
      </c>
      <c r="I40" s="80">
        <v>2318</v>
      </c>
      <c r="J40" s="106">
        <v>2335</v>
      </c>
      <c r="K40" s="80">
        <v>39</v>
      </c>
      <c r="L40" s="82">
        <v>1.6702355460385439</v>
      </c>
    </row>
    <row r="41" spans="1:12" ht="15" customHeight="1" x14ac:dyDescent="0.2">
      <c r="A41" s="86"/>
      <c r="B41" s="54" t="s">
        <v>549</v>
      </c>
      <c r="E41" s="79">
        <v>11.887807004795814</v>
      </c>
      <c r="F41" s="81">
        <v>818</v>
      </c>
      <c r="G41" s="80">
        <v>811</v>
      </c>
      <c r="H41" s="80">
        <v>788</v>
      </c>
      <c r="I41" s="80">
        <v>743</v>
      </c>
      <c r="J41" s="106">
        <v>746</v>
      </c>
      <c r="K41" s="80">
        <v>72</v>
      </c>
      <c r="L41" s="82">
        <v>9.6514745308310985</v>
      </c>
    </row>
    <row r="42" spans="1:12" ht="15" customHeight="1" x14ac:dyDescent="0.2">
      <c r="A42" s="86"/>
      <c r="B42" s="85"/>
      <c r="C42" s="54" t="s">
        <v>98</v>
      </c>
      <c r="E42" s="79">
        <v>50.122249388753055</v>
      </c>
      <c r="F42" s="81">
        <v>410</v>
      </c>
      <c r="G42" s="80">
        <v>407</v>
      </c>
      <c r="H42" s="80">
        <v>394</v>
      </c>
      <c r="I42" s="80">
        <v>380</v>
      </c>
      <c r="J42" s="106">
        <v>362</v>
      </c>
      <c r="K42" s="80">
        <v>48</v>
      </c>
      <c r="L42" s="82">
        <v>13.259668508287293</v>
      </c>
    </row>
    <row r="43" spans="1:12" ht="15" customHeight="1" x14ac:dyDescent="0.2">
      <c r="A43" s="86"/>
      <c r="B43" s="85"/>
      <c r="C43" s="54" t="s">
        <v>99</v>
      </c>
      <c r="E43" s="79">
        <v>49.877750611246945</v>
      </c>
      <c r="F43" s="81">
        <v>408</v>
      </c>
      <c r="G43" s="80">
        <v>404</v>
      </c>
      <c r="H43" s="80">
        <v>394</v>
      </c>
      <c r="I43" s="80">
        <v>363</v>
      </c>
      <c r="J43" s="106">
        <v>384</v>
      </c>
      <c r="K43" s="80">
        <v>24</v>
      </c>
      <c r="L43" s="82">
        <v>6.25</v>
      </c>
    </row>
    <row r="44" spans="1:12" ht="15" customHeight="1" x14ac:dyDescent="0.2">
      <c r="A44" s="86"/>
      <c r="B44" s="85" t="s">
        <v>200</v>
      </c>
      <c r="E44" s="79">
        <v>11.277430606016567</v>
      </c>
      <c r="F44" s="81">
        <v>776</v>
      </c>
      <c r="G44" s="80">
        <v>798</v>
      </c>
      <c r="H44" s="80">
        <v>792</v>
      </c>
      <c r="I44" s="80">
        <v>791</v>
      </c>
      <c r="J44" s="106">
        <v>817</v>
      </c>
      <c r="K44" s="80">
        <v>-41</v>
      </c>
      <c r="L44" s="82">
        <v>-5.0183598531211748</v>
      </c>
    </row>
    <row r="45" spans="1:12" ht="15" customHeight="1" x14ac:dyDescent="0.2">
      <c r="A45" s="86"/>
      <c r="B45" s="85"/>
      <c r="C45" s="54" t="s">
        <v>98</v>
      </c>
      <c r="E45" s="79">
        <v>47.551546391752581</v>
      </c>
      <c r="F45" s="81">
        <v>369</v>
      </c>
      <c r="G45" s="80">
        <v>386</v>
      </c>
      <c r="H45" s="80">
        <v>371</v>
      </c>
      <c r="I45" s="80">
        <v>368</v>
      </c>
      <c r="J45" s="106">
        <v>379</v>
      </c>
      <c r="K45" s="80">
        <v>-10</v>
      </c>
      <c r="L45" s="82">
        <v>-2.6385224274406331</v>
      </c>
    </row>
    <row r="46" spans="1:12" ht="15" customHeight="1" x14ac:dyDescent="0.2">
      <c r="A46" s="89"/>
      <c r="B46" s="90"/>
      <c r="C46" s="132" t="s">
        <v>99</v>
      </c>
      <c r="D46" s="132"/>
      <c r="E46" s="91">
        <v>52.448453608247419</v>
      </c>
      <c r="F46" s="109">
        <v>407</v>
      </c>
      <c r="G46" s="110">
        <v>412</v>
      </c>
      <c r="H46" s="110">
        <v>421</v>
      </c>
      <c r="I46" s="110">
        <v>423</v>
      </c>
      <c r="J46" s="111">
        <v>438</v>
      </c>
      <c r="K46" s="110">
        <v>-31</v>
      </c>
      <c r="L46" s="112">
        <v>-7.0776255707762559</v>
      </c>
    </row>
    <row r="47" spans="1:12" s="114" customFormat="1" ht="11.25" customHeight="1" x14ac:dyDescent="0.15">
      <c r="L47" s="115" t="s">
        <v>35</v>
      </c>
    </row>
    <row r="48" spans="1:12" s="114" customFormat="1" ht="12.75" customHeight="1" x14ac:dyDescent="0.2">
      <c r="A48" s="114" t="s">
        <v>201</v>
      </c>
      <c r="B48" s="87"/>
      <c r="C48" s="87"/>
      <c r="D48" s="87"/>
      <c r="E48" s="87"/>
      <c r="F48" s="87"/>
      <c r="G48" s="87"/>
      <c r="H48" s="87"/>
      <c r="I48" s="87"/>
      <c r="J48" s="87"/>
      <c r="K48" s="87"/>
      <c r="L48" s="87"/>
    </row>
    <row r="49" spans="1:12" s="87" customFormat="1" ht="12.75" customHeight="1" x14ac:dyDescent="0.2">
      <c r="A49" s="114" t="s">
        <v>328</v>
      </c>
    </row>
    <row r="50" spans="1:12" s="87" customFormat="1" ht="12.75" customHeight="1" x14ac:dyDescent="0.2">
      <c r="A50" s="114" t="s">
        <v>329</v>
      </c>
    </row>
    <row r="51" spans="1:12" s="87" customFormat="1" ht="21" customHeight="1" x14ac:dyDescent="0.2">
      <c r="A51" s="117" t="s">
        <v>115</v>
      </c>
      <c r="B51" s="117"/>
      <c r="C51" s="117"/>
      <c r="D51" s="117"/>
      <c r="E51" s="117"/>
      <c r="F51" s="117"/>
      <c r="G51" s="117"/>
      <c r="H51" s="117"/>
      <c r="I51" s="117"/>
      <c r="J51" s="117"/>
      <c r="K51" s="117"/>
      <c r="L51" s="117"/>
    </row>
    <row r="52" spans="1:12" s="87" customFormat="1" ht="12.75" customHeight="1" x14ac:dyDescent="0.2">
      <c r="A52" s="117" t="s">
        <v>205</v>
      </c>
      <c r="B52" s="117"/>
      <c r="C52" s="117"/>
      <c r="D52" s="117"/>
      <c r="E52" s="117"/>
      <c r="F52" s="117"/>
      <c r="G52" s="117"/>
      <c r="H52" s="117"/>
      <c r="I52" s="117"/>
      <c r="J52" s="117"/>
      <c r="K52" s="117"/>
      <c r="L52" s="117"/>
    </row>
    <row r="53" spans="1:12" s="87" customFormat="1" ht="12.75" customHeight="1" x14ac:dyDescent="0.2">
      <c r="A53" s="281"/>
      <c r="B53" s="281"/>
      <c r="C53" s="281"/>
      <c r="D53" s="281"/>
      <c r="E53" s="281"/>
      <c r="F53" s="281"/>
      <c r="G53" s="281"/>
      <c r="H53" s="281"/>
      <c r="I53" s="281"/>
      <c r="J53" s="281"/>
      <c r="K53" s="281"/>
      <c r="L53" s="281"/>
    </row>
    <row r="54" spans="1:12" s="87" customFormat="1" ht="12.75" customHeight="1" x14ac:dyDescent="0.2">
      <c r="A54" s="117"/>
      <c r="B54" s="117"/>
      <c r="C54" s="117"/>
      <c r="D54" s="117"/>
      <c r="E54" s="117"/>
      <c r="F54" s="117"/>
      <c r="G54" s="117"/>
      <c r="H54" s="117"/>
      <c r="I54" s="117"/>
      <c r="J54" s="117"/>
      <c r="K54" s="117"/>
      <c r="L54" s="117"/>
    </row>
    <row r="55" spans="1:12" ht="12.75" customHeight="1" x14ac:dyDescent="0.2">
      <c r="E55" s="54"/>
      <c r="F55" s="54"/>
      <c r="G55" s="54"/>
      <c r="H55" s="54"/>
      <c r="I55" s="54"/>
      <c r="J55" s="54"/>
      <c r="K55" s="54"/>
      <c r="L55" s="54"/>
    </row>
    <row r="56" spans="1:12" ht="15.95" customHeight="1" x14ac:dyDescent="0.2">
      <c r="E56" s="54"/>
      <c r="F56" s="54"/>
      <c r="G56" s="54"/>
      <c r="H56" s="54"/>
      <c r="I56" s="54"/>
      <c r="J56" s="54"/>
      <c r="K56" s="54"/>
      <c r="L56" s="54"/>
    </row>
    <row r="57" spans="1:12" ht="15.95" customHeight="1" x14ac:dyDescent="0.2">
      <c r="E57" s="54"/>
      <c r="F57" s="54"/>
      <c r="G57" s="54"/>
      <c r="H57" s="54"/>
      <c r="I57" s="54"/>
      <c r="J57" s="54"/>
      <c r="K57" s="54"/>
      <c r="L57" s="54"/>
    </row>
    <row r="58" spans="1:12" ht="15.95" customHeight="1" x14ac:dyDescent="0.2">
      <c r="E58" s="54"/>
      <c r="F58" s="54"/>
      <c r="G58" s="54"/>
      <c r="H58" s="54"/>
      <c r="I58" s="54"/>
      <c r="J58" s="54"/>
      <c r="K58" s="54"/>
      <c r="L58" s="54"/>
    </row>
    <row r="59" spans="1:12" ht="15.95" customHeight="1" x14ac:dyDescent="0.2">
      <c r="E59" s="54"/>
      <c r="F59" s="54"/>
      <c r="G59" s="54"/>
      <c r="H59" s="54"/>
      <c r="I59" s="54"/>
      <c r="J59" s="54"/>
      <c r="K59" s="54"/>
      <c r="L59" s="54"/>
    </row>
    <row r="60" spans="1:12" ht="15.95" customHeight="1" x14ac:dyDescent="0.2">
      <c r="E60" s="54"/>
      <c r="F60" s="54"/>
      <c r="G60" s="54"/>
      <c r="H60" s="54"/>
      <c r="I60" s="54"/>
      <c r="J60" s="54"/>
      <c r="K60" s="54"/>
      <c r="L60" s="54"/>
    </row>
    <row r="61" spans="1:12" ht="15.95" customHeight="1" x14ac:dyDescent="0.2">
      <c r="E61" s="54"/>
      <c r="F61" s="54"/>
      <c r="G61" s="54"/>
      <c r="H61" s="54"/>
      <c r="I61" s="54"/>
      <c r="J61" s="54"/>
      <c r="K61" s="54"/>
      <c r="L61" s="54"/>
    </row>
    <row r="62" spans="1:12" ht="15.95" customHeight="1" x14ac:dyDescent="0.2">
      <c r="E62" s="54"/>
      <c r="F62" s="54"/>
      <c r="G62" s="54"/>
      <c r="H62" s="54"/>
      <c r="I62" s="54"/>
      <c r="J62" s="54"/>
      <c r="K62" s="54"/>
      <c r="L62" s="54"/>
    </row>
    <row r="63" spans="1:12" ht="15.95" customHeight="1" x14ac:dyDescent="0.2">
      <c r="E63" s="54"/>
      <c r="F63" s="54"/>
      <c r="G63" s="54"/>
      <c r="H63" s="54"/>
      <c r="I63" s="54"/>
      <c r="J63" s="54"/>
      <c r="K63" s="54"/>
      <c r="L63" s="54"/>
    </row>
    <row r="64" spans="1:12" ht="15.95" customHeight="1" x14ac:dyDescent="0.2">
      <c r="E64" s="54"/>
      <c r="F64" s="54"/>
      <c r="G64" s="54"/>
      <c r="H64" s="54"/>
      <c r="I64" s="54"/>
      <c r="J64" s="54"/>
      <c r="K64" s="54"/>
      <c r="L64" s="54"/>
    </row>
    <row r="65" spans="5:12" ht="15.95" customHeight="1" x14ac:dyDescent="0.2">
      <c r="E65" s="54"/>
      <c r="F65" s="54"/>
      <c r="G65" s="54"/>
      <c r="H65" s="54"/>
      <c r="I65" s="54"/>
      <c r="J65" s="54"/>
      <c r="K65" s="54"/>
      <c r="L65" s="54"/>
    </row>
    <row r="66" spans="5:12" ht="15.95" customHeight="1" x14ac:dyDescent="0.2">
      <c r="E66" s="54"/>
      <c r="F66" s="54"/>
      <c r="G66" s="54"/>
      <c r="H66" s="54"/>
      <c r="I66" s="54"/>
      <c r="J66" s="54"/>
      <c r="K66" s="54"/>
      <c r="L66" s="54"/>
    </row>
    <row r="67" spans="5:12" ht="15.95" customHeight="1" x14ac:dyDescent="0.2">
      <c r="E67" s="54"/>
      <c r="F67" s="54"/>
      <c r="G67" s="54"/>
      <c r="H67" s="54"/>
      <c r="I67" s="54"/>
      <c r="J67" s="54"/>
      <c r="K67" s="54"/>
      <c r="L67" s="54"/>
    </row>
    <row r="68" spans="5:12" ht="15.95" customHeight="1" x14ac:dyDescent="0.2">
      <c r="E68" s="54"/>
      <c r="F68" s="54"/>
      <c r="G68" s="54"/>
      <c r="H68" s="54"/>
      <c r="I68" s="54"/>
      <c r="J68" s="54"/>
      <c r="K68" s="54"/>
      <c r="L68" s="54"/>
    </row>
    <row r="69" spans="5:12" ht="15.95" customHeight="1" x14ac:dyDescent="0.2">
      <c r="E69" s="54"/>
      <c r="F69" s="54"/>
      <c r="G69" s="54"/>
      <c r="H69" s="54"/>
      <c r="I69" s="54"/>
      <c r="J69" s="54"/>
      <c r="K69" s="54"/>
      <c r="L69" s="54"/>
    </row>
    <row r="70" spans="5:12" ht="15.95" customHeight="1" x14ac:dyDescent="0.2">
      <c r="E70" s="54"/>
      <c r="F70" s="54"/>
      <c r="G70" s="54"/>
      <c r="H70" s="54"/>
      <c r="I70" s="54"/>
      <c r="J70" s="54"/>
      <c r="K70" s="54"/>
      <c r="L70" s="54"/>
    </row>
    <row r="71" spans="5:12" ht="15.95" customHeight="1" x14ac:dyDescent="0.2">
      <c r="E71" s="54"/>
      <c r="F71" s="54"/>
      <c r="G71" s="54"/>
      <c r="H71" s="54"/>
      <c r="I71" s="54"/>
      <c r="J71" s="54"/>
      <c r="K71" s="54"/>
      <c r="L71" s="54"/>
    </row>
    <row r="72" spans="5:12" ht="15.95" customHeight="1" x14ac:dyDescent="0.2">
      <c r="E72" s="54"/>
      <c r="F72" s="54"/>
      <c r="G72" s="54"/>
      <c r="H72" s="54"/>
      <c r="I72" s="54"/>
      <c r="J72" s="54"/>
      <c r="K72" s="54"/>
      <c r="L72" s="54"/>
    </row>
    <row r="73" spans="5:12" ht="15.95" customHeight="1" x14ac:dyDescent="0.2">
      <c r="E73" s="54"/>
      <c r="F73" s="54"/>
      <c r="G73" s="54"/>
      <c r="H73" s="54"/>
      <c r="I73" s="54"/>
      <c r="J73" s="54"/>
      <c r="K73" s="54"/>
      <c r="L73" s="54"/>
    </row>
    <row r="74" spans="5:12" ht="15.95" customHeight="1" x14ac:dyDescent="0.2">
      <c r="E74" s="54"/>
      <c r="F74" s="54"/>
      <c r="G74" s="54"/>
      <c r="H74" s="54"/>
      <c r="I74" s="54"/>
      <c r="J74" s="54"/>
      <c r="K74" s="54"/>
      <c r="L74" s="54"/>
    </row>
    <row r="75" spans="5:12" ht="15.95" customHeight="1" x14ac:dyDescent="0.2">
      <c r="E75" s="54"/>
      <c r="F75" s="54"/>
      <c r="G75" s="54"/>
      <c r="H75" s="54"/>
      <c r="I75" s="54"/>
      <c r="J75" s="54"/>
      <c r="K75" s="54"/>
      <c r="L75" s="54"/>
    </row>
    <row r="76" spans="5:12" ht="15.95" customHeight="1" x14ac:dyDescent="0.2">
      <c r="E76" s="54"/>
      <c r="F76" s="54"/>
      <c r="G76" s="54"/>
      <c r="H76" s="54"/>
      <c r="I76" s="54"/>
      <c r="J76" s="54"/>
      <c r="K76" s="54"/>
      <c r="L76" s="54"/>
    </row>
    <row r="77" spans="5:12" ht="15.95" customHeight="1" x14ac:dyDescent="0.2">
      <c r="E77" s="54"/>
      <c r="F77" s="54"/>
      <c r="G77" s="54"/>
      <c r="H77" s="54"/>
      <c r="I77" s="54"/>
      <c r="J77" s="54"/>
      <c r="K77" s="54"/>
      <c r="L77" s="54"/>
    </row>
    <row r="78" spans="5:12" ht="15.95" customHeight="1" x14ac:dyDescent="0.2">
      <c r="E78" s="54"/>
      <c r="F78" s="54"/>
      <c r="G78" s="54"/>
      <c r="H78" s="54"/>
      <c r="I78" s="54"/>
      <c r="J78" s="54"/>
      <c r="K78" s="54"/>
      <c r="L78" s="54"/>
    </row>
    <row r="79" spans="5:12" ht="15.95" customHeight="1" x14ac:dyDescent="0.2">
      <c r="E79" s="54"/>
      <c r="F79" s="54"/>
      <c r="G79" s="54"/>
      <c r="H79" s="54"/>
      <c r="I79" s="54"/>
      <c r="J79" s="54"/>
      <c r="K79" s="54"/>
      <c r="L79" s="54"/>
    </row>
    <row r="80" spans="5:12" ht="15.95" customHeight="1" x14ac:dyDescent="0.2">
      <c r="E80" s="54"/>
      <c r="F80" s="54"/>
      <c r="G80" s="54"/>
      <c r="H80" s="54"/>
      <c r="I80" s="54"/>
      <c r="J80" s="54"/>
      <c r="K80" s="54"/>
      <c r="L80" s="54"/>
    </row>
    <row r="81" spans="5:12" ht="15.95" customHeight="1" x14ac:dyDescent="0.2">
      <c r="E81" s="54"/>
      <c r="F81" s="54"/>
      <c r="G81" s="54"/>
      <c r="H81" s="54"/>
      <c r="I81" s="54"/>
      <c r="J81" s="54"/>
      <c r="K81" s="54"/>
      <c r="L81" s="54"/>
    </row>
    <row r="82" spans="5:12" ht="15.95" customHeight="1" x14ac:dyDescent="0.2">
      <c r="E82" s="54"/>
      <c r="F82" s="54"/>
      <c r="G82" s="54"/>
      <c r="H82" s="54"/>
      <c r="I82" s="54"/>
      <c r="J82" s="54"/>
      <c r="K82" s="54"/>
      <c r="L82" s="54"/>
    </row>
    <row r="83" spans="5:12" ht="15.95" customHeight="1" x14ac:dyDescent="0.2">
      <c r="E83" s="54"/>
      <c r="F83" s="54"/>
      <c r="G83" s="54"/>
      <c r="H83" s="54"/>
      <c r="I83" s="54"/>
      <c r="J83" s="54"/>
      <c r="K83" s="54"/>
      <c r="L83" s="54"/>
    </row>
    <row r="84" spans="5:12" ht="15.95" customHeight="1" x14ac:dyDescent="0.2">
      <c r="E84" s="54"/>
      <c r="F84" s="54"/>
      <c r="G84" s="54"/>
      <c r="H84" s="54"/>
      <c r="I84" s="54"/>
      <c r="J84" s="54"/>
      <c r="K84" s="54"/>
      <c r="L84" s="54"/>
    </row>
    <row r="85" spans="5:12" ht="15.95" customHeight="1" x14ac:dyDescent="0.2">
      <c r="E85" s="54"/>
      <c r="F85" s="54"/>
      <c r="G85" s="54"/>
      <c r="H85" s="54"/>
      <c r="I85" s="54"/>
      <c r="J85" s="54"/>
      <c r="K85" s="54"/>
      <c r="L85" s="54"/>
    </row>
    <row r="86" spans="5:12" ht="15.95" customHeight="1" x14ac:dyDescent="0.2">
      <c r="E86" s="54"/>
      <c r="F86" s="54"/>
      <c r="G86" s="54"/>
      <c r="H86" s="54"/>
      <c r="I86" s="54"/>
      <c r="J86" s="54"/>
      <c r="K86" s="54"/>
      <c r="L86" s="54"/>
    </row>
    <row r="87" spans="5:12" ht="15.95" customHeight="1" x14ac:dyDescent="0.2">
      <c r="E87" s="54"/>
      <c r="F87" s="54"/>
      <c r="G87" s="54"/>
      <c r="H87" s="54"/>
      <c r="I87" s="54"/>
      <c r="J87" s="54"/>
      <c r="K87" s="54"/>
      <c r="L87" s="54"/>
    </row>
    <row r="88" spans="5:12" ht="15.95" customHeight="1" x14ac:dyDescent="0.2">
      <c r="E88" s="54"/>
      <c r="F88" s="54"/>
      <c r="G88" s="54"/>
      <c r="H88" s="54"/>
      <c r="I88" s="54"/>
      <c r="J88" s="54"/>
      <c r="K88" s="54"/>
      <c r="L88" s="54"/>
    </row>
    <row r="89" spans="5:12" ht="15.95" customHeight="1" x14ac:dyDescent="0.2">
      <c r="E89" s="54"/>
      <c r="F89" s="54"/>
      <c r="G89" s="54"/>
      <c r="H89" s="54"/>
      <c r="I89" s="54"/>
      <c r="J89" s="54"/>
      <c r="K89" s="54"/>
      <c r="L89" s="54"/>
    </row>
    <row r="90" spans="5:12" ht="15.95" customHeight="1" x14ac:dyDescent="0.2">
      <c r="E90" s="54"/>
      <c r="F90" s="54"/>
      <c r="G90" s="54"/>
      <c r="H90" s="54"/>
      <c r="I90" s="54"/>
      <c r="J90" s="54"/>
      <c r="K90" s="54"/>
      <c r="L90" s="54"/>
    </row>
    <row r="91" spans="5:12" ht="15.95" customHeight="1" x14ac:dyDescent="0.2">
      <c r="E91" s="54"/>
      <c r="F91" s="54"/>
      <c r="G91" s="54"/>
      <c r="H91" s="54"/>
      <c r="I91" s="54"/>
      <c r="J91" s="54"/>
      <c r="K91" s="54"/>
      <c r="L91" s="54"/>
    </row>
    <row r="92" spans="5:12" ht="15.95" customHeight="1" x14ac:dyDescent="0.2">
      <c r="E92" s="54"/>
      <c r="F92" s="54"/>
      <c r="G92" s="54"/>
      <c r="H92" s="54"/>
      <c r="I92" s="54"/>
      <c r="J92" s="54"/>
      <c r="K92" s="54"/>
      <c r="L92" s="54"/>
    </row>
    <row r="93" spans="5:12" ht="15.95" customHeight="1" x14ac:dyDescent="0.2">
      <c r="E93" s="54"/>
      <c r="F93" s="54"/>
      <c r="G93" s="54"/>
      <c r="H93" s="54"/>
      <c r="I93" s="54"/>
      <c r="J93" s="54"/>
      <c r="K93" s="54"/>
      <c r="L93" s="54"/>
    </row>
    <row r="94" spans="5:12" ht="15.95" customHeight="1" x14ac:dyDescent="0.2">
      <c r="E94" s="54"/>
      <c r="F94" s="54"/>
      <c r="G94" s="54"/>
      <c r="H94" s="54"/>
      <c r="I94" s="54"/>
      <c r="J94" s="54"/>
      <c r="K94" s="54"/>
      <c r="L94" s="54"/>
    </row>
    <row r="95" spans="5:12" ht="15.95" customHeight="1" x14ac:dyDescent="0.2">
      <c r="E95" s="54"/>
      <c r="F95" s="54"/>
      <c r="G95" s="54"/>
      <c r="H95" s="54"/>
      <c r="I95" s="54"/>
      <c r="J95" s="54"/>
      <c r="K95" s="54"/>
      <c r="L95" s="54"/>
    </row>
    <row r="96" spans="5:12" ht="15.95" customHeight="1" x14ac:dyDescent="0.2">
      <c r="E96" s="54"/>
      <c r="F96" s="54"/>
      <c r="G96" s="54"/>
      <c r="H96" s="54"/>
      <c r="I96" s="54"/>
      <c r="J96" s="54"/>
      <c r="K96" s="54"/>
      <c r="L96" s="54"/>
    </row>
    <row r="97" spans="5:12" ht="15.95" customHeight="1" x14ac:dyDescent="0.2">
      <c r="E97" s="54"/>
      <c r="F97" s="54"/>
      <c r="G97" s="54"/>
      <c r="H97" s="54"/>
      <c r="I97" s="54"/>
      <c r="J97" s="54"/>
      <c r="K97" s="54"/>
      <c r="L97" s="54"/>
    </row>
    <row r="98" spans="5:12" ht="15.95" customHeight="1" x14ac:dyDescent="0.2">
      <c r="E98" s="54"/>
      <c r="F98" s="54"/>
      <c r="G98" s="54"/>
      <c r="H98" s="54"/>
      <c r="I98" s="54"/>
      <c r="J98" s="54"/>
      <c r="K98" s="54"/>
      <c r="L98" s="54"/>
    </row>
    <row r="99" spans="5:12" ht="15.95" customHeight="1" x14ac:dyDescent="0.2">
      <c r="E99" s="54"/>
      <c r="F99" s="54"/>
      <c r="G99" s="54"/>
      <c r="H99" s="54"/>
      <c r="I99" s="54"/>
      <c r="J99" s="54"/>
      <c r="K99" s="54"/>
      <c r="L99" s="54"/>
    </row>
    <row r="100" spans="5:12" ht="15.95" customHeight="1" x14ac:dyDescent="0.2">
      <c r="E100" s="54"/>
      <c r="F100" s="54"/>
      <c r="G100" s="54"/>
      <c r="H100" s="54"/>
      <c r="I100" s="54"/>
      <c r="J100" s="54"/>
      <c r="K100" s="54"/>
      <c r="L100" s="54"/>
    </row>
    <row r="101" spans="5:12" ht="15.95" customHeight="1" x14ac:dyDescent="0.2">
      <c r="E101" s="54"/>
      <c r="F101" s="54"/>
      <c r="G101" s="54"/>
      <c r="H101" s="54"/>
      <c r="I101" s="54"/>
      <c r="J101" s="54"/>
      <c r="K101" s="54"/>
      <c r="L101" s="54"/>
    </row>
    <row r="102" spans="5:12" ht="15.95" customHeight="1" x14ac:dyDescent="0.2">
      <c r="E102" s="54"/>
      <c r="F102" s="54"/>
      <c r="G102" s="54"/>
      <c r="H102" s="54"/>
      <c r="I102" s="54"/>
      <c r="J102" s="54"/>
      <c r="K102" s="54"/>
      <c r="L102" s="54"/>
    </row>
    <row r="103" spans="5:12" ht="15.95" customHeight="1" x14ac:dyDescent="0.2">
      <c r="E103" s="54"/>
      <c r="F103" s="54"/>
      <c r="G103" s="54"/>
      <c r="H103" s="54"/>
      <c r="I103" s="54"/>
      <c r="J103" s="54"/>
      <c r="K103" s="54"/>
      <c r="L103" s="54"/>
    </row>
    <row r="104" spans="5:12" ht="15.95" customHeight="1" x14ac:dyDescent="0.2">
      <c r="E104" s="54"/>
      <c r="F104" s="54"/>
      <c r="G104" s="54"/>
      <c r="H104" s="54"/>
      <c r="I104" s="54"/>
      <c r="J104" s="54"/>
      <c r="K104" s="54"/>
      <c r="L104" s="54"/>
    </row>
    <row r="105" spans="5:12" ht="15.95" customHeight="1" x14ac:dyDescent="0.2">
      <c r="E105" s="54"/>
      <c r="F105" s="54"/>
      <c r="G105" s="54"/>
      <c r="H105" s="54"/>
      <c r="I105" s="54"/>
      <c r="J105" s="54"/>
      <c r="K105" s="54"/>
      <c r="L105" s="54"/>
    </row>
    <row r="106" spans="5:12" ht="15.95" customHeight="1" x14ac:dyDescent="0.2">
      <c r="E106" s="54"/>
      <c r="F106" s="54"/>
      <c r="G106" s="54"/>
      <c r="H106" s="54"/>
      <c r="I106" s="54"/>
      <c r="J106" s="54"/>
      <c r="K106" s="54"/>
      <c r="L106" s="54"/>
    </row>
    <row r="107" spans="5:12" ht="15.95" customHeight="1" x14ac:dyDescent="0.2">
      <c r="E107" s="54"/>
      <c r="F107" s="54"/>
      <c r="G107" s="54"/>
      <c r="H107" s="54"/>
      <c r="I107" s="54"/>
      <c r="J107" s="54"/>
      <c r="K107" s="54"/>
      <c r="L107" s="54"/>
    </row>
    <row r="108" spans="5:12" ht="15.95" customHeight="1" x14ac:dyDescent="0.2">
      <c r="E108" s="54"/>
      <c r="F108" s="54"/>
      <c r="G108" s="54"/>
      <c r="H108" s="54"/>
      <c r="I108" s="54"/>
      <c r="J108" s="54"/>
      <c r="K108" s="54"/>
      <c r="L108" s="54"/>
    </row>
    <row r="109" spans="5:12" ht="15.95" customHeight="1" x14ac:dyDescent="0.2">
      <c r="E109" s="54"/>
      <c r="F109" s="54"/>
      <c r="G109" s="54"/>
      <c r="H109" s="54"/>
      <c r="I109" s="54"/>
      <c r="J109" s="54"/>
      <c r="K109" s="54"/>
      <c r="L109" s="54"/>
    </row>
    <row r="110" spans="5:12" ht="15.95" customHeight="1" x14ac:dyDescent="0.2">
      <c r="E110" s="54"/>
      <c r="F110" s="54"/>
      <c r="G110" s="54"/>
      <c r="H110" s="54"/>
      <c r="I110" s="54"/>
      <c r="J110" s="54"/>
      <c r="K110" s="54"/>
      <c r="L110" s="54"/>
    </row>
    <row r="111" spans="5:12" ht="15.95" customHeight="1" x14ac:dyDescent="0.2">
      <c r="E111" s="54"/>
      <c r="F111" s="54"/>
      <c r="G111" s="54"/>
      <c r="H111" s="54"/>
      <c r="I111" s="54"/>
      <c r="J111" s="54"/>
      <c r="K111" s="54"/>
      <c r="L111" s="54"/>
    </row>
    <row r="112" spans="5:12" ht="15.95" customHeight="1" x14ac:dyDescent="0.2">
      <c r="E112" s="54"/>
      <c r="F112" s="54"/>
      <c r="G112" s="54"/>
      <c r="H112" s="54"/>
      <c r="I112" s="54"/>
      <c r="J112" s="54"/>
      <c r="K112" s="54"/>
      <c r="L112" s="54"/>
    </row>
    <row r="113" spans="5:12" ht="15.95" customHeight="1" x14ac:dyDescent="0.2">
      <c r="E113" s="54"/>
      <c r="F113" s="54"/>
      <c r="G113" s="54"/>
      <c r="H113" s="54"/>
      <c r="I113" s="54"/>
      <c r="J113" s="54"/>
      <c r="K113" s="54"/>
      <c r="L113" s="54"/>
    </row>
    <row r="114" spans="5:12" ht="15.95" customHeight="1" x14ac:dyDescent="0.2">
      <c r="E114" s="54"/>
      <c r="F114" s="54"/>
      <c r="G114" s="54"/>
      <c r="H114" s="54"/>
      <c r="I114" s="54"/>
      <c r="J114" s="54"/>
      <c r="K114" s="54"/>
      <c r="L114" s="54"/>
    </row>
    <row r="115" spans="5:12" ht="15.95" customHeight="1" x14ac:dyDescent="0.2">
      <c r="E115" s="54"/>
      <c r="F115" s="54"/>
      <c r="G115" s="54"/>
      <c r="H115" s="54"/>
      <c r="I115" s="54"/>
      <c r="J115" s="54"/>
      <c r="K115" s="54"/>
      <c r="L115" s="54"/>
    </row>
    <row r="116" spans="5:12" ht="15.95" customHeight="1" x14ac:dyDescent="0.2">
      <c r="E116" s="54"/>
      <c r="F116" s="54"/>
      <c r="G116" s="54"/>
      <c r="H116" s="54"/>
      <c r="I116" s="54"/>
      <c r="J116" s="54"/>
      <c r="K116" s="54"/>
      <c r="L116" s="54"/>
    </row>
    <row r="117" spans="5:12" ht="15.95" customHeight="1" x14ac:dyDescent="0.2">
      <c r="E117" s="54"/>
      <c r="F117" s="54"/>
      <c r="G117" s="54"/>
      <c r="H117" s="54"/>
      <c r="I117" s="54"/>
      <c r="J117" s="54"/>
      <c r="K117" s="54"/>
      <c r="L117" s="54"/>
    </row>
    <row r="118" spans="5:12" ht="15.95" customHeight="1" x14ac:dyDescent="0.2">
      <c r="E118" s="54"/>
      <c r="F118" s="54"/>
      <c r="G118" s="54"/>
      <c r="H118" s="54"/>
      <c r="I118" s="54"/>
      <c r="J118" s="54"/>
      <c r="K118" s="54"/>
      <c r="L118" s="54"/>
    </row>
    <row r="119" spans="5:12" ht="15.95" customHeight="1" x14ac:dyDescent="0.2">
      <c r="E119" s="54"/>
      <c r="F119" s="54"/>
      <c r="G119" s="54"/>
      <c r="H119" s="54"/>
      <c r="I119" s="54"/>
      <c r="J119" s="54"/>
      <c r="K119" s="54"/>
      <c r="L119" s="54"/>
    </row>
    <row r="120" spans="5:12" ht="15.95" customHeight="1" x14ac:dyDescent="0.2">
      <c r="E120" s="54"/>
      <c r="F120" s="54"/>
      <c r="G120" s="54"/>
      <c r="H120" s="54"/>
      <c r="I120" s="54"/>
      <c r="J120" s="54"/>
      <c r="K120" s="54"/>
      <c r="L120" s="54"/>
    </row>
    <row r="121" spans="5:12" ht="15.95" customHeight="1" x14ac:dyDescent="0.2">
      <c r="E121" s="54"/>
      <c r="F121" s="54"/>
      <c r="G121" s="54"/>
      <c r="H121" s="54"/>
      <c r="I121" s="54"/>
      <c r="J121" s="54"/>
      <c r="K121" s="54"/>
      <c r="L121" s="54"/>
    </row>
    <row r="122" spans="5:12" ht="15.95" customHeight="1" x14ac:dyDescent="0.2">
      <c r="E122" s="54"/>
      <c r="F122" s="54"/>
      <c r="G122" s="54"/>
      <c r="H122" s="54"/>
      <c r="I122" s="54"/>
      <c r="J122" s="54"/>
      <c r="K122" s="54"/>
      <c r="L122" s="54"/>
    </row>
    <row r="123" spans="5:12" ht="15.95" customHeight="1" x14ac:dyDescent="0.2">
      <c r="E123" s="54"/>
      <c r="F123" s="54"/>
      <c r="G123" s="54"/>
      <c r="H123" s="54"/>
      <c r="I123" s="54"/>
      <c r="J123" s="54"/>
      <c r="K123" s="54"/>
      <c r="L123" s="54"/>
    </row>
    <row r="124" spans="5:12" ht="15.95" customHeight="1" x14ac:dyDescent="0.2">
      <c r="E124" s="54"/>
      <c r="F124" s="54"/>
      <c r="G124" s="54"/>
      <c r="H124" s="54"/>
      <c r="I124" s="54"/>
      <c r="J124" s="54"/>
      <c r="K124" s="54"/>
      <c r="L124" s="54"/>
    </row>
    <row r="125" spans="5:12" ht="15.95" customHeight="1" x14ac:dyDescent="0.2">
      <c r="E125" s="54"/>
      <c r="F125" s="54"/>
      <c r="G125" s="54"/>
      <c r="H125" s="54"/>
      <c r="I125" s="54"/>
      <c r="J125" s="54"/>
      <c r="K125" s="54"/>
      <c r="L125" s="54"/>
    </row>
    <row r="126" spans="5:12" ht="15.95" customHeight="1" x14ac:dyDescent="0.2">
      <c r="E126" s="54"/>
      <c r="F126" s="54"/>
      <c r="G126" s="54"/>
      <c r="H126" s="54"/>
      <c r="I126" s="54"/>
      <c r="J126" s="54"/>
      <c r="K126" s="54"/>
      <c r="L126" s="54"/>
    </row>
    <row r="127" spans="5:12" ht="15.95" customHeight="1" x14ac:dyDescent="0.2">
      <c r="E127" s="54"/>
      <c r="F127" s="54"/>
      <c r="G127" s="54"/>
      <c r="H127" s="54"/>
      <c r="I127" s="54"/>
      <c r="J127" s="54"/>
      <c r="K127" s="54"/>
      <c r="L127" s="54"/>
    </row>
    <row r="128" spans="5:12" ht="15.95" customHeight="1" x14ac:dyDescent="0.2">
      <c r="E128" s="54"/>
      <c r="F128" s="54"/>
      <c r="G128" s="54"/>
      <c r="H128" s="54"/>
      <c r="I128" s="54"/>
      <c r="J128" s="54"/>
      <c r="K128" s="54"/>
      <c r="L128" s="54"/>
    </row>
    <row r="129" spans="5:12" ht="15.95" customHeight="1" x14ac:dyDescent="0.2">
      <c r="E129" s="54"/>
      <c r="F129" s="54"/>
      <c r="G129" s="54"/>
      <c r="H129" s="54"/>
      <c r="I129" s="54"/>
      <c r="J129" s="54"/>
      <c r="K129" s="54"/>
      <c r="L129" s="54"/>
    </row>
    <row r="130" spans="5:12" ht="15.95" customHeight="1" x14ac:dyDescent="0.2">
      <c r="E130" s="54"/>
      <c r="F130" s="54"/>
      <c r="G130" s="54"/>
      <c r="H130" s="54"/>
      <c r="I130" s="54"/>
      <c r="J130" s="54"/>
      <c r="K130" s="54"/>
      <c r="L130" s="54"/>
    </row>
    <row r="131" spans="5:12" ht="15.95" customHeight="1" x14ac:dyDescent="0.2">
      <c r="E131" s="54"/>
      <c r="F131" s="54"/>
      <c r="G131" s="54"/>
      <c r="H131" s="54"/>
      <c r="I131" s="54"/>
      <c r="J131" s="54"/>
      <c r="K131" s="54"/>
      <c r="L131" s="54"/>
    </row>
    <row r="132" spans="5:12" ht="15.95" customHeight="1" x14ac:dyDescent="0.2">
      <c r="E132" s="54"/>
      <c r="F132" s="54"/>
      <c r="G132" s="54"/>
      <c r="H132" s="54"/>
      <c r="I132" s="54"/>
      <c r="J132" s="54"/>
      <c r="K132" s="54"/>
      <c r="L132" s="54"/>
    </row>
    <row r="133" spans="5:12" ht="15.95" customHeight="1" x14ac:dyDescent="0.2">
      <c r="E133" s="54"/>
      <c r="F133" s="54"/>
      <c r="G133" s="54"/>
      <c r="H133" s="54"/>
      <c r="I133" s="54"/>
      <c r="J133" s="54"/>
      <c r="K133" s="54"/>
      <c r="L133" s="54"/>
    </row>
    <row r="134" spans="5:12" ht="15.95" customHeight="1" x14ac:dyDescent="0.2">
      <c r="E134" s="54"/>
      <c r="F134" s="54"/>
      <c r="G134" s="54"/>
      <c r="H134" s="54"/>
      <c r="I134" s="54"/>
      <c r="J134" s="54"/>
      <c r="K134" s="54"/>
      <c r="L134" s="54"/>
    </row>
    <row r="135" spans="5:12" ht="15.95" customHeight="1" x14ac:dyDescent="0.2">
      <c r="E135" s="54"/>
      <c r="F135" s="54"/>
      <c r="G135" s="54"/>
      <c r="H135" s="54"/>
      <c r="I135" s="54"/>
      <c r="J135" s="54"/>
      <c r="K135" s="54"/>
      <c r="L135" s="54"/>
    </row>
    <row r="136" spans="5:12" ht="15.95" customHeight="1" x14ac:dyDescent="0.2">
      <c r="E136" s="54"/>
      <c r="F136" s="54"/>
      <c r="G136" s="54"/>
      <c r="H136" s="54"/>
      <c r="I136" s="54"/>
      <c r="J136" s="54"/>
      <c r="K136" s="54"/>
      <c r="L136" s="54"/>
    </row>
    <row r="137" spans="5:12" ht="15.95" customHeight="1" x14ac:dyDescent="0.2">
      <c r="E137" s="54"/>
      <c r="F137" s="54"/>
      <c r="G137" s="54"/>
      <c r="H137" s="54"/>
      <c r="I137" s="54"/>
      <c r="J137" s="54"/>
      <c r="K137" s="54"/>
      <c r="L137" s="54"/>
    </row>
    <row r="138" spans="5:12" ht="15.95" customHeight="1" x14ac:dyDescent="0.2">
      <c r="E138" s="54"/>
      <c r="F138" s="54"/>
      <c r="G138" s="54"/>
      <c r="H138" s="54"/>
      <c r="I138" s="54"/>
      <c r="J138" s="54"/>
      <c r="K138" s="54"/>
      <c r="L138" s="54"/>
    </row>
    <row r="139" spans="5:12" ht="15.95" customHeight="1" x14ac:dyDescent="0.2">
      <c r="E139" s="54"/>
      <c r="F139" s="54"/>
      <c r="G139" s="54"/>
      <c r="H139" s="54"/>
      <c r="I139" s="54"/>
      <c r="J139" s="54"/>
      <c r="K139" s="54"/>
      <c r="L139" s="54"/>
    </row>
    <row r="140" spans="5:12" ht="15.95" customHeight="1" x14ac:dyDescent="0.2">
      <c r="E140" s="54"/>
      <c r="F140" s="54"/>
      <c r="G140" s="54"/>
      <c r="H140" s="54"/>
      <c r="I140" s="54"/>
      <c r="J140" s="54"/>
      <c r="K140" s="54"/>
      <c r="L140" s="54"/>
    </row>
    <row r="141" spans="5:12" ht="15.95" customHeight="1" x14ac:dyDescent="0.2">
      <c r="E141" s="54"/>
      <c r="F141" s="54"/>
      <c r="G141" s="54"/>
      <c r="H141" s="54"/>
      <c r="I141" s="54"/>
      <c r="J141" s="54"/>
      <c r="K141" s="54"/>
      <c r="L141" s="54"/>
    </row>
    <row r="142" spans="5:12" ht="15.95" customHeight="1" x14ac:dyDescent="0.2">
      <c r="E142" s="54"/>
      <c r="F142" s="54"/>
      <c r="G142" s="54"/>
      <c r="H142" s="54"/>
      <c r="I142" s="54"/>
      <c r="J142" s="54"/>
      <c r="K142" s="54"/>
      <c r="L142" s="54"/>
    </row>
    <row r="143" spans="5:12" ht="15.95" customHeight="1" x14ac:dyDescent="0.2">
      <c r="E143" s="54"/>
      <c r="F143" s="54"/>
      <c r="G143" s="54"/>
      <c r="H143" s="54"/>
      <c r="I143" s="54"/>
      <c r="J143" s="54"/>
      <c r="K143" s="54"/>
      <c r="L143" s="54"/>
    </row>
    <row r="144" spans="5:12" ht="15.95" customHeight="1" x14ac:dyDescent="0.2">
      <c r="E144" s="54"/>
      <c r="F144" s="54"/>
      <c r="G144" s="54"/>
      <c r="H144" s="54"/>
      <c r="I144" s="54"/>
      <c r="J144" s="54"/>
      <c r="K144" s="54"/>
      <c r="L144" s="54"/>
    </row>
    <row r="145" spans="5:12" ht="15.95" customHeight="1" x14ac:dyDescent="0.2">
      <c r="E145" s="54"/>
      <c r="F145" s="54"/>
      <c r="G145" s="54"/>
      <c r="H145" s="54"/>
      <c r="I145" s="54"/>
      <c r="J145" s="54"/>
      <c r="K145" s="54"/>
      <c r="L145" s="54"/>
    </row>
    <row r="146" spans="5:12" ht="15.95" customHeight="1" x14ac:dyDescent="0.2">
      <c r="E146" s="54"/>
      <c r="F146" s="54"/>
      <c r="G146" s="54"/>
      <c r="H146" s="54"/>
      <c r="I146" s="54"/>
      <c r="J146" s="54"/>
      <c r="K146" s="54"/>
      <c r="L146" s="54"/>
    </row>
    <row r="147" spans="5:12" ht="15.95" customHeight="1" x14ac:dyDescent="0.2">
      <c r="E147" s="54"/>
      <c r="F147" s="54"/>
      <c r="G147" s="54"/>
      <c r="H147" s="54"/>
      <c r="I147" s="54"/>
      <c r="J147" s="54"/>
      <c r="K147" s="54"/>
      <c r="L147" s="54"/>
    </row>
    <row r="148" spans="5:12" ht="15.95" customHeight="1" x14ac:dyDescent="0.2">
      <c r="E148" s="54"/>
      <c r="F148" s="54"/>
      <c r="G148" s="54"/>
      <c r="H148" s="54"/>
      <c r="I148" s="54"/>
      <c r="J148" s="54"/>
      <c r="K148" s="54"/>
      <c r="L148" s="54"/>
    </row>
    <row r="149" spans="5:12" ht="15.95" customHeight="1" x14ac:dyDescent="0.2">
      <c r="E149" s="54"/>
      <c r="F149" s="54"/>
      <c r="G149" s="54"/>
      <c r="H149" s="54"/>
      <c r="I149" s="54"/>
      <c r="J149" s="54"/>
      <c r="K149" s="54"/>
      <c r="L149" s="54"/>
    </row>
    <row r="150" spans="5:12" ht="15.95" customHeight="1" x14ac:dyDescent="0.2">
      <c r="E150" s="54"/>
      <c r="F150" s="54"/>
      <c r="G150" s="54"/>
      <c r="H150" s="54"/>
      <c r="I150" s="54"/>
      <c r="J150" s="54"/>
      <c r="K150" s="54"/>
      <c r="L150" s="54"/>
    </row>
    <row r="151" spans="5:12" ht="15.95" customHeight="1" x14ac:dyDescent="0.2">
      <c r="E151" s="54"/>
      <c r="F151" s="54"/>
      <c r="G151" s="54"/>
      <c r="H151" s="54"/>
      <c r="I151" s="54"/>
      <c r="J151" s="54"/>
      <c r="K151" s="54"/>
      <c r="L151" s="54"/>
    </row>
    <row r="152" spans="5:12" ht="15.95" customHeight="1" x14ac:dyDescent="0.2">
      <c r="E152" s="54"/>
      <c r="F152" s="54"/>
      <c r="G152" s="54"/>
      <c r="H152" s="54"/>
      <c r="I152" s="54"/>
      <c r="J152" s="54"/>
      <c r="K152" s="54"/>
      <c r="L152" s="54"/>
    </row>
    <row r="153" spans="5:12" ht="15.95" customHeight="1" x14ac:dyDescent="0.2">
      <c r="E153" s="54"/>
      <c r="F153" s="54"/>
      <c r="G153" s="54"/>
      <c r="H153" s="54"/>
      <c r="I153" s="54"/>
      <c r="J153" s="54"/>
      <c r="K153" s="54"/>
      <c r="L153" s="54"/>
    </row>
    <row r="154" spans="5:12" ht="15.95" customHeight="1" x14ac:dyDescent="0.2">
      <c r="E154" s="54"/>
      <c r="F154" s="54"/>
      <c r="G154" s="54"/>
      <c r="H154" s="54"/>
      <c r="I154" s="54"/>
      <c r="J154" s="54"/>
      <c r="K154" s="54"/>
      <c r="L154" s="54"/>
    </row>
    <row r="155" spans="5:12" ht="15.95" customHeight="1" x14ac:dyDescent="0.2">
      <c r="E155" s="54"/>
      <c r="F155" s="54"/>
      <c r="G155" s="54"/>
      <c r="H155" s="54"/>
      <c r="I155" s="54"/>
      <c r="J155" s="54"/>
      <c r="K155" s="54"/>
      <c r="L155" s="54"/>
    </row>
    <row r="156" spans="5:12" ht="15.95" customHeight="1" x14ac:dyDescent="0.2">
      <c r="E156" s="54"/>
      <c r="F156" s="54"/>
      <c r="G156" s="54"/>
      <c r="H156" s="54"/>
      <c r="I156" s="54"/>
      <c r="J156" s="54"/>
      <c r="K156" s="54"/>
      <c r="L156" s="54"/>
    </row>
    <row r="157" spans="5:12" ht="15.95" customHeight="1" x14ac:dyDescent="0.2">
      <c r="E157" s="54"/>
      <c r="F157" s="54"/>
      <c r="G157" s="54"/>
      <c r="H157" s="54"/>
      <c r="I157" s="54"/>
      <c r="J157" s="54"/>
      <c r="K157" s="54"/>
      <c r="L157" s="54"/>
    </row>
    <row r="158" spans="5:12" ht="15.95" customHeight="1" x14ac:dyDescent="0.2">
      <c r="E158" s="54"/>
      <c r="F158" s="54"/>
      <c r="G158" s="54"/>
      <c r="H158" s="54"/>
      <c r="I158" s="54"/>
      <c r="J158" s="54"/>
      <c r="K158" s="54"/>
      <c r="L158" s="54"/>
    </row>
    <row r="159" spans="5:12" ht="15.95" customHeight="1" x14ac:dyDescent="0.2">
      <c r="E159" s="54"/>
      <c r="F159" s="54"/>
      <c r="G159" s="54"/>
      <c r="H159" s="54"/>
      <c r="I159" s="54"/>
      <c r="J159" s="54"/>
      <c r="K159" s="54"/>
      <c r="L159" s="54"/>
    </row>
    <row r="160" spans="5:12" ht="15.95" customHeight="1" x14ac:dyDescent="0.2">
      <c r="E160" s="54"/>
      <c r="F160" s="54"/>
      <c r="G160" s="54"/>
      <c r="H160" s="54"/>
      <c r="I160" s="54"/>
      <c r="J160" s="54"/>
      <c r="K160" s="54"/>
      <c r="L160" s="54"/>
    </row>
    <row r="161" spans="5:12" ht="15.95" customHeight="1" x14ac:dyDescent="0.2">
      <c r="E161" s="54"/>
      <c r="F161" s="54"/>
      <c r="G161" s="54"/>
      <c r="H161" s="54"/>
      <c r="I161" s="54"/>
      <c r="J161" s="54"/>
      <c r="K161" s="54"/>
      <c r="L161" s="54"/>
    </row>
    <row r="162" spans="5:12" ht="15.95" customHeight="1" x14ac:dyDescent="0.2">
      <c r="E162" s="54"/>
      <c r="F162" s="54"/>
      <c r="G162" s="54"/>
      <c r="H162" s="54"/>
      <c r="I162" s="54"/>
      <c r="J162" s="54"/>
      <c r="K162" s="54"/>
      <c r="L162" s="54"/>
    </row>
    <row r="163" spans="5:12" ht="15.95" customHeight="1" x14ac:dyDescent="0.2">
      <c r="E163" s="54"/>
      <c r="F163" s="54"/>
      <c r="G163" s="54"/>
      <c r="H163" s="54"/>
      <c r="I163" s="54"/>
      <c r="J163" s="54"/>
      <c r="K163" s="54"/>
      <c r="L163" s="54"/>
    </row>
    <row r="164" spans="5:12" ht="15.95" customHeight="1" x14ac:dyDescent="0.2">
      <c r="E164" s="54"/>
      <c r="F164" s="54"/>
      <c r="G164" s="54"/>
      <c r="H164" s="54"/>
      <c r="I164" s="54"/>
      <c r="J164" s="54"/>
      <c r="K164" s="54"/>
      <c r="L164" s="54"/>
    </row>
    <row r="165" spans="5:12" ht="15.95" customHeight="1" x14ac:dyDescent="0.2">
      <c r="E165" s="54"/>
      <c r="F165" s="54"/>
      <c r="G165" s="54"/>
      <c r="H165" s="54"/>
      <c r="I165" s="54"/>
      <c r="J165" s="54"/>
      <c r="K165" s="54"/>
      <c r="L165" s="54"/>
    </row>
    <row r="166" spans="5:12" ht="15.95" customHeight="1" x14ac:dyDescent="0.2">
      <c r="E166" s="54"/>
      <c r="F166" s="54"/>
      <c r="G166" s="54"/>
      <c r="H166" s="54"/>
      <c r="I166" s="54"/>
      <c r="J166" s="54"/>
      <c r="K166" s="54"/>
      <c r="L166" s="54"/>
    </row>
    <row r="167" spans="5:12" ht="15.95" customHeight="1" x14ac:dyDescent="0.2">
      <c r="E167" s="54"/>
      <c r="F167" s="54"/>
      <c r="G167" s="54"/>
      <c r="H167" s="54"/>
      <c r="I167" s="54"/>
      <c r="J167" s="54"/>
      <c r="K167" s="54"/>
      <c r="L167" s="54"/>
    </row>
    <row r="168" spans="5:12" ht="15.95" customHeight="1" x14ac:dyDescent="0.2">
      <c r="E168" s="54"/>
      <c r="F168" s="54"/>
      <c r="G168" s="54"/>
      <c r="H168" s="54"/>
      <c r="I168" s="54"/>
      <c r="J168" s="54"/>
      <c r="K168" s="54"/>
      <c r="L168" s="54"/>
    </row>
    <row r="169" spans="5:12" ht="15.95" customHeight="1" x14ac:dyDescent="0.2">
      <c r="E169" s="54"/>
      <c r="F169" s="54"/>
      <c r="G169" s="54"/>
      <c r="H169" s="54"/>
      <c r="I169" s="54"/>
      <c r="J169" s="54"/>
      <c r="K169" s="54"/>
      <c r="L169" s="54"/>
    </row>
    <row r="170" spans="5:12" ht="15.95" customHeight="1" x14ac:dyDescent="0.2">
      <c r="E170" s="54"/>
      <c r="F170" s="54"/>
      <c r="G170" s="54"/>
      <c r="H170" s="54"/>
      <c r="I170" s="54"/>
      <c r="J170" s="54"/>
      <c r="K170" s="54"/>
      <c r="L170" s="54"/>
    </row>
    <row r="171" spans="5:12" ht="15.95" customHeight="1" x14ac:dyDescent="0.2">
      <c r="E171" s="54"/>
      <c r="F171" s="54"/>
      <c r="G171" s="54"/>
      <c r="H171" s="54"/>
      <c r="I171" s="54"/>
      <c r="J171" s="54"/>
      <c r="K171" s="54"/>
      <c r="L171" s="54"/>
    </row>
    <row r="172" spans="5:12" ht="15.95" customHeight="1" x14ac:dyDescent="0.2">
      <c r="E172" s="54"/>
      <c r="F172" s="54"/>
      <c r="G172" s="54"/>
      <c r="H172" s="54"/>
      <c r="I172" s="54"/>
      <c r="J172" s="54"/>
      <c r="K172" s="54"/>
      <c r="L172" s="54"/>
    </row>
    <row r="173" spans="5:12" ht="15.95" customHeight="1" x14ac:dyDescent="0.2">
      <c r="E173" s="54"/>
      <c r="F173" s="54"/>
      <c r="G173" s="54"/>
      <c r="H173" s="54"/>
      <c r="I173" s="54"/>
      <c r="J173" s="54"/>
      <c r="K173" s="54"/>
      <c r="L173" s="54"/>
    </row>
    <row r="174" spans="5:12" ht="15.95" customHeight="1" x14ac:dyDescent="0.2">
      <c r="E174" s="54"/>
      <c r="F174" s="54"/>
      <c r="G174" s="54"/>
      <c r="H174" s="54"/>
      <c r="I174" s="54"/>
      <c r="J174" s="54"/>
      <c r="K174" s="54"/>
      <c r="L174" s="54"/>
    </row>
    <row r="175" spans="5:12" ht="15.95" customHeight="1" x14ac:dyDescent="0.2">
      <c r="E175" s="54"/>
      <c r="F175" s="54"/>
      <c r="G175" s="54"/>
      <c r="H175" s="54"/>
      <c r="I175" s="54"/>
      <c r="J175" s="54"/>
      <c r="K175" s="54"/>
      <c r="L175" s="54"/>
    </row>
    <row r="176" spans="5:12" ht="15.95" customHeight="1" x14ac:dyDescent="0.2">
      <c r="E176" s="54"/>
      <c r="F176" s="54"/>
      <c r="G176" s="54"/>
      <c r="H176" s="54"/>
      <c r="I176" s="54"/>
      <c r="J176" s="54"/>
      <c r="K176" s="54"/>
      <c r="L176" s="54"/>
    </row>
    <row r="177" spans="5:12" ht="15.95" customHeight="1" x14ac:dyDescent="0.2">
      <c r="E177" s="54"/>
      <c r="F177" s="54"/>
      <c r="G177" s="54"/>
      <c r="H177" s="54"/>
      <c r="I177" s="54"/>
      <c r="J177" s="54"/>
      <c r="K177" s="54"/>
      <c r="L177" s="54"/>
    </row>
    <row r="178" spans="5:12" ht="15.95" customHeight="1" x14ac:dyDescent="0.2">
      <c r="E178" s="54"/>
      <c r="F178" s="54"/>
      <c r="G178" s="54"/>
      <c r="H178" s="54"/>
      <c r="I178" s="54"/>
      <c r="J178" s="54"/>
      <c r="K178" s="54"/>
      <c r="L178" s="54"/>
    </row>
    <row r="179" spans="5:12" ht="15.95" customHeight="1" x14ac:dyDescent="0.2">
      <c r="E179" s="54"/>
      <c r="F179" s="54"/>
      <c r="G179" s="54"/>
      <c r="H179" s="54"/>
      <c r="I179" s="54"/>
      <c r="J179" s="54"/>
      <c r="K179" s="54"/>
      <c r="L179" s="54"/>
    </row>
    <row r="180" spans="5:12" ht="15.95" customHeight="1" x14ac:dyDescent="0.2">
      <c r="E180" s="54"/>
      <c r="F180" s="54"/>
      <c r="G180" s="54"/>
      <c r="H180" s="54"/>
      <c r="I180" s="54"/>
      <c r="J180" s="54"/>
      <c r="K180" s="54"/>
      <c r="L180" s="54"/>
    </row>
    <row r="181" spans="5:12" ht="15.95" customHeight="1" x14ac:dyDescent="0.2">
      <c r="E181" s="54"/>
      <c r="F181" s="54"/>
      <c r="G181" s="54"/>
      <c r="H181" s="54"/>
      <c r="I181" s="54"/>
      <c r="J181" s="54"/>
      <c r="K181" s="54"/>
      <c r="L181" s="54"/>
    </row>
    <row r="182" spans="5:12" ht="15.95" customHeight="1" x14ac:dyDescent="0.2">
      <c r="E182" s="54"/>
      <c r="F182" s="54"/>
      <c r="G182" s="54"/>
      <c r="H182" s="54"/>
      <c r="I182" s="54"/>
      <c r="J182" s="54"/>
      <c r="K182" s="54"/>
      <c r="L182" s="54"/>
    </row>
    <row r="183" spans="5:12" ht="15.95" customHeight="1" x14ac:dyDescent="0.2">
      <c r="E183" s="54"/>
      <c r="F183" s="54"/>
      <c r="G183" s="54"/>
      <c r="H183" s="54"/>
      <c r="I183" s="54"/>
      <c r="J183" s="54"/>
      <c r="K183" s="54"/>
      <c r="L183" s="54"/>
    </row>
    <row r="184" spans="5:12" ht="15.95" customHeight="1" x14ac:dyDescent="0.2">
      <c r="E184" s="54"/>
      <c r="F184" s="54"/>
      <c r="G184" s="54"/>
      <c r="H184" s="54"/>
      <c r="I184" s="54"/>
      <c r="J184" s="54"/>
      <c r="K184" s="54"/>
      <c r="L184" s="54"/>
    </row>
    <row r="185" spans="5:12" ht="15.95" customHeight="1" x14ac:dyDescent="0.2">
      <c r="E185" s="54"/>
      <c r="F185" s="54"/>
      <c r="G185" s="54"/>
      <c r="H185" s="54"/>
      <c r="I185" s="54"/>
      <c r="J185" s="54"/>
      <c r="K185" s="54"/>
      <c r="L185" s="54"/>
    </row>
    <row r="186" spans="5:12" ht="15.95" customHeight="1" x14ac:dyDescent="0.2">
      <c r="E186" s="54"/>
      <c r="F186" s="54"/>
      <c r="G186" s="54"/>
      <c r="H186" s="54"/>
      <c r="I186" s="54"/>
      <c r="J186" s="54"/>
      <c r="K186" s="54"/>
      <c r="L186" s="54"/>
    </row>
    <row r="187" spans="5:12" ht="15.95" customHeight="1" x14ac:dyDescent="0.2">
      <c r="E187" s="54"/>
      <c r="F187" s="54"/>
      <c r="G187" s="54"/>
      <c r="H187" s="54"/>
      <c r="I187" s="54"/>
      <c r="J187" s="54"/>
      <c r="K187" s="54"/>
      <c r="L187" s="54"/>
    </row>
    <row r="188" spans="5:12" ht="15.95" customHeight="1" x14ac:dyDescent="0.2">
      <c r="E188" s="54"/>
      <c r="F188" s="54"/>
      <c r="G188" s="54"/>
      <c r="H188" s="54"/>
      <c r="I188" s="54"/>
      <c r="J188" s="54"/>
      <c r="K188" s="54"/>
      <c r="L188" s="54"/>
    </row>
    <row r="189" spans="5:12" ht="15.95" customHeight="1" x14ac:dyDescent="0.2">
      <c r="E189" s="54"/>
      <c r="F189" s="54"/>
      <c r="G189" s="54"/>
      <c r="H189" s="54"/>
      <c r="I189" s="54"/>
      <c r="J189" s="54"/>
      <c r="K189" s="54"/>
      <c r="L189" s="54"/>
    </row>
    <row r="190" spans="5:12" ht="15.95" customHeight="1" x14ac:dyDescent="0.2">
      <c r="E190" s="54"/>
      <c r="F190" s="54"/>
      <c r="G190" s="54"/>
      <c r="H190" s="54"/>
      <c r="I190" s="54"/>
      <c r="J190" s="54"/>
      <c r="K190" s="54"/>
      <c r="L190" s="54"/>
    </row>
    <row r="191" spans="5:12" ht="15.95" customHeight="1" x14ac:dyDescent="0.2">
      <c r="E191" s="54"/>
      <c r="F191" s="54"/>
      <c r="G191" s="54"/>
      <c r="H191" s="54"/>
      <c r="I191" s="54"/>
      <c r="J191" s="54"/>
      <c r="K191" s="54"/>
      <c r="L191" s="54"/>
    </row>
    <row r="192" spans="5:12" ht="15.95" customHeight="1" x14ac:dyDescent="0.2">
      <c r="E192" s="54"/>
      <c r="F192" s="54"/>
      <c r="G192" s="54"/>
      <c r="H192" s="54"/>
      <c r="I192" s="54"/>
      <c r="J192" s="54"/>
      <c r="K192" s="54"/>
      <c r="L192" s="54"/>
    </row>
    <row r="193" spans="5:12" ht="15.95" customHeight="1" x14ac:dyDescent="0.2">
      <c r="E193" s="54"/>
      <c r="F193" s="54"/>
      <c r="G193" s="54"/>
      <c r="H193" s="54"/>
      <c r="I193" s="54"/>
      <c r="J193" s="54"/>
      <c r="K193" s="54"/>
      <c r="L193" s="54"/>
    </row>
    <row r="194" spans="5:12" ht="15.95" customHeight="1" x14ac:dyDescent="0.2">
      <c r="E194" s="54"/>
      <c r="F194" s="54"/>
      <c r="G194" s="54"/>
      <c r="H194" s="54"/>
      <c r="I194" s="54"/>
      <c r="J194" s="54"/>
      <c r="K194" s="54"/>
      <c r="L194" s="54"/>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8BD00-7699-4F13-BC33-EBBE56FD1D99}">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203"/>
      <c r="D1" s="34"/>
      <c r="E1" s="34"/>
      <c r="F1" s="34"/>
      <c r="G1" s="34"/>
      <c r="H1" s="34"/>
      <c r="I1" s="34"/>
      <c r="J1" s="35" t="s">
        <v>38</v>
      </c>
    </row>
    <row r="2" spans="1:15" customFormat="1" ht="11.25" customHeight="1" x14ac:dyDescent="0.2">
      <c r="A2" s="36"/>
      <c r="B2" s="37"/>
      <c r="C2" s="205"/>
      <c r="D2" s="37"/>
      <c r="E2" s="37"/>
      <c r="F2" s="37"/>
      <c r="G2" s="37"/>
      <c r="H2" s="37"/>
      <c r="I2" s="37"/>
      <c r="J2" s="37"/>
    </row>
    <row r="3" spans="1:15" s="40" customFormat="1" ht="20.100000000000001" customHeight="1" x14ac:dyDescent="0.2">
      <c r="A3" s="39" t="s">
        <v>330</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40</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12" customHeight="1" x14ac:dyDescent="0.2">
      <c r="A7" s="52" t="s">
        <v>207</v>
      </c>
      <c r="B7" s="53"/>
      <c r="C7" s="48" t="s">
        <v>86</v>
      </c>
      <c r="D7" s="49" t="s">
        <v>325</v>
      </c>
      <c r="E7" s="50"/>
      <c r="F7" s="50"/>
      <c r="G7" s="50"/>
      <c r="H7" s="51"/>
      <c r="I7" s="52" t="s">
        <v>174</v>
      </c>
      <c r="J7" s="53"/>
      <c r="K7" s="54"/>
      <c r="L7" s="54"/>
      <c r="M7" s="54"/>
      <c r="N7" s="54"/>
      <c r="O7" s="54"/>
    </row>
    <row r="8" spans="1:15" ht="21.75" customHeight="1" x14ac:dyDescent="0.2">
      <c r="A8" s="230"/>
      <c r="B8" s="231"/>
      <c r="C8" s="57"/>
      <c r="D8" s="58" t="s">
        <v>89</v>
      </c>
      <c r="E8" s="58" t="s">
        <v>90</v>
      </c>
      <c r="F8" s="58" t="s">
        <v>91</v>
      </c>
      <c r="G8" s="58" t="s">
        <v>92</v>
      </c>
      <c r="H8" s="58" t="s">
        <v>93</v>
      </c>
      <c r="I8" s="59"/>
      <c r="J8" s="60"/>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158" customFormat="1" ht="24.95" customHeight="1" x14ac:dyDescent="0.2">
      <c r="A11" s="234" t="s">
        <v>96</v>
      </c>
      <c r="B11" s="235"/>
      <c r="C11" s="79">
        <v>100</v>
      </c>
      <c r="D11" s="81">
        <v>6881</v>
      </c>
      <c r="E11" s="80">
        <v>6966</v>
      </c>
      <c r="F11" s="80">
        <v>6962</v>
      </c>
      <c r="G11" s="80">
        <v>6719</v>
      </c>
      <c r="H11" s="106">
        <v>6771</v>
      </c>
      <c r="I11" s="81">
        <v>110</v>
      </c>
      <c r="J11" s="82">
        <v>1.6245753950671984</v>
      </c>
    </row>
    <row r="12" spans="1:15" ht="24.95" customHeight="1" x14ac:dyDescent="0.2">
      <c r="A12" s="159" t="s">
        <v>124</v>
      </c>
      <c r="B12" s="160" t="s">
        <v>125</v>
      </c>
      <c r="C12" s="79">
        <v>4.2726347914547302</v>
      </c>
      <c r="D12" s="81">
        <v>294</v>
      </c>
      <c r="E12" s="80">
        <v>335</v>
      </c>
      <c r="F12" s="80">
        <v>276</v>
      </c>
      <c r="G12" s="80">
        <v>251</v>
      </c>
      <c r="H12" s="106">
        <v>256</v>
      </c>
      <c r="I12" s="81">
        <v>38</v>
      </c>
      <c r="J12" s="82">
        <v>14.84375</v>
      </c>
    </row>
    <row r="13" spans="1:15" ht="24.95" customHeight="1" x14ac:dyDescent="0.2">
      <c r="A13" s="159" t="s">
        <v>126</v>
      </c>
      <c r="B13" s="165" t="s">
        <v>208</v>
      </c>
      <c r="C13" s="79">
        <v>1.0172939979654121</v>
      </c>
      <c r="D13" s="81">
        <v>70</v>
      </c>
      <c r="E13" s="80">
        <v>72</v>
      </c>
      <c r="F13" s="80">
        <v>73</v>
      </c>
      <c r="G13" s="80">
        <v>64</v>
      </c>
      <c r="H13" s="106">
        <v>71</v>
      </c>
      <c r="I13" s="81">
        <v>-1</v>
      </c>
      <c r="J13" s="82">
        <v>-1.408450704225352</v>
      </c>
    </row>
    <row r="14" spans="1:15" s="181" customFormat="1" ht="24.95" customHeight="1" x14ac:dyDescent="0.2">
      <c r="A14" s="159" t="s">
        <v>209</v>
      </c>
      <c r="B14" s="165" t="s">
        <v>129</v>
      </c>
      <c r="C14" s="79">
        <v>7.1501235285568958</v>
      </c>
      <c r="D14" s="81">
        <v>492</v>
      </c>
      <c r="E14" s="80">
        <v>505</v>
      </c>
      <c r="F14" s="80">
        <v>494</v>
      </c>
      <c r="G14" s="80">
        <v>478</v>
      </c>
      <c r="H14" s="106">
        <v>481</v>
      </c>
      <c r="I14" s="81">
        <v>11</v>
      </c>
      <c r="J14" s="82">
        <v>2.2869022869022868</v>
      </c>
      <c r="K14" s="54"/>
      <c r="L14" s="54"/>
      <c r="M14" s="54"/>
      <c r="N14" s="54"/>
      <c r="O14" s="54"/>
    </row>
    <row r="15" spans="1:15" ht="24.95" customHeight="1" x14ac:dyDescent="0.2">
      <c r="A15" s="159" t="s">
        <v>210</v>
      </c>
      <c r="B15" s="165" t="s">
        <v>211</v>
      </c>
      <c r="C15" s="79">
        <v>2.4269728237174828</v>
      </c>
      <c r="D15" s="81">
        <v>167</v>
      </c>
      <c r="E15" s="80">
        <v>179</v>
      </c>
      <c r="F15" s="80">
        <v>172</v>
      </c>
      <c r="G15" s="80">
        <v>161</v>
      </c>
      <c r="H15" s="106">
        <v>147</v>
      </c>
      <c r="I15" s="81">
        <v>20</v>
      </c>
      <c r="J15" s="82">
        <v>13.605442176870747</v>
      </c>
    </row>
    <row r="16" spans="1:15" s="181" customFormat="1" ht="24.95" customHeight="1" x14ac:dyDescent="0.2">
      <c r="A16" s="159" t="s">
        <v>212</v>
      </c>
      <c r="B16" s="165" t="s">
        <v>133</v>
      </c>
      <c r="C16" s="79">
        <v>3.1390786222932712</v>
      </c>
      <c r="D16" s="81">
        <v>216</v>
      </c>
      <c r="E16" s="80">
        <v>218</v>
      </c>
      <c r="F16" s="80">
        <v>215</v>
      </c>
      <c r="G16" s="80">
        <v>216</v>
      </c>
      <c r="H16" s="106">
        <v>231</v>
      </c>
      <c r="I16" s="81">
        <v>-15</v>
      </c>
      <c r="J16" s="82">
        <v>-6.4935064935064934</v>
      </c>
      <c r="K16" s="54"/>
      <c r="L16" s="54"/>
      <c r="M16" s="54"/>
      <c r="N16" s="54"/>
      <c r="O16" s="54"/>
    </row>
    <row r="17" spans="1:15" ht="24.95" customHeight="1" x14ac:dyDescent="0.2">
      <c r="A17" s="159" t="s">
        <v>134</v>
      </c>
      <c r="B17" s="165" t="s">
        <v>214</v>
      </c>
      <c r="C17" s="79">
        <v>1.5840720825461416</v>
      </c>
      <c r="D17" s="81">
        <v>109</v>
      </c>
      <c r="E17" s="80">
        <v>108</v>
      </c>
      <c r="F17" s="80">
        <v>107</v>
      </c>
      <c r="G17" s="80">
        <v>101</v>
      </c>
      <c r="H17" s="106">
        <v>103</v>
      </c>
      <c r="I17" s="81">
        <v>6</v>
      </c>
      <c r="J17" s="82">
        <v>5.825242718446602</v>
      </c>
    </row>
    <row r="18" spans="1:15" s="181" customFormat="1" ht="24.95" customHeight="1" x14ac:dyDescent="0.2">
      <c r="A18" s="168" t="s">
        <v>136</v>
      </c>
      <c r="B18" s="169" t="s">
        <v>137</v>
      </c>
      <c r="C18" s="79">
        <v>5.7404447028048251</v>
      </c>
      <c r="D18" s="81">
        <v>395</v>
      </c>
      <c r="E18" s="80">
        <v>405</v>
      </c>
      <c r="F18" s="80">
        <v>410</v>
      </c>
      <c r="G18" s="80">
        <v>410</v>
      </c>
      <c r="H18" s="106">
        <v>403</v>
      </c>
      <c r="I18" s="81">
        <v>-8</v>
      </c>
      <c r="J18" s="82">
        <v>-1.9851116625310175</v>
      </c>
      <c r="K18" s="54"/>
      <c r="L18" s="54"/>
      <c r="M18" s="54"/>
      <c r="N18" s="54"/>
      <c r="O18" s="54"/>
    </row>
    <row r="19" spans="1:15" ht="24.95" customHeight="1" x14ac:dyDescent="0.2">
      <c r="A19" s="159" t="s">
        <v>138</v>
      </c>
      <c r="B19" s="165" t="s">
        <v>139</v>
      </c>
      <c r="C19" s="79">
        <v>15.811655282662404</v>
      </c>
      <c r="D19" s="81">
        <v>1088</v>
      </c>
      <c r="E19" s="80">
        <v>1084</v>
      </c>
      <c r="F19" s="80">
        <v>1113</v>
      </c>
      <c r="G19" s="80">
        <v>1071</v>
      </c>
      <c r="H19" s="106">
        <v>1038</v>
      </c>
      <c r="I19" s="81">
        <v>50</v>
      </c>
      <c r="J19" s="82">
        <v>4.8169556840077075</v>
      </c>
    </row>
    <row r="20" spans="1:15" s="181" customFormat="1" ht="24.95" customHeight="1" x14ac:dyDescent="0.2">
      <c r="A20" s="159" t="s">
        <v>140</v>
      </c>
      <c r="B20" s="165" t="s">
        <v>141</v>
      </c>
      <c r="C20" s="79">
        <v>5.6823136172068009</v>
      </c>
      <c r="D20" s="81">
        <v>391</v>
      </c>
      <c r="E20" s="80">
        <v>396</v>
      </c>
      <c r="F20" s="80">
        <v>391</v>
      </c>
      <c r="G20" s="80">
        <v>385</v>
      </c>
      <c r="H20" s="106">
        <v>409</v>
      </c>
      <c r="I20" s="81">
        <v>-18</v>
      </c>
      <c r="J20" s="82">
        <v>-4.4009779951100247</v>
      </c>
      <c r="K20" s="54"/>
      <c r="L20" s="54"/>
      <c r="M20" s="54"/>
      <c r="N20" s="54"/>
      <c r="O20" s="54"/>
    </row>
    <row r="21" spans="1:15" ht="24.95" customHeight="1" x14ac:dyDescent="0.2">
      <c r="A21" s="168" t="s">
        <v>142</v>
      </c>
      <c r="B21" s="169" t="s">
        <v>143</v>
      </c>
      <c r="C21" s="79">
        <v>14.721697427699462</v>
      </c>
      <c r="D21" s="81">
        <v>1013</v>
      </c>
      <c r="E21" s="80">
        <v>1039</v>
      </c>
      <c r="F21" s="80">
        <v>1047</v>
      </c>
      <c r="G21" s="80">
        <v>1002</v>
      </c>
      <c r="H21" s="106">
        <v>1070</v>
      </c>
      <c r="I21" s="81">
        <v>-57</v>
      </c>
      <c r="J21" s="82">
        <v>-5.3271028037383177</v>
      </c>
    </row>
    <row r="22" spans="1:15" ht="24.95" customHeight="1" x14ac:dyDescent="0.2">
      <c r="A22" s="168" t="s">
        <v>144</v>
      </c>
      <c r="B22" s="165" t="s">
        <v>145</v>
      </c>
      <c r="C22" s="79">
        <v>0.6685074843772707</v>
      </c>
      <c r="D22" s="81">
        <v>46</v>
      </c>
      <c r="E22" s="80">
        <v>49</v>
      </c>
      <c r="F22" s="80">
        <v>47</v>
      </c>
      <c r="G22" s="80">
        <v>52</v>
      </c>
      <c r="H22" s="106">
        <v>46</v>
      </c>
      <c r="I22" s="81">
        <v>0</v>
      </c>
      <c r="J22" s="82">
        <v>0</v>
      </c>
    </row>
    <row r="23" spans="1:15" ht="24.95" customHeight="1" x14ac:dyDescent="0.2">
      <c r="A23" s="159" t="s">
        <v>146</v>
      </c>
      <c r="B23" s="165" t="s">
        <v>147</v>
      </c>
      <c r="C23" s="79">
        <v>1.002761226565906</v>
      </c>
      <c r="D23" s="81">
        <v>69</v>
      </c>
      <c r="E23" s="80">
        <v>69</v>
      </c>
      <c r="F23" s="80">
        <v>72</v>
      </c>
      <c r="G23" s="80">
        <v>75</v>
      </c>
      <c r="H23" s="106">
        <v>68</v>
      </c>
      <c r="I23" s="81">
        <v>1</v>
      </c>
      <c r="J23" s="82">
        <v>1.4705882352941178</v>
      </c>
    </row>
    <row r="24" spans="1:15" ht="24.95" customHeight="1" x14ac:dyDescent="0.2">
      <c r="A24" s="159" t="s">
        <v>148</v>
      </c>
      <c r="B24" s="165" t="s">
        <v>215</v>
      </c>
      <c r="C24" s="79">
        <v>7.5279755849440484</v>
      </c>
      <c r="D24" s="81">
        <v>518</v>
      </c>
      <c r="E24" s="80">
        <v>525</v>
      </c>
      <c r="F24" s="80">
        <v>532</v>
      </c>
      <c r="G24" s="80">
        <v>537</v>
      </c>
      <c r="H24" s="106">
        <v>527</v>
      </c>
      <c r="I24" s="81">
        <v>-9</v>
      </c>
      <c r="J24" s="82">
        <v>-1.7077798861480076</v>
      </c>
    </row>
    <row r="25" spans="1:15" ht="24.95" customHeight="1" x14ac:dyDescent="0.2">
      <c r="A25" s="159" t="s">
        <v>150</v>
      </c>
      <c r="B25" s="172" t="s">
        <v>151</v>
      </c>
      <c r="C25" s="79">
        <v>9.0829821246911795</v>
      </c>
      <c r="D25" s="81">
        <v>625</v>
      </c>
      <c r="E25" s="80">
        <v>614</v>
      </c>
      <c r="F25" s="80">
        <v>608</v>
      </c>
      <c r="G25" s="80">
        <v>554</v>
      </c>
      <c r="H25" s="106">
        <v>549</v>
      </c>
      <c r="I25" s="81">
        <v>76</v>
      </c>
      <c r="J25" s="82">
        <v>13.843351548269581</v>
      </c>
    </row>
    <row r="26" spans="1:15" ht="24.95" customHeight="1" x14ac:dyDescent="0.2">
      <c r="A26" s="159" t="s">
        <v>217</v>
      </c>
      <c r="B26" s="172" t="s">
        <v>153</v>
      </c>
      <c r="C26" s="79">
        <v>8.705130068304026</v>
      </c>
      <c r="D26" s="81">
        <v>599</v>
      </c>
      <c r="E26" s="80">
        <v>590</v>
      </c>
      <c r="F26" s="80">
        <v>583</v>
      </c>
      <c r="G26" s="80">
        <v>532</v>
      </c>
      <c r="H26" s="106">
        <v>532</v>
      </c>
      <c r="I26" s="81">
        <v>67</v>
      </c>
      <c r="J26" s="82">
        <v>12.593984962406015</v>
      </c>
    </row>
    <row r="27" spans="1:15" ht="24.95" customHeight="1" x14ac:dyDescent="0.2">
      <c r="A27" s="168">
        <v>782.78300000000002</v>
      </c>
      <c r="B27" s="171" t="s">
        <v>154</v>
      </c>
      <c r="C27" s="79">
        <v>0.37785205638715302</v>
      </c>
      <c r="D27" s="81">
        <v>26</v>
      </c>
      <c r="E27" s="80">
        <v>24</v>
      </c>
      <c r="F27" s="80">
        <v>25</v>
      </c>
      <c r="G27" s="80">
        <v>22</v>
      </c>
      <c r="H27" s="106">
        <v>17</v>
      </c>
      <c r="I27" s="81">
        <v>9</v>
      </c>
      <c r="J27" s="82">
        <v>52.941176470588232</v>
      </c>
    </row>
    <row r="28" spans="1:15" ht="24.95" customHeight="1" x14ac:dyDescent="0.2">
      <c r="A28" s="159" t="s">
        <v>155</v>
      </c>
      <c r="B28" s="165" t="s">
        <v>156</v>
      </c>
      <c r="C28" s="79">
        <v>1.3806132829530591</v>
      </c>
      <c r="D28" s="81">
        <v>95</v>
      </c>
      <c r="E28" s="80">
        <v>98</v>
      </c>
      <c r="F28" s="80">
        <v>100</v>
      </c>
      <c r="G28" s="80">
        <v>92</v>
      </c>
      <c r="H28" s="106">
        <v>92</v>
      </c>
      <c r="I28" s="81">
        <v>3</v>
      </c>
      <c r="J28" s="82">
        <v>3.2608695652173911</v>
      </c>
    </row>
    <row r="29" spans="1:15" ht="24.95" customHeight="1" x14ac:dyDescent="0.2">
      <c r="A29" s="159" t="s">
        <v>157</v>
      </c>
      <c r="B29" s="165" t="s">
        <v>158</v>
      </c>
      <c r="C29" s="79">
        <v>4.2581020200552242</v>
      </c>
      <c r="D29" s="81">
        <v>293</v>
      </c>
      <c r="E29" s="80">
        <v>263</v>
      </c>
      <c r="F29" s="80">
        <v>324</v>
      </c>
      <c r="G29" s="80">
        <v>257</v>
      </c>
      <c r="H29" s="106">
        <v>276</v>
      </c>
      <c r="I29" s="81">
        <v>17</v>
      </c>
      <c r="J29" s="82">
        <v>6.1594202898550723</v>
      </c>
    </row>
    <row r="30" spans="1:15" ht="24.95" customHeight="1" x14ac:dyDescent="0.2">
      <c r="A30" s="159">
        <v>86</v>
      </c>
      <c r="B30" s="165" t="s">
        <v>159</v>
      </c>
      <c r="C30" s="79">
        <v>6.9611975003633191</v>
      </c>
      <c r="D30" s="81">
        <v>479</v>
      </c>
      <c r="E30" s="80">
        <v>478</v>
      </c>
      <c r="F30" s="80">
        <v>465</v>
      </c>
      <c r="G30" s="80">
        <v>465</v>
      </c>
      <c r="H30" s="106">
        <v>466</v>
      </c>
      <c r="I30" s="81">
        <v>13</v>
      </c>
      <c r="J30" s="82">
        <v>2.7896995708154506</v>
      </c>
    </row>
    <row r="31" spans="1:15" ht="24.95" customHeight="1" x14ac:dyDescent="0.2">
      <c r="A31" s="159">
        <v>87.88</v>
      </c>
      <c r="B31" s="172" t="s">
        <v>160</v>
      </c>
      <c r="C31" s="79">
        <v>3.5605289928789419</v>
      </c>
      <c r="D31" s="81">
        <v>245</v>
      </c>
      <c r="E31" s="80">
        <v>247</v>
      </c>
      <c r="F31" s="80">
        <v>245</v>
      </c>
      <c r="G31" s="80">
        <v>223</v>
      </c>
      <c r="H31" s="106">
        <v>217</v>
      </c>
      <c r="I31" s="81">
        <v>28</v>
      </c>
      <c r="J31" s="82">
        <v>12.903225806451612</v>
      </c>
    </row>
    <row r="32" spans="1:15" ht="24.95" customHeight="1" x14ac:dyDescent="0.2">
      <c r="A32" s="159" t="s">
        <v>161</v>
      </c>
      <c r="B32" s="165" t="s">
        <v>162</v>
      </c>
      <c r="C32" s="79">
        <v>11.161168434820521</v>
      </c>
      <c r="D32" s="81">
        <v>768</v>
      </c>
      <c r="E32" s="80">
        <v>787</v>
      </c>
      <c r="F32" s="80">
        <v>765</v>
      </c>
      <c r="G32" s="80">
        <v>803</v>
      </c>
      <c r="H32" s="106">
        <v>802</v>
      </c>
      <c r="I32" s="81">
        <v>-34</v>
      </c>
      <c r="J32" s="82">
        <v>-4.2394014962593518</v>
      </c>
    </row>
    <row r="33" spans="1:10" ht="24.95" customHeight="1" x14ac:dyDescent="0.2">
      <c r="A33" s="159"/>
      <c r="B33" s="172" t="s">
        <v>163</v>
      </c>
      <c r="C33" s="79" t="s">
        <v>546</v>
      </c>
      <c r="D33" s="81" t="s">
        <v>546</v>
      </c>
      <c r="E33" s="80" t="s">
        <v>546</v>
      </c>
      <c r="F33" s="80" t="s">
        <v>546</v>
      </c>
      <c r="G33" s="80" t="s">
        <v>546</v>
      </c>
      <c r="H33" s="106">
        <v>0</v>
      </c>
      <c r="I33" s="81" t="s">
        <v>546</v>
      </c>
      <c r="J33" s="82" t="s">
        <v>546</v>
      </c>
    </row>
    <row r="34" spans="1:10" ht="24.95" customHeight="1" x14ac:dyDescent="0.2">
      <c r="A34" s="173" t="s">
        <v>164</v>
      </c>
      <c r="B34" s="174"/>
      <c r="C34" s="237"/>
      <c r="D34" s="81"/>
      <c r="E34" s="80"/>
      <c r="F34" s="80"/>
      <c r="G34" s="80"/>
      <c r="H34" s="106"/>
      <c r="I34" s="103"/>
      <c r="J34" s="104"/>
    </row>
    <row r="35" spans="1:10" ht="24.95" customHeight="1" x14ac:dyDescent="0.2">
      <c r="A35" s="238" t="s">
        <v>124</v>
      </c>
      <c r="B35" s="239" t="s">
        <v>125</v>
      </c>
      <c r="C35" s="79">
        <v>4.2726347914547302</v>
      </c>
      <c r="D35" s="81">
        <v>294</v>
      </c>
      <c r="E35" s="80">
        <v>335</v>
      </c>
      <c r="F35" s="80">
        <v>276</v>
      </c>
      <c r="G35" s="80">
        <v>251</v>
      </c>
      <c r="H35" s="106">
        <v>256</v>
      </c>
      <c r="I35" s="81">
        <v>38</v>
      </c>
      <c r="J35" s="82">
        <v>14.84375</v>
      </c>
    </row>
    <row r="36" spans="1:10" ht="24.95" customHeight="1" x14ac:dyDescent="0.2">
      <c r="A36" s="240" t="s">
        <v>165</v>
      </c>
      <c r="B36" s="241" t="s">
        <v>166</v>
      </c>
      <c r="C36" s="79">
        <v>13.907862229327133</v>
      </c>
      <c r="D36" s="81">
        <v>957</v>
      </c>
      <c r="E36" s="80">
        <v>982</v>
      </c>
      <c r="F36" s="80">
        <v>977</v>
      </c>
      <c r="G36" s="80">
        <v>952</v>
      </c>
      <c r="H36" s="106">
        <v>955</v>
      </c>
      <c r="I36" s="81">
        <v>2</v>
      </c>
      <c r="J36" s="82">
        <v>0.20942408376963351</v>
      </c>
    </row>
    <row r="37" spans="1:10" ht="24.95" customHeight="1" x14ac:dyDescent="0.2">
      <c r="A37" s="242" t="s">
        <v>167</v>
      </c>
      <c r="B37" s="243" t="s">
        <v>168</v>
      </c>
      <c r="C37" s="91">
        <v>81.819502979218143</v>
      </c>
      <c r="D37" s="109">
        <v>5630</v>
      </c>
      <c r="E37" s="110">
        <v>5649</v>
      </c>
      <c r="F37" s="110">
        <v>5709</v>
      </c>
      <c r="G37" s="110">
        <v>5516</v>
      </c>
      <c r="H37" s="111">
        <v>5560</v>
      </c>
      <c r="I37" s="109">
        <v>70</v>
      </c>
      <c r="J37" s="112">
        <v>1.2589928057553956</v>
      </c>
    </row>
    <row r="38" spans="1:10" s="114" customFormat="1" ht="11.25" customHeight="1" x14ac:dyDescent="0.2">
      <c r="A38" s="288"/>
      <c r="B38" s="289"/>
      <c r="C38" s="289"/>
      <c r="D38" s="290"/>
      <c r="E38" s="290"/>
      <c r="F38" s="290"/>
      <c r="G38" s="290"/>
      <c r="H38" s="290"/>
      <c r="I38" s="290"/>
      <c r="J38" s="291" t="s">
        <v>35</v>
      </c>
    </row>
    <row r="39" spans="1:10" s="114" customFormat="1" ht="12.75" customHeight="1" x14ac:dyDescent="0.15">
      <c r="A39" s="292" t="s">
        <v>114</v>
      </c>
    </row>
    <row r="40" spans="1:10" s="87" customFormat="1" ht="30.6" customHeight="1" x14ac:dyDescent="0.2">
      <c r="A40" s="117" t="s">
        <v>219</v>
      </c>
      <c r="B40" s="117"/>
      <c r="C40" s="117"/>
      <c r="D40" s="117"/>
      <c r="E40" s="117"/>
      <c r="F40" s="117"/>
      <c r="G40" s="117"/>
      <c r="H40" s="117"/>
      <c r="I40" s="117"/>
      <c r="J40" s="117"/>
    </row>
    <row r="41" spans="1:10" s="87" customFormat="1" ht="12.75" customHeight="1" x14ac:dyDescent="0.2">
      <c r="A41" s="117"/>
      <c r="B41" s="117"/>
      <c r="C41" s="117"/>
      <c r="D41" s="117"/>
      <c r="E41" s="117"/>
      <c r="F41" s="117"/>
      <c r="G41" s="117"/>
      <c r="H41" s="117"/>
      <c r="I41" s="117"/>
      <c r="J41" s="117"/>
    </row>
    <row r="42" spans="1:10" s="87" customFormat="1" ht="12.75" customHeight="1" x14ac:dyDescent="0.2">
      <c r="C42" s="293"/>
      <c r="D42" s="294"/>
      <c r="E42" s="294"/>
      <c r="F42" s="294"/>
      <c r="G42" s="294"/>
      <c r="H42" s="294"/>
      <c r="I42" s="294"/>
      <c r="J42" s="295"/>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E0184-1D50-4144-85F5-EA165B6AAFAA}">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6.7109375" style="54" customWidth="1"/>
    <col min="4" max="4" width="9.7109375" style="88" customWidth="1"/>
    <col min="5" max="10" width="9.7109375" style="121" customWidth="1"/>
    <col min="11" max="11" width="9.7109375" style="122" customWidth="1"/>
    <col min="12" max="12" width="2.140625" style="54" customWidth="1"/>
    <col min="13" max="16384" width="8.85546875" style="54"/>
  </cols>
  <sheetData>
    <row r="1" spans="1:15" customFormat="1" ht="36.75" customHeight="1" x14ac:dyDescent="0.2">
      <c r="A1" s="33"/>
      <c r="B1" s="34"/>
      <c r="C1" s="34"/>
      <c r="D1" s="34"/>
      <c r="E1" s="34"/>
      <c r="F1" s="34"/>
      <c r="G1" s="34"/>
      <c r="H1" s="34"/>
      <c r="I1" s="34"/>
      <c r="J1" s="34"/>
      <c r="K1" s="35" t="s">
        <v>38</v>
      </c>
    </row>
    <row r="2" spans="1:15" customFormat="1" ht="11.25" customHeight="1" x14ac:dyDescent="0.2">
      <c r="A2" s="36"/>
      <c r="B2" s="37"/>
      <c r="C2" s="37"/>
      <c r="D2" s="37"/>
      <c r="E2" s="37"/>
      <c r="F2" s="37"/>
      <c r="G2" s="37"/>
      <c r="H2" s="37"/>
      <c r="I2" s="37"/>
      <c r="J2" s="37"/>
      <c r="K2" s="37"/>
    </row>
    <row r="3" spans="1:15" s="40" customFormat="1" ht="20.100000000000001" customHeight="1" x14ac:dyDescent="0.2">
      <c r="A3" s="39" t="s">
        <v>331</v>
      </c>
      <c r="B3" s="39"/>
      <c r="C3" s="39"/>
      <c r="D3" s="39"/>
      <c r="E3" s="39"/>
      <c r="F3" s="39"/>
      <c r="G3" s="39"/>
      <c r="H3" s="39"/>
      <c r="I3" s="39"/>
      <c r="J3" s="39"/>
      <c r="K3" s="39"/>
    </row>
    <row r="4" spans="1:15" s="40" customFormat="1" ht="12" customHeight="1" x14ac:dyDescent="0.2">
      <c r="A4" s="41" t="s">
        <v>84</v>
      </c>
      <c r="B4" s="41"/>
      <c r="C4" s="41"/>
      <c r="D4" s="41"/>
      <c r="E4" s="41"/>
      <c r="F4" s="41"/>
      <c r="G4" s="41"/>
      <c r="H4" s="41"/>
      <c r="I4" s="41"/>
      <c r="J4" s="41"/>
      <c r="K4" s="41"/>
    </row>
    <row r="5" spans="1:15" s="40" customFormat="1" ht="12" customHeight="1" x14ac:dyDescent="0.2">
      <c r="A5" s="42" t="s">
        <v>40</v>
      </c>
      <c r="B5" s="42"/>
      <c r="C5" s="42"/>
      <c r="D5" s="42"/>
      <c r="E5" s="42"/>
      <c r="F5" s="207"/>
      <c r="G5" s="207"/>
      <c r="H5" s="207"/>
      <c r="I5" s="207"/>
      <c r="J5" s="207"/>
      <c r="K5" s="207"/>
    </row>
    <row r="6" spans="1:15" s="40" customFormat="1" ht="11.25" customHeight="1" x14ac:dyDescent="0.2">
      <c r="A6" s="187"/>
      <c r="B6" s="188"/>
      <c r="C6" s="188"/>
      <c r="D6" s="188"/>
      <c r="E6" s="188"/>
      <c r="F6" s="188"/>
      <c r="G6" s="188"/>
      <c r="H6" s="188"/>
      <c r="I6" s="188"/>
      <c r="J6" s="188"/>
    </row>
    <row r="7" spans="1:15" customFormat="1" ht="12" customHeight="1" x14ac:dyDescent="0.2">
      <c r="A7" s="52" t="s">
        <v>332</v>
      </c>
      <c r="B7" s="47"/>
      <c r="C7" s="47"/>
      <c r="D7" s="48" t="s">
        <v>86</v>
      </c>
      <c r="E7" s="49" t="s">
        <v>325</v>
      </c>
      <c r="F7" s="50"/>
      <c r="G7" s="50"/>
      <c r="H7" s="50"/>
      <c r="I7" s="51"/>
      <c r="J7" s="52" t="s">
        <v>174</v>
      </c>
      <c r="K7" s="53"/>
      <c r="L7" s="54"/>
      <c r="M7" s="54"/>
      <c r="N7" s="54"/>
      <c r="O7" s="54"/>
    </row>
    <row r="8" spans="1:15" ht="21.75" customHeight="1" x14ac:dyDescent="0.2">
      <c r="A8" s="55"/>
      <c r="B8" s="56"/>
      <c r="C8" s="56"/>
      <c r="D8" s="57"/>
      <c r="E8" s="58" t="s">
        <v>89</v>
      </c>
      <c r="F8" s="58" t="s">
        <v>90</v>
      </c>
      <c r="G8" s="58" t="s">
        <v>91</v>
      </c>
      <c r="H8" s="58" t="s">
        <v>92</v>
      </c>
      <c r="I8" s="58" t="s">
        <v>93</v>
      </c>
      <c r="J8" s="59"/>
      <c r="K8" s="60"/>
    </row>
    <row r="9" spans="1:15" ht="12" customHeight="1" x14ac:dyDescent="0.2">
      <c r="A9" s="55"/>
      <c r="B9" s="56"/>
      <c r="C9" s="56"/>
      <c r="D9" s="57"/>
      <c r="E9" s="61"/>
      <c r="F9" s="61"/>
      <c r="G9" s="61"/>
      <c r="H9" s="61"/>
      <c r="I9" s="61"/>
      <c r="J9" s="62" t="s">
        <v>94</v>
      </c>
      <c r="K9" s="63" t="s">
        <v>95</v>
      </c>
    </row>
    <row r="10" spans="1:15" ht="12" customHeight="1" x14ac:dyDescent="0.2">
      <c r="A10" s="64"/>
      <c r="B10" s="65"/>
      <c r="C10" s="65"/>
      <c r="D10" s="66"/>
      <c r="E10" s="67">
        <v>1</v>
      </c>
      <c r="F10" s="67">
        <v>2</v>
      </c>
      <c r="G10" s="67">
        <v>3</v>
      </c>
      <c r="H10" s="67">
        <v>4</v>
      </c>
      <c r="I10" s="67">
        <v>5</v>
      </c>
      <c r="J10" s="67">
        <v>6</v>
      </c>
      <c r="K10" s="67">
        <v>7</v>
      </c>
    </row>
    <row r="11" spans="1:15" s="158" customFormat="1" ht="18" customHeight="1" x14ac:dyDescent="0.2">
      <c r="A11" s="244" t="s">
        <v>96</v>
      </c>
      <c r="B11" s="245"/>
      <c r="C11" s="246"/>
      <c r="D11" s="247">
        <v>100</v>
      </c>
      <c r="E11" s="251">
        <v>6881</v>
      </c>
      <c r="F11" s="296">
        <v>6966</v>
      </c>
      <c r="G11" s="296">
        <v>6962</v>
      </c>
      <c r="H11" s="296">
        <v>6719</v>
      </c>
      <c r="I11" s="250">
        <v>6771</v>
      </c>
      <c r="J11" s="251">
        <v>110</v>
      </c>
      <c r="K11" s="252">
        <v>1.6245753950671984</v>
      </c>
    </row>
    <row r="12" spans="1:15" s="158" customFormat="1" ht="18" customHeight="1" x14ac:dyDescent="0.2">
      <c r="A12" s="253" t="s">
        <v>222</v>
      </c>
      <c r="B12" s="254"/>
      <c r="C12" s="254"/>
      <c r="D12" s="255"/>
      <c r="E12" s="268"/>
      <c r="F12" s="268"/>
      <c r="G12" s="268"/>
      <c r="H12" s="268"/>
      <c r="I12" s="268"/>
      <c r="J12" s="255"/>
      <c r="K12" s="256"/>
    </row>
    <row r="13" spans="1:15" s="158" customFormat="1" ht="15.95" customHeight="1" x14ac:dyDescent="0.2">
      <c r="A13" s="257" t="s">
        <v>223</v>
      </c>
      <c r="B13" s="258"/>
      <c r="C13" s="259"/>
      <c r="D13" s="260">
        <v>39.877924720244152</v>
      </c>
      <c r="E13" s="261">
        <v>2744</v>
      </c>
      <c r="F13" s="262">
        <v>2818</v>
      </c>
      <c r="G13" s="262">
        <v>2812</v>
      </c>
      <c r="H13" s="262">
        <v>2702</v>
      </c>
      <c r="I13" s="263">
        <v>2715</v>
      </c>
      <c r="J13" s="261">
        <v>29</v>
      </c>
      <c r="K13" s="264">
        <v>1.0681399631675874</v>
      </c>
    </row>
    <row r="14" spans="1:15" s="158" customFormat="1" ht="15.95" customHeight="1" x14ac:dyDescent="0.2">
      <c r="A14" s="257" t="s">
        <v>224</v>
      </c>
      <c r="B14" s="258"/>
      <c r="C14" s="259"/>
      <c r="D14" s="260">
        <v>45.531172794651937</v>
      </c>
      <c r="E14" s="261">
        <v>3133</v>
      </c>
      <c r="F14" s="262">
        <v>3177</v>
      </c>
      <c r="G14" s="262">
        <v>3145</v>
      </c>
      <c r="H14" s="262">
        <v>3070</v>
      </c>
      <c r="I14" s="263">
        <v>3089</v>
      </c>
      <c r="J14" s="261">
        <v>44</v>
      </c>
      <c r="K14" s="264">
        <v>1.4244091939138881</v>
      </c>
    </row>
    <row r="15" spans="1:15" s="158" customFormat="1" ht="15.95" customHeight="1" x14ac:dyDescent="0.2">
      <c r="A15" s="257" t="s">
        <v>225</v>
      </c>
      <c r="B15" s="258"/>
      <c r="C15" s="259"/>
      <c r="D15" s="260">
        <v>6.5542799011771544</v>
      </c>
      <c r="E15" s="261">
        <v>451</v>
      </c>
      <c r="F15" s="262">
        <v>451</v>
      </c>
      <c r="G15" s="262">
        <v>430</v>
      </c>
      <c r="H15" s="262">
        <v>434</v>
      </c>
      <c r="I15" s="263">
        <v>431</v>
      </c>
      <c r="J15" s="261">
        <v>20</v>
      </c>
      <c r="K15" s="264">
        <v>4.6403712296983759</v>
      </c>
    </row>
    <row r="16" spans="1:15" s="158" customFormat="1" ht="15.95" customHeight="1" x14ac:dyDescent="0.2">
      <c r="A16" s="257" t="s">
        <v>226</v>
      </c>
      <c r="B16" s="258"/>
      <c r="C16" s="259"/>
      <c r="D16" s="260">
        <v>5.929370730998401</v>
      </c>
      <c r="E16" s="261">
        <v>408</v>
      </c>
      <c r="F16" s="262">
        <v>379</v>
      </c>
      <c r="G16" s="262">
        <v>434</v>
      </c>
      <c r="H16" s="262">
        <v>374</v>
      </c>
      <c r="I16" s="263">
        <v>390</v>
      </c>
      <c r="J16" s="261">
        <v>18</v>
      </c>
      <c r="K16" s="264">
        <v>4.615384615384615</v>
      </c>
    </row>
    <row r="17" spans="1:11" s="158" customFormat="1" ht="18" customHeight="1" x14ac:dyDescent="0.2">
      <c r="A17" s="265" t="s">
        <v>227</v>
      </c>
      <c r="B17" s="266"/>
      <c r="C17" s="266"/>
      <c r="D17" s="266"/>
      <c r="E17" s="267"/>
      <c r="F17" s="267"/>
      <c r="G17" s="267"/>
      <c r="H17" s="267"/>
      <c r="I17" s="267"/>
      <c r="J17" s="267"/>
      <c r="K17" s="267"/>
    </row>
    <row r="18" spans="1:11" s="158" customFormat="1" ht="14.1" customHeight="1" x14ac:dyDescent="0.2">
      <c r="A18" s="257" t="s">
        <v>228</v>
      </c>
      <c r="B18" s="258"/>
      <c r="C18" s="259"/>
      <c r="D18" s="260">
        <v>2.1799157099258828</v>
      </c>
      <c r="E18" s="262">
        <v>150</v>
      </c>
      <c r="F18" s="262">
        <v>164</v>
      </c>
      <c r="G18" s="262">
        <v>166</v>
      </c>
      <c r="H18" s="262">
        <v>170</v>
      </c>
      <c r="I18" s="262">
        <v>174</v>
      </c>
      <c r="J18" s="261">
        <v>-24</v>
      </c>
      <c r="K18" s="264">
        <v>-13.793103448275861</v>
      </c>
    </row>
    <row r="19" spans="1:11" s="158" customFormat="1" ht="14.1" customHeight="1" x14ac:dyDescent="0.2">
      <c r="A19" s="257" t="s">
        <v>229</v>
      </c>
      <c r="B19" s="258"/>
      <c r="C19" s="259"/>
      <c r="D19" s="260">
        <v>6.1473623019909898</v>
      </c>
      <c r="E19" s="262">
        <v>423</v>
      </c>
      <c r="F19" s="262">
        <v>447</v>
      </c>
      <c r="G19" s="262">
        <v>428</v>
      </c>
      <c r="H19" s="262">
        <v>447</v>
      </c>
      <c r="I19" s="262">
        <v>441</v>
      </c>
      <c r="J19" s="261">
        <v>-18</v>
      </c>
      <c r="K19" s="264">
        <v>-4.0816326530612246</v>
      </c>
    </row>
    <row r="20" spans="1:11" s="158" customFormat="1" ht="14.1" customHeight="1" x14ac:dyDescent="0.2">
      <c r="A20" s="257" t="s">
        <v>230</v>
      </c>
      <c r="B20" s="258"/>
      <c r="C20" s="259"/>
      <c r="D20" s="260">
        <v>0.77023688417381198</v>
      </c>
      <c r="E20" s="554">
        <v>53</v>
      </c>
      <c r="F20" s="554">
        <v>53</v>
      </c>
      <c r="G20" s="554">
        <v>53</v>
      </c>
      <c r="H20" s="554">
        <v>54</v>
      </c>
      <c r="I20" s="554">
        <v>51</v>
      </c>
      <c r="J20" s="261">
        <v>2</v>
      </c>
      <c r="K20" s="264">
        <v>3.9215686274509802</v>
      </c>
    </row>
    <row r="21" spans="1:11" s="158" customFormat="1" ht="14.1" customHeight="1" x14ac:dyDescent="0.2">
      <c r="A21" s="257" t="s">
        <v>231</v>
      </c>
      <c r="B21" s="258"/>
      <c r="C21" s="259"/>
      <c r="D21" s="260">
        <v>11.684348205202733</v>
      </c>
      <c r="E21" s="262">
        <v>804</v>
      </c>
      <c r="F21" s="262">
        <v>815</v>
      </c>
      <c r="G21" s="262">
        <v>835</v>
      </c>
      <c r="H21" s="262">
        <v>827</v>
      </c>
      <c r="I21" s="262">
        <v>818</v>
      </c>
      <c r="J21" s="261">
        <v>-14</v>
      </c>
      <c r="K21" s="264">
        <v>-1.7114914425427872</v>
      </c>
    </row>
    <row r="22" spans="1:11" s="158" customFormat="1" ht="14.1" customHeight="1" x14ac:dyDescent="0.2">
      <c r="A22" s="257" t="s">
        <v>232</v>
      </c>
      <c r="B22" s="258"/>
      <c r="C22" s="259"/>
      <c r="D22" s="260">
        <v>1.6276703967446593</v>
      </c>
      <c r="E22" s="262">
        <v>112</v>
      </c>
      <c r="F22" s="262">
        <v>110</v>
      </c>
      <c r="G22" s="262">
        <v>109</v>
      </c>
      <c r="H22" s="554">
        <v>89</v>
      </c>
      <c r="I22" s="554">
        <v>85</v>
      </c>
      <c r="J22" s="261">
        <v>27</v>
      </c>
      <c r="K22" s="264">
        <v>31.764705882352942</v>
      </c>
    </row>
    <row r="23" spans="1:11" s="158" customFormat="1" ht="18" customHeight="1" x14ac:dyDescent="0.2">
      <c r="A23" s="253" t="s">
        <v>233</v>
      </c>
      <c r="B23" s="254"/>
      <c r="C23" s="254"/>
      <c r="D23" s="255"/>
      <c r="E23" s="268"/>
      <c r="F23" s="268"/>
      <c r="G23" s="268"/>
      <c r="H23" s="268"/>
      <c r="I23" s="268"/>
      <c r="J23" s="255"/>
      <c r="K23" s="256"/>
    </row>
    <row r="24" spans="1:11" s="158" customFormat="1" ht="13.5" customHeight="1" x14ac:dyDescent="0.2">
      <c r="A24" s="257">
        <v>11</v>
      </c>
      <c r="B24" s="258" t="s">
        <v>234</v>
      </c>
      <c r="C24" s="259"/>
      <c r="D24" s="260">
        <v>3.4006685074843772</v>
      </c>
      <c r="E24" s="261">
        <v>234</v>
      </c>
      <c r="F24" s="262">
        <v>274</v>
      </c>
      <c r="G24" s="262">
        <v>210</v>
      </c>
      <c r="H24" s="262">
        <v>199</v>
      </c>
      <c r="I24" s="263">
        <v>213</v>
      </c>
      <c r="J24" s="261">
        <v>21</v>
      </c>
      <c r="K24" s="264">
        <v>9.8591549295774641</v>
      </c>
    </row>
    <row r="25" spans="1:11" s="158" customFormat="1" ht="13.5" customHeight="1" x14ac:dyDescent="0.2">
      <c r="A25" s="257" t="s">
        <v>235</v>
      </c>
      <c r="B25" s="258" t="s">
        <v>236</v>
      </c>
      <c r="C25" s="259"/>
      <c r="D25" s="260">
        <v>2.6158988519110595</v>
      </c>
      <c r="E25" s="261">
        <v>180</v>
      </c>
      <c r="F25" s="262">
        <v>214</v>
      </c>
      <c r="G25" s="262">
        <v>147</v>
      </c>
      <c r="H25" s="262">
        <v>134</v>
      </c>
      <c r="I25" s="263">
        <v>146</v>
      </c>
      <c r="J25" s="261">
        <v>34</v>
      </c>
      <c r="K25" s="264">
        <v>23.287671232876711</v>
      </c>
    </row>
    <row r="26" spans="1:11" s="158" customFormat="1" ht="13.5" customHeight="1" x14ac:dyDescent="0.2">
      <c r="A26" s="257">
        <v>12</v>
      </c>
      <c r="B26" s="258" t="s">
        <v>237</v>
      </c>
      <c r="C26" s="259"/>
      <c r="D26" s="260">
        <v>1.1626217119604709</v>
      </c>
      <c r="E26" s="553">
        <v>80</v>
      </c>
      <c r="F26" s="554">
        <v>82</v>
      </c>
      <c r="G26" s="554">
        <v>75</v>
      </c>
      <c r="H26" s="554">
        <v>76</v>
      </c>
      <c r="I26" s="555">
        <v>79</v>
      </c>
      <c r="J26" s="261">
        <v>1</v>
      </c>
      <c r="K26" s="264">
        <v>1.2658227848101267</v>
      </c>
    </row>
    <row r="27" spans="1:11" s="158" customFormat="1" ht="13.5" customHeight="1" x14ac:dyDescent="0.2">
      <c r="A27" s="257">
        <v>21</v>
      </c>
      <c r="B27" s="258" t="s">
        <v>238</v>
      </c>
      <c r="C27" s="259"/>
      <c r="D27" s="260">
        <v>0.14532771399505887</v>
      </c>
      <c r="E27" s="553">
        <v>10</v>
      </c>
      <c r="F27" s="554">
        <v>10</v>
      </c>
      <c r="G27" s="554">
        <v>9</v>
      </c>
      <c r="H27" s="554">
        <v>13</v>
      </c>
      <c r="I27" s="555">
        <v>13</v>
      </c>
      <c r="J27" s="261">
        <v>-3</v>
      </c>
      <c r="K27" s="264">
        <v>-23.076923076923077</v>
      </c>
    </row>
    <row r="28" spans="1:11" s="158" customFormat="1" ht="13.5" customHeight="1" x14ac:dyDescent="0.2">
      <c r="A28" s="257">
        <v>22</v>
      </c>
      <c r="B28" s="258" t="s">
        <v>239</v>
      </c>
      <c r="C28" s="259"/>
      <c r="D28" s="260">
        <v>0.53771254178171779</v>
      </c>
      <c r="E28" s="553">
        <v>37</v>
      </c>
      <c r="F28" s="554">
        <v>42</v>
      </c>
      <c r="G28" s="554">
        <v>40</v>
      </c>
      <c r="H28" s="554">
        <v>30</v>
      </c>
      <c r="I28" s="555">
        <v>27</v>
      </c>
      <c r="J28" s="261">
        <v>10</v>
      </c>
      <c r="K28" s="264">
        <v>37.037037037037038</v>
      </c>
    </row>
    <row r="29" spans="1:11" s="158" customFormat="1" ht="13.5" customHeight="1" x14ac:dyDescent="0.2">
      <c r="A29" s="257">
        <v>23</v>
      </c>
      <c r="B29" s="258" t="s">
        <v>240</v>
      </c>
      <c r="C29" s="259"/>
      <c r="D29" s="260">
        <v>0.24705711379160006</v>
      </c>
      <c r="E29" s="553">
        <v>17</v>
      </c>
      <c r="F29" s="554">
        <v>14</v>
      </c>
      <c r="G29" s="554">
        <v>17</v>
      </c>
      <c r="H29" s="554">
        <v>14</v>
      </c>
      <c r="I29" s="555">
        <v>15</v>
      </c>
      <c r="J29" s="261">
        <v>2</v>
      </c>
      <c r="K29" s="264">
        <v>13.333333333333334</v>
      </c>
    </row>
    <row r="30" spans="1:11" s="158" customFormat="1" ht="13.5" customHeight="1" x14ac:dyDescent="0.2">
      <c r="A30" s="257">
        <v>24</v>
      </c>
      <c r="B30" s="258" t="s">
        <v>241</v>
      </c>
      <c r="C30" s="259"/>
      <c r="D30" s="260">
        <v>0.94463014096788256</v>
      </c>
      <c r="E30" s="553">
        <v>65</v>
      </c>
      <c r="F30" s="554">
        <v>63</v>
      </c>
      <c r="G30" s="554">
        <v>66</v>
      </c>
      <c r="H30" s="554">
        <v>71</v>
      </c>
      <c r="I30" s="555">
        <v>76</v>
      </c>
      <c r="J30" s="261">
        <v>-11</v>
      </c>
      <c r="K30" s="264">
        <v>-14.473684210526315</v>
      </c>
    </row>
    <row r="31" spans="1:11" s="158" customFormat="1" ht="13.5" customHeight="1" x14ac:dyDescent="0.2">
      <c r="A31" s="257">
        <v>25</v>
      </c>
      <c r="B31" s="258" t="s">
        <v>242</v>
      </c>
      <c r="C31" s="259"/>
      <c r="D31" s="260">
        <v>1.9619241389332946</v>
      </c>
      <c r="E31" s="261">
        <v>135</v>
      </c>
      <c r="F31" s="262">
        <v>127</v>
      </c>
      <c r="G31" s="262">
        <v>132</v>
      </c>
      <c r="H31" s="262">
        <v>125</v>
      </c>
      <c r="I31" s="263">
        <v>134</v>
      </c>
      <c r="J31" s="261">
        <v>1</v>
      </c>
      <c r="K31" s="264">
        <v>0.74626865671641796</v>
      </c>
    </row>
    <row r="32" spans="1:11" s="158" customFormat="1" ht="13.5" customHeight="1" x14ac:dyDescent="0.2">
      <c r="A32" s="257">
        <v>26</v>
      </c>
      <c r="B32" s="258" t="s">
        <v>243</v>
      </c>
      <c r="C32" s="259"/>
      <c r="D32" s="260">
        <v>0.95916291236738849</v>
      </c>
      <c r="E32" s="553">
        <v>66</v>
      </c>
      <c r="F32" s="554">
        <v>69</v>
      </c>
      <c r="G32" s="554">
        <v>69</v>
      </c>
      <c r="H32" s="554">
        <v>72</v>
      </c>
      <c r="I32" s="555">
        <v>72</v>
      </c>
      <c r="J32" s="261">
        <v>-6</v>
      </c>
      <c r="K32" s="264">
        <v>-8.3333333333333339</v>
      </c>
    </row>
    <row r="33" spans="1:11" s="158" customFormat="1" ht="13.5" customHeight="1" x14ac:dyDescent="0.2">
      <c r="A33" s="257">
        <v>27</v>
      </c>
      <c r="B33" s="258" t="s">
        <v>244</v>
      </c>
      <c r="C33" s="259"/>
      <c r="D33" s="260">
        <v>0.43598314198517657</v>
      </c>
      <c r="E33" s="553">
        <v>30</v>
      </c>
      <c r="F33" s="554">
        <v>29</v>
      </c>
      <c r="G33" s="554">
        <v>32</v>
      </c>
      <c r="H33" s="554">
        <v>33</v>
      </c>
      <c r="I33" s="555">
        <v>33</v>
      </c>
      <c r="J33" s="261">
        <v>-3</v>
      </c>
      <c r="K33" s="264">
        <v>-9.0909090909090917</v>
      </c>
    </row>
    <row r="34" spans="1:11" s="158" customFormat="1" ht="13.5" customHeight="1" x14ac:dyDescent="0.2">
      <c r="A34" s="257">
        <v>28</v>
      </c>
      <c r="B34" s="258" t="s">
        <v>245</v>
      </c>
      <c r="C34" s="259"/>
      <c r="D34" s="260">
        <v>0.21799157099258828</v>
      </c>
      <c r="E34" s="553">
        <v>15</v>
      </c>
      <c r="F34" s="554">
        <v>16</v>
      </c>
      <c r="G34" s="554">
        <v>17</v>
      </c>
      <c r="H34" s="554">
        <v>18</v>
      </c>
      <c r="I34" s="555">
        <v>18</v>
      </c>
      <c r="J34" s="261">
        <v>-3</v>
      </c>
      <c r="K34" s="264">
        <v>-16.666666666666668</v>
      </c>
    </row>
    <row r="35" spans="1:11" s="158" customFormat="1" ht="13.5" customHeight="1" x14ac:dyDescent="0.2">
      <c r="A35" s="257">
        <v>29</v>
      </c>
      <c r="B35" s="258" t="s">
        <v>246</v>
      </c>
      <c r="C35" s="259"/>
      <c r="D35" s="260">
        <v>3.4152012788838833</v>
      </c>
      <c r="E35" s="261">
        <v>235</v>
      </c>
      <c r="F35" s="262">
        <v>237</v>
      </c>
      <c r="G35" s="262">
        <v>238</v>
      </c>
      <c r="H35" s="262">
        <v>234</v>
      </c>
      <c r="I35" s="263">
        <v>254</v>
      </c>
      <c r="J35" s="261">
        <v>-19</v>
      </c>
      <c r="K35" s="264">
        <v>-7.4803149606299213</v>
      </c>
    </row>
    <row r="36" spans="1:11" s="158" customFormat="1" ht="13.5" customHeight="1" x14ac:dyDescent="0.2">
      <c r="A36" s="257" t="s">
        <v>247</v>
      </c>
      <c r="B36" s="258" t="s">
        <v>248</v>
      </c>
      <c r="C36" s="259"/>
      <c r="D36" s="260">
        <v>0.37785205638715302</v>
      </c>
      <c r="E36" s="553">
        <v>26</v>
      </c>
      <c r="F36" s="554">
        <v>28</v>
      </c>
      <c r="G36" s="262" t="s">
        <v>546</v>
      </c>
      <c r="H36" s="554">
        <v>24</v>
      </c>
      <c r="I36" s="263" t="s">
        <v>546</v>
      </c>
      <c r="J36" s="261" t="s">
        <v>546</v>
      </c>
      <c r="K36" s="264" t="s">
        <v>546</v>
      </c>
    </row>
    <row r="37" spans="1:11" s="158" customFormat="1" ht="13.5" customHeight="1" x14ac:dyDescent="0.2">
      <c r="A37" s="257" t="s">
        <v>249</v>
      </c>
      <c r="B37" s="258" t="s">
        <v>250</v>
      </c>
      <c r="C37" s="259"/>
      <c r="D37" s="260">
        <v>3.0373492224967302</v>
      </c>
      <c r="E37" s="261">
        <v>209</v>
      </c>
      <c r="F37" s="262">
        <v>209</v>
      </c>
      <c r="G37" s="262">
        <v>207</v>
      </c>
      <c r="H37" s="262">
        <v>210</v>
      </c>
      <c r="I37" s="263">
        <v>227</v>
      </c>
      <c r="J37" s="261">
        <v>-18</v>
      </c>
      <c r="K37" s="264">
        <v>-7.929515418502203</v>
      </c>
    </row>
    <row r="38" spans="1:11" s="158" customFormat="1" ht="13.5" customHeight="1" x14ac:dyDescent="0.2">
      <c r="A38" s="257">
        <v>31</v>
      </c>
      <c r="B38" s="258" t="s">
        <v>251</v>
      </c>
      <c r="C38" s="259"/>
      <c r="D38" s="260">
        <v>0.2761226565906118</v>
      </c>
      <c r="E38" s="553">
        <v>19</v>
      </c>
      <c r="F38" s="554">
        <v>16</v>
      </c>
      <c r="G38" s="554">
        <v>14</v>
      </c>
      <c r="H38" s="554">
        <v>14</v>
      </c>
      <c r="I38" s="555">
        <v>15</v>
      </c>
      <c r="J38" s="261">
        <v>4</v>
      </c>
      <c r="K38" s="264">
        <v>26.666666666666668</v>
      </c>
    </row>
    <row r="39" spans="1:11" s="158" customFormat="1" ht="13.5" customHeight="1" x14ac:dyDescent="0.2">
      <c r="A39" s="257">
        <v>32</v>
      </c>
      <c r="B39" s="258" t="s">
        <v>252</v>
      </c>
      <c r="C39" s="259"/>
      <c r="D39" s="260">
        <v>0.69757302717628256</v>
      </c>
      <c r="E39" s="553">
        <v>48</v>
      </c>
      <c r="F39" s="554">
        <v>54</v>
      </c>
      <c r="G39" s="554">
        <v>55</v>
      </c>
      <c r="H39" s="554">
        <v>57</v>
      </c>
      <c r="I39" s="555">
        <v>64</v>
      </c>
      <c r="J39" s="261">
        <v>-16</v>
      </c>
      <c r="K39" s="264">
        <v>-25</v>
      </c>
    </row>
    <row r="40" spans="1:11" s="158" customFormat="1" ht="13.5" customHeight="1" x14ac:dyDescent="0.2">
      <c r="A40" s="257">
        <v>33</v>
      </c>
      <c r="B40" s="258" t="s">
        <v>253</v>
      </c>
      <c r="C40" s="259"/>
      <c r="D40" s="260">
        <v>0.49411422758320012</v>
      </c>
      <c r="E40" s="553">
        <v>34</v>
      </c>
      <c r="F40" s="554">
        <v>42</v>
      </c>
      <c r="G40" s="554">
        <v>41</v>
      </c>
      <c r="H40" s="554">
        <v>46</v>
      </c>
      <c r="I40" s="555">
        <v>40</v>
      </c>
      <c r="J40" s="261">
        <v>-6</v>
      </c>
      <c r="K40" s="264">
        <v>-15</v>
      </c>
    </row>
    <row r="41" spans="1:11" s="158" customFormat="1" ht="13.5" customHeight="1" x14ac:dyDescent="0.2">
      <c r="A41" s="257">
        <v>34</v>
      </c>
      <c r="B41" s="258" t="s">
        <v>254</v>
      </c>
      <c r="C41" s="259"/>
      <c r="D41" s="260">
        <v>6.8740008719662837</v>
      </c>
      <c r="E41" s="261">
        <v>473</v>
      </c>
      <c r="F41" s="262">
        <v>490</v>
      </c>
      <c r="G41" s="262">
        <v>496</v>
      </c>
      <c r="H41" s="262">
        <v>482</v>
      </c>
      <c r="I41" s="263">
        <v>476</v>
      </c>
      <c r="J41" s="261">
        <v>-3</v>
      </c>
      <c r="K41" s="264">
        <v>-0.63025210084033612</v>
      </c>
    </row>
    <row r="42" spans="1:11" s="158" customFormat="1" ht="13.5" customHeight="1" x14ac:dyDescent="0.2">
      <c r="A42" s="257">
        <v>41</v>
      </c>
      <c r="B42" s="258" t="s">
        <v>255</v>
      </c>
      <c r="C42" s="259"/>
      <c r="D42" s="260">
        <v>0.47958145618369424</v>
      </c>
      <c r="E42" s="553">
        <v>33</v>
      </c>
      <c r="F42" s="554">
        <v>31</v>
      </c>
      <c r="G42" s="554">
        <v>33</v>
      </c>
      <c r="H42" s="554">
        <v>30</v>
      </c>
      <c r="I42" s="555">
        <v>32</v>
      </c>
      <c r="J42" s="261">
        <v>1</v>
      </c>
      <c r="K42" s="264">
        <v>3.125</v>
      </c>
    </row>
    <row r="43" spans="1:11" s="158" customFormat="1" ht="13.5" customHeight="1" x14ac:dyDescent="0.2">
      <c r="A43" s="257">
        <v>42</v>
      </c>
      <c r="B43" s="258" t="s">
        <v>256</v>
      </c>
      <c r="C43" s="259"/>
      <c r="D43" s="260" t="s">
        <v>546</v>
      </c>
      <c r="E43" s="261" t="s">
        <v>546</v>
      </c>
      <c r="F43" s="262" t="s">
        <v>546</v>
      </c>
      <c r="G43" s="262" t="s">
        <v>546</v>
      </c>
      <c r="H43" s="262" t="s">
        <v>546</v>
      </c>
      <c r="I43" s="263" t="s">
        <v>546</v>
      </c>
      <c r="J43" s="261" t="s">
        <v>546</v>
      </c>
      <c r="K43" s="264" t="s">
        <v>546</v>
      </c>
    </row>
    <row r="44" spans="1:11" s="158" customFormat="1" ht="13.5" customHeight="1" x14ac:dyDescent="0.2">
      <c r="A44" s="257">
        <v>43</v>
      </c>
      <c r="B44" s="258" t="s">
        <v>257</v>
      </c>
      <c r="C44" s="259"/>
      <c r="D44" s="260">
        <v>0.50864699898270604</v>
      </c>
      <c r="E44" s="553">
        <v>35</v>
      </c>
      <c r="F44" s="554">
        <v>38</v>
      </c>
      <c r="G44" s="554">
        <v>38</v>
      </c>
      <c r="H44" s="554">
        <v>38</v>
      </c>
      <c r="I44" s="555">
        <v>35</v>
      </c>
      <c r="J44" s="261">
        <v>0</v>
      </c>
      <c r="K44" s="264">
        <v>0</v>
      </c>
    </row>
    <row r="45" spans="1:11" s="158" customFormat="1" ht="13.5" customHeight="1" x14ac:dyDescent="0.2">
      <c r="A45" s="257">
        <v>51</v>
      </c>
      <c r="B45" s="258" t="s">
        <v>258</v>
      </c>
      <c r="C45" s="259"/>
      <c r="D45" s="260">
        <v>3.9238482778665893</v>
      </c>
      <c r="E45" s="261">
        <v>270</v>
      </c>
      <c r="F45" s="262">
        <v>279</v>
      </c>
      <c r="G45" s="262">
        <v>293</v>
      </c>
      <c r="H45" s="262">
        <v>274</v>
      </c>
      <c r="I45" s="263">
        <v>275</v>
      </c>
      <c r="J45" s="261">
        <v>-5</v>
      </c>
      <c r="K45" s="264">
        <v>-1.8181818181818181</v>
      </c>
    </row>
    <row r="46" spans="1:11" s="158" customFormat="1" ht="13.5" customHeight="1" x14ac:dyDescent="0.2">
      <c r="A46" s="257" t="s">
        <v>259</v>
      </c>
      <c r="B46" s="258" t="s">
        <v>260</v>
      </c>
      <c r="C46" s="259"/>
      <c r="D46" s="260">
        <v>3.5169306786804242</v>
      </c>
      <c r="E46" s="261">
        <v>242</v>
      </c>
      <c r="F46" s="262">
        <v>250</v>
      </c>
      <c r="G46" s="262">
        <v>261</v>
      </c>
      <c r="H46" s="262">
        <v>238</v>
      </c>
      <c r="I46" s="263">
        <v>244</v>
      </c>
      <c r="J46" s="261">
        <v>-2</v>
      </c>
      <c r="K46" s="264">
        <v>-0.81967213114754101</v>
      </c>
    </row>
    <row r="47" spans="1:11" s="158" customFormat="1" ht="13.5" customHeight="1" x14ac:dyDescent="0.2">
      <c r="A47" s="257"/>
      <c r="B47" s="258" t="s">
        <v>261</v>
      </c>
      <c r="C47" s="259"/>
      <c r="D47" s="260">
        <v>1.9328585961342828</v>
      </c>
      <c r="E47" s="261">
        <v>133</v>
      </c>
      <c r="F47" s="262">
        <v>143</v>
      </c>
      <c r="G47" s="262">
        <v>156</v>
      </c>
      <c r="H47" s="262">
        <v>142</v>
      </c>
      <c r="I47" s="263">
        <v>135</v>
      </c>
      <c r="J47" s="261">
        <v>-2</v>
      </c>
      <c r="K47" s="264">
        <v>-1.4814814814814814</v>
      </c>
    </row>
    <row r="48" spans="1:11" s="158" customFormat="1" ht="13.5" customHeight="1" x14ac:dyDescent="0.2">
      <c r="A48" s="257">
        <v>52</v>
      </c>
      <c r="B48" s="258" t="s">
        <v>262</v>
      </c>
      <c r="C48" s="259"/>
      <c r="D48" s="260">
        <v>6.2781572445865423</v>
      </c>
      <c r="E48" s="261">
        <v>432</v>
      </c>
      <c r="F48" s="262">
        <v>434</v>
      </c>
      <c r="G48" s="262">
        <v>415</v>
      </c>
      <c r="H48" s="262">
        <v>399</v>
      </c>
      <c r="I48" s="263">
        <v>437</v>
      </c>
      <c r="J48" s="261">
        <v>-5</v>
      </c>
      <c r="K48" s="264">
        <v>-1.1441647597254005</v>
      </c>
    </row>
    <row r="49" spans="1:11" s="158" customFormat="1" ht="13.5" customHeight="1" x14ac:dyDescent="0.2">
      <c r="A49" s="257" t="s">
        <v>263</v>
      </c>
      <c r="B49" s="258" t="s">
        <v>264</v>
      </c>
      <c r="C49" s="259"/>
      <c r="D49" s="260">
        <v>6.0746984449934605</v>
      </c>
      <c r="E49" s="261">
        <v>418</v>
      </c>
      <c r="F49" s="262">
        <v>417</v>
      </c>
      <c r="G49" s="262">
        <v>397</v>
      </c>
      <c r="H49" s="262">
        <v>383</v>
      </c>
      <c r="I49" s="263">
        <v>421</v>
      </c>
      <c r="J49" s="261">
        <v>-3</v>
      </c>
      <c r="K49" s="264">
        <v>-0.71258907363420432</v>
      </c>
    </row>
    <row r="50" spans="1:11" s="158" customFormat="1" ht="13.5" customHeight="1" x14ac:dyDescent="0.2">
      <c r="A50" s="257">
        <v>53</v>
      </c>
      <c r="B50" s="258" t="s">
        <v>265</v>
      </c>
      <c r="C50" s="259"/>
      <c r="D50" s="260">
        <v>2.3252434239209419</v>
      </c>
      <c r="E50" s="261">
        <v>160</v>
      </c>
      <c r="F50" s="262">
        <v>155</v>
      </c>
      <c r="G50" s="262">
        <v>146</v>
      </c>
      <c r="H50" s="262">
        <v>138</v>
      </c>
      <c r="I50" s="263">
        <v>137</v>
      </c>
      <c r="J50" s="261">
        <v>23</v>
      </c>
      <c r="K50" s="264">
        <v>16.788321167883211</v>
      </c>
    </row>
    <row r="51" spans="1:11" s="158" customFormat="1" ht="13.5" customHeight="1" x14ac:dyDescent="0.2">
      <c r="A51" s="257" t="s">
        <v>266</v>
      </c>
      <c r="B51" s="258" t="s">
        <v>267</v>
      </c>
      <c r="C51" s="259"/>
      <c r="D51" s="260">
        <v>2.1508501671268712</v>
      </c>
      <c r="E51" s="261">
        <v>148</v>
      </c>
      <c r="F51" s="262">
        <v>144</v>
      </c>
      <c r="G51" s="262">
        <v>135</v>
      </c>
      <c r="H51" s="262">
        <v>127</v>
      </c>
      <c r="I51" s="263">
        <v>125</v>
      </c>
      <c r="J51" s="261">
        <v>23</v>
      </c>
      <c r="K51" s="264">
        <v>18.399999999999999</v>
      </c>
    </row>
    <row r="52" spans="1:11" s="158" customFormat="1" ht="13.5" customHeight="1" x14ac:dyDescent="0.2">
      <c r="A52" s="257">
        <v>54</v>
      </c>
      <c r="B52" s="258" t="s">
        <v>268</v>
      </c>
      <c r="C52" s="259"/>
      <c r="D52" s="260">
        <v>10.725185292835343</v>
      </c>
      <c r="E52" s="261">
        <v>738</v>
      </c>
      <c r="F52" s="262">
        <v>768</v>
      </c>
      <c r="G52" s="262">
        <v>768</v>
      </c>
      <c r="H52" s="262">
        <v>771</v>
      </c>
      <c r="I52" s="263">
        <v>760</v>
      </c>
      <c r="J52" s="261">
        <v>-22</v>
      </c>
      <c r="K52" s="264">
        <v>-2.8947368421052633</v>
      </c>
    </row>
    <row r="53" spans="1:11" s="158" customFormat="1" ht="13.5" customHeight="1" x14ac:dyDescent="0.2">
      <c r="A53" s="257">
        <v>61</v>
      </c>
      <c r="B53" s="258" t="s">
        <v>269</v>
      </c>
      <c r="C53" s="259"/>
      <c r="D53" s="260">
        <v>0.95916291236738849</v>
      </c>
      <c r="E53" s="553">
        <v>66</v>
      </c>
      <c r="F53" s="554">
        <v>68</v>
      </c>
      <c r="G53" s="554">
        <v>69</v>
      </c>
      <c r="H53" s="554">
        <v>67</v>
      </c>
      <c r="I53" s="555">
        <v>64</v>
      </c>
      <c r="J53" s="261">
        <v>2</v>
      </c>
      <c r="K53" s="264">
        <v>3.125</v>
      </c>
    </row>
    <row r="54" spans="1:11" s="158" customFormat="1" ht="13.5" customHeight="1" x14ac:dyDescent="0.2">
      <c r="A54" s="257">
        <v>62</v>
      </c>
      <c r="B54" s="258" t="s">
        <v>270</v>
      </c>
      <c r="C54" s="259"/>
      <c r="D54" s="260">
        <v>10.957709635227438</v>
      </c>
      <c r="E54" s="261">
        <v>754</v>
      </c>
      <c r="F54" s="262">
        <v>753</v>
      </c>
      <c r="G54" s="262">
        <v>788</v>
      </c>
      <c r="H54" s="262">
        <v>716</v>
      </c>
      <c r="I54" s="263">
        <v>689</v>
      </c>
      <c r="J54" s="261">
        <v>65</v>
      </c>
      <c r="K54" s="264">
        <v>9.433962264150944</v>
      </c>
    </row>
    <row r="55" spans="1:11" s="158" customFormat="1" ht="13.5" customHeight="1" x14ac:dyDescent="0.2">
      <c r="A55" s="257">
        <v>63</v>
      </c>
      <c r="B55" s="258" t="s">
        <v>271</v>
      </c>
      <c r="C55" s="259"/>
      <c r="D55" s="260">
        <v>9.2719081528847553</v>
      </c>
      <c r="E55" s="261">
        <v>638</v>
      </c>
      <c r="F55" s="262">
        <v>671</v>
      </c>
      <c r="G55" s="262">
        <v>683</v>
      </c>
      <c r="H55" s="262">
        <v>676</v>
      </c>
      <c r="I55" s="263">
        <v>676</v>
      </c>
      <c r="J55" s="261">
        <v>-38</v>
      </c>
      <c r="K55" s="264">
        <v>-5.6213017751479288</v>
      </c>
    </row>
    <row r="56" spans="1:11" s="158" customFormat="1" ht="13.5" customHeight="1" x14ac:dyDescent="0.2">
      <c r="A56" s="257" t="s">
        <v>272</v>
      </c>
      <c r="B56" s="258" t="s">
        <v>273</v>
      </c>
      <c r="C56" s="259"/>
      <c r="D56" s="260">
        <v>0.58131085598023546</v>
      </c>
      <c r="E56" s="553">
        <v>40</v>
      </c>
      <c r="F56" s="554">
        <v>44</v>
      </c>
      <c r="G56" s="554">
        <v>44</v>
      </c>
      <c r="H56" s="554">
        <v>48</v>
      </c>
      <c r="I56" s="555">
        <v>45</v>
      </c>
      <c r="J56" s="261">
        <v>-5</v>
      </c>
      <c r="K56" s="264">
        <v>-11.111111111111111</v>
      </c>
    </row>
    <row r="57" spans="1:11" s="158" customFormat="1" ht="13.5" customHeight="1" x14ac:dyDescent="0.2">
      <c r="A57" s="257" t="s">
        <v>274</v>
      </c>
      <c r="B57" s="258" t="s">
        <v>275</v>
      </c>
      <c r="C57" s="259"/>
      <c r="D57" s="260">
        <v>8.2982124691178605</v>
      </c>
      <c r="E57" s="261">
        <v>571</v>
      </c>
      <c r="F57" s="262">
        <v>597</v>
      </c>
      <c r="G57" s="262">
        <v>603</v>
      </c>
      <c r="H57" s="262">
        <v>595</v>
      </c>
      <c r="I57" s="263">
        <v>594</v>
      </c>
      <c r="J57" s="261">
        <v>-23</v>
      </c>
      <c r="K57" s="264">
        <v>-3.872053872053872</v>
      </c>
    </row>
    <row r="58" spans="1:11" s="158" customFormat="1" ht="13.5" customHeight="1" x14ac:dyDescent="0.2">
      <c r="A58" s="257">
        <v>71</v>
      </c>
      <c r="B58" s="258" t="s">
        <v>276</v>
      </c>
      <c r="C58" s="259"/>
      <c r="D58" s="260">
        <v>15.404737683476238</v>
      </c>
      <c r="E58" s="261">
        <v>1060</v>
      </c>
      <c r="F58" s="262">
        <v>1073</v>
      </c>
      <c r="G58" s="262">
        <v>1066</v>
      </c>
      <c r="H58" s="262">
        <v>1042</v>
      </c>
      <c r="I58" s="263">
        <v>1042</v>
      </c>
      <c r="J58" s="261">
        <v>18</v>
      </c>
      <c r="K58" s="264">
        <v>1.727447216890595</v>
      </c>
    </row>
    <row r="59" spans="1:11" s="158" customFormat="1" ht="13.5" customHeight="1" x14ac:dyDescent="0.2">
      <c r="A59" s="257" t="s">
        <v>277</v>
      </c>
      <c r="B59" s="258" t="s">
        <v>278</v>
      </c>
      <c r="C59" s="259"/>
      <c r="D59" s="260">
        <v>0.9736956837668943</v>
      </c>
      <c r="E59" s="553">
        <v>67</v>
      </c>
      <c r="F59" s="554">
        <v>69</v>
      </c>
      <c r="G59" s="554">
        <v>71</v>
      </c>
      <c r="H59" s="554">
        <v>68</v>
      </c>
      <c r="I59" s="555">
        <v>68</v>
      </c>
      <c r="J59" s="261">
        <v>-1</v>
      </c>
      <c r="K59" s="264">
        <v>-1.4705882352941178</v>
      </c>
    </row>
    <row r="60" spans="1:11" s="158" customFormat="1" ht="13.5" customHeight="1" x14ac:dyDescent="0.2">
      <c r="A60" s="257" t="s">
        <v>279</v>
      </c>
      <c r="B60" s="258" t="s">
        <v>280</v>
      </c>
      <c r="C60" s="259"/>
      <c r="D60" s="260">
        <v>13.762534515332074</v>
      </c>
      <c r="E60" s="261">
        <v>947</v>
      </c>
      <c r="F60" s="262">
        <v>960</v>
      </c>
      <c r="G60" s="262">
        <v>950</v>
      </c>
      <c r="H60" s="262">
        <v>931</v>
      </c>
      <c r="I60" s="263">
        <v>929</v>
      </c>
      <c r="J60" s="261">
        <v>18</v>
      </c>
      <c r="K60" s="264">
        <v>1.9375672766415502</v>
      </c>
    </row>
    <row r="61" spans="1:11" s="158" customFormat="1" ht="13.5" customHeight="1" x14ac:dyDescent="0.2">
      <c r="A61" s="257">
        <v>72</v>
      </c>
      <c r="B61" s="258" t="s">
        <v>281</v>
      </c>
      <c r="C61" s="259"/>
      <c r="D61" s="260">
        <v>1.8020636535387298</v>
      </c>
      <c r="E61" s="261">
        <v>124</v>
      </c>
      <c r="F61" s="262">
        <v>116</v>
      </c>
      <c r="G61" s="262">
        <v>109</v>
      </c>
      <c r="H61" s="262">
        <v>114</v>
      </c>
      <c r="I61" s="263">
        <v>115</v>
      </c>
      <c r="J61" s="261">
        <v>9</v>
      </c>
      <c r="K61" s="264">
        <v>7.8260869565217392</v>
      </c>
    </row>
    <row r="62" spans="1:11" s="158" customFormat="1" ht="13.5" customHeight="1" x14ac:dyDescent="0.2">
      <c r="A62" s="257" t="s">
        <v>282</v>
      </c>
      <c r="B62" s="258" t="s">
        <v>283</v>
      </c>
      <c r="C62" s="259"/>
      <c r="D62" s="260">
        <v>0.14532771399505887</v>
      </c>
      <c r="E62" s="553">
        <v>10</v>
      </c>
      <c r="F62" s="554">
        <v>11</v>
      </c>
      <c r="G62" s="554">
        <v>11</v>
      </c>
      <c r="H62" s="554">
        <v>12</v>
      </c>
      <c r="I62" s="555">
        <v>11</v>
      </c>
      <c r="J62" s="261">
        <v>-1</v>
      </c>
      <c r="K62" s="264">
        <v>-9.0909090909090917</v>
      </c>
    </row>
    <row r="63" spans="1:11" s="158" customFormat="1" ht="13.5" customHeight="1" x14ac:dyDescent="0.2">
      <c r="A63" s="257" t="s">
        <v>284</v>
      </c>
      <c r="B63" s="258" t="s">
        <v>285</v>
      </c>
      <c r="C63" s="259"/>
      <c r="D63" s="260">
        <v>1.4096788257520709</v>
      </c>
      <c r="E63" s="553">
        <v>97</v>
      </c>
      <c r="F63" s="554">
        <v>89</v>
      </c>
      <c r="G63" s="554">
        <v>85</v>
      </c>
      <c r="H63" s="554">
        <v>86</v>
      </c>
      <c r="I63" s="555">
        <v>90</v>
      </c>
      <c r="J63" s="261">
        <v>7</v>
      </c>
      <c r="K63" s="264">
        <v>7.7777777777777777</v>
      </c>
    </row>
    <row r="64" spans="1:11" s="158" customFormat="1" ht="13.5" customHeight="1" x14ac:dyDescent="0.2">
      <c r="A64" s="257">
        <v>73</v>
      </c>
      <c r="B64" s="258" t="s">
        <v>286</v>
      </c>
      <c r="C64" s="259"/>
      <c r="D64" s="260">
        <v>0.94463014096788256</v>
      </c>
      <c r="E64" s="553">
        <v>65</v>
      </c>
      <c r="F64" s="554">
        <v>63</v>
      </c>
      <c r="G64" s="554">
        <v>59</v>
      </c>
      <c r="H64" s="554">
        <v>58</v>
      </c>
      <c r="I64" s="555">
        <v>57</v>
      </c>
      <c r="J64" s="261">
        <v>8</v>
      </c>
      <c r="K64" s="264">
        <v>14.035087719298245</v>
      </c>
    </row>
    <row r="65" spans="1:11" s="158" customFormat="1" ht="13.5" customHeight="1" x14ac:dyDescent="0.2">
      <c r="A65" s="257" t="s">
        <v>287</v>
      </c>
      <c r="B65" s="258" t="s">
        <v>288</v>
      </c>
      <c r="C65" s="259"/>
      <c r="D65" s="260">
        <v>0.63944194157825895</v>
      </c>
      <c r="E65" s="553">
        <v>44</v>
      </c>
      <c r="F65" s="554">
        <v>43</v>
      </c>
      <c r="G65" s="554">
        <v>39</v>
      </c>
      <c r="H65" s="554">
        <v>40</v>
      </c>
      <c r="I65" s="555">
        <v>40</v>
      </c>
      <c r="J65" s="261">
        <v>4</v>
      </c>
      <c r="K65" s="264">
        <v>10</v>
      </c>
    </row>
    <row r="66" spans="1:11" s="158" customFormat="1" ht="13.5" customHeight="1" x14ac:dyDescent="0.2">
      <c r="A66" s="257">
        <v>81</v>
      </c>
      <c r="B66" s="258" t="s">
        <v>289</v>
      </c>
      <c r="C66" s="259"/>
      <c r="D66" s="260">
        <v>3.5023979072809186</v>
      </c>
      <c r="E66" s="261">
        <v>241</v>
      </c>
      <c r="F66" s="262">
        <v>231</v>
      </c>
      <c r="G66" s="262">
        <v>223</v>
      </c>
      <c r="H66" s="262">
        <v>214</v>
      </c>
      <c r="I66" s="263">
        <v>202</v>
      </c>
      <c r="J66" s="261">
        <v>39</v>
      </c>
      <c r="K66" s="264">
        <v>19.306930693069308</v>
      </c>
    </row>
    <row r="67" spans="1:11" s="158" customFormat="1" ht="13.5" customHeight="1" x14ac:dyDescent="0.2">
      <c r="A67" s="257" t="s">
        <v>290</v>
      </c>
      <c r="B67" s="258" t="s">
        <v>291</v>
      </c>
      <c r="C67" s="259"/>
      <c r="D67" s="260">
        <v>1.1480889405609649</v>
      </c>
      <c r="E67" s="553">
        <v>79</v>
      </c>
      <c r="F67" s="554">
        <v>74</v>
      </c>
      <c r="G67" s="554">
        <v>74</v>
      </c>
      <c r="H67" s="554">
        <v>73</v>
      </c>
      <c r="I67" s="555">
        <v>71</v>
      </c>
      <c r="J67" s="261">
        <v>8</v>
      </c>
      <c r="K67" s="264">
        <v>11.267605633802816</v>
      </c>
    </row>
    <row r="68" spans="1:11" s="158" customFormat="1" ht="13.5" customHeight="1" x14ac:dyDescent="0.2">
      <c r="A68" s="257" t="s">
        <v>292</v>
      </c>
      <c r="B68" s="258" t="s">
        <v>293</v>
      </c>
      <c r="C68" s="259"/>
      <c r="D68" s="260">
        <v>1.5695393111466356</v>
      </c>
      <c r="E68" s="261">
        <v>108</v>
      </c>
      <c r="F68" s="262">
        <v>107</v>
      </c>
      <c r="G68" s="554">
        <v>99</v>
      </c>
      <c r="H68" s="554">
        <v>86</v>
      </c>
      <c r="I68" s="555">
        <v>76</v>
      </c>
      <c r="J68" s="261">
        <v>32</v>
      </c>
      <c r="K68" s="264">
        <v>42.10526315789474</v>
      </c>
    </row>
    <row r="69" spans="1:11" s="158" customFormat="1" ht="13.5" customHeight="1" x14ac:dyDescent="0.2">
      <c r="A69" s="257" t="s">
        <v>294</v>
      </c>
      <c r="B69" s="258" t="s">
        <v>295</v>
      </c>
      <c r="C69" s="259"/>
      <c r="D69" s="260">
        <v>8.719662839703532E-2</v>
      </c>
      <c r="E69" s="553">
        <v>6</v>
      </c>
      <c r="F69" s="554">
        <v>5</v>
      </c>
      <c r="G69" s="554">
        <v>5</v>
      </c>
      <c r="H69" s="554">
        <v>6</v>
      </c>
      <c r="I69" s="555">
        <v>6</v>
      </c>
      <c r="J69" s="261">
        <v>0</v>
      </c>
      <c r="K69" s="264">
        <v>0</v>
      </c>
    </row>
    <row r="70" spans="1:11" s="158" customFormat="1" ht="13.5" customHeight="1" x14ac:dyDescent="0.2">
      <c r="A70" s="257" t="s">
        <v>296</v>
      </c>
      <c r="B70" s="258" t="s">
        <v>297</v>
      </c>
      <c r="C70" s="259"/>
      <c r="D70" s="260">
        <v>0.52317977038221186</v>
      </c>
      <c r="E70" s="553">
        <v>36</v>
      </c>
      <c r="F70" s="554">
        <v>35</v>
      </c>
      <c r="G70" s="554">
        <v>35</v>
      </c>
      <c r="H70" s="554">
        <v>39</v>
      </c>
      <c r="I70" s="555">
        <v>38</v>
      </c>
      <c r="J70" s="261">
        <v>-2</v>
      </c>
      <c r="K70" s="264">
        <v>-5.2631578947368425</v>
      </c>
    </row>
    <row r="71" spans="1:11" s="158" customFormat="1" ht="13.5" customHeight="1" x14ac:dyDescent="0.2">
      <c r="A71" s="257">
        <v>82</v>
      </c>
      <c r="B71" s="258" t="s">
        <v>298</v>
      </c>
      <c r="C71" s="259"/>
      <c r="D71" s="260">
        <v>1.8020636535387298</v>
      </c>
      <c r="E71" s="261">
        <v>124</v>
      </c>
      <c r="F71" s="262">
        <v>120</v>
      </c>
      <c r="G71" s="262">
        <v>120</v>
      </c>
      <c r="H71" s="262">
        <v>110</v>
      </c>
      <c r="I71" s="263">
        <v>108</v>
      </c>
      <c r="J71" s="261">
        <v>16</v>
      </c>
      <c r="K71" s="264">
        <v>14.814814814814815</v>
      </c>
    </row>
    <row r="72" spans="1:11" s="158" customFormat="1" ht="13.5" customHeight="1" x14ac:dyDescent="0.2">
      <c r="A72" s="257" t="s">
        <v>299</v>
      </c>
      <c r="B72" s="258" t="s">
        <v>548</v>
      </c>
      <c r="C72" s="259"/>
      <c r="D72" s="260">
        <v>0.61037639877924721</v>
      </c>
      <c r="E72" s="553">
        <v>42</v>
      </c>
      <c r="F72" s="554">
        <v>43</v>
      </c>
      <c r="G72" s="554">
        <v>43</v>
      </c>
      <c r="H72" s="554">
        <v>35</v>
      </c>
      <c r="I72" s="555">
        <v>37</v>
      </c>
      <c r="J72" s="261">
        <v>5</v>
      </c>
      <c r="K72" s="264">
        <v>13.513513513513514</v>
      </c>
    </row>
    <row r="73" spans="1:11" s="158" customFormat="1" ht="13.5" customHeight="1" x14ac:dyDescent="0.2">
      <c r="A73" s="257" t="s">
        <v>300</v>
      </c>
      <c r="B73" s="258" t="s">
        <v>301</v>
      </c>
      <c r="C73" s="259"/>
      <c r="D73" s="260">
        <v>0.61037639877924721</v>
      </c>
      <c r="E73" s="553">
        <v>42</v>
      </c>
      <c r="F73" s="554">
        <v>36</v>
      </c>
      <c r="G73" s="554">
        <v>34</v>
      </c>
      <c r="H73" s="554">
        <v>34</v>
      </c>
      <c r="I73" s="555">
        <v>32</v>
      </c>
      <c r="J73" s="261">
        <v>10</v>
      </c>
      <c r="K73" s="264">
        <v>31.25</v>
      </c>
    </row>
    <row r="74" spans="1:11" s="158" customFormat="1" ht="13.5" customHeight="1" x14ac:dyDescent="0.2">
      <c r="A74" s="257">
        <v>83</v>
      </c>
      <c r="B74" s="258" t="s">
        <v>302</v>
      </c>
      <c r="C74" s="259"/>
      <c r="D74" s="260">
        <v>1.6567359395436709</v>
      </c>
      <c r="E74" s="261">
        <v>114</v>
      </c>
      <c r="F74" s="262">
        <v>111</v>
      </c>
      <c r="G74" s="262">
        <v>120</v>
      </c>
      <c r="H74" s="262">
        <v>110</v>
      </c>
      <c r="I74" s="263">
        <v>110</v>
      </c>
      <c r="J74" s="261">
        <v>4</v>
      </c>
      <c r="K74" s="264">
        <v>3.6363636363636362</v>
      </c>
    </row>
    <row r="75" spans="1:11" s="158" customFormat="1" ht="13.5" customHeight="1" x14ac:dyDescent="0.2">
      <c r="A75" s="257" t="s">
        <v>303</v>
      </c>
      <c r="B75" s="258" t="s">
        <v>304</v>
      </c>
      <c r="C75" s="259"/>
      <c r="D75" s="260">
        <v>0.87196628397035314</v>
      </c>
      <c r="E75" s="553">
        <v>60</v>
      </c>
      <c r="F75" s="554">
        <v>54</v>
      </c>
      <c r="G75" s="554">
        <v>65</v>
      </c>
      <c r="H75" s="554">
        <v>58</v>
      </c>
      <c r="I75" s="555">
        <v>59</v>
      </c>
      <c r="J75" s="261">
        <v>1</v>
      </c>
      <c r="K75" s="264">
        <v>1.6949152542372881</v>
      </c>
    </row>
    <row r="76" spans="1:11" s="158" customFormat="1" ht="13.5" customHeight="1" x14ac:dyDescent="0.2">
      <c r="A76" s="257"/>
      <c r="B76" s="258" t="s">
        <v>305</v>
      </c>
      <c r="C76" s="259"/>
      <c r="D76" s="260">
        <v>0.3051881993896236</v>
      </c>
      <c r="E76" s="553">
        <v>21</v>
      </c>
      <c r="F76" s="554">
        <v>18</v>
      </c>
      <c r="G76" s="554">
        <v>29</v>
      </c>
      <c r="H76" s="554">
        <v>25</v>
      </c>
      <c r="I76" s="555">
        <v>26</v>
      </c>
      <c r="J76" s="261">
        <v>-5</v>
      </c>
      <c r="K76" s="264">
        <v>-19.23076923076923</v>
      </c>
    </row>
    <row r="77" spans="1:11" s="158" customFormat="1" ht="13.5" customHeight="1" x14ac:dyDescent="0.2">
      <c r="A77" s="257">
        <v>84</v>
      </c>
      <c r="B77" s="258" t="s">
        <v>306</v>
      </c>
      <c r="C77" s="259"/>
      <c r="D77" s="260">
        <v>4.0691759918616484</v>
      </c>
      <c r="E77" s="261">
        <v>280</v>
      </c>
      <c r="F77" s="262">
        <v>245</v>
      </c>
      <c r="G77" s="262">
        <v>295</v>
      </c>
      <c r="H77" s="262">
        <v>237</v>
      </c>
      <c r="I77" s="263">
        <v>260</v>
      </c>
      <c r="J77" s="261">
        <v>20</v>
      </c>
      <c r="K77" s="264">
        <v>7.6923076923076925</v>
      </c>
    </row>
    <row r="78" spans="1:11" s="158" customFormat="1" ht="13.5" customHeight="1" x14ac:dyDescent="0.2">
      <c r="A78" s="257" t="s">
        <v>307</v>
      </c>
      <c r="B78" s="258" t="s">
        <v>308</v>
      </c>
      <c r="C78" s="259"/>
      <c r="D78" s="260">
        <v>5.8131085598023546E-2</v>
      </c>
      <c r="E78" s="553">
        <v>4</v>
      </c>
      <c r="F78" s="554">
        <v>4</v>
      </c>
      <c r="G78" s="554">
        <v>4</v>
      </c>
      <c r="H78" s="554">
        <v>9</v>
      </c>
      <c r="I78" s="555">
        <v>11</v>
      </c>
      <c r="J78" s="261">
        <v>-7</v>
      </c>
      <c r="K78" s="264">
        <v>-63.636363636363633</v>
      </c>
    </row>
    <row r="79" spans="1:11" s="158" customFormat="1" ht="13.5" customHeight="1" x14ac:dyDescent="0.2">
      <c r="A79" s="257" t="s">
        <v>309</v>
      </c>
      <c r="B79" s="258" t="s">
        <v>310</v>
      </c>
      <c r="C79" s="259"/>
      <c r="D79" s="260">
        <v>5.8131085598023546E-2</v>
      </c>
      <c r="E79" s="553">
        <v>4</v>
      </c>
      <c r="F79" s="554">
        <v>4</v>
      </c>
      <c r="G79" s="554">
        <v>4</v>
      </c>
      <c r="H79" s="554">
        <v>4</v>
      </c>
      <c r="I79" s="555">
        <v>3</v>
      </c>
      <c r="J79" s="261">
        <v>1</v>
      </c>
      <c r="K79" s="264">
        <v>33.333333333333336</v>
      </c>
    </row>
    <row r="80" spans="1:11" s="297" customFormat="1" ht="13.5" customHeight="1" x14ac:dyDescent="0.2">
      <c r="A80" s="257" t="s">
        <v>311</v>
      </c>
      <c r="B80" s="258" t="s">
        <v>312</v>
      </c>
      <c r="C80" s="259"/>
      <c r="D80" s="260">
        <v>2.9646853654992005</v>
      </c>
      <c r="E80" s="261">
        <v>204</v>
      </c>
      <c r="F80" s="262">
        <v>173</v>
      </c>
      <c r="G80" s="262">
        <v>223</v>
      </c>
      <c r="H80" s="262">
        <v>156</v>
      </c>
      <c r="I80" s="263">
        <v>180</v>
      </c>
      <c r="J80" s="261">
        <v>24</v>
      </c>
      <c r="K80" s="264">
        <v>13.333333333333334</v>
      </c>
    </row>
    <row r="81" spans="1:11" s="297" customFormat="1" ht="13.5" customHeight="1" x14ac:dyDescent="0.2">
      <c r="A81" s="257">
        <v>91</v>
      </c>
      <c r="B81" s="258" t="s">
        <v>313</v>
      </c>
      <c r="C81" s="259"/>
      <c r="D81" s="260" t="s">
        <v>546</v>
      </c>
      <c r="E81" s="261" t="s">
        <v>546</v>
      </c>
      <c r="F81" s="262" t="s">
        <v>546</v>
      </c>
      <c r="G81" s="262" t="s">
        <v>546</v>
      </c>
      <c r="H81" s="262" t="s">
        <v>546</v>
      </c>
      <c r="I81" s="263" t="s">
        <v>546</v>
      </c>
      <c r="J81" s="261" t="s">
        <v>546</v>
      </c>
      <c r="K81" s="264" t="s">
        <v>546</v>
      </c>
    </row>
    <row r="82" spans="1:11" s="258" customFormat="1" ht="13.5" customHeight="1" x14ac:dyDescent="0.2">
      <c r="A82" s="257">
        <v>92</v>
      </c>
      <c r="B82" s="258" t="s">
        <v>314</v>
      </c>
      <c r="C82" s="259"/>
      <c r="D82" s="260">
        <v>0.31972097078912948</v>
      </c>
      <c r="E82" s="553">
        <v>22</v>
      </c>
      <c r="F82" s="554">
        <v>20</v>
      </c>
      <c r="G82" s="554">
        <v>20</v>
      </c>
      <c r="H82" s="554">
        <v>23</v>
      </c>
      <c r="I82" s="555">
        <v>22</v>
      </c>
      <c r="J82" s="261">
        <v>0</v>
      </c>
      <c r="K82" s="264">
        <v>0</v>
      </c>
    </row>
    <row r="83" spans="1:11" s="258" customFormat="1" ht="13.5" customHeight="1" x14ac:dyDescent="0.2">
      <c r="A83" s="257">
        <v>93</v>
      </c>
      <c r="B83" s="258" t="s">
        <v>315</v>
      </c>
      <c r="C83" s="259"/>
      <c r="D83" s="260">
        <v>0.10172939979654121</v>
      </c>
      <c r="E83" s="553">
        <v>7</v>
      </c>
      <c r="F83" s="554">
        <v>7</v>
      </c>
      <c r="G83" s="554">
        <v>7</v>
      </c>
      <c r="H83" s="554">
        <v>7</v>
      </c>
      <c r="I83" s="555">
        <v>7</v>
      </c>
      <c r="J83" s="261">
        <v>0</v>
      </c>
      <c r="K83" s="264">
        <v>0</v>
      </c>
    </row>
    <row r="84" spans="1:11" s="258" customFormat="1" ht="13.5" customHeight="1" x14ac:dyDescent="0.2">
      <c r="A84" s="257">
        <v>94</v>
      </c>
      <c r="B84" s="258" t="s">
        <v>316</v>
      </c>
      <c r="C84" s="259"/>
      <c r="D84" s="260">
        <v>0.9736956837668943</v>
      </c>
      <c r="E84" s="553">
        <v>67</v>
      </c>
      <c r="F84" s="554">
        <v>69</v>
      </c>
      <c r="G84" s="554">
        <v>52</v>
      </c>
      <c r="H84" s="554">
        <v>65</v>
      </c>
      <c r="I84" s="555">
        <v>62</v>
      </c>
      <c r="J84" s="261">
        <v>5</v>
      </c>
      <c r="K84" s="264">
        <v>8.064516129032258</v>
      </c>
    </row>
    <row r="85" spans="1:11" s="258" customFormat="1" ht="13.5" customHeight="1" x14ac:dyDescent="0.2">
      <c r="A85" s="271" t="s">
        <v>317</v>
      </c>
      <c r="B85" s="272" t="s">
        <v>318</v>
      </c>
      <c r="C85" s="273"/>
      <c r="D85" s="274">
        <v>2.1072518529283535</v>
      </c>
      <c r="E85" s="275">
        <v>145</v>
      </c>
      <c r="F85" s="276">
        <v>141</v>
      </c>
      <c r="G85" s="276">
        <v>141</v>
      </c>
      <c r="H85" s="276">
        <v>139</v>
      </c>
      <c r="I85" s="277">
        <v>146</v>
      </c>
      <c r="J85" s="275">
        <v>-1</v>
      </c>
      <c r="K85" s="552">
        <v>-0.68493150684931503</v>
      </c>
    </row>
    <row r="86" spans="1:11" ht="12.75" customHeight="1" x14ac:dyDescent="0.2">
      <c r="A86" s="114"/>
      <c r="B86" s="289"/>
      <c r="C86" s="289"/>
      <c r="D86" s="290"/>
      <c r="E86" s="290"/>
      <c r="F86" s="290"/>
      <c r="G86" s="290"/>
      <c r="H86" s="290"/>
      <c r="I86" s="290"/>
      <c r="J86" s="298"/>
      <c r="K86" s="115" t="s">
        <v>35</v>
      </c>
    </row>
    <row r="87" spans="1:11" ht="15.75" customHeight="1" x14ac:dyDescent="0.2">
      <c r="A87" s="292" t="s">
        <v>114</v>
      </c>
      <c r="B87" s="114"/>
      <c r="C87" s="114"/>
      <c r="D87" s="114"/>
      <c r="E87" s="114"/>
      <c r="F87" s="114"/>
      <c r="G87" s="114"/>
      <c r="H87" s="114"/>
      <c r="I87" s="114"/>
      <c r="J87" s="114"/>
      <c r="K87" s="114"/>
    </row>
    <row r="88" spans="1:11" ht="15.75" customHeight="1" x14ac:dyDescent="0.2">
      <c r="A88" s="278" t="s">
        <v>319</v>
      </c>
      <c r="B88" s="114"/>
      <c r="C88" s="114"/>
      <c r="D88" s="114"/>
      <c r="E88" s="114"/>
      <c r="F88" s="114"/>
      <c r="G88" s="114"/>
      <c r="H88" s="114"/>
      <c r="I88" s="114"/>
      <c r="J88" s="114"/>
      <c r="K88" s="114"/>
    </row>
    <row r="89" spans="1:11" ht="49.5" customHeight="1" x14ac:dyDescent="0.2">
      <c r="A89" s="117" t="s">
        <v>320</v>
      </c>
      <c r="B89" s="117"/>
      <c r="C89" s="117"/>
      <c r="D89" s="117"/>
      <c r="E89" s="117"/>
      <c r="F89" s="117"/>
      <c r="G89" s="117"/>
      <c r="H89" s="117"/>
      <c r="I89" s="117"/>
      <c r="J89" s="117"/>
      <c r="K89" s="117"/>
    </row>
    <row r="90" spans="1:11" ht="21" customHeight="1" x14ac:dyDescent="0.2">
      <c r="A90" s="117" t="s">
        <v>321</v>
      </c>
      <c r="B90" s="117"/>
      <c r="C90" s="117"/>
      <c r="D90" s="117"/>
      <c r="E90" s="117"/>
      <c r="F90" s="117"/>
      <c r="G90" s="117"/>
      <c r="H90" s="117"/>
      <c r="I90" s="117"/>
      <c r="J90" s="117"/>
      <c r="K90" s="117"/>
    </row>
    <row r="91" spans="1:11" ht="15.75" customHeight="1" x14ac:dyDescent="0.2">
      <c r="A91" s="117" t="s">
        <v>322</v>
      </c>
      <c r="B91" s="117"/>
      <c r="C91" s="117"/>
      <c r="D91" s="117"/>
      <c r="E91" s="117"/>
      <c r="F91" s="117"/>
      <c r="G91" s="117"/>
      <c r="H91" s="117"/>
      <c r="I91" s="117"/>
      <c r="J91" s="117"/>
      <c r="K91" s="117"/>
    </row>
    <row r="92" spans="1:11" ht="15.75" customHeight="1" x14ac:dyDescent="0.2">
      <c r="A92" s="87"/>
      <c r="B92" s="87"/>
      <c r="C92" s="87"/>
      <c r="D92" s="293"/>
      <c r="E92" s="294"/>
      <c r="F92" s="294"/>
      <c r="G92" s="294"/>
      <c r="H92" s="294"/>
      <c r="I92" s="294"/>
      <c r="J92" s="294"/>
      <c r="K92" s="295"/>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7"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4F04B-1C00-464F-8C5D-1523E82981FA}">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4" customWidth="1"/>
    <col min="2" max="2" width="3.5703125" style="88" customWidth="1"/>
    <col min="3" max="3" width="3.7109375" style="54" customWidth="1"/>
    <col min="4" max="4" width="6.42578125" style="88" customWidth="1"/>
    <col min="5" max="5" width="17.7109375" style="88" customWidth="1"/>
    <col min="6" max="11" width="9.7109375" style="121" customWidth="1"/>
    <col min="12" max="12" width="8.7109375" style="122" customWidth="1"/>
    <col min="13" max="13" width="9.7109375" style="54" customWidth="1"/>
    <col min="14" max="16384" width="8.85546875" style="54"/>
  </cols>
  <sheetData>
    <row r="1" spans="1:17" customFormat="1" ht="36.75" customHeight="1" x14ac:dyDescent="0.2">
      <c r="A1" s="299"/>
      <c r="B1" s="300"/>
      <c r="C1" s="300"/>
      <c r="D1" s="301"/>
      <c r="E1" s="301"/>
      <c r="F1" s="301"/>
      <c r="G1" s="301"/>
      <c r="H1" s="301"/>
      <c r="I1" s="300"/>
      <c r="J1" s="300"/>
      <c r="K1" s="302"/>
      <c r="L1" s="35" t="s">
        <v>38</v>
      </c>
    </row>
    <row r="2" spans="1:17" customFormat="1" ht="11.25" customHeight="1" x14ac:dyDescent="0.2">
      <c r="A2" s="36"/>
      <c r="B2" s="37"/>
      <c r="C2" s="37"/>
      <c r="D2" s="37"/>
      <c r="E2" s="37"/>
      <c r="F2" s="37"/>
      <c r="G2" s="37"/>
      <c r="H2" s="37"/>
      <c r="I2" s="37"/>
      <c r="J2" s="37"/>
    </row>
    <row r="3" spans="1:17" s="40" customFormat="1" ht="24.95" customHeight="1" x14ac:dyDescent="0.2">
      <c r="A3" s="38" t="s">
        <v>333</v>
      </c>
      <c r="B3" s="38"/>
      <c r="C3" s="38"/>
      <c r="D3" s="38"/>
      <c r="E3" s="38"/>
      <c r="F3" s="38"/>
      <c r="G3" s="38"/>
      <c r="H3" s="38"/>
      <c r="I3" s="38"/>
      <c r="J3" s="38"/>
      <c r="K3" s="38"/>
      <c r="L3" s="38"/>
    </row>
    <row r="4" spans="1:17" s="40" customFormat="1" ht="12" customHeight="1" x14ac:dyDescent="0.2">
      <c r="A4" s="54" t="s">
        <v>84</v>
      </c>
      <c r="B4" s="54"/>
      <c r="C4" s="54"/>
      <c r="D4" s="54"/>
      <c r="E4" s="54"/>
      <c r="F4" s="54"/>
      <c r="G4" s="54"/>
      <c r="H4" s="54"/>
      <c r="I4" s="54"/>
      <c r="J4" s="54"/>
      <c r="K4" s="54"/>
      <c r="L4" s="54"/>
    </row>
    <row r="5" spans="1:17" s="40" customFormat="1" ht="12" customHeight="1" x14ac:dyDescent="0.2">
      <c r="A5" s="303" t="s">
        <v>334</v>
      </c>
      <c r="B5" s="303"/>
      <c r="C5" s="303"/>
      <c r="D5" s="303"/>
      <c r="E5" s="78"/>
      <c r="F5" s="78"/>
      <c r="G5" s="78"/>
      <c r="H5" s="78"/>
      <c r="I5" s="78"/>
      <c r="J5" s="78"/>
      <c r="K5" s="78"/>
      <c r="L5" s="78"/>
    </row>
    <row r="6" spans="1:17" s="40" customFormat="1" ht="11.25" customHeight="1" x14ac:dyDescent="0.2">
      <c r="A6" s="87"/>
      <c r="B6" s="87"/>
      <c r="C6" s="87"/>
      <c r="D6" s="87"/>
      <c r="E6" s="78"/>
      <c r="F6" s="78"/>
      <c r="G6" s="78"/>
      <c r="H6" s="78"/>
      <c r="I6" s="78"/>
      <c r="J6" s="78"/>
      <c r="K6" s="78"/>
      <c r="L6" s="78"/>
    </row>
    <row r="7" spans="1:17" customFormat="1" ht="12" customHeight="1" x14ac:dyDescent="0.2">
      <c r="A7" s="304" t="s">
        <v>335</v>
      </c>
      <c r="B7" s="304"/>
      <c r="C7" s="304"/>
      <c r="D7" s="304"/>
      <c r="E7" s="304"/>
      <c r="F7" s="305" t="s">
        <v>96</v>
      </c>
      <c r="G7" s="306"/>
      <c r="H7" s="306"/>
      <c r="I7" s="306"/>
      <c r="J7" s="306"/>
      <c r="K7" s="306"/>
      <c r="L7" s="307"/>
      <c r="M7" s="54"/>
      <c r="N7" s="54"/>
      <c r="O7" s="54"/>
      <c r="P7" s="54"/>
      <c r="Q7" s="54"/>
    </row>
    <row r="8" spans="1:17" ht="42" customHeight="1" x14ac:dyDescent="0.2">
      <c r="A8" s="304"/>
      <c r="B8" s="304"/>
      <c r="C8" s="304"/>
      <c r="D8" s="304"/>
      <c r="E8" s="304"/>
      <c r="F8" s="308" t="s">
        <v>334</v>
      </c>
      <c r="G8" s="308" t="s">
        <v>336</v>
      </c>
      <c r="H8" s="308" t="s">
        <v>337</v>
      </c>
      <c r="I8" s="308" t="s">
        <v>338</v>
      </c>
      <c r="J8" s="308" t="s">
        <v>339</v>
      </c>
      <c r="K8" s="309" t="s">
        <v>340</v>
      </c>
      <c r="L8" s="310"/>
    </row>
    <row r="9" spans="1:17" ht="12" customHeight="1" x14ac:dyDescent="0.2">
      <c r="A9" s="304"/>
      <c r="B9" s="304"/>
      <c r="C9" s="304"/>
      <c r="D9" s="304"/>
      <c r="E9" s="304"/>
      <c r="F9" s="311"/>
      <c r="G9" s="311"/>
      <c r="H9" s="311"/>
      <c r="I9" s="311"/>
      <c r="J9" s="311"/>
      <c r="K9" s="312" t="s">
        <v>94</v>
      </c>
      <c r="L9" s="313" t="s">
        <v>341</v>
      </c>
    </row>
    <row r="10" spans="1:17" ht="12" customHeight="1" x14ac:dyDescent="0.2">
      <c r="A10" s="314"/>
      <c r="B10" s="314"/>
      <c r="C10" s="314"/>
      <c r="D10" s="314"/>
      <c r="E10" s="315"/>
      <c r="F10" s="316">
        <v>1</v>
      </c>
      <c r="G10" s="317">
        <v>2</v>
      </c>
      <c r="H10" s="317">
        <v>3</v>
      </c>
      <c r="I10" s="317">
        <v>4</v>
      </c>
      <c r="J10" s="317">
        <v>5</v>
      </c>
      <c r="K10" s="317">
        <v>6</v>
      </c>
      <c r="L10" s="317">
        <v>7</v>
      </c>
      <c r="M10" s="68"/>
    </row>
    <row r="11" spans="1:17" ht="27.75" customHeight="1" x14ac:dyDescent="0.2">
      <c r="A11" s="318" t="s">
        <v>342</v>
      </c>
      <c r="B11" s="319"/>
      <c r="C11" s="319"/>
      <c r="D11" s="319"/>
      <c r="E11" s="320"/>
      <c r="F11" s="321"/>
      <c r="G11" s="321"/>
      <c r="H11" s="321"/>
      <c r="I11" s="321"/>
      <c r="J11" s="322"/>
      <c r="K11" s="321"/>
      <c r="L11" s="322"/>
    </row>
    <row r="12" spans="1:17" ht="15.75" customHeight="1" x14ac:dyDescent="0.2">
      <c r="A12" s="323" t="s">
        <v>96</v>
      </c>
      <c r="B12" s="324"/>
      <c r="C12" s="325"/>
      <c r="D12" s="325"/>
      <c r="E12" s="326"/>
      <c r="F12" s="80">
        <v>2778</v>
      </c>
      <c r="G12" s="80">
        <v>4631</v>
      </c>
      <c r="H12" s="80">
        <v>3413</v>
      </c>
      <c r="I12" s="80">
        <v>4010</v>
      </c>
      <c r="J12" s="538">
        <v>3232</v>
      </c>
      <c r="K12" s="539">
        <v>-454</v>
      </c>
      <c r="L12" s="327">
        <v>-14.047029702970297</v>
      </c>
    </row>
    <row r="13" spans="1:17" ht="15" customHeight="1" x14ac:dyDescent="0.2">
      <c r="A13" s="328" t="s">
        <v>343</v>
      </c>
      <c r="B13" s="87" t="s">
        <v>344</v>
      </c>
      <c r="C13" s="325"/>
      <c r="D13" s="325"/>
      <c r="E13" s="326"/>
      <c r="F13" s="80">
        <v>1575</v>
      </c>
      <c r="G13" s="80">
        <v>2660</v>
      </c>
      <c r="H13" s="80">
        <v>2053</v>
      </c>
      <c r="I13" s="80">
        <v>2425</v>
      </c>
      <c r="J13" s="538">
        <v>1770</v>
      </c>
      <c r="K13" s="539">
        <v>-195</v>
      </c>
      <c r="L13" s="327">
        <v>-11.016949152542374</v>
      </c>
    </row>
    <row r="14" spans="1:17" ht="22.5" customHeight="1" x14ac:dyDescent="0.2">
      <c r="A14" s="328"/>
      <c r="B14" s="87" t="s">
        <v>345</v>
      </c>
      <c r="C14" s="325"/>
      <c r="D14" s="325"/>
      <c r="E14" s="326"/>
      <c r="F14" s="80">
        <v>1203</v>
      </c>
      <c r="G14" s="80">
        <v>1971</v>
      </c>
      <c r="H14" s="80">
        <v>1360</v>
      </c>
      <c r="I14" s="80">
        <v>1585</v>
      </c>
      <c r="J14" s="538">
        <v>1462</v>
      </c>
      <c r="K14" s="539">
        <v>-259</v>
      </c>
      <c r="L14" s="327">
        <v>-17.715458276333788</v>
      </c>
    </row>
    <row r="15" spans="1:17" ht="15" customHeight="1" x14ac:dyDescent="0.2">
      <c r="A15" s="328" t="s">
        <v>346</v>
      </c>
      <c r="B15" s="87" t="s">
        <v>100</v>
      </c>
      <c r="C15" s="325"/>
      <c r="D15" s="325"/>
      <c r="E15" s="326"/>
      <c r="F15" s="80">
        <v>613</v>
      </c>
      <c r="G15" s="80">
        <v>1599</v>
      </c>
      <c r="H15" s="80">
        <v>538</v>
      </c>
      <c r="I15" s="80">
        <v>677</v>
      </c>
      <c r="J15" s="538">
        <v>554</v>
      </c>
      <c r="K15" s="539">
        <v>59</v>
      </c>
      <c r="L15" s="327">
        <v>10.649819494584838</v>
      </c>
    </row>
    <row r="16" spans="1:17" ht="15" customHeight="1" x14ac:dyDescent="0.2">
      <c r="A16" s="328"/>
      <c r="B16" s="87" t="s">
        <v>101</v>
      </c>
      <c r="C16" s="325"/>
      <c r="D16" s="325"/>
      <c r="E16" s="326"/>
      <c r="F16" s="80">
        <v>1766</v>
      </c>
      <c r="G16" s="80">
        <v>2457</v>
      </c>
      <c r="H16" s="80">
        <v>2227</v>
      </c>
      <c r="I16" s="80">
        <v>2675</v>
      </c>
      <c r="J16" s="538">
        <v>2078</v>
      </c>
      <c r="K16" s="539">
        <v>-312</v>
      </c>
      <c r="L16" s="327">
        <v>-15.014436958614052</v>
      </c>
    </row>
    <row r="17" spans="1:12" ht="15" customHeight="1" x14ac:dyDescent="0.2">
      <c r="A17" s="328"/>
      <c r="B17" s="87" t="s">
        <v>102</v>
      </c>
      <c r="C17" s="325"/>
      <c r="D17" s="325"/>
      <c r="E17" s="326"/>
      <c r="F17" s="80">
        <v>358</v>
      </c>
      <c r="G17" s="80">
        <v>504</v>
      </c>
      <c r="H17" s="80">
        <v>577</v>
      </c>
      <c r="I17" s="80">
        <v>590</v>
      </c>
      <c r="J17" s="538">
        <v>557</v>
      </c>
      <c r="K17" s="539">
        <v>-199</v>
      </c>
      <c r="L17" s="327">
        <v>-35.727109515260324</v>
      </c>
    </row>
    <row r="18" spans="1:12" ht="15" customHeight="1" x14ac:dyDescent="0.2">
      <c r="A18" s="328"/>
      <c r="B18" s="87" t="s">
        <v>103</v>
      </c>
      <c r="C18" s="325"/>
      <c r="D18" s="325"/>
      <c r="E18" s="326"/>
      <c r="F18" s="80">
        <v>41</v>
      </c>
      <c r="G18" s="80">
        <v>71</v>
      </c>
      <c r="H18" s="80">
        <v>71</v>
      </c>
      <c r="I18" s="80">
        <v>68</v>
      </c>
      <c r="J18" s="538">
        <v>43</v>
      </c>
      <c r="K18" s="539">
        <v>-2</v>
      </c>
      <c r="L18" s="327">
        <v>-4.6511627906976747</v>
      </c>
    </row>
    <row r="19" spans="1:12" ht="15" customHeight="1" x14ac:dyDescent="0.2">
      <c r="A19" s="84" t="s">
        <v>105</v>
      </c>
      <c r="B19" s="85" t="s">
        <v>175</v>
      </c>
      <c r="C19" s="325"/>
      <c r="D19" s="325"/>
      <c r="E19" s="326"/>
      <c r="F19" s="80">
        <v>1856</v>
      </c>
      <c r="G19" s="80">
        <v>3328</v>
      </c>
      <c r="H19" s="80">
        <v>2323</v>
      </c>
      <c r="I19" s="80">
        <v>2780</v>
      </c>
      <c r="J19" s="538">
        <v>2257</v>
      </c>
      <c r="K19" s="539">
        <v>-401</v>
      </c>
      <c r="L19" s="327">
        <v>-17.766947275143995</v>
      </c>
    </row>
    <row r="20" spans="1:12" ht="15" customHeight="1" x14ac:dyDescent="0.2">
      <c r="A20" s="84"/>
      <c r="B20" s="85" t="s">
        <v>176</v>
      </c>
      <c r="C20" s="325"/>
      <c r="D20" s="325"/>
      <c r="E20" s="326"/>
      <c r="F20" s="80">
        <v>922</v>
      </c>
      <c r="G20" s="80">
        <v>1303</v>
      </c>
      <c r="H20" s="80">
        <v>1090</v>
      </c>
      <c r="I20" s="80">
        <v>1230</v>
      </c>
      <c r="J20" s="538">
        <v>975</v>
      </c>
      <c r="K20" s="539">
        <v>-53</v>
      </c>
      <c r="L20" s="327">
        <v>-5.4358974358974361</v>
      </c>
    </row>
    <row r="21" spans="1:12" ht="15" customHeight="1" x14ac:dyDescent="0.2">
      <c r="A21" s="84" t="s">
        <v>105</v>
      </c>
      <c r="B21" s="85" t="s">
        <v>108</v>
      </c>
      <c r="C21" s="325"/>
      <c r="D21" s="325"/>
      <c r="E21" s="326"/>
      <c r="F21" s="80">
        <v>1929</v>
      </c>
      <c r="G21" s="80">
        <v>3541</v>
      </c>
      <c r="H21" s="80">
        <v>2533</v>
      </c>
      <c r="I21" s="80">
        <v>3049</v>
      </c>
      <c r="J21" s="538">
        <v>2390</v>
      </c>
      <c r="K21" s="539">
        <v>-461</v>
      </c>
      <c r="L21" s="327">
        <v>-19.288702928870293</v>
      </c>
    </row>
    <row r="22" spans="1:12" ht="15" customHeight="1" x14ac:dyDescent="0.2">
      <c r="A22" s="84"/>
      <c r="B22" s="85" t="s">
        <v>109</v>
      </c>
      <c r="C22" s="325"/>
      <c r="D22" s="325"/>
      <c r="E22" s="326"/>
      <c r="F22" s="80">
        <v>849</v>
      </c>
      <c r="G22" s="80">
        <v>1090</v>
      </c>
      <c r="H22" s="80">
        <v>880</v>
      </c>
      <c r="I22" s="80">
        <v>961</v>
      </c>
      <c r="J22" s="538">
        <v>842</v>
      </c>
      <c r="K22" s="539">
        <v>7</v>
      </c>
      <c r="L22" s="327">
        <v>0.83135391923990498</v>
      </c>
    </row>
    <row r="23" spans="1:12" ht="15" customHeight="1" x14ac:dyDescent="0.2">
      <c r="A23" s="329" t="s">
        <v>346</v>
      </c>
      <c r="B23" s="330" t="s">
        <v>188</v>
      </c>
      <c r="C23" s="331"/>
      <c r="D23" s="331"/>
      <c r="E23" s="332"/>
      <c r="F23" s="540">
        <v>103</v>
      </c>
      <c r="G23" s="540">
        <v>760</v>
      </c>
      <c r="H23" s="540">
        <v>40</v>
      </c>
      <c r="I23" s="540">
        <v>70</v>
      </c>
      <c r="J23" s="541">
        <v>73</v>
      </c>
      <c r="K23" s="542">
        <v>30</v>
      </c>
      <c r="L23" s="333">
        <v>41.095890410958901</v>
      </c>
    </row>
    <row r="24" spans="1:12" ht="15" customHeight="1" x14ac:dyDescent="0.2">
      <c r="A24" s="334" t="s">
        <v>347</v>
      </c>
      <c r="B24" s="335"/>
      <c r="C24" s="335"/>
      <c r="D24" s="335"/>
      <c r="E24" s="336"/>
      <c r="F24" s="337"/>
      <c r="G24" s="337"/>
      <c r="H24" s="337"/>
      <c r="I24" s="337"/>
      <c r="J24" s="337"/>
      <c r="K24" s="338"/>
      <c r="L24" s="339"/>
    </row>
    <row r="25" spans="1:12" ht="15" customHeight="1" x14ac:dyDescent="0.2">
      <c r="A25" s="340" t="s">
        <v>96</v>
      </c>
      <c r="B25" s="341"/>
      <c r="C25" s="342"/>
      <c r="D25" s="342"/>
      <c r="E25" s="343"/>
      <c r="F25" s="543">
        <v>39.200000000000003</v>
      </c>
      <c r="G25" s="543">
        <v>35.299999999999997</v>
      </c>
      <c r="H25" s="543">
        <v>35.200000000000003</v>
      </c>
      <c r="I25" s="543">
        <v>31.8</v>
      </c>
      <c r="J25" s="543">
        <v>36.4</v>
      </c>
      <c r="K25" s="544" t="s">
        <v>348</v>
      </c>
      <c r="L25" s="345">
        <v>2.8000000000000043</v>
      </c>
    </row>
    <row r="26" spans="1:12" ht="15" customHeight="1" x14ac:dyDescent="0.2">
      <c r="A26" s="346" t="s">
        <v>97</v>
      </c>
      <c r="B26" s="347" t="s">
        <v>344</v>
      </c>
      <c r="C26" s="342"/>
      <c r="D26" s="342"/>
      <c r="E26" s="343"/>
      <c r="F26" s="543">
        <v>36.200000000000003</v>
      </c>
      <c r="G26" s="543">
        <v>36.299999999999997</v>
      </c>
      <c r="H26" s="543">
        <v>35.5</v>
      </c>
      <c r="I26" s="543">
        <v>30.4</v>
      </c>
      <c r="J26" s="345">
        <v>38.299999999999997</v>
      </c>
      <c r="K26" s="544" t="s">
        <v>348</v>
      </c>
      <c r="L26" s="345">
        <v>-2.0999999999999943</v>
      </c>
    </row>
    <row r="27" spans="1:12" ht="15" customHeight="1" x14ac:dyDescent="0.2">
      <c r="A27" s="346"/>
      <c r="B27" s="347" t="s">
        <v>345</v>
      </c>
      <c r="C27" s="342"/>
      <c r="D27" s="342"/>
      <c r="E27" s="343"/>
      <c r="F27" s="543">
        <v>43.2</v>
      </c>
      <c r="G27" s="543">
        <v>34</v>
      </c>
      <c r="H27" s="543">
        <v>34.799999999999997</v>
      </c>
      <c r="I27" s="543">
        <v>34</v>
      </c>
      <c r="J27" s="543">
        <v>34.200000000000003</v>
      </c>
      <c r="K27" s="544" t="s">
        <v>348</v>
      </c>
      <c r="L27" s="345">
        <v>9</v>
      </c>
    </row>
    <row r="28" spans="1:12" ht="15" customHeight="1" x14ac:dyDescent="0.2">
      <c r="A28" s="346" t="s">
        <v>105</v>
      </c>
      <c r="B28" s="347" t="s">
        <v>100</v>
      </c>
      <c r="C28" s="342"/>
      <c r="D28" s="342"/>
      <c r="E28" s="343"/>
      <c r="F28" s="543">
        <v>44</v>
      </c>
      <c r="G28" s="543">
        <v>45.8</v>
      </c>
      <c r="H28" s="543">
        <v>47.7</v>
      </c>
      <c r="I28" s="543">
        <v>42.1</v>
      </c>
      <c r="J28" s="543">
        <v>44.6</v>
      </c>
      <c r="K28" s="544" t="s">
        <v>348</v>
      </c>
      <c r="L28" s="345">
        <v>-0.60000000000000142</v>
      </c>
    </row>
    <row r="29" spans="1:12" ht="11.25" x14ac:dyDescent="0.2">
      <c r="A29" s="346"/>
      <c r="B29" s="347" t="s">
        <v>101</v>
      </c>
      <c r="C29" s="342"/>
      <c r="D29" s="342"/>
      <c r="E29" s="343"/>
      <c r="F29" s="543">
        <v>38.5</v>
      </c>
      <c r="G29" s="543">
        <v>33.200000000000003</v>
      </c>
      <c r="H29" s="543">
        <v>33.9</v>
      </c>
      <c r="I29" s="543">
        <v>30.3</v>
      </c>
      <c r="J29" s="345">
        <v>37.5</v>
      </c>
      <c r="K29" s="544" t="s">
        <v>348</v>
      </c>
      <c r="L29" s="345">
        <v>1</v>
      </c>
    </row>
    <row r="30" spans="1:12" ht="15" customHeight="1" x14ac:dyDescent="0.2">
      <c r="A30" s="346"/>
      <c r="B30" s="347" t="s">
        <v>102</v>
      </c>
      <c r="C30" s="342"/>
      <c r="D30" s="342"/>
      <c r="E30" s="343"/>
      <c r="F30" s="543">
        <v>34.5</v>
      </c>
      <c r="G30" s="543">
        <v>26</v>
      </c>
      <c r="H30" s="543">
        <v>28.2</v>
      </c>
      <c r="I30" s="543">
        <v>26.4</v>
      </c>
      <c r="J30" s="543">
        <v>25.6</v>
      </c>
      <c r="K30" s="544" t="s">
        <v>348</v>
      </c>
      <c r="L30" s="345">
        <v>8.8999999999999986</v>
      </c>
    </row>
    <row r="31" spans="1:12" ht="15" customHeight="1" x14ac:dyDescent="0.2">
      <c r="A31" s="346"/>
      <c r="B31" s="347" t="s">
        <v>103</v>
      </c>
      <c r="C31" s="342"/>
      <c r="D31" s="342"/>
      <c r="E31" s="343"/>
      <c r="F31" s="543">
        <v>51.2</v>
      </c>
      <c r="G31" s="543">
        <v>47.9</v>
      </c>
      <c r="H31" s="543">
        <v>45.1</v>
      </c>
      <c r="I31" s="543">
        <v>46.3</v>
      </c>
      <c r="J31" s="543">
        <v>33.299999999999997</v>
      </c>
      <c r="K31" s="544" t="s">
        <v>348</v>
      </c>
      <c r="L31" s="345">
        <v>17.900000000000006</v>
      </c>
    </row>
    <row r="32" spans="1:12" ht="15" customHeight="1" x14ac:dyDescent="0.2">
      <c r="A32" s="348" t="s">
        <v>105</v>
      </c>
      <c r="B32" s="349" t="s">
        <v>175</v>
      </c>
      <c r="C32" s="342"/>
      <c r="D32" s="342"/>
      <c r="E32" s="343"/>
      <c r="F32" s="543">
        <v>37.6</v>
      </c>
      <c r="G32" s="543">
        <v>35.6</v>
      </c>
      <c r="H32" s="543">
        <v>33.700000000000003</v>
      </c>
      <c r="I32" s="543">
        <v>31.8</v>
      </c>
      <c r="J32" s="345">
        <v>36.5</v>
      </c>
      <c r="K32" s="544" t="s">
        <v>348</v>
      </c>
      <c r="L32" s="345">
        <v>1.1000000000000014</v>
      </c>
    </row>
    <row r="33" spans="1:12" ht="15" customHeight="1" x14ac:dyDescent="0.2">
      <c r="A33" s="348"/>
      <c r="B33" s="349" t="s">
        <v>176</v>
      </c>
      <c r="C33" s="342"/>
      <c r="D33" s="342"/>
      <c r="E33" s="343"/>
      <c r="F33" s="543">
        <v>42.6</v>
      </c>
      <c r="G33" s="543">
        <v>34.700000000000003</v>
      </c>
      <c r="H33" s="543">
        <v>38.6</v>
      </c>
      <c r="I33" s="543">
        <v>31.7</v>
      </c>
      <c r="J33" s="543">
        <v>36.200000000000003</v>
      </c>
      <c r="K33" s="544" t="s">
        <v>348</v>
      </c>
      <c r="L33" s="345">
        <v>6.3999999999999986</v>
      </c>
    </row>
    <row r="34" spans="1:12" s="350" customFormat="1" ht="15" customHeight="1" x14ac:dyDescent="0.2">
      <c r="A34" s="348" t="s">
        <v>105</v>
      </c>
      <c r="B34" s="349" t="s">
        <v>108</v>
      </c>
      <c r="C34" s="342"/>
      <c r="D34" s="342"/>
      <c r="E34" s="343"/>
      <c r="F34" s="543">
        <v>34.1</v>
      </c>
      <c r="G34" s="543">
        <v>28.8</v>
      </c>
      <c r="H34" s="543">
        <v>27</v>
      </c>
      <c r="I34" s="543">
        <v>23.6</v>
      </c>
      <c r="J34" s="543">
        <v>28.5</v>
      </c>
      <c r="K34" s="544" t="s">
        <v>348</v>
      </c>
      <c r="L34" s="345">
        <v>5.6000000000000014</v>
      </c>
    </row>
    <row r="35" spans="1:12" s="350" customFormat="1" ht="11.25" x14ac:dyDescent="0.2">
      <c r="A35" s="351"/>
      <c r="B35" s="352" t="s">
        <v>109</v>
      </c>
      <c r="C35" s="353"/>
      <c r="D35" s="353"/>
      <c r="E35" s="354"/>
      <c r="F35" s="545">
        <v>50.8</v>
      </c>
      <c r="G35" s="545">
        <v>53.8</v>
      </c>
      <c r="H35" s="545">
        <v>58.1</v>
      </c>
      <c r="I35" s="545">
        <v>57.1</v>
      </c>
      <c r="J35" s="546">
        <v>58.4</v>
      </c>
      <c r="K35" s="547" t="s">
        <v>348</v>
      </c>
      <c r="L35" s="355">
        <v>-7.6000000000000014</v>
      </c>
    </row>
    <row r="36" spans="1:12" s="350" customFormat="1" ht="15.95" customHeight="1" x14ac:dyDescent="0.2">
      <c r="A36" s="356" t="s">
        <v>349</v>
      </c>
      <c r="B36" s="357"/>
      <c r="C36" s="358"/>
      <c r="D36" s="357"/>
      <c r="E36" s="359"/>
      <c r="F36" s="548">
        <v>2611</v>
      </c>
      <c r="G36" s="548">
        <v>3758</v>
      </c>
      <c r="H36" s="548">
        <v>3312</v>
      </c>
      <c r="I36" s="548">
        <v>3885</v>
      </c>
      <c r="J36" s="548">
        <v>3108</v>
      </c>
      <c r="K36" s="344">
        <v>-497</v>
      </c>
      <c r="L36" s="360">
        <v>-15.990990990990991</v>
      </c>
    </row>
    <row r="37" spans="1:12" s="350" customFormat="1" ht="15.95" customHeight="1" x14ac:dyDescent="0.2">
      <c r="A37" s="361"/>
      <c r="B37" s="362" t="s">
        <v>105</v>
      </c>
      <c r="C37" s="362" t="s">
        <v>350</v>
      </c>
      <c r="D37" s="362"/>
      <c r="E37" s="363"/>
      <c r="F37" s="548">
        <v>1024</v>
      </c>
      <c r="G37" s="548">
        <v>1327</v>
      </c>
      <c r="H37" s="548">
        <v>1167</v>
      </c>
      <c r="I37" s="548">
        <v>1235</v>
      </c>
      <c r="J37" s="548">
        <v>1132</v>
      </c>
      <c r="K37" s="344">
        <v>-108</v>
      </c>
      <c r="L37" s="360">
        <v>-9.5406360424028271</v>
      </c>
    </row>
    <row r="38" spans="1:12" s="350" customFormat="1" ht="15.95" customHeight="1" x14ac:dyDescent="0.2">
      <c r="A38" s="361"/>
      <c r="B38" s="349" t="s">
        <v>97</v>
      </c>
      <c r="C38" s="349" t="s">
        <v>98</v>
      </c>
      <c r="D38" s="364"/>
      <c r="E38" s="363"/>
      <c r="F38" s="548">
        <v>1481</v>
      </c>
      <c r="G38" s="548">
        <v>2194</v>
      </c>
      <c r="H38" s="548">
        <v>1990</v>
      </c>
      <c r="I38" s="548">
        <v>2359</v>
      </c>
      <c r="J38" s="549">
        <v>1709</v>
      </c>
      <c r="K38" s="344">
        <v>-228</v>
      </c>
      <c r="L38" s="360">
        <v>-13.34113516676419</v>
      </c>
    </row>
    <row r="39" spans="1:12" s="350" customFormat="1" ht="15.95" customHeight="1" x14ac:dyDescent="0.2">
      <c r="A39" s="361"/>
      <c r="B39" s="364"/>
      <c r="C39" s="362" t="s">
        <v>351</v>
      </c>
      <c r="D39" s="364"/>
      <c r="E39" s="363"/>
      <c r="F39" s="548">
        <v>536</v>
      </c>
      <c r="G39" s="548">
        <v>796</v>
      </c>
      <c r="H39" s="548">
        <v>707</v>
      </c>
      <c r="I39" s="548">
        <v>716</v>
      </c>
      <c r="J39" s="548">
        <v>654</v>
      </c>
      <c r="K39" s="344">
        <v>-118</v>
      </c>
      <c r="L39" s="360">
        <v>-18.042813455657491</v>
      </c>
    </row>
    <row r="40" spans="1:12" s="350" customFormat="1" ht="15.95" customHeight="1" x14ac:dyDescent="0.2">
      <c r="A40" s="361"/>
      <c r="B40" s="349"/>
      <c r="C40" s="349" t="s">
        <v>99</v>
      </c>
      <c r="D40" s="364"/>
      <c r="E40" s="363"/>
      <c r="F40" s="548">
        <v>1130</v>
      </c>
      <c r="G40" s="548">
        <v>1564</v>
      </c>
      <c r="H40" s="548">
        <v>1322</v>
      </c>
      <c r="I40" s="548">
        <v>1526</v>
      </c>
      <c r="J40" s="548">
        <v>1399</v>
      </c>
      <c r="K40" s="344">
        <v>-269</v>
      </c>
      <c r="L40" s="360">
        <v>-19.228020014295925</v>
      </c>
    </row>
    <row r="41" spans="1:12" s="350" customFormat="1" ht="24" customHeight="1" x14ac:dyDescent="0.2">
      <c r="A41" s="361"/>
      <c r="B41" s="364"/>
      <c r="C41" s="362" t="s">
        <v>351</v>
      </c>
      <c r="D41" s="364"/>
      <c r="E41" s="363"/>
      <c r="F41" s="548">
        <v>488</v>
      </c>
      <c r="G41" s="548">
        <v>531</v>
      </c>
      <c r="H41" s="548">
        <v>460</v>
      </c>
      <c r="I41" s="548">
        <v>519</v>
      </c>
      <c r="J41" s="549">
        <v>478</v>
      </c>
      <c r="K41" s="344">
        <v>10</v>
      </c>
      <c r="L41" s="360">
        <v>2.0920502092050208</v>
      </c>
    </row>
    <row r="42" spans="1:12" ht="15" customHeight="1" x14ac:dyDescent="0.2">
      <c r="A42" s="361"/>
      <c r="B42" s="349" t="s">
        <v>105</v>
      </c>
      <c r="C42" s="349" t="s">
        <v>352</v>
      </c>
      <c r="D42" s="364"/>
      <c r="E42" s="363"/>
      <c r="F42" s="548">
        <v>493</v>
      </c>
      <c r="G42" s="548">
        <v>819</v>
      </c>
      <c r="H42" s="548">
        <v>493</v>
      </c>
      <c r="I42" s="548">
        <v>604</v>
      </c>
      <c r="J42" s="548">
        <v>457</v>
      </c>
      <c r="K42" s="344">
        <v>36</v>
      </c>
      <c r="L42" s="360">
        <v>7.8774617067833699</v>
      </c>
    </row>
    <row r="43" spans="1:12" ht="15" customHeight="1" x14ac:dyDescent="0.2">
      <c r="A43" s="361"/>
      <c r="B43" s="364"/>
      <c r="C43" s="362" t="s">
        <v>351</v>
      </c>
      <c r="D43" s="364"/>
      <c r="E43" s="363"/>
      <c r="F43" s="548">
        <v>217</v>
      </c>
      <c r="G43" s="548">
        <v>375</v>
      </c>
      <c r="H43" s="548">
        <v>235</v>
      </c>
      <c r="I43" s="548">
        <v>254</v>
      </c>
      <c r="J43" s="548">
        <v>204</v>
      </c>
      <c r="K43" s="344">
        <v>13</v>
      </c>
      <c r="L43" s="360">
        <v>6.3725490196078427</v>
      </c>
    </row>
    <row r="44" spans="1:12" ht="15" customHeight="1" x14ac:dyDescent="0.2">
      <c r="A44" s="361"/>
      <c r="B44" s="349"/>
      <c r="C44" s="347" t="s">
        <v>101</v>
      </c>
      <c r="D44" s="364"/>
      <c r="E44" s="363"/>
      <c r="F44" s="548">
        <v>1729</v>
      </c>
      <c r="G44" s="548">
        <v>2379</v>
      </c>
      <c r="H44" s="548">
        <v>2194</v>
      </c>
      <c r="I44" s="548">
        <v>2638</v>
      </c>
      <c r="J44" s="549">
        <v>2059</v>
      </c>
      <c r="K44" s="344">
        <v>-330</v>
      </c>
      <c r="L44" s="360">
        <v>-16.027197668771247</v>
      </c>
    </row>
    <row r="45" spans="1:12" ht="15" customHeight="1" x14ac:dyDescent="0.2">
      <c r="A45" s="361"/>
      <c r="B45" s="364"/>
      <c r="C45" s="362" t="s">
        <v>351</v>
      </c>
      <c r="D45" s="364"/>
      <c r="E45" s="363"/>
      <c r="F45" s="548">
        <v>666</v>
      </c>
      <c r="G45" s="548">
        <v>791</v>
      </c>
      <c r="H45" s="548">
        <v>744</v>
      </c>
      <c r="I45" s="548">
        <v>798</v>
      </c>
      <c r="J45" s="548">
        <v>773</v>
      </c>
      <c r="K45" s="344">
        <v>-107</v>
      </c>
      <c r="L45" s="360">
        <v>-13.842173350582147</v>
      </c>
    </row>
    <row r="46" spans="1:12" ht="15" customHeight="1" x14ac:dyDescent="0.2">
      <c r="A46" s="361"/>
      <c r="B46" s="349"/>
      <c r="C46" s="347" t="s">
        <v>102</v>
      </c>
      <c r="D46" s="364"/>
      <c r="E46" s="363"/>
      <c r="F46" s="548">
        <v>348</v>
      </c>
      <c r="G46" s="548">
        <v>489</v>
      </c>
      <c r="H46" s="548">
        <v>554</v>
      </c>
      <c r="I46" s="548">
        <v>576</v>
      </c>
      <c r="J46" s="548">
        <v>550</v>
      </c>
      <c r="K46" s="344">
        <v>-202</v>
      </c>
      <c r="L46" s="360">
        <v>-36.727272727272727</v>
      </c>
    </row>
    <row r="47" spans="1:12" ht="15" customHeight="1" x14ac:dyDescent="0.2">
      <c r="A47" s="361"/>
      <c r="B47" s="364"/>
      <c r="C47" s="362" t="s">
        <v>351</v>
      </c>
      <c r="D47" s="364"/>
      <c r="E47" s="363"/>
      <c r="F47" s="548">
        <v>120</v>
      </c>
      <c r="G47" s="548">
        <v>127</v>
      </c>
      <c r="H47" s="548">
        <v>156</v>
      </c>
      <c r="I47" s="548">
        <v>152</v>
      </c>
      <c r="J47" s="549">
        <v>141</v>
      </c>
      <c r="K47" s="344">
        <v>-21</v>
      </c>
      <c r="L47" s="360">
        <v>-14.893617021276595</v>
      </c>
    </row>
    <row r="48" spans="1:12" ht="15" customHeight="1" x14ac:dyDescent="0.2">
      <c r="A48" s="361"/>
      <c r="B48" s="364"/>
      <c r="C48" s="347" t="s">
        <v>103</v>
      </c>
      <c r="D48" s="365"/>
      <c r="E48" s="366"/>
      <c r="F48" s="548">
        <v>41</v>
      </c>
      <c r="G48" s="548">
        <v>71</v>
      </c>
      <c r="H48" s="548">
        <v>71</v>
      </c>
      <c r="I48" s="548">
        <v>67</v>
      </c>
      <c r="J48" s="548">
        <v>42</v>
      </c>
      <c r="K48" s="344">
        <v>-1</v>
      </c>
      <c r="L48" s="360">
        <v>-2.3809523809523809</v>
      </c>
    </row>
    <row r="49" spans="1:12" ht="15" customHeight="1" x14ac:dyDescent="0.2">
      <c r="A49" s="361"/>
      <c r="B49" s="364"/>
      <c r="C49" s="362" t="s">
        <v>351</v>
      </c>
      <c r="D49" s="364"/>
      <c r="E49" s="363"/>
      <c r="F49" s="548">
        <v>21</v>
      </c>
      <c r="G49" s="548">
        <v>34</v>
      </c>
      <c r="H49" s="548">
        <v>32</v>
      </c>
      <c r="I49" s="548">
        <v>31</v>
      </c>
      <c r="J49" s="548">
        <v>14</v>
      </c>
      <c r="K49" s="344">
        <v>7</v>
      </c>
      <c r="L49" s="360">
        <v>50</v>
      </c>
    </row>
    <row r="50" spans="1:12" ht="15" customHeight="1" x14ac:dyDescent="0.2">
      <c r="A50" s="361"/>
      <c r="B50" s="349" t="s">
        <v>105</v>
      </c>
      <c r="C50" s="362" t="s">
        <v>175</v>
      </c>
      <c r="D50" s="364"/>
      <c r="E50" s="363"/>
      <c r="F50" s="548">
        <v>1749</v>
      </c>
      <c r="G50" s="548">
        <v>2529</v>
      </c>
      <c r="H50" s="548">
        <v>2278</v>
      </c>
      <c r="I50" s="548">
        <v>2698</v>
      </c>
      <c r="J50" s="549">
        <v>2169</v>
      </c>
      <c r="K50" s="344">
        <v>-420</v>
      </c>
      <c r="L50" s="360">
        <v>-19.363762102351313</v>
      </c>
    </row>
    <row r="51" spans="1:12" ht="15" customHeight="1" x14ac:dyDescent="0.2">
      <c r="A51" s="361"/>
      <c r="B51" s="364"/>
      <c r="C51" s="362" t="s">
        <v>351</v>
      </c>
      <c r="D51" s="364"/>
      <c r="E51" s="363"/>
      <c r="F51" s="548">
        <v>657</v>
      </c>
      <c r="G51" s="548">
        <v>900</v>
      </c>
      <c r="H51" s="548">
        <v>768</v>
      </c>
      <c r="I51" s="548">
        <v>859</v>
      </c>
      <c r="J51" s="548">
        <v>792</v>
      </c>
      <c r="K51" s="344">
        <v>-135</v>
      </c>
      <c r="L51" s="360">
        <v>-17.045454545454547</v>
      </c>
    </row>
    <row r="52" spans="1:12" ht="15" customHeight="1" x14ac:dyDescent="0.2">
      <c r="A52" s="361"/>
      <c r="B52" s="349"/>
      <c r="C52" s="362" t="s">
        <v>176</v>
      </c>
      <c r="D52" s="364"/>
      <c r="E52" s="363"/>
      <c r="F52" s="548">
        <v>862</v>
      </c>
      <c r="G52" s="548">
        <v>1229</v>
      </c>
      <c r="H52" s="548">
        <v>1034</v>
      </c>
      <c r="I52" s="548">
        <v>1187</v>
      </c>
      <c r="J52" s="548">
        <v>939</v>
      </c>
      <c r="K52" s="344">
        <v>-77</v>
      </c>
      <c r="L52" s="360">
        <v>-8.2002129925452607</v>
      </c>
    </row>
    <row r="53" spans="1:12" s="115" customFormat="1" ht="11.25" customHeight="1" x14ac:dyDescent="0.2">
      <c r="A53" s="361"/>
      <c r="B53" s="364"/>
      <c r="C53" s="362" t="s">
        <v>351</v>
      </c>
      <c r="D53" s="364"/>
      <c r="E53" s="363"/>
      <c r="F53" s="548">
        <v>367</v>
      </c>
      <c r="G53" s="548">
        <v>427</v>
      </c>
      <c r="H53" s="548">
        <v>399</v>
      </c>
      <c r="I53" s="548">
        <v>376</v>
      </c>
      <c r="J53" s="549">
        <v>340</v>
      </c>
      <c r="K53" s="344">
        <v>27</v>
      </c>
      <c r="L53" s="360">
        <v>7.9411764705882355</v>
      </c>
    </row>
    <row r="54" spans="1:12" s="181" customFormat="1" ht="12.75" customHeight="1" x14ac:dyDescent="0.2">
      <c r="A54" s="361"/>
      <c r="B54" s="349" t="s">
        <v>105</v>
      </c>
      <c r="C54" s="349" t="s">
        <v>108</v>
      </c>
      <c r="D54" s="364"/>
      <c r="E54" s="363"/>
      <c r="F54" s="548">
        <v>1808</v>
      </c>
      <c r="G54" s="548">
        <v>2780</v>
      </c>
      <c r="H54" s="548">
        <v>2438</v>
      </c>
      <c r="I54" s="548">
        <v>2937</v>
      </c>
      <c r="J54" s="548">
        <v>2283</v>
      </c>
      <c r="K54" s="344">
        <v>-475</v>
      </c>
      <c r="L54" s="360">
        <v>-20.805957074025404</v>
      </c>
    </row>
    <row r="55" spans="1:12" ht="11.25" x14ac:dyDescent="0.2">
      <c r="A55" s="361"/>
      <c r="B55" s="364"/>
      <c r="C55" s="362" t="s">
        <v>351</v>
      </c>
      <c r="D55" s="364"/>
      <c r="E55" s="363"/>
      <c r="F55" s="548">
        <v>616</v>
      </c>
      <c r="G55" s="548">
        <v>801</v>
      </c>
      <c r="H55" s="548">
        <v>659</v>
      </c>
      <c r="I55" s="548">
        <v>694</v>
      </c>
      <c r="J55" s="548">
        <v>650</v>
      </c>
      <c r="K55" s="344">
        <v>-34</v>
      </c>
      <c r="L55" s="360">
        <v>-5.2307692307692308</v>
      </c>
    </row>
    <row r="56" spans="1:12" ht="14.25" customHeight="1" x14ac:dyDescent="0.2">
      <c r="A56" s="361"/>
      <c r="B56" s="364"/>
      <c r="C56" s="349" t="s">
        <v>109</v>
      </c>
      <c r="D56" s="364"/>
      <c r="E56" s="363"/>
      <c r="F56" s="548">
        <v>803</v>
      </c>
      <c r="G56" s="548">
        <v>978</v>
      </c>
      <c r="H56" s="548">
        <v>874</v>
      </c>
      <c r="I56" s="548">
        <v>948</v>
      </c>
      <c r="J56" s="548">
        <v>825</v>
      </c>
      <c r="K56" s="344">
        <v>-22</v>
      </c>
      <c r="L56" s="360">
        <v>-2.6666666666666665</v>
      </c>
    </row>
    <row r="57" spans="1:12" ht="18.75" customHeight="1" x14ac:dyDescent="0.2">
      <c r="A57" s="367"/>
      <c r="B57" s="368"/>
      <c r="C57" s="369" t="s">
        <v>351</v>
      </c>
      <c r="D57" s="368"/>
      <c r="E57" s="370"/>
      <c r="F57" s="409">
        <v>408</v>
      </c>
      <c r="G57" s="550">
        <v>526</v>
      </c>
      <c r="H57" s="550">
        <v>508</v>
      </c>
      <c r="I57" s="550">
        <v>541</v>
      </c>
      <c r="J57" s="550">
        <v>482</v>
      </c>
      <c r="K57" s="551">
        <v>-74</v>
      </c>
      <c r="L57" s="371">
        <v>-15.352697095435685</v>
      </c>
    </row>
    <row r="58" spans="1:12" s="87" customFormat="1" ht="11.25" x14ac:dyDescent="0.2">
      <c r="A58" s="347"/>
      <c r="B58" s="347"/>
      <c r="C58" s="347"/>
      <c r="D58" s="347"/>
      <c r="E58" s="347"/>
      <c r="F58" s="347"/>
      <c r="G58" s="347"/>
      <c r="H58" s="347"/>
      <c r="I58" s="347"/>
      <c r="J58" s="347"/>
      <c r="K58" s="279"/>
      <c r="L58" s="115" t="s">
        <v>35</v>
      </c>
    </row>
    <row r="59" spans="1:12" s="87" customFormat="1" ht="21" customHeight="1" x14ac:dyDescent="0.2">
      <c r="A59" s="372" t="s">
        <v>353</v>
      </c>
      <c r="B59" s="117"/>
      <c r="C59" s="117"/>
      <c r="D59" s="372"/>
      <c r="E59" s="117"/>
      <c r="F59" s="117"/>
      <c r="G59" s="117"/>
      <c r="H59" s="117"/>
      <c r="I59" s="117"/>
      <c r="J59" s="117"/>
      <c r="K59" s="117"/>
      <c r="L59" s="117"/>
    </row>
    <row r="60" spans="1:12" s="87" customFormat="1" ht="12.75" customHeight="1" x14ac:dyDescent="0.2">
      <c r="A60" s="373" t="s">
        <v>354</v>
      </c>
      <c r="B60" s="118"/>
      <c r="C60" s="118"/>
      <c r="D60" s="118"/>
      <c r="E60" s="118"/>
      <c r="F60" s="118"/>
      <c r="G60" s="118"/>
      <c r="H60" s="118"/>
      <c r="I60" s="118"/>
      <c r="J60" s="118"/>
      <c r="K60" s="118"/>
      <c r="L60" s="118"/>
    </row>
    <row r="61" spans="1:12" s="87" customFormat="1" ht="12.75" customHeight="1" x14ac:dyDescent="0.2">
      <c r="A61" s="374" t="s">
        <v>355</v>
      </c>
      <c r="B61" s="375"/>
      <c r="C61" s="375"/>
      <c r="D61" s="375"/>
      <c r="E61" s="375"/>
      <c r="F61" s="375"/>
      <c r="G61" s="375"/>
      <c r="H61" s="375"/>
      <c r="I61" s="375"/>
      <c r="J61" s="375"/>
      <c r="K61" s="375"/>
      <c r="L61" s="375"/>
    </row>
    <row r="62" spans="1:12" s="87" customFormat="1" ht="12.75" customHeight="1" x14ac:dyDescent="0.2">
      <c r="A62" s="114"/>
      <c r="B62" s="114"/>
      <c r="C62" s="114"/>
      <c r="D62" s="114"/>
      <c r="E62" s="114"/>
      <c r="F62" s="114"/>
      <c r="G62" s="114"/>
      <c r="H62" s="114"/>
      <c r="I62" s="114"/>
    </row>
    <row r="63" spans="1:12" s="87" customFormat="1" ht="12.75" customHeight="1" x14ac:dyDescent="0.2"/>
    <row r="64" spans="1:12" ht="15.95" customHeight="1" x14ac:dyDescent="0.2">
      <c r="B64" s="54"/>
      <c r="D64" s="54"/>
      <c r="E64" s="54"/>
      <c r="F64" s="54"/>
      <c r="G64" s="54"/>
      <c r="H64" s="54"/>
      <c r="I64" s="54"/>
      <c r="J64" s="54"/>
      <c r="K64" s="54"/>
      <c r="L64" s="54"/>
    </row>
    <row r="65" spans="2:12" ht="15.95" customHeight="1" x14ac:dyDescent="0.2">
      <c r="B65" s="54"/>
      <c r="D65" s="54"/>
      <c r="E65" s="54"/>
      <c r="F65" s="54"/>
      <c r="G65" s="54"/>
      <c r="H65" s="54"/>
      <c r="I65" s="54"/>
      <c r="J65" s="54"/>
      <c r="K65" s="54"/>
      <c r="L65" s="228"/>
    </row>
    <row r="66" spans="2:12" ht="15.95" customHeight="1" x14ac:dyDescent="0.2">
      <c r="B66" s="54"/>
      <c r="D66" s="54"/>
      <c r="E66" s="54"/>
      <c r="F66" s="54"/>
      <c r="G66" s="54"/>
      <c r="H66" s="54"/>
      <c r="I66" s="54"/>
      <c r="J66" s="54"/>
      <c r="K66" s="54"/>
      <c r="L66" s="54"/>
    </row>
    <row r="67" spans="2:12" ht="15.95" customHeight="1" x14ac:dyDescent="0.2">
      <c r="B67" s="54"/>
      <c r="D67" s="54"/>
      <c r="E67" s="54"/>
      <c r="F67" s="54"/>
      <c r="G67" s="54"/>
      <c r="H67" s="54"/>
      <c r="I67" s="54"/>
      <c r="J67" s="54"/>
      <c r="K67" s="54"/>
      <c r="L67" s="54"/>
    </row>
    <row r="68" spans="2:12" ht="15.95" customHeight="1" x14ac:dyDescent="0.2">
      <c r="B68" s="54"/>
      <c r="D68" s="54"/>
      <c r="E68" s="54"/>
      <c r="F68" s="54"/>
      <c r="G68" s="54"/>
      <c r="H68" s="54"/>
      <c r="I68" s="54"/>
      <c r="J68" s="54"/>
      <c r="K68" s="54"/>
      <c r="L68" s="54"/>
    </row>
    <row r="69" spans="2:12" ht="15.95" customHeight="1" x14ac:dyDescent="0.2">
      <c r="B69" s="54"/>
      <c r="D69" s="54"/>
      <c r="E69" s="54"/>
      <c r="F69" s="54"/>
      <c r="G69" s="54"/>
      <c r="H69" s="54"/>
      <c r="I69" s="54"/>
      <c r="J69" s="54"/>
      <c r="K69" s="54"/>
      <c r="L69" s="54"/>
    </row>
    <row r="70" spans="2:12" ht="15.95" customHeight="1" x14ac:dyDescent="0.2">
      <c r="B70" s="54"/>
      <c r="D70" s="54"/>
      <c r="E70" s="54"/>
      <c r="F70" s="54"/>
      <c r="G70" s="54"/>
      <c r="H70" s="54"/>
      <c r="I70" s="54"/>
      <c r="J70" s="54"/>
      <c r="K70" s="54"/>
      <c r="L70" s="54"/>
    </row>
    <row r="71" spans="2:12" ht="15.95" customHeight="1" x14ac:dyDescent="0.2">
      <c r="B71" s="54"/>
      <c r="D71" s="54"/>
      <c r="E71" s="54"/>
      <c r="F71" s="54"/>
      <c r="G71" s="54"/>
      <c r="H71" s="54"/>
      <c r="I71" s="54"/>
      <c r="J71" s="54"/>
      <c r="K71" s="54"/>
      <c r="L71" s="54"/>
    </row>
    <row r="72" spans="2:12" ht="15.95" customHeight="1" x14ac:dyDescent="0.2">
      <c r="B72" s="54"/>
      <c r="D72" s="54"/>
      <c r="E72" s="54"/>
      <c r="F72" s="54"/>
      <c r="G72" s="54"/>
      <c r="H72" s="54"/>
      <c r="I72" s="54"/>
      <c r="J72" s="54"/>
      <c r="K72" s="54"/>
      <c r="L72" s="54"/>
    </row>
    <row r="73" spans="2:12" ht="15.95" customHeight="1" x14ac:dyDescent="0.2">
      <c r="B73" s="54"/>
      <c r="D73" s="54"/>
      <c r="E73" s="54"/>
      <c r="F73" s="54"/>
      <c r="G73" s="54"/>
      <c r="H73" s="54"/>
      <c r="I73" s="54"/>
      <c r="J73" s="54"/>
      <c r="K73" s="54"/>
      <c r="L73" s="54"/>
    </row>
    <row r="74" spans="2:12" ht="15.95" customHeight="1" x14ac:dyDescent="0.2">
      <c r="B74" s="54"/>
      <c r="D74" s="54"/>
      <c r="E74" s="54"/>
      <c r="F74" s="54"/>
      <c r="G74" s="54"/>
      <c r="H74" s="54"/>
      <c r="I74" s="54"/>
      <c r="J74" s="54"/>
      <c r="K74" s="54"/>
      <c r="L74" s="54"/>
    </row>
    <row r="75" spans="2:12" ht="15.95" customHeight="1" x14ac:dyDescent="0.2">
      <c r="B75" s="54"/>
      <c r="D75" s="54"/>
      <c r="E75" s="54"/>
      <c r="F75" s="54"/>
      <c r="G75" s="54"/>
      <c r="H75" s="54"/>
      <c r="I75" s="54"/>
      <c r="J75" s="54"/>
      <c r="K75" s="54"/>
      <c r="L75" s="54"/>
    </row>
    <row r="76" spans="2:12" ht="15.95" customHeight="1" x14ac:dyDescent="0.2">
      <c r="B76" s="54"/>
      <c r="D76" s="54"/>
      <c r="E76" s="54"/>
      <c r="F76" s="54"/>
      <c r="G76" s="54"/>
      <c r="H76" s="54"/>
      <c r="I76" s="54"/>
      <c r="J76" s="54"/>
      <c r="K76" s="54"/>
      <c r="L76" s="54"/>
    </row>
    <row r="77" spans="2:12" ht="15.95" customHeight="1" x14ac:dyDescent="0.2">
      <c r="B77" s="54"/>
      <c r="D77" s="54"/>
      <c r="E77" s="54"/>
      <c r="F77" s="54"/>
      <c r="G77" s="54"/>
      <c r="H77" s="54"/>
      <c r="I77" s="54"/>
      <c r="J77" s="54"/>
      <c r="K77" s="54"/>
      <c r="L77" s="54"/>
    </row>
    <row r="78" spans="2:12" ht="15.95" customHeight="1" x14ac:dyDescent="0.2">
      <c r="B78" s="54"/>
      <c r="D78" s="54"/>
      <c r="E78" s="54"/>
      <c r="F78" s="54"/>
      <c r="G78" s="54"/>
      <c r="H78" s="54"/>
      <c r="I78" s="54"/>
      <c r="J78" s="54"/>
      <c r="K78" s="54"/>
      <c r="L78" s="54"/>
    </row>
    <row r="79" spans="2:12" ht="15.95" customHeight="1" x14ac:dyDescent="0.2">
      <c r="B79" s="54"/>
      <c r="D79" s="54"/>
      <c r="E79" s="54"/>
      <c r="F79" s="54"/>
      <c r="G79" s="54"/>
      <c r="H79" s="54"/>
      <c r="I79" s="54"/>
      <c r="J79" s="54"/>
      <c r="K79" s="54"/>
      <c r="L79" s="54"/>
    </row>
    <row r="80" spans="2:12" ht="15.95" customHeight="1" x14ac:dyDescent="0.2">
      <c r="B80" s="54"/>
      <c r="D80" s="54"/>
      <c r="E80" s="54"/>
      <c r="F80" s="54"/>
      <c r="G80" s="54"/>
      <c r="H80" s="54"/>
      <c r="I80" s="54"/>
      <c r="J80" s="54"/>
      <c r="K80" s="54"/>
      <c r="L80" s="54"/>
    </row>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37469-D304-4073-9C20-414BEE4A7D7F}">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203"/>
      <c r="D1" s="34"/>
      <c r="E1" s="34"/>
      <c r="F1" s="34"/>
      <c r="G1" s="34"/>
      <c r="H1" s="34"/>
      <c r="I1" s="34"/>
      <c r="J1" s="35" t="s">
        <v>38</v>
      </c>
    </row>
    <row r="2" spans="1:15" customFormat="1" ht="11.25" customHeight="1" x14ac:dyDescent="0.2">
      <c r="A2" s="36"/>
      <c r="B2" s="37"/>
      <c r="C2" s="205"/>
      <c r="D2" s="37"/>
      <c r="E2" s="37"/>
      <c r="F2" s="37"/>
      <c r="G2" s="37"/>
      <c r="H2" s="37"/>
      <c r="I2" s="37"/>
      <c r="J2" s="37"/>
    </row>
    <row r="3" spans="1:15" s="40" customFormat="1" ht="24.95" customHeight="1" x14ac:dyDescent="0.2">
      <c r="A3" s="38" t="s">
        <v>356</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334</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24.95" customHeight="1" x14ac:dyDescent="0.2">
      <c r="A7" s="52" t="s">
        <v>207</v>
      </c>
      <c r="B7" s="53"/>
      <c r="C7" s="48" t="s">
        <v>86</v>
      </c>
      <c r="D7" s="376" t="s">
        <v>357</v>
      </c>
      <c r="E7" s="377"/>
      <c r="F7" s="377"/>
      <c r="G7" s="377"/>
      <c r="H7" s="378"/>
      <c r="I7" s="379" t="s">
        <v>358</v>
      </c>
      <c r="J7" s="380"/>
      <c r="K7" s="54"/>
      <c r="L7" s="54"/>
      <c r="M7" s="54"/>
      <c r="N7" s="54"/>
      <c r="O7" s="54"/>
    </row>
    <row r="8" spans="1:15" ht="21.75" customHeight="1" x14ac:dyDescent="0.2">
      <c r="A8" s="230"/>
      <c r="B8" s="231"/>
      <c r="C8" s="57"/>
      <c r="D8" s="58" t="s">
        <v>334</v>
      </c>
      <c r="E8" s="58" t="s">
        <v>336</v>
      </c>
      <c r="F8" s="58" t="s">
        <v>337</v>
      </c>
      <c r="G8" s="58" t="s">
        <v>338</v>
      </c>
      <c r="H8" s="58" t="s">
        <v>339</v>
      </c>
      <c r="I8" s="381"/>
      <c r="J8" s="382"/>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158" customFormat="1" ht="24.95" customHeight="1" x14ac:dyDescent="0.2">
      <c r="A11" s="234" t="s">
        <v>96</v>
      </c>
      <c r="B11" s="235"/>
      <c r="C11" s="79">
        <v>100</v>
      </c>
      <c r="D11" s="81">
        <v>2778</v>
      </c>
      <c r="E11" s="80">
        <v>4631</v>
      </c>
      <c r="F11" s="80">
        <v>3413</v>
      </c>
      <c r="G11" s="80">
        <v>4010</v>
      </c>
      <c r="H11" s="106">
        <v>3232</v>
      </c>
      <c r="I11" s="81">
        <v>-454</v>
      </c>
      <c r="J11" s="82">
        <v>-14.047029702970297</v>
      </c>
    </row>
    <row r="12" spans="1:15" ht="24.95" customHeight="1" x14ac:dyDescent="0.2">
      <c r="A12" s="159" t="s">
        <v>124</v>
      </c>
      <c r="B12" s="160" t="s">
        <v>125</v>
      </c>
      <c r="C12" s="79">
        <v>3.8876889848812093</v>
      </c>
      <c r="D12" s="81">
        <v>108</v>
      </c>
      <c r="E12" s="80">
        <v>313</v>
      </c>
      <c r="F12" s="80">
        <v>235</v>
      </c>
      <c r="G12" s="80">
        <v>142</v>
      </c>
      <c r="H12" s="106">
        <v>110</v>
      </c>
      <c r="I12" s="81">
        <v>-2</v>
      </c>
      <c r="J12" s="82">
        <v>-1.8181818181818181</v>
      </c>
    </row>
    <row r="13" spans="1:15" ht="24.95" customHeight="1" x14ac:dyDescent="0.2">
      <c r="A13" s="159" t="s">
        <v>126</v>
      </c>
      <c r="B13" s="165" t="s">
        <v>208</v>
      </c>
      <c r="C13" s="79">
        <v>2.3758099352051838</v>
      </c>
      <c r="D13" s="81">
        <v>66</v>
      </c>
      <c r="E13" s="80">
        <v>83</v>
      </c>
      <c r="F13" s="80">
        <v>64</v>
      </c>
      <c r="G13" s="80">
        <v>123</v>
      </c>
      <c r="H13" s="106">
        <v>285</v>
      </c>
      <c r="I13" s="81">
        <v>-219</v>
      </c>
      <c r="J13" s="82">
        <v>-76.84210526315789</v>
      </c>
    </row>
    <row r="14" spans="1:15" s="181" customFormat="1" ht="24.95" customHeight="1" x14ac:dyDescent="0.2">
      <c r="A14" s="159" t="s">
        <v>209</v>
      </c>
      <c r="B14" s="165" t="s">
        <v>129</v>
      </c>
      <c r="C14" s="79">
        <v>18.430525557955363</v>
      </c>
      <c r="D14" s="81">
        <v>512</v>
      </c>
      <c r="E14" s="80">
        <v>825</v>
      </c>
      <c r="F14" s="80">
        <v>533</v>
      </c>
      <c r="G14" s="80">
        <v>996</v>
      </c>
      <c r="H14" s="106">
        <v>601</v>
      </c>
      <c r="I14" s="81">
        <v>-89</v>
      </c>
      <c r="J14" s="82">
        <v>-14.808652246256239</v>
      </c>
      <c r="K14" s="54"/>
      <c r="L14" s="54"/>
      <c r="M14" s="54"/>
      <c r="N14" s="54"/>
      <c r="O14" s="54"/>
    </row>
    <row r="15" spans="1:15" ht="24.95" customHeight="1" x14ac:dyDescent="0.2">
      <c r="A15" s="159" t="s">
        <v>210</v>
      </c>
      <c r="B15" s="165" t="s">
        <v>211</v>
      </c>
      <c r="C15" s="79">
        <v>8.2073434125269973</v>
      </c>
      <c r="D15" s="81">
        <v>228</v>
      </c>
      <c r="E15" s="80">
        <v>224</v>
      </c>
      <c r="F15" s="80">
        <v>209</v>
      </c>
      <c r="G15" s="80">
        <v>387</v>
      </c>
      <c r="H15" s="106">
        <v>213</v>
      </c>
      <c r="I15" s="81">
        <v>15</v>
      </c>
      <c r="J15" s="82">
        <v>7.042253521126761</v>
      </c>
    </row>
    <row r="16" spans="1:15" s="181" customFormat="1" ht="24.95" customHeight="1" x14ac:dyDescent="0.2">
      <c r="A16" s="159" t="s">
        <v>212</v>
      </c>
      <c r="B16" s="165" t="s">
        <v>133</v>
      </c>
      <c r="C16" s="79">
        <v>5.615550755939525</v>
      </c>
      <c r="D16" s="81">
        <v>156</v>
      </c>
      <c r="E16" s="80">
        <v>366</v>
      </c>
      <c r="F16" s="80">
        <v>193</v>
      </c>
      <c r="G16" s="80">
        <v>296</v>
      </c>
      <c r="H16" s="106">
        <v>221</v>
      </c>
      <c r="I16" s="81">
        <v>-65</v>
      </c>
      <c r="J16" s="82">
        <v>-29.411764705882351</v>
      </c>
      <c r="K16" s="54"/>
      <c r="L16" s="54"/>
      <c r="M16" s="54"/>
      <c r="N16" s="54"/>
      <c r="O16" s="54"/>
    </row>
    <row r="17" spans="1:15" ht="24.95" customHeight="1" x14ac:dyDescent="0.2">
      <c r="A17" s="159" t="s">
        <v>134</v>
      </c>
      <c r="B17" s="165" t="s">
        <v>214</v>
      </c>
      <c r="C17" s="79">
        <v>4.6076313894888408</v>
      </c>
      <c r="D17" s="81">
        <v>128</v>
      </c>
      <c r="E17" s="80">
        <v>235</v>
      </c>
      <c r="F17" s="80">
        <v>131</v>
      </c>
      <c r="G17" s="80">
        <v>313</v>
      </c>
      <c r="H17" s="106">
        <v>167</v>
      </c>
      <c r="I17" s="81">
        <v>-39</v>
      </c>
      <c r="J17" s="82">
        <v>-23.353293413173652</v>
      </c>
    </row>
    <row r="18" spans="1:15" s="181" customFormat="1" ht="24.95" customHeight="1" x14ac:dyDescent="0.2">
      <c r="A18" s="168" t="s">
        <v>136</v>
      </c>
      <c r="B18" s="169" t="s">
        <v>137</v>
      </c>
      <c r="C18" s="79">
        <v>3.3477321814254859</v>
      </c>
      <c r="D18" s="81">
        <v>93</v>
      </c>
      <c r="E18" s="80">
        <v>234</v>
      </c>
      <c r="F18" s="80">
        <v>167</v>
      </c>
      <c r="G18" s="80">
        <v>228</v>
      </c>
      <c r="H18" s="106">
        <v>99</v>
      </c>
      <c r="I18" s="81">
        <v>-6</v>
      </c>
      <c r="J18" s="82">
        <v>-6.0606060606060606</v>
      </c>
      <c r="K18" s="54"/>
      <c r="L18" s="54"/>
      <c r="M18" s="54"/>
      <c r="N18" s="54"/>
      <c r="O18" s="54"/>
    </row>
    <row r="19" spans="1:15" ht="24.95" customHeight="1" x14ac:dyDescent="0.2">
      <c r="A19" s="159" t="s">
        <v>138</v>
      </c>
      <c r="B19" s="165" t="s">
        <v>139</v>
      </c>
      <c r="C19" s="79">
        <v>14.110871130309576</v>
      </c>
      <c r="D19" s="81">
        <v>392</v>
      </c>
      <c r="E19" s="80">
        <v>613</v>
      </c>
      <c r="F19" s="80">
        <v>488</v>
      </c>
      <c r="G19" s="80">
        <v>449</v>
      </c>
      <c r="H19" s="106">
        <v>391</v>
      </c>
      <c r="I19" s="81">
        <v>1</v>
      </c>
      <c r="J19" s="82">
        <v>0.25575447570332482</v>
      </c>
    </row>
    <row r="20" spans="1:15" s="181" customFormat="1" ht="24.95" customHeight="1" x14ac:dyDescent="0.2">
      <c r="A20" s="159" t="s">
        <v>140</v>
      </c>
      <c r="B20" s="165" t="s">
        <v>141</v>
      </c>
      <c r="C20" s="79">
        <v>7.1274298056155505</v>
      </c>
      <c r="D20" s="81">
        <v>198</v>
      </c>
      <c r="E20" s="80">
        <v>291</v>
      </c>
      <c r="F20" s="80">
        <v>288</v>
      </c>
      <c r="G20" s="80">
        <v>265</v>
      </c>
      <c r="H20" s="106">
        <v>232</v>
      </c>
      <c r="I20" s="81">
        <v>-34</v>
      </c>
      <c r="J20" s="82">
        <v>-14.655172413793103</v>
      </c>
      <c r="K20" s="54"/>
      <c r="L20" s="54"/>
      <c r="M20" s="54"/>
      <c r="N20" s="54"/>
      <c r="O20" s="54"/>
    </row>
    <row r="21" spans="1:15" ht="24.95" customHeight="1" x14ac:dyDescent="0.2">
      <c r="A21" s="168" t="s">
        <v>142</v>
      </c>
      <c r="B21" s="169" t="s">
        <v>143</v>
      </c>
      <c r="C21" s="79">
        <v>3.8876889848812093</v>
      </c>
      <c r="D21" s="81">
        <v>108</v>
      </c>
      <c r="E21" s="80">
        <v>157</v>
      </c>
      <c r="F21" s="80">
        <v>150</v>
      </c>
      <c r="G21" s="80">
        <v>181</v>
      </c>
      <c r="H21" s="106">
        <v>148</v>
      </c>
      <c r="I21" s="81">
        <v>-40</v>
      </c>
      <c r="J21" s="82">
        <v>-27.027027027027028</v>
      </c>
    </row>
    <row r="22" spans="1:15" ht="24.95" customHeight="1" x14ac:dyDescent="0.2">
      <c r="A22" s="168" t="s">
        <v>144</v>
      </c>
      <c r="B22" s="165" t="s">
        <v>145</v>
      </c>
      <c r="C22" s="79">
        <v>0.75593952483801297</v>
      </c>
      <c r="D22" s="81">
        <v>21</v>
      </c>
      <c r="E22" s="80">
        <v>21</v>
      </c>
      <c r="F22" s="80">
        <v>43</v>
      </c>
      <c r="G22" s="80">
        <v>23</v>
      </c>
      <c r="H22" s="106">
        <v>13</v>
      </c>
      <c r="I22" s="81">
        <v>8</v>
      </c>
      <c r="J22" s="82">
        <v>61.53846153846154</v>
      </c>
    </row>
    <row r="23" spans="1:15" ht="24.95" customHeight="1" x14ac:dyDescent="0.2">
      <c r="A23" s="159" t="s">
        <v>146</v>
      </c>
      <c r="B23" s="165" t="s">
        <v>147</v>
      </c>
      <c r="C23" s="79">
        <v>0.43196544276457882</v>
      </c>
      <c r="D23" s="81">
        <v>12</v>
      </c>
      <c r="E23" s="80">
        <v>31</v>
      </c>
      <c r="F23" s="80">
        <v>24</v>
      </c>
      <c r="G23" s="80">
        <v>15</v>
      </c>
      <c r="H23" s="106">
        <v>8</v>
      </c>
      <c r="I23" s="81">
        <v>4</v>
      </c>
      <c r="J23" s="82">
        <v>50</v>
      </c>
    </row>
    <row r="24" spans="1:15" ht="24.95" customHeight="1" x14ac:dyDescent="0.2">
      <c r="A24" s="159" t="s">
        <v>148</v>
      </c>
      <c r="B24" s="165" t="s">
        <v>215</v>
      </c>
      <c r="C24" s="79">
        <v>3.7437005039596833</v>
      </c>
      <c r="D24" s="81">
        <v>104</v>
      </c>
      <c r="E24" s="80">
        <v>327</v>
      </c>
      <c r="F24" s="80">
        <v>325</v>
      </c>
      <c r="G24" s="80">
        <v>140</v>
      </c>
      <c r="H24" s="106">
        <v>141</v>
      </c>
      <c r="I24" s="81">
        <v>-37</v>
      </c>
      <c r="J24" s="82">
        <v>-26.24113475177305</v>
      </c>
    </row>
    <row r="25" spans="1:15" ht="24.95" customHeight="1" x14ac:dyDescent="0.2">
      <c r="A25" s="159" t="s">
        <v>150</v>
      </c>
      <c r="B25" s="172" t="s">
        <v>151</v>
      </c>
      <c r="C25" s="79">
        <v>17.386609071274297</v>
      </c>
      <c r="D25" s="81">
        <v>483</v>
      </c>
      <c r="E25" s="80">
        <v>501</v>
      </c>
      <c r="F25" s="80">
        <v>391</v>
      </c>
      <c r="G25" s="80">
        <v>407</v>
      </c>
      <c r="H25" s="106">
        <v>389</v>
      </c>
      <c r="I25" s="81">
        <v>94</v>
      </c>
      <c r="J25" s="82">
        <v>24.164524421593832</v>
      </c>
    </row>
    <row r="26" spans="1:15" ht="24.95" customHeight="1" x14ac:dyDescent="0.2">
      <c r="A26" s="159" t="s">
        <v>217</v>
      </c>
      <c r="B26" s="172" t="s">
        <v>153</v>
      </c>
      <c r="C26" s="79">
        <v>8.9272858171346297</v>
      </c>
      <c r="D26" s="81">
        <v>248</v>
      </c>
      <c r="E26" s="80">
        <v>313</v>
      </c>
      <c r="F26" s="80">
        <v>279</v>
      </c>
      <c r="G26" s="80">
        <v>254</v>
      </c>
      <c r="H26" s="106">
        <v>218</v>
      </c>
      <c r="I26" s="81">
        <v>30</v>
      </c>
      <c r="J26" s="82">
        <v>13.761467889908257</v>
      </c>
    </row>
    <row r="27" spans="1:15" ht="24.95" customHeight="1" x14ac:dyDescent="0.2">
      <c r="A27" s="168">
        <v>782.78300000000002</v>
      </c>
      <c r="B27" s="171" t="s">
        <v>154</v>
      </c>
      <c r="C27" s="79">
        <v>8.4593232541396688</v>
      </c>
      <c r="D27" s="81">
        <v>235</v>
      </c>
      <c r="E27" s="80">
        <v>188</v>
      </c>
      <c r="F27" s="80">
        <v>112</v>
      </c>
      <c r="G27" s="80">
        <v>153</v>
      </c>
      <c r="H27" s="106">
        <v>171</v>
      </c>
      <c r="I27" s="81">
        <v>64</v>
      </c>
      <c r="J27" s="82">
        <v>37.42690058479532</v>
      </c>
    </row>
    <row r="28" spans="1:15" ht="24.95" customHeight="1" x14ac:dyDescent="0.2">
      <c r="A28" s="159" t="s">
        <v>155</v>
      </c>
      <c r="B28" s="165" t="s">
        <v>156</v>
      </c>
      <c r="C28" s="79">
        <v>2.6277897768178544</v>
      </c>
      <c r="D28" s="81">
        <v>73</v>
      </c>
      <c r="E28" s="80">
        <v>169</v>
      </c>
      <c r="F28" s="80">
        <v>73</v>
      </c>
      <c r="G28" s="80">
        <v>165</v>
      </c>
      <c r="H28" s="106">
        <v>163</v>
      </c>
      <c r="I28" s="81">
        <v>-90</v>
      </c>
      <c r="J28" s="82">
        <v>-55.214723926380366</v>
      </c>
    </row>
    <row r="29" spans="1:15" ht="24.95" customHeight="1" x14ac:dyDescent="0.2">
      <c r="A29" s="159" t="s">
        <v>157</v>
      </c>
      <c r="B29" s="165" t="s">
        <v>158</v>
      </c>
      <c r="C29" s="79">
        <v>3.3837293016558676</v>
      </c>
      <c r="D29" s="81">
        <v>94</v>
      </c>
      <c r="E29" s="80">
        <v>158</v>
      </c>
      <c r="F29" s="80">
        <v>116</v>
      </c>
      <c r="G29" s="80">
        <v>129</v>
      </c>
      <c r="H29" s="106">
        <v>143</v>
      </c>
      <c r="I29" s="81">
        <v>-49</v>
      </c>
      <c r="J29" s="82">
        <v>-34.265734265734267</v>
      </c>
    </row>
    <row r="30" spans="1:15" ht="24.95" customHeight="1" x14ac:dyDescent="0.2">
      <c r="A30" s="159">
        <v>86</v>
      </c>
      <c r="B30" s="165" t="s">
        <v>159</v>
      </c>
      <c r="C30" s="79">
        <v>3.7796976241900646</v>
      </c>
      <c r="D30" s="81">
        <v>105</v>
      </c>
      <c r="E30" s="80">
        <v>250</v>
      </c>
      <c r="F30" s="80">
        <v>128</v>
      </c>
      <c r="G30" s="80">
        <v>305</v>
      </c>
      <c r="H30" s="106">
        <v>131</v>
      </c>
      <c r="I30" s="81">
        <v>-26</v>
      </c>
      <c r="J30" s="82">
        <v>-19.847328244274809</v>
      </c>
    </row>
    <row r="31" spans="1:15" ht="24.95" customHeight="1" x14ac:dyDescent="0.2">
      <c r="A31" s="159">
        <v>87.88</v>
      </c>
      <c r="B31" s="172" t="s">
        <v>160</v>
      </c>
      <c r="C31" s="79">
        <v>10.367170626349893</v>
      </c>
      <c r="D31" s="81">
        <v>288</v>
      </c>
      <c r="E31" s="80">
        <v>501</v>
      </c>
      <c r="F31" s="80">
        <v>281</v>
      </c>
      <c r="G31" s="80">
        <v>315</v>
      </c>
      <c r="H31" s="106">
        <v>277</v>
      </c>
      <c r="I31" s="81">
        <v>11</v>
      </c>
      <c r="J31" s="82">
        <v>3.9711191335740073</v>
      </c>
    </row>
    <row r="32" spans="1:15" ht="24.95" customHeight="1" x14ac:dyDescent="0.2">
      <c r="A32" s="159" t="s">
        <v>161</v>
      </c>
      <c r="B32" s="165" t="s">
        <v>162</v>
      </c>
      <c r="C32" s="79">
        <v>4.3556515478761701</v>
      </c>
      <c r="D32" s="81">
        <v>121</v>
      </c>
      <c r="E32" s="80">
        <v>157</v>
      </c>
      <c r="F32" s="80">
        <v>107</v>
      </c>
      <c r="G32" s="80">
        <v>126</v>
      </c>
      <c r="H32" s="106">
        <v>101</v>
      </c>
      <c r="I32" s="81">
        <v>20</v>
      </c>
      <c r="J32" s="82">
        <v>19.801980198019802</v>
      </c>
    </row>
    <row r="33" spans="1:10" ht="24.95" customHeight="1" x14ac:dyDescent="0.2">
      <c r="A33" s="159"/>
      <c r="B33" s="172" t="s">
        <v>163</v>
      </c>
      <c r="C33" s="79" t="s">
        <v>546</v>
      </c>
      <c r="D33" s="81" t="s">
        <v>546</v>
      </c>
      <c r="E33" s="80" t="s">
        <v>546</v>
      </c>
      <c r="F33" s="80" t="s">
        <v>546</v>
      </c>
      <c r="G33" s="80" t="s">
        <v>546</v>
      </c>
      <c r="H33" s="106">
        <v>0</v>
      </c>
      <c r="I33" s="81" t="s">
        <v>546</v>
      </c>
      <c r="J33" s="82" t="s">
        <v>546</v>
      </c>
    </row>
    <row r="34" spans="1:10" ht="24.95" customHeight="1" x14ac:dyDescent="0.2">
      <c r="A34" s="173" t="s">
        <v>164</v>
      </c>
      <c r="B34" s="174"/>
      <c r="C34" s="237"/>
      <c r="D34" s="81"/>
      <c r="E34" s="80"/>
      <c r="F34" s="80"/>
      <c r="G34" s="80"/>
      <c r="H34" s="106"/>
      <c r="I34" s="103"/>
      <c r="J34" s="104"/>
    </row>
    <row r="35" spans="1:10" ht="24.95" customHeight="1" x14ac:dyDescent="0.2">
      <c r="A35" s="238" t="s">
        <v>124</v>
      </c>
      <c r="B35" s="239" t="s">
        <v>125</v>
      </c>
      <c r="C35" s="79">
        <v>3.8876889848812093</v>
      </c>
      <c r="D35" s="81">
        <v>108</v>
      </c>
      <c r="E35" s="80">
        <v>313</v>
      </c>
      <c r="F35" s="80">
        <v>235</v>
      </c>
      <c r="G35" s="80">
        <v>142</v>
      </c>
      <c r="H35" s="106">
        <v>110</v>
      </c>
      <c r="I35" s="81">
        <v>-2</v>
      </c>
      <c r="J35" s="82">
        <v>-1.8181818181818181</v>
      </c>
    </row>
    <row r="36" spans="1:10" ht="24.95" customHeight="1" x14ac:dyDescent="0.2">
      <c r="A36" s="240" t="s">
        <v>165</v>
      </c>
      <c r="B36" s="241" t="s">
        <v>166</v>
      </c>
      <c r="C36" s="79">
        <v>24.154067674586035</v>
      </c>
      <c r="D36" s="81">
        <v>671</v>
      </c>
      <c r="E36" s="80">
        <v>1142</v>
      </c>
      <c r="F36" s="80">
        <v>764</v>
      </c>
      <c r="G36" s="80">
        <v>1347</v>
      </c>
      <c r="H36" s="106">
        <v>985</v>
      </c>
      <c r="I36" s="81">
        <v>-314</v>
      </c>
      <c r="J36" s="82">
        <v>-31.878172588832488</v>
      </c>
    </row>
    <row r="37" spans="1:10" ht="24.95" customHeight="1" x14ac:dyDescent="0.2">
      <c r="A37" s="242" t="s">
        <v>167</v>
      </c>
      <c r="B37" s="243" t="s">
        <v>168</v>
      </c>
      <c r="C37" s="91">
        <v>71.958243340532761</v>
      </c>
      <c r="D37" s="109">
        <v>1999</v>
      </c>
      <c r="E37" s="110">
        <v>3176</v>
      </c>
      <c r="F37" s="110">
        <v>2414</v>
      </c>
      <c r="G37" s="110">
        <v>2520</v>
      </c>
      <c r="H37" s="111">
        <v>2137</v>
      </c>
      <c r="I37" s="109">
        <v>-138</v>
      </c>
      <c r="J37" s="112">
        <v>-6.4576509124941506</v>
      </c>
    </row>
    <row r="38" spans="1:10" s="114" customFormat="1" ht="11.25" customHeight="1" x14ac:dyDescent="0.2">
      <c r="A38" s="288"/>
      <c r="J38" s="115" t="s">
        <v>35</v>
      </c>
    </row>
    <row r="39" spans="1:10" s="114" customFormat="1" ht="12.75" customHeight="1" x14ac:dyDescent="0.15">
      <c r="A39" s="114" t="s">
        <v>114</v>
      </c>
    </row>
    <row r="40" spans="1:10" s="87" customFormat="1" ht="21" customHeight="1" x14ac:dyDescent="0.2">
      <c r="A40" s="383" t="s">
        <v>359</v>
      </c>
      <c r="B40" s="280"/>
      <c r="C40" s="280"/>
      <c r="D40" s="280"/>
      <c r="E40" s="280"/>
      <c r="F40" s="280"/>
      <c r="G40" s="280"/>
      <c r="H40" s="280"/>
      <c r="I40" s="280"/>
      <c r="J40" s="280"/>
    </row>
    <row r="41" spans="1:10" s="87" customFormat="1" ht="30.6" customHeight="1" x14ac:dyDescent="0.2">
      <c r="A41" s="280" t="s">
        <v>360</v>
      </c>
      <c r="B41" s="280"/>
      <c r="C41" s="280"/>
      <c r="D41" s="280"/>
      <c r="E41" s="280"/>
      <c r="F41" s="280"/>
      <c r="G41" s="280"/>
      <c r="H41" s="280"/>
      <c r="I41" s="280"/>
      <c r="J41" s="280"/>
    </row>
    <row r="42" spans="1:10" s="87" customFormat="1" ht="12.75" customHeight="1" x14ac:dyDescent="0.2"/>
    <row r="43" spans="1:10" s="87" customFormat="1" ht="12.75" customHeight="1" x14ac:dyDescent="0.2"/>
    <row r="44" spans="1:10" ht="12.75" customHeight="1" x14ac:dyDescent="0.2">
      <c r="C44" s="54"/>
      <c r="D44" s="54"/>
      <c r="E44" s="54"/>
      <c r="F44" s="54"/>
      <c r="G44" s="54"/>
      <c r="H44" s="54"/>
      <c r="I44" s="54"/>
      <c r="J44" s="54"/>
    </row>
    <row r="45" spans="1:10" ht="15.95" customHeight="1" x14ac:dyDescent="0.2">
      <c r="C45" s="54"/>
      <c r="D45" s="54"/>
      <c r="E45" s="54"/>
      <c r="F45" s="54"/>
      <c r="G45" s="54"/>
      <c r="H45" s="54"/>
      <c r="I45" s="54"/>
      <c r="J45" s="54"/>
    </row>
    <row r="46" spans="1:10" ht="15.95" customHeight="1" x14ac:dyDescent="0.2">
      <c r="C46" s="54"/>
      <c r="D46" s="54"/>
      <c r="E46" s="54"/>
      <c r="F46" s="54"/>
      <c r="G46" s="54"/>
      <c r="H46" s="54"/>
      <c r="I46" s="54"/>
      <c r="J46" s="54"/>
    </row>
    <row r="47" spans="1:10" ht="15.95" customHeight="1" x14ac:dyDescent="0.2">
      <c r="C47" s="54"/>
      <c r="D47" s="54"/>
      <c r="E47" s="54"/>
      <c r="F47" s="54"/>
      <c r="G47" s="54"/>
      <c r="H47" s="54"/>
      <c r="I47" s="54"/>
      <c r="J47" s="54"/>
    </row>
    <row r="48" spans="1:10" ht="15.95" customHeight="1" x14ac:dyDescent="0.2">
      <c r="C48" s="54"/>
      <c r="D48" s="54"/>
      <c r="E48" s="54"/>
      <c r="F48" s="54"/>
      <c r="G48" s="54"/>
      <c r="H48" s="54"/>
      <c r="I48" s="54"/>
      <c r="J48" s="54"/>
    </row>
    <row r="49" s="54" customFormat="1" ht="15.95" customHeight="1" x14ac:dyDescent="0.2"/>
    <row r="50" s="54" customFormat="1" ht="15.95" customHeight="1" x14ac:dyDescent="0.2"/>
    <row r="51" s="54" customFormat="1" ht="15.95" customHeight="1" x14ac:dyDescent="0.2"/>
    <row r="52" s="54" customFormat="1" ht="15.95" customHeight="1" x14ac:dyDescent="0.2"/>
    <row r="53" s="54" customFormat="1" ht="15.95" customHeight="1" x14ac:dyDescent="0.2"/>
    <row r="54" s="54" customFormat="1" ht="15.95" customHeight="1" x14ac:dyDescent="0.2"/>
    <row r="55" s="54" customFormat="1" ht="15.95" customHeight="1" x14ac:dyDescent="0.2"/>
    <row r="56" s="54" customFormat="1" ht="15.95" customHeight="1" x14ac:dyDescent="0.2"/>
    <row r="57" s="54" customFormat="1" ht="15.95" customHeight="1" x14ac:dyDescent="0.2"/>
    <row r="58" s="54" customFormat="1" ht="15.95" customHeight="1" x14ac:dyDescent="0.2"/>
    <row r="59" s="54" customFormat="1" ht="15.95" customHeight="1" x14ac:dyDescent="0.2"/>
    <row r="60" s="54" customFormat="1" ht="15.95" customHeight="1" x14ac:dyDescent="0.2"/>
    <row r="61" s="54" customFormat="1" ht="15.95" customHeight="1" x14ac:dyDescent="0.2"/>
    <row r="62" s="54" customFormat="1" ht="15.95" customHeight="1" x14ac:dyDescent="0.2"/>
    <row r="63" s="54" customFormat="1" ht="15.95" customHeight="1" x14ac:dyDescent="0.2"/>
    <row r="64" s="54" customFormat="1" ht="15.95" customHeight="1" x14ac:dyDescent="0.2"/>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91EDB-A782-4504-9BD8-8E49235164DF}">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6.7109375" style="54" customWidth="1"/>
    <col min="4" max="4" width="9.7109375" style="88" customWidth="1"/>
    <col min="5" max="10" width="9.7109375" style="121" customWidth="1"/>
    <col min="11" max="11" width="9.7109375" style="122" customWidth="1"/>
    <col min="12" max="12" width="2.140625" style="54" customWidth="1"/>
    <col min="13" max="16384" width="8.85546875" style="54"/>
  </cols>
  <sheetData>
    <row r="1" spans="1:15" customFormat="1" ht="36.75" customHeight="1" x14ac:dyDescent="0.2">
      <c r="A1" s="33"/>
      <c r="B1" s="34"/>
      <c r="C1" s="34"/>
      <c r="D1" s="34"/>
      <c r="E1" s="34"/>
      <c r="F1" s="34"/>
      <c r="G1" s="34"/>
      <c r="H1" s="34"/>
      <c r="I1" s="34"/>
      <c r="J1" s="34"/>
      <c r="K1" s="35" t="s">
        <v>38</v>
      </c>
    </row>
    <row r="2" spans="1:15" customFormat="1" ht="6.2" customHeight="1" x14ac:dyDescent="0.2">
      <c r="A2" s="36"/>
      <c r="B2" s="37"/>
      <c r="C2" s="37"/>
      <c r="D2" s="37"/>
      <c r="E2" s="37"/>
      <c r="F2" s="37"/>
      <c r="G2" s="37"/>
      <c r="H2" s="37"/>
      <c r="I2" s="37"/>
      <c r="J2" s="37"/>
      <c r="K2" s="37"/>
    </row>
    <row r="3" spans="1:15" s="40" customFormat="1" ht="24.95" customHeight="1" x14ac:dyDescent="0.2">
      <c r="A3" s="38" t="s">
        <v>361</v>
      </c>
      <c r="B3" s="39"/>
      <c r="C3" s="39"/>
      <c r="D3" s="39"/>
      <c r="E3" s="39"/>
      <c r="F3" s="39"/>
      <c r="G3" s="39"/>
      <c r="H3" s="39"/>
      <c r="I3" s="39"/>
      <c r="J3" s="39"/>
      <c r="K3" s="39"/>
    </row>
    <row r="4" spans="1:15" s="40" customFormat="1" ht="12" customHeight="1" x14ac:dyDescent="0.2">
      <c r="A4" s="41" t="s">
        <v>84</v>
      </c>
      <c r="B4" s="41"/>
      <c r="C4" s="41"/>
      <c r="D4" s="41"/>
      <c r="E4" s="41"/>
      <c r="F4" s="41"/>
      <c r="G4" s="41"/>
      <c r="H4" s="41"/>
      <c r="I4" s="41"/>
      <c r="J4" s="41"/>
      <c r="K4" s="41"/>
    </row>
    <row r="5" spans="1:15" s="40" customFormat="1" ht="12" customHeight="1" x14ac:dyDescent="0.2">
      <c r="A5" s="42" t="s">
        <v>334</v>
      </c>
      <c r="B5" s="42"/>
      <c r="C5" s="42"/>
      <c r="D5" s="42"/>
      <c r="E5" s="42"/>
      <c r="F5" s="207"/>
      <c r="G5" s="207"/>
      <c r="H5" s="207"/>
      <c r="I5" s="207"/>
      <c r="J5" s="207"/>
      <c r="K5" s="207"/>
    </row>
    <row r="6" spans="1:15" s="40" customFormat="1" ht="11.25" customHeight="1" x14ac:dyDescent="0.2">
      <c r="A6" s="187"/>
      <c r="B6" s="188"/>
      <c r="C6" s="188"/>
      <c r="D6" s="188"/>
      <c r="E6" s="188"/>
      <c r="F6" s="188"/>
      <c r="G6" s="188"/>
      <c r="H6" s="188"/>
      <c r="I6" s="188"/>
      <c r="J6" s="188"/>
    </row>
    <row r="7" spans="1:15" customFormat="1" ht="24.95" customHeight="1" x14ac:dyDescent="0.2">
      <c r="A7" s="52" t="s">
        <v>332</v>
      </c>
      <c r="B7" s="47"/>
      <c r="C7" s="47"/>
      <c r="D7" s="48" t="s">
        <v>86</v>
      </c>
      <c r="E7" s="384" t="s">
        <v>362</v>
      </c>
      <c r="F7" s="50"/>
      <c r="G7" s="50"/>
      <c r="H7" s="50"/>
      <c r="I7" s="51"/>
      <c r="J7" s="379" t="s">
        <v>358</v>
      </c>
      <c r="K7" s="380"/>
      <c r="L7" s="54"/>
      <c r="M7" s="54"/>
      <c r="N7" s="54"/>
      <c r="O7" s="54"/>
    </row>
    <row r="8" spans="1:15" ht="21.75" customHeight="1" x14ac:dyDescent="0.2">
      <c r="A8" s="55"/>
      <c r="B8" s="56"/>
      <c r="C8" s="56"/>
      <c r="D8" s="57"/>
      <c r="E8" s="58" t="s">
        <v>334</v>
      </c>
      <c r="F8" s="58" t="s">
        <v>336</v>
      </c>
      <c r="G8" s="58" t="s">
        <v>337</v>
      </c>
      <c r="H8" s="58" t="s">
        <v>338</v>
      </c>
      <c r="I8" s="58" t="s">
        <v>339</v>
      </c>
      <c r="J8" s="381"/>
      <c r="K8" s="382"/>
    </row>
    <row r="9" spans="1:15" ht="12" customHeight="1" x14ac:dyDescent="0.2">
      <c r="A9" s="55"/>
      <c r="B9" s="56"/>
      <c r="C9" s="56"/>
      <c r="D9" s="57"/>
      <c r="E9" s="61"/>
      <c r="F9" s="61"/>
      <c r="G9" s="61"/>
      <c r="H9" s="61"/>
      <c r="I9" s="61"/>
      <c r="J9" s="62" t="s">
        <v>94</v>
      </c>
      <c r="K9" s="63" t="s">
        <v>95</v>
      </c>
    </row>
    <row r="10" spans="1:15" ht="12" customHeight="1" x14ac:dyDescent="0.2">
      <c r="A10" s="64"/>
      <c r="B10" s="65"/>
      <c r="C10" s="65"/>
      <c r="D10" s="66"/>
      <c r="E10" s="67">
        <v>1</v>
      </c>
      <c r="F10" s="67">
        <v>2</v>
      </c>
      <c r="G10" s="67">
        <v>3</v>
      </c>
      <c r="H10" s="67">
        <v>4</v>
      </c>
      <c r="I10" s="67">
        <v>5</v>
      </c>
      <c r="J10" s="67">
        <v>6</v>
      </c>
      <c r="K10" s="67">
        <v>7</v>
      </c>
    </row>
    <row r="11" spans="1:15" ht="18" customHeight="1" x14ac:dyDescent="0.2">
      <c r="A11" s="244" t="s">
        <v>96</v>
      </c>
      <c r="B11" s="245"/>
      <c r="C11" s="246"/>
      <c r="D11" s="247">
        <v>100</v>
      </c>
      <c r="E11" s="251">
        <v>2778</v>
      </c>
      <c r="F11" s="296">
        <v>4631</v>
      </c>
      <c r="G11" s="296">
        <v>3413</v>
      </c>
      <c r="H11" s="296">
        <v>4010</v>
      </c>
      <c r="I11" s="250">
        <v>3232</v>
      </c>
      <c r="J11" s="251">
        <v>-454</v>
      </c>
      <c r="K11" s="252">
        <v>-14.047029702970297</v>
      </c>
    </row>
    <row r="12" spans="1:15" ht="18" customHeight="1" x14ac:dyDescent="0.2">
      <c r="A12" s="253" t="s">
        <v>222</v>
      </c>
      <c r="B12" s="254"/>
      <c r="C12" s="254"/>
      <c r="D12" s="255"/>
      <c r="E12" s="268"/>
      <c r="F12" s="268"/>
      <c r="G12" s="268"/>
      <c r="H12" s="268"/>
      <c r="I12" s="268"/>
      <c r="J12" s="255"/>
      <c r="K12" s="256"/>
    </row>
    <row r="13" spans="1:15" ht="15.95" customHeight="1" x14ac:dyDescent="0.2">
      <c r="A13" s="257" t="s">
        <v>223</v>
      </c>
      <c r="B13" s="258"/>
      <c r="C13" s="259"/>
      <c r="D13" s="260">
        <v>32.253419726421889</v>
      </c>
      <c r="E13" s="261">
        <v>896</v>
      </c>
      <c r="F13" s="262">
        <v>1331</v>
      </c>
      <c r="G13" s="262">
        <v>986</v>
      </c>
      <c r="H13" s="262">
        <v>1051</v>
      </c>
      <c r="I13" s="263">
        <v>1169</v>
      </c>
      <c r="J13" s="261">
        <v>-273</v>
      </c>
      <c r="K13" s="264">
        <v>-23.353293413173652</v>
      </c>
    </row>
    <row r="14" spans="1:15" ht="15.95" customHeight="1" x14ac:dyDescent="0.2">
      <c r="A14" s="257" t="s">
        <v>224</v>
      </c>
      <c r="B14" s="258"/>
      <c r="C14" s="259"/>
      <c r="D14" s="260">
        <v>53.311735061195101</v>
      </c>
      <c r="E14" s="261">
        <v>1481</v>
      </c>
      <c r="F14" s="262">
        <v>2597</v>
      </c>
      <c r="G14" s="262">
        <v>1867</v>
      </c>
      <c r="H14" s="262">
        <v>2313</v>
      </c>
      <c r="I14" s="263">
        <v>1571</v>
      </c>
      <c r="J14" s="261">
        <v>-90</v>
      </c>
      <c r="K14" s="264">
        <v>-5.7288351368555057</v>
      </c>
    </row>
    <row r="15" spans="1:15" ht="15.95" customHeight="1" x14ac:dyDescent="0.2">
      <c r="A15" s="257" t="s">
        <v>225</v>
      </c>
      <c r="B15" s="258"/>
      <c r="C15" s="259"/>
      <c r="D15" s="260">
        <v>7.4154067674586033</v>
      </c>
      <c r="E15" s="261">
        <v>206</v>
      </c>
      <c r="F15" s="262">
        <v>398</v>
      </c>
      <c r="G15" s="262">
        <v>291</v>
      </c>
      <c r="H15" s="262">
        <v>309</v>
      </c>
      <c r="I15" s="263">
        <v>245</v>
      </c>
      <c r="J15" s="261">
        <v>-39</v>
      </c>
      <c r="K15" s="264">
        <v>-15.918367346938776</v>
      </c>
    </row>
    <row r="16" spans="1:15" ht="15.95" customHeight="1" x14ac:dyDescent="0.2">
      <c r="A16" s="257" t="s">
        <v>226</v>
      </c>
      <c r="B16" s="258"/>
      <c r="C16" s="259"/>
      <c r="D16" s="260">
        <v>6.6234701223902084</v>
      </c>
      <c r="E16" s="261">
        <v>184</v>
      </c>
      <c r="F16" s="262">
        <v>288</v>
      </c>
      <c r="G16" s="262">
        <v>258</v>
      </c>
      <c r="H16" s="262">
        <v>331</v>
      </c>
      <c r="I16" s="263">
        <v>235</v>
      </c>
      <c r="J16" s="261">
        <v>-51</v>
      </c>
      <c r="K16" s="264">
        <v>-21.702127659574469</v>
      </c>
    </row>
    <row r="17" spans="1:11" ht="18" customHeight="1" x14ac:dyDescent="0.2">
      <c r="A17" s="253" t="s">
        <v>233</v>
      </c>
      <c r="B17" s="254"/>
      <c r="C17" s="254"/>
      <c r="D17" s="255"/>
      <c r="E17" s="268"/>
      <c r="F17" s="268"/>
      <c r="G17" s="268"/>
      <c r="H17" s="268"/>
      <c r="I17" s="268"/>
      <c r="J17" s="255"/>
      <c r="K17" s="256"/>
    </row>
    <row r="18" spans="1:11" ht="13.5" customHeight="1" x14ac:dyDescent="0.2">
      <c r="A18" s="257">
        <v>11</v>
      </c>
      <c r="B18" s="258" t="s">
        <v>234</v>
      </c>
      <c r="C18" s="259"/>
      <c r="D18" s="260">
        <v>5.3995680345572357</v>
      </c>
      <c r="E18" s="261">
        <v>150</v>
      </c>
      <c r="F18" s="262">
        <v>349</v>
      </c>
      <c r="G18" s="262">
        <v>242</v>
      </c>
      <c r="H18" s="262">
        <v>186</v>
      </c>
      <c r="I18" s="263">
        <v>177</v>
      </c>
      <c r="J18" s="261">
        <v>-27</v>
      </c>
      <c r="K18" s="264">
        <v>-15.254237288135593</v>
      </c>
    </row>
    <row r="19" spans="1:11" ht="13.5" customHeight="1" x14ac:dyDescent="0.2">
      <c r="A19" s="257" t="s">
        <v>235</v>
      </c>
      <c r="B19" s="258" t="s">
        <v>236</v>
      </c>
      <c r="C19" s="259"/>
      <c r="D19" s="260">
        <v>4.6076313894888408</v>
      </c>
      <c r="E19" s="261">
        <v>128</v>
      </c>
      <c r="F19" s="262">
        <v>306</v>
      </c>
      <c r="G19" s="262">
        <v>212</v>
      </c>
      <c r="H19" s="262">
        <v>169</v>
      </c>
      <c r="I19" s="263">
        <v>145</v>
      </c>
      <c r="J19" s="261">
        <v>-17</v>
      </c>
      <c r="K19" s="264">
        <v>-11.724137931034482</v>
      </c>
    </row>
    <row r="20" spans="1:11" ht="13.5" customHeight="1" x14ac:dyDescent="0.2">
      <c r="A20" s="257">
        <v>12</v>
      </c>
      <c r="B20" s="258" t="s">
        <v>237</v>
      </c>
      <c r="C20" s="259"/>
      <c r="D20" s="260">
        <v>0.79193664506839456</v>
      </c>
      <c r="E20" s="553">
        <v>22</v>
      </c>
      <c r="F20" s="554">
        <v>40</v>
      </c>
      <c r="G20" s="554">
        <v>42</v>
      </c>
      <c r="H20" s="554">
        <v>41</v>
      </c>
      <c r="I20" s="555">
        <v>21</v>
      </c>
      <c r="J20" s="261">
        <v>1</v>
      </c>
      <c r="K20" s="264">
        <v>4.7619047619047619</v>
      </c>
    </row>
    <row r="21" spans="1:11" ht="13.5" customHeight="1" x14ac:dyDescent="0.2">
      <c r="A21" s="257">
        <v>21</v>
      </c>
      <c r="B21" s="258" t="s">
        <v>238</v>
      </c>
      <c r="C21" s="259"/>
      <c r="D21" s="260">
        <v>0.21598272138228941</v>
      </c>
      <c r="E21" s="553">
        <v>6</v>
      </c>
      <c r="F21" s="554">
        <v>20</v>
      </c>
      <c r="G21" s="554">
        <v>17</v>
      </c>
      <c r="H21" s="554">
        <v>17</v>
      </c>
      <c r="I21" s="555">
        <v>9</v>
      </c>
      <c r="J21" s="261">
        <v>-3</v>
      </c>
      <c r="K21" s="264">
        <v>-33.333333333333336</v>
      </c>
    </row>
    <row r="22" spans="1:11" ht="13.5" customHeight="1" x14ac:dyDescent="0.2">
      <c r="A22" s="257">
        <v>22</v>
      </c>
      <c r="B22" s="258" t="s">
        <v>239</v>
      </c>
      <c r="C22" s="259"/>
      <c r="D22" s="260">
        <v>0.89992800575953924</v>
      </c>
      <c r="E22" s="553">
        <v>25</v>
      </c>
      <c r="F22" s="554">
        <v>43</v>
      </c>
      <c r="G22" s="554">
        <v>30</v>
      </c>
      <c r="H22" s="262">
        <v>100</v>
      </c>
      <c r="I22" s="555">
        <v>59</v>
      </c>
      <c r="J22" s="261">
        <v>-34</v>
      </c>
      <c r="K22" s="264">
        <v>-57.627118644067799</v>
      </c>
    </row>
    <row r="23" spans="1:11" ht="13.5" customHeight="1" x14ac:dyDescent="0.2">
      <c r="A23" s="257">
        <v>23</v>
      </c>
      <c r="B23" s="258" t="s">
        <v>240</v>
      </c>
      <c r="C23" s="259"/>
      <c r="D23" s="260">
        <v>1.5838732901367891</v>
      </c>
      <c r="E23" s="553">
        <v>44</v>
      </c>
      <c r="F23" s="262">
        <v>146</v>
      </c>
      <c r="G23" s="262">
        <v>134</v>
      </c>
      <c r="H23" s="554">
        <v>10</v>
      </c>
      <c r="I23" s="555">
        <v>9</v>
      </c>
      <c r="J23" s="261">
        <v>35</v>
      </c>
      <c r="K23" s="264" t="s">
        <v>547</v>
      </c>
    </row>
    <row r="24" spans="1:11" ht="13.5" customHeight="1" x14ac:dyDescent="0.2">
      <c r="A24" s="257">
        <v>24</v>
      </c>
      <c r="B24" s="258" t="s">
        <v>241</v>
      </c>
      <c r="C24" s="259"/>
      <c r="D24" s="260">
        <v>3.9956803455723544</v>
      </c>
      <c r="E24" s="261">
        <v>111</v>
      </c>
      <c r="F24" s="262">
        <v>189</v>
      </c>
      <c r="G24" s="262">
        <v>135</v>
      </c>
      <c r="H24" s="262">
        <v>127</v>
      </c>
      <c r="I24" s="263">
        <v>154</v>
      </c>
      <c r="J24" s="261">
        <v>-43</v>
      </c>
      <c r="K24" s="264">
        <v>-27.922077922077921</v>
      </c>
    </row>
    <row r="25" spans="1:11" ht="13.5" customHeight="1" x14ac:dyDescent="0.2">
      <c r="A25" s="257">
        <v>25</v>
      </c>
      <c r="B25" s="258" t="s">
        <v>242</v>
      </c>
      <c r="C25" s="259"/>
      <c r="D25" s="260">
        <v>2.9157667386609072</v>
      </c>
      <c r="E25" s="553">
        <v>81</v>
      </c>
      <c r="F25" s="262">
        <v>177</v>
      </c>
      <c r="G25" s="262">
        <v>121</v>
      </c>
      <c r="H25" s="262">
        <v>200</v>
      </c>
      <c r="I25" s="263">
        <v>129</v>
      </c>
      <c r="J25" s="261">
        <v>-48</v>
      </c>
      <c r="K25" s="264">
        <v>-37.209302325581397</v>
      </c>
    </row>
    <row r="26" spans="1:11" ht="13.5" customHeight="1" x14ac:dyDescent="0.2">
      <c r="A26" s="257">
        <v>26</v>
      </c>
      <c r="B26" s="258" t="s">
        <v>243</v>
      </c>
      <c r="C26" s="259"/>
      <c r="D26" s="260">
        <v>2.3758099352051838</v>
      </c>
      <c r="E26" s="553">
        <v>66</v>
      </c>
      <c r="F26" s="262">
        <v>132</v>
      </c>
      <c r="G26" s="262">
        <v>128</v>
      </c>
      <c r="H26" s="554">
        <v>93</v>
      </c>
      <c r="I26" s="555">
        <v>39</v>
      </c>
      <c r="J26" s="261">
        <v>27</v>
      </c>
      <c r="K26" s="264">
        <v>69.230769230769226</v>
      </c>
    </row>
    <row r="27" spans="1:11" ht="13.5" customHeight="1" x14ac:dyDescent="0.2">
      <c r="A27" s="257">
        <v>27</v>
      </c>
      <c r="B27" s="258" t="s">
        <v>244</v>
      </c>
      <c r="C27" s="259"/>
      <c r="D27" s="260">
        <v>1.2598992080633549</v>
      </c>
      <c r="E27" s="553">
        <v>35</v>
      </c>
      <c r="F27" s="554">
        <v>70</v>
      </c>
      <c r="G27" s="554">
        <v>48</v>
      </c>
      <c r="H27" s="262">
        <v>105</v>
      </c>
      <c r="I27" s="555">
        <v>71</v>
      </c>
      <c r="J27" s="261">
        <v>-36</v>
      </c>
      <c r="K27" s="264">
        <v>-50.70422535211268</v>
      </c>
    </row>
    <row r="28" spans="1:11" ht="13.5" customHeight="1" x14ac:dyDescent="0.2">
      <c r="A28" s="257">
        <v>28</v>
      </c>
      <c r="B28" s="258" t="s">
        <v>245</v>
      </c>
      <c r="C28" s="259"/>
      <c r="D28" s="260">
        <v>0</v>
      </c>
      <c r="E28" s="261">
        <v>0</v>
      </c>
      <c r="F28" s="554">
        <v>7</v>
      </c>
      <c r="G28" s="554">
        <v>10</v>
      </c>
      <c r="H28" s="262" t="s">
        <v>546</v>
      </c>
      <c r="I28" s="263" t="s">
        <v>546</v>
      </c>
      <c r="J28" s="261" t="s">
        <v>546</v>
      </c>
      <c r="K28" s="264" t="s">
        <v>546</v>
      </c>
    </row>
    <row r="29" spans="1:11" ht="13.5" customHeight="1" x14ac:dyDescent="0.2">
      <c r="A29" s="257">
        <v>29</v>
      </c>
      <c r="B29" s="258" t="s">
        <v>246</v>
      </c>
      <c r="C29" s="259"/>
      <c r="D29" s="260">
        <v>7.055435565154788</v>
      </c>
      <c r="E29" s="261">
        <v>196</v>
      </c>
      <c r="F29" s="262">
        <v>177</v>
      </c>
      <c r="G29" s="262">
        <v>177</v>
      </c>
      <c r="H29" s="262">
        <v>292</v>
      </c>
      <c r="I29" s="263">
        <v>199</v>
      </c>
      <c r="J29" s="261">
        <v>-3</v>
      </c>
      <c r="K29" s="264">
        <v>-1.5075376884422111</v>
      </c>
    </row>
    <row r="30" spans="1:11" ht="13.5" customHeight="1" x14ac:dyDescent="0.2">
      <c r="A30" s="257" t="s">
        <v>247</v>
      </c>
      <c r="B30" s="258" t="s">
        <v>248</v>
      </c>
      <c r="C30" s="259"/>
      <c r="D30" s="260">
        <v>5.2195824334053276</v>
      </c>
      <c r="E30" s="261">
        <v>145</v>
      </c>
      <c r="F30" s="262">
        <v>105</v>
      </c>
      <c r="G30" s="262">
        <v>116</v>
      </c>
      <c r="H30" s="262">
        <v>227</v>
      </c>
      <c r="I30" s="263">
        <v>134</v>
      </c>
      <c r="J30" s="261">
        <v>11</v>
      </c>
      <c r="K30" s="264">
        <v>8.2089552238805972</v>
      </c>
    </row>
    <row r="31" spans="1:11" ht="13.5" customHeight="1" x14ac:dyDescent="0.2">
      <c r="A31" s="257" t="s">
        <v>249</v>
      </c>
      <c r="B31" s="258" t="s">
        <v>250</v>
      </c>
      <c r="C31" s="259"/>
      <c r="D31" s="260" t="s">
        <v>546</v>
      </c>
      <c r="E31" s="261" t="s">
        <v>546</v>
      </c>
      <c r="F31" s="554">
        <v>72</v>
      </c>
      <c r="G31" s="554">
        <v>61</v>
      </c>
      <c r="H31" s="554">
        <v>65</v>
      </c>
      <c r="I31" s="555">
        <v>65</v>
      </c>
      <c r="J31" s="261" t="s">
        <v>546</v>
      </c>
      <c r="K31" s="264" t="s">
        <v>546</v>
      </c>
    </row>
    <row r="32" spans="1:11" ht="13.5" customHeight="1" x14ac:dyDescent="0.2">
      <c r="A32" s="257">
        <v>31</v>
      </c>
      <c r="B32" s="258" t="s">
        <v>251</v>
      </c>
      <c r="C32" s="259"/>
      <c r="D32" s="260">
        <v>0.28797696184305255</v>
      </c>
      <c r="E32" s="553">
        <v>8</v>
      </c>
      <c r="F32" s="554">
        <v>4</v>
      </c>
      <c r="G32" s="554">
        <v>17</v>
      </c>
      <c r="H32" s="554">
        <v>13</v>
      </c>
      <c r="I32" s="555">
        <v>8</v>
      </c>
      <c r="J32" s="261">
        <v>0</v>
      </c>
      <c r="K32" s="264">
        <v>0</v>
      </c>
    </row>
    <row r="33" spans="1:11" ht="13.5" customHeight="1" x14ac:dyDescent="0.2">
      <c r="A33" s="257">
        <v>32</v>
      </c>
      <c r="B33" s="258" t="s">
        <v>252</v>
      </c>
      <c r="C33" s="259"/>
      <c r="D33" s="260">
        <v>1.5118790496760259</v>
      </c>
      <c r="E33" s="553">
        <v>42</v>
      </c>
      <c r="F33" s="262">
        <v>101</v>
      </c>
      <c r="G33" s="554">
        <v>66</v>
      </c>
      <c r="H33" s="554">
        <v>77</v>
      </c>
      <c r="I33" s="555">
        <v>41</v>
      </c>
      <c r="J33" s="261">
        <v>1</v>
      </c>
      <c r="K33" s="264">
        <v>2.4390243902439024</v>
      </c>
    </row>
    <row r="34" spans="1:11" ht="13.5" customHeight="1" x14ac:dyDescent="0.2">
      <c r="A34" s="257">
        <v>33</v>
      </c>
      <c r="B34" s="258" t="s">
        <v>253</v>
      </c>
      <c r="C34" s="259"/>
      <c r="D34" s="260">
        <v>0.64794816414686829</v>
      </c>
      <c r="E34" s="553">
        <v>18</v>
      </c>
      <c r="F34" s="554">
        <v>55</v>
      </c>
      <c r="G34" s="554">
        <v>29</v>
      </c>
      <c r="H34" s="554">
        <v>72</v>
      </c>
      <c r="I34" s="555">
        <v>50</v>
      </c>
      <c r="J34" s="261">
        <v>-32</v>
      </c>
      <c r="K34" s="264">
        <v>-64</v>
      </c>
    </row>
    <row r="35" spans="1:11" ht="13.5" customHeight="1" x14ac:dyDescent="0.2">
      <c r="A35" s="257">
        <v>34</v>
      </c>
      <c r="B35" s="258" t="s">
        <v>254</v>
      </c>
      <c r="C35" s="259"/>
      <c r="D35" s="260">
        <v>2.2678185745140387</v>
      </c>
      <c r="E35" s="553">
        <v>63</v>
      </c>
      <c r="F35" s="262">
        <v>107</v>
      </c>
      <c r="G35" s="554">
        <v>87</v>
      </c>
      <c r="H35" s="262">
        <v>111</v>
      </c>
      <c r="I35" s="555">
        <v>62</v>
      </c>
      <c r="J35" s="261">
        <v>1</v>
      </c>
      <c r="K35" s="264">
        <v>1.6129032258064515</v>
      </c>
    </row>
    <row r="36" spans="1:11" ht="13.5" customHeight="1" x14ac:dyDescent="0.2">
      <c r="A36" s="257">
        <v>41</v>
      </c>
      <c r="B36" s="258" t="s">
        <v>255</v>
      </c>
      <c r="C36" s="259"/>
      <c r="D36" s="260">
        <v>2.3038156947444204</v>
      </c>
      <c r="E36" s="553">
        <v>64</v>
      </c>
      <c r="F36" s="262">
        <v>139</v>
      </c>
      <c r="G36" s="554">
        <v>79</v>
      </c>
      <c r="H36" s="262">
        <v>150</v>
      </c>
      <c r="I36" s="555">
        <v>95</v>
      </c>
      <c r="J36" s="261">
        <v>-31</v>
      </c>
      <c r="K36" s="264">
        <v>-32.631578947368418</v>
      </c>
    </row>
    <row r="37" spans="1:11" ht="13.5" customHeight="1" x14ac:dyDescent="0.2">
      <c r="A37" s="257">
        <v>42</v>
      </c>
      <c r="B37" s="258" t="s">
        <v>256</v>
      </c>
      <c r="C37" s="259"/>
      <c r="D37" s="260" t="s">
        <v>546</v>
      </c>
      <c r="E37" s="261" t="s">
        <v>546</v>
      </c>
      <c r="F37" s="262" t="s">
        <v>546</v>
      </c>
      <c r="G37" s="262" t="s">
        <v>546</v>
      </c>
      <c r="H37" s="554">
        <v>4</v>
      </c>
      <c r="I37" s="555">
        <v>3</v>
      </c>
      <c r="J37" s="261" t="s">
        <v>546</v>
      </c>
      <c r="K37" s="264" t="s">
        <v>546</v>
      </c>
    </row>
    <row r="38" spans="1:11" ht="13.5" customHeight="1" x14ac:dyDescent="0.2">
      <c r="A38" s="257">
        <v>43</v>
      </c>
      <c r="B38" s="258" t="s">
        <v>257</v>
      </c>
      <c r="C38" s="259"/>
      <c r="D38" s="260">
        <v>0.93592512598992084</v>
      </c>
      <c r="E38" s="553">
        <v>26</v>
      </c>
      <c r="F38" s="554">
        <v>65</v>
      </c>
      <c r="G38" s="554">
        <v>52</v>
      </c>
      <c r="H38" s="554">
        <v>24</v>
      </c>
      <c r="I38" s="555">
        <v>24</v>
      </c>
      <c r="J38" s="261">
        <v>2</v>
      </c>
      <c r="K38" s="264">
        <v>8.3333333333333339</v>
      </c>
    </row>
    <row r="39" spans="1:11" ht="13.5" customHeight="1" x14ac:dyDescent="0.2">
      <c r="A39" s="257">
        <v>51</v>
      </c>
      <c r="B39" s="258" t="s">
        <v>258</v>
      </c>
      <c r="C39" s="259"/>
      <c r="D39" s="260">
        <v>12.275017998560115</v>
      </c>
      <c r="E39" s="261">
        <v>341</v>
      </c>
      <c r="F39" s="262">
        <v>332</v>
      </c>
      <c r="G39" s="262">
        <v>231</v>
      </c>
      <c r="H39" s="262">
        <v>269</v>
      </c>
      <c r="I39" s="263">
        <v>527</v>
      </c>
      <c r="J39" s="261">
        <v>-186</v>
      </c>
      <c r="K39" s="264">
        <v>-35.294117647058826</v>
      </c>
    </row>
    <row r="40" spans="1:11" ht="13.5" customHeight="1" x14ac:dyDescent="0.2">
      <c r="A40" s="257" t="s">
        <v>259</v>
      </c>
      <c r="B40" s="258" t="s">
        <v>260</v>
      </c>
      <c r="C40" s="259"/>
      <c r="D40" s="260">
        <v>11.015118790496761</v>
      </c>
      <c r="E40" s="261">
        <v>306</v>
      </c>
      <c r="F40" s="262">
        <v>292</v>
      </c>
      <c r="G40" s="262">
        <v>208</v>
      </c>
      <c r="H40" s="262">
        <v>230</v>
      </c>
      <c r="I40" s="263">
        <v>469</v>
      </c>
      <c r="J40" s="261">
        <v>-163</v>
      </c>
      <c r="K40" s="264">
        <v>-34.754797441364609</v>
      </c>
    </row>
    <row r="41" spans="1:11" ht="13.5" customHeight="1" x14ac:dyDescent="0.2">
      <c r="A41" s="257"/>
      <c r="B41" s="258" t="s">
        <v>261</v>
      </c>
      <c r="C41" s="259"/>
      <c r="D41" s="260">
        <v>9.8992080633549318</v>
      </c>
      <c r="E41" s="261">
        <v>275</v>
      </c>
      <c r="F41" s="262">
        <v>247</v>
      </c>
      <c r="G41" s="262">
        <v>181</v>
      </c>
      <c r="H41" s="262">
        <v>212</v>
      </c>
      <c r="I41" s="263">
        <v>435</v>
      </c>
      <c r="J41" s="261">
        <v>-160</v>
      </c>
      <c r="K41" s="264">
        <v>-36.781609195402297</v>
      </c>
    </row>
    <row r="42" spans="1:11" ht="13.5" customHeight="1" x14ac:dyDescent="0.2">
      <c r="A42" s="257">
        <v>52</v>
      </c>
      <c r="B42" s="258" t="s">
        <v>262</v>
      </c>
      <c r="C42" s="259"/>
      <c r="D42" s="260">
        <v>5.291576673866091</v>
      </c>
      <c r="E42" s="261">
        <v>147</v>
      </c>
      <c r="F42" s="262">
        <v>257</v>
      </c>
      <c r="G42" s="262">
        <v>269</v>
      </c>
      <c r="H42" s="262">
        <v>253</v>
      </c>
      <c r="I42" s="263">
        <v>163</v>
      </c>
      <c r="J42" s="261">
        <v>-16</v>
      </c>
      <c r="K42" s="264">
        <v>-9.8159509202453989</v>
      </c>
    </row>
    <row r="43" spans="1:11" ht="13.5" customHeight="1" x14ac:dyDescent="0.2">
      <c r="A43" s="257" t="s">
        <v>263</v>
      </c>
      <c r="B43" s="258" t="s">
        <v>264</v>
      </c>
      <c r="C43" s="259"/>
      <c r="D43" s="260">
        <v>4.8236141108711301</v>
      </c>
      <c r="E43" s="261">
        <v>134</v>
      </c>
      <c r="F43" s="262">
        <v>233</v>
      </c>
      <c r="G43" s="262">
        <v>249</v>
      </c>
      <c r="H43" s="262">
        <v>237</v>
      </c>
      <c r="I43" s="263">
        <v>148</v>
      </c>
      <c r="J43" s="261">
        <v>-14</v>
      </c>
      <c r="K43" s="264">
        <v>-9.4594594594594597</v>
      </c>
    </row>
    <row r="44" spans="1:11" ht="13.5" customHeight="1" x14ac:dyDescent="0.2">
      <c r="A44" s="257">
        <v>53</v>
      </c>
      <c r="B44" s="258" t="s">
        <v>265</v>
      </c>
      <c r="C44" s="259"/>
      <c r="D44" s="260">
        <v>3.0237580993520519</v>
      </c>
      <c r="E44" s="553">
        <v>84</v>
      </c>
      <c r="F44" s="554">
        <v>41</v>
      </c>
      <c r="G44" s="554">
        <v>49</v>
      </c>
      <c r="H44" s="554">
        <v>55</v>
      </c>
      <c r="I44" s="555">
        <v>34</v>
      </c>
      <c r="J44" s="261">
        <v>50</v>
      </c>
      <c r="K44" s="264">
        <v>147.05882352941177</v>
      </c>
    </row>
    <row r="45" spans="1:11" ht="13.5" customHeight="1" x14ac:dyDescent="0.2">
      <c r="A45" s="257" t="s">
        <v>266</v>
      </c>
      <c r="B45" s="258" t="s">
        <v>267</v>
      </c>
      <c r="C45" s="259"/>
      <c r="D45" s="260">
        <v>3.0237580993520519</v>
      </c>
      <c r="E45" s="553">
        <v>84</v>
      </c>
      <c r="F45" s="554">
        <v>41</v>
      </c>
      <c r="G45" s="554">
        <v>48</v>
      </c>
      <c r="H45" s="554">
        <v>54</v>
      </c>
      <c r="I45" s="555">
        <v>33</v>
      </c>
      <c r="J45" s="261">
        <v>51</v>
      </c>
      <c r="K45" s="264">
        <v>154.54545454545453</v>
      </c>
    </row>
    <row r="46" spans="1:11" ht="13.5" customHeight="1" x14ac:dyDescent="0.2">
      <c r="A46" s="257">
        <v>54</v>
      </c>
      <c r="B46" s="258" t="s">
        <v>268</v>
      </c>
      <c r="C46" s="259"/>
      <c r="D46" s="260">
        <v>3.851691864650828</v>
      </c>
      <c r="E46" s="261">
        <v>107</v>
      </c>
      <c r="F46" s="262">
        <v>165</v>
      </c>
      <c r="G46" s="262">
        <v>162</v>
      </c>
      <c r="H46" s="262">
        <v>164</v>
      </c>
      <c r="I46" s="263">
        <v>118</v>
      </c>
      <c r="J46" s="261">
        <v>-11</v>
      </c>
      <c r="K46" s="264">
        <v>-9.3220338983050848</v>
      </c>
    </row>
    <row r="47" spans="1:11" ht="13.5" customHeight="1" x14ac:dyDescent="0.2">
      <c r="A47" s="257">
        <v>61</v>
      </c>
      <c r="B47" s="258" t="s">
        <v>269</v>
      </c>
      <c r="C47" s="259"/>
      <c r="D47" s="260">
        <v>1.763858891288697</v>
      </c>
      <c r="E47" s="553">
        <v>49</v>
      </c>
      <c r="F47" s="262">
        <v>101</v>
      </c>
      <c r="G47" s="554">
        <v>65</v>
      </c>
      <c r="H47" s="554">
        <v>89</v>
      </c>
      <c r="I47" s="555">
        <v>41</v>
      </c>
      <c r="J47" s="261">
        <v>8</v>
      </c>
      <c r="K47" s="264">
        <v>19.512195121951219</v>
      </c>
    </row>
    <row r="48" spans="1:11" ht="13.5" customHeight="1" x14ac:dyDescent="0.2">
      <c r="A48" s="257">
        <v>62</v>
      </c>
      <c r="B48" s="258" t="s">
        <v>270</v>
      </c>
      <c r="C48" s="259"/>
      <c r="D48" s="260">
        <v>8.8912886969042475</v>
      </c>
      <c r="E48" s="261">
        <v>247</v>
      </c>
      <c r="F48" s="262">
        <v>372</v>
      </c>
      <c r="G48" s="262">
        <v>270</v>
      </c>
      <c r="H48" s="262">
        <v>284</v>
      </c>
      <c r="I48" s="263">
        <v>276</v>
      </c>
      <c r="J48" s="261">
        <v>-29</v>
      </c>
      <c r="K48" s="264">
        <v>-10.507246376811594</v>
      </c>
    </row>
    <row r="49" spans="1:11" ht="13.5" customHeight="1" x14ac:dyDescent="0.2">
      <c r="A49" s="257">
        <v>63</v>
      </c>
      <c r="B49" s="258" t="s">
        <v>271</v>
      </c>
      <c r="C49" s="259"/>
      <c r="D49" s="260">
        <v>2.087832973362131</v>
      </c>
      <c r="E49" s="553">
        <v>58</v>
      </c>
      <c r="F49" s="554">
        <v>75</v>
      </c>
      <c r="G49" s="554">
        <v>73</v>
      </c>
      <c r="H49" s="554">
        <v>87</v>
      </c>
      <c r="I49" s="555">
        <v>66</v>
      </c>
      <c r="J49" s="261">
        <v>-8</v>
      </c>
      <c r="K49" s="264">
        <v>-12.121212121212121</v>
      </c>
    </row>
    <row r="50" spans="1:11" ht="13.5" customHeight="1" x14ac:dyDescent="0.2">
      <c r="A50" s="257" t="s">
        <v>272</v>
      </c>
      <c r="B50" s="258" t="s">
        <v>273</v>
      </c>
      <c r="C50" s="259"/>
      <c r="D50" s="260">
        <v>0.46796256299496042</v>
      </c>
      <c r="E50" s="553">
        <v>13</v>
      </c>
      <c r="F50" s="554">
        <v>8</v>
      </c>
      <c r="G50" s="554">
        <v>12</v>
      </c>
      <c r="H50" s="554">
        <v>7</v>
      </c>
      <c r="I50" s="555">
        <v>4</v>
      </c>
      <c r="J50" s="261">
        <v>9</v>
      </c>
      <c r="K50" s="264">
        <v>225</v>
      </c>
    </row>
    <row r="51" spans="1:11" ht="13.5" customHeight="1" x14ac:dyDescent="0.2">
      <c r="A51" s="257" t="s">
        <v>274</v>
      </c>
      <c r="B51" s="258" t="s">
        <v>275</v>
      </c>
      <c r="C51" s="259"/>
      <c r="D51" s="260">
        <v>1.4398848092152627</v>
      </c>
      <c r="E51" s="553">
        <v>40</v>
      </c>
      <c r="F51" s="554">
        <v>52</v>
      </c>
      <c r="G51" s="554">
        <v>52</v>
      </c>
      <c r="H51" s="554">
        <v>71</v>
      </c>
      <c r="I51" s="555">
        <v>48</v>
      </c>
      <c r="J51" s="261">
        <v>-8</v>
      </c>
      <c r="K51" s="264">
        <v>-16.666666666666668</v>
      </c>
    </row>
    <row r="52" spans="1:11" ht="13.5" customHeight="1" x14ac:dyDescent="0.2">
      <c r="A52" s="257">
        <v>71</v>
      </c>
      <c r="B52" s="258" t="s">
        <v>276</v>
      </c>
      <c r="C52" s="259"/>
      <c r="D52" s="260">
        <v>5.7235421166306697</v>
      </c>
      <c r="E52" s="261">
        <v>159</v>
      </c>
      <c r="F52" s="262">
        <v>226</v>
      </c>
      <c r="G52" s="262">
        <v>191</v>
      </c>
      <c r="H52" s="262">
        <v>233</v>
      </c>
      <c r="I52" s="263">
        <v>190</v>
      </c>
      <c r="J52" s="261">
        <v>-31</v>
      </c>
      <c r="K52" s="264">
        <v>-16.315789473684209</v>
      </c>
    </row>
    <row r="53" spans="1:11" ht="13.5" customHeight="1" x14ac:dyDescent="0.2">
      <c r="A53" s="257" t="s">
        <v>277</v>
      </c>
      <c r="B53" s="258" t="s">
        <v>278</v>
      </c>
      <c r="C53" s="259"/>
      <c r="D53" s="260">
        <v>1.83585313174946</v>
      </c>
      <c r="E53" s="553">
        <v>51</v>
      </c>
      <c r="F53" s="554">
        <v>65</v>
      </c>
      <c r="G53" s="554">
        <v>41</v>
      </c>
      <c r="H53" s="554">
        <v>68</v>
      </c>
      <c r="I53" s="555">
        <v>53</v>
      </c>
      <c r="J53" s="261">
        <v>-2</v>
      </c>
      <c r="K53" s="264">
        <v>-3.7735849056603774</v>
      </c>
    </row>
    <row r="54" spans="1:11" ht="13.5" customHeight="1" x14ac:dyDescent="0.2">
      <c r="A54" s="257" t="s">
        <v>279</v>
      </c>
      <c r="B54" s="258" t="s">
        <v>280</v>
      </c>
      <c r="C54" s="259"/>
      <c r="D54" s="260">
        <v>3.3117350611951042</v>
      </c>
      <c r="E54" s="553">
        <v>92</v>
      </c>
      <c r="F54" s="262">
        <v>132</v>
      </c>
      <c r="G54" s="262">
        <v>116</v>
      </c>
      <c r="H54" s="262">
        <v>126</v>
      </c>
      <c r="I54" s="263">
        <v>110</v>
      </c>
      <c r="J54" s="261">
        <v>-18</v>
      </c>
      <c r="K54" s="264">
        <v>-16.363636363636363</v>
      </c>
    </row>
    <row r="55" spans="1:11" ht="13.5" customHeight="1" x14ac:dyDescent="0.2">
      <c r="A55" s="257">
        <v>72</v>
      </c>
      <c r="B55" s="258" t="s">
        <v>281</v>
      </c>
      <c r="C55" s="259"/>
      <c r="D55" s="260">
        <v>1.1159107271418287</v>
      </c>
      <c r="E55" s="553">
        <v>31</v>
      </c>
      <c r="F55" s="554">
        <v>61</v>
      </c>
      <c r="G55" s="554">
        <v>56</v>
      </c>
      <c r="H55" s="554">
        <v>49</v>
      </c>
      <c r="I55" s="555">
        <v>24</v>
      </c>
      <c r="J55" s="261">
        <v>7</v>
      </c>
      <c r="K55" s="264">
        <v>29.166666666666668</v>
      </c>
    </row>
    <row r="56" spans="1:11" ht="13.5" customHeight="1" x14ac:dyDescent="0.2">
      <c r="A56" s="257" t="s">
        <v>282</v>
      </c>
      <c r="B56" s="258" t="s">
        <v>283</v>
      </c>
      <c r="C56" s="259"/>
      <c r="D56" s="260" t="s">
        <v>546</v>
      </c>
      <c r="E56" s="261" t="s">
        <v>546</v>
      </c>
      <c r="F56" s="554">
        <v>23</v>
      </c>
      <c r="G56" s="554">
        <v>17</v>
      </c>
      <c r="H56" s="554">
        <v>10</v>
      </c>
      <c r="I56" s="263" t="s">
        <v>546</v>
      </c>
      <c r="J56" s="261" t="s">
        <v>546</v>
      </c>
      <c r="K56" s="264" t="s">
        <v>546</v>
      </c>
    </row>
    <row r="57" spans="1:11" ht="13.5" customHeight="1" x14ac:dyDescent="0.2">
      <c r="A57" s="257" t="s">
        <v>284</v>
      </c>
      <c r="B57" s="258" t="s">
        <v>285</v>
      </c>
      <c r="C57" s="259"/>
      <c r="D57" s="260">
        <v>0.68394528437724977</v>
      </c>
      <c r="E57" s="553">
        <v>19</v>
      </c>
      <c r="F57" s="554">
        <v>35</v>
      </c>
      <c r="G57" s="554">
        <v>32</v>
      </c>
      <c r="H57" s="554">
        <v>34</v>
      </c>
      <c r="I57" s="555">
        <v>15</v>
      </c>
      <c r="J57" s="261">
        <v>4</v>
      </c>
      <c r="K57" s="264">
        <v>26.666666666666668</v>
      </c>
    </row>
    <row r="58" spans="1:11" ht="13.5" customHeight="1" x14ac:dyDescent="0.2">
      <c r="A58" s="257">
        <v>73</v>
      </c>
      <c r="B58" s="258" t="s">
        <v>286</v>
      </c>
      <c r="C58" s="259"/>
      <c r="D58" s="260">
        <v>1.3678905687544995</v>
      </c>
      <c r="E58" s="553">
        <v>38</v>
      </c>
      <c r="F58" s="262">
        <v>100</v>
      </c>
      <c r="G58" s="554">
        <v>37</v>
      </c>
      <c r="H58" s="554">
        <v>48</v>
      </c>
      <c r="I58" s="555">
        <v>43</v>
      </c>
      <c r="J58" s="261">
        <v>-5</v>
      </c>
      <c r="K58" s="264">
        <v>-11.627906976744185</v>
      </c>
    </row>
    <row r="59" spans="1:11" ht="13.5" customHeight="1" x14ac:dyDescent="0.2">
      <c r="A59" s="257" t="s">
        <v>287</v>
      </c>
      <c r="B59" s="258" t="s">
        <v>288</v>
      </c>
      <c r="C59" s="259"/>
      <c r="D59" s="260">
        <v>1.3318934485241181</v>
      </c>
      <c r="E59" s="553">
        <v>37</v>
      </c>
      <c r="F59" s="554">
        <v>85</v>
      </c>
      <c r="G59" s="554">
        <v>33</v>
      </c>
      <c r="H59" s="554">
        <v>39</v>
      </c>
      <c r="I59" s="555">
        <v>41</v>
      </c>
      <c r="J59" s="261">
        <v>-4</v>
      </c>
      <c r="K59" s="264">
        <v>-9.7560975609756095</v>
      </c>
    </row>
    <row r="60" spans="1:11" ht="13.5" customHeight="1" x14ac:dyDescent="0.2">
      <c r="A60" s="257">
        <v>81</v>
      </c>
      <c r="B60" s="258" t="s">
        <v>289</v>
      </c>
      <c r="C60" s="259"/>
      <c r="D60" s="260">
        <v>5.3995680345572357</v>
      </c>
      <c r="E60" s="261">
        <v>150</v>
      </c>
      <c r="F60" s="262">
        <v>350</v>
      </c>
      <c r="G60" s="262">
        <v>180</v>
      </c>
      <c r="H60" s="262">
        <v>396</v>
      </c>
      <c r="I60" s="263">
        <v>194</v>
      </c>
      <c r="J60" s="261">
        <v>-44</v>
      </c>
      <c r="K60" s="264">
        <v>-22.680412371134022</v>
      </c>
    </row>
    <row r="61" spans="1:11" ht="13.5" customHeight="1" x14ac:dyDescent="0.2">
      <c r="A61" s="257" t="s">
        <v>290</v>
      </c>
      <c r="B61" s="258" t="s">
        <v>291</v>
      </c>
      <c r="C61" s="259"/>
      <c r="D61" s="260">
        <v>1.1159107271418287</v>
      </c>
      <c r="E61" s="553">
        <v>31</v>
      </c>
      <c r="F61" s="554">
        <v>60</v>
      </c>
      <c r="G61" s="554">
        <v>50</v>
      </c>
      <c r="H61" s="554">
        <v>78</v>
      </c>
      <c r="I61" s="555">
        <v>43</v>
      </c>
      <c r="J61" s="261">
        <v>-12</v>
      </c>
      <c r="K61" s="264">
        <v>-27.906976744186046</v>
      </c>
    </row>
    <row r="62" spans="1:11" ht="13.5" customHeight="1" x14ac:dyDescent="0.2">
      <c r="A62" s="257" t="s">
        <v>292</v>
      </c>
      <c r="B62" s="258" t="s">
        <v>363</v>
      </c>
      <c r="C62" s="259"/>
      <c r="D62" s="260">
        <v>2.2678185745140387</v>
      </c>
      <c r="E62" s="553">
        <v>63</v>
      </c>
      <c r="F62" s="262">
        <v>208</v>
      </c>
      <c r="G62" s="554">
        <v>73</v>
      </c>
      <c r="H62" s="262">
        <v>221</v>
      </c>
      <c r="I62" s="555">
        <v>87</v>
      </c>
      <c r="J62" s="261">
        <v>-24</v>
      </c>
      <c r="K62" s="264">
        <v>-27.586206896551722</v>
      </c>
    </row>
    <row r="63" spans="1:11" ht="13.5" customHeight="1" x14ac:dyDescent="0.2">
      <c r="A63" s="257" t="s">
        <v>294</v>
      </c>
      <c r="B63" s="258" t="s">
        <v>295</v>
      </c>
      <c r="C63" s="259"/>
      <c r="D63" s="260">
        <v>0.61195104391648669</v>
      </c>
      <c r="E63" s="553">
        <v>17</v>
      </c>
      <c r="F63" s="554">
        <v>24</v>
      </c>
      <c r="G63" s="554">
        <v>19</v>
      </c>
      <c r="H63" s="554">
        <v>42</v>
      </c>
      <c r="I63" s="555">
        <v>25</v>
      </c>
      <c r="J63" s="261">
        <v>-8</v>
      </c>
      <c r="K63" s="264">
        <v>-32</v>
      </c>
    </row>
    <row r="64" spans="1:11" ht="13.5" customHeight="1" x14ac:dyDescent="0.2">
      <c r="A64" s="257" t="s">
        <v>296</v>
      </c>
      <c r="B64" s="258" t="s">
        <v>297</v>
      </c>
      <c r="C64" s="259"/>
      <c r="D64" s="260">
        <v>0.35997120230381568</v>
      </c>
      <c r="E64" s="553">
        <v>10</v>
      </c>
      <c r="F64" s="554">
        <v>21</v>
      </c>
      <c r="G64" s="554">
        <v>19</v>
      </c>
      <c r="H64" s="554">
        <v>19</v>
      </c>
      <c r="I64" s="555">
        <v>15</v>
      </c>
      <c r="J64" s="261">
        <v>-5</v>
      </c>
      <c r="K64" s="264">
        <v>-33.333333333333336</v>
      </c>
    </row>
    <row r="65" spans="1:11" ht="13.5" customHeight="1" x14ac:dyDescent="0.2">
      <c r="A65" s="257">
        <v>82</v>
      </c>
      <c r="B65" s="258" t="s">
        <v>298</v>
      </c>
      <c r="C65" s="259"/>
      <c r="D65" s="260">
        <v>5.759539236861051</v>
      </c>
      <c r="E65" s="261">
        <v>160</v>
      </c>
      <c r="F65" s="262">
        <v>292</v>
      </c>
      <c r="G65" s="262">
        <v>141</v>
      </c>
      <c r="H65" s="262">
        <v>147</v>
      </c>
      <c r="I65" s="263">
        <v>146</v>
      </c>
      <c r="J65" s="261">
        <v>14</v>
      </c>
      <c r="K65" s="264">
        <v>9.5890410958904102</v>
      </c>
    </row>
    <row r="66" spans="1:11" ht="13.5" customHeight="1" x14ac:dyDescent="0.2">
      <c r="A66" s="257" t="s">
        <v>299</v>
      </c>
      <c r="B66" s="258" t="s">
        <v>548</v>
      </c>
      <c r="C66" s="259"/>
      <c r="D66" s="260">
        <v>5.2195824334053276</v>
      </c>
      <c r="E66" s="261">
        <v>145</v>
      </c>
      <c r="F66" s="262">
        <v>242</v>
      </c>
      <c r="G66" s="262">
        <v>123</v>
      </c>
      <c r="H66" s="262">
        <v>116</v>
      </c>
      <c r="I66" s="263">
        <v>115</v>
      </c>
      <c r="J66" s="261">
        <v>30</v>
      </c>
      <c r="K66" s="264">
        <v>26.086956521739129</v>
      </c>
    </row>
    <row r="67" spans="1:11" ht="13.5" customHeight="1" x14ac:dyDescent="0.2">
      <c r="A67" s="257" t="s">
        <v>300</v>
      </c>
      <c r="B67" s="258" t="s">
        <v>301</v>
      </c>
      <c r="C67" s="259"/>
      <c r="D67" s="260">
        <v>0.46796256299496042</v>
      </c>
      <c r="E67" s="553">
        <v>13</v>
      </c>
      <c r="F67" s="554">
        <v>22</v>
      </c>
      <c r="G67" s="554">
        <v>9</v>
      </c>
      <c r="H67" s="554">
        <v>18</v>
      </c>
      <c r="I67" s="555">
        <v>16</v>
      </c>
      <c r="J67" s="261">
        <v>-3</v>
      </c>
      <c r="K67" s="264">
        <v>-18.75</v>
      </c>
    </row>
    <row r="68" spans="1:11" ht="13.5" customHeight="1" x14ac:dyDescent="0.2">
      <c r="A68" s="257">
        <v>83</v>
      </c>
      <c r="B68" s="258" t="s">
        <v>302</v>
      </c>
      <c r="C68" s="259"/>
      <c r="D68" s="260">
        <v>5.1835853131749463</v>
      </c>
      <c r="E68" s="261">
        <v>144</v>
      </c>
      <c r="F68" s="262">
        <v>236</v>
      </c>
      <c r="G68" s="262">
        <v>141</v>
      </c>
      <c r="H68" s="262">
        <v>139</v>
      </c>
      <c r="I68" s="263">
        <v>121</v>
      </c>
      <c r="J68" s="261">
        <v>23</v>
      </c>
      <c r="K68" s="264">
        <v>19.008264462809919</v>
      </c>
    </row>
    <row r="69" spans="1:11" ht="13.5" customHeight="1" x14ac:dyDescent="0.2">
      <c r="A69" s="257" t="s">
        <v>303</v>
      </c>
      <c r="B69" s="258" t="s">
        <v>304</v>
      </c>
      <c r="C69" s="259"/>
      <c r="D69" s="260">
        <v>3.4557235421166306</v>
      </c>
      <c r="E69" s="553">
        <v>96</v>
      </c>
      <c r="F69" s="262">
        <v>182</v>
      </c>
      <c r="G69" s="554">
        <v>82</v>
      </c>
      <c r="H69" s="554">
        <v>97</v>
      </c>
      <c r="I69" s="555">
        <v>85</v>
      </c>
      <c r="J69" s="261">
        <v>11</v>
      </c>
      <c r="K69" s="264">
        <v>12.941176470588236</v>
      </c>
    </row>
    <row r="70" spans="1:11" ht="13.5" customHeight="1" x14ac:dyDescent="0.2">
      <c r="A70" s="257"/>
      <c r="B70" s="258" t="s">
        <v>305</v>
      </c>
      <c r="C70" s="259"/>
      <c r="D70" s="260">
        <v>1.763858891288697</v>
      </c>
      <c r="E70" s="553">
        <v>49</v>
      </c>
      <c r="F70" s="262">
        <v>114</v>
      </c>
      <c r="G70" s="554">
        <v>40</v>
      </c>
      <c r="H70" s="554">
        <v>50</v>
      </c>
      <c r="I70" s="555">
        <v>52</v>
      </c>
      <c r="J70" s="261">
        <v>-3</v>
      </c>
      <c r="K70" s="264">
        <v>-5.7692307692307692</v>
      </c>
    </row>
    <row r="71" spans="1:11" ht="13.5" customHeight="1" x14ac:dyDescent="0.2">
      <c r="A71" s="257">
        <v>84</v>
      </c>
      <c r="B71" s="258" t="s">
        <v>306</v>
      </c>
      <c r="C71" s="259"/>
      <c r="D71" s="260">
        <v>2.2678185745140387</v>
      </c>
      <c r="E71" s="553">
        <v>63</v>
      </c>
      <c r="F71" s="554">
        <v>83</v>
      </c>
      <c r="G71" s="554">
        <v>66</v>
      </c>
      <c r="H71" s="262">
        <v>109</v>
      </c>
      <c r="I71" s="555">
        <v>78</v>
      </c>
      <c r="J71" s="261">
        <v>-15</v>
      </c>
      <c r="K71" s="264">
        <v>-19.23076923076923</v>
      </c>
    </row>
    <row r="72" spans="1:11" ht="13.5" customHeight="1" x14ac:dyDescent="0.2">
      <c r="A72" s="257" t="s">
        <v>307</v>
      </c>
      <c r="B72" s="258" t="s">
        <v>308</v>
      </c>
      <c r="C72" s="259"/>
      <c r="D72" s="260">
        <v>0.68394528437724977</v>
      </c>
      <c r="E72" s="553">
        <v>19</v>
      </c>
      <c r="F72" s="554">
        <v>37</v>
      </c>
      <c r="G72" s="554">
        <v>7</v>
      </c>
      <c r="H72" s="554">
        <v>28</v>
      </c>
      <c r="I72" s="555">
        <v>19</v>
      </c>
      <c r="J72" s="261">
        <v>0</v>
      </c>
      <c r="K72" s="264">
        <v>0</v>
      </c>
    </row>
    <row r="73" spans="1:11" ht="13.5" customHeight="1" x14ac:dyDescent="0.2">
      <c r="A73" s="257" t="s">
        <v>309</v>
      </c>
      <c r="B73" s="258" t="s">
        <v>310</v>
      </c>
      <c r="C73" s="259"/>
      <c r="D73" s="260" t="s">
        <v>546</v>
      </c>
      <c r="E73" s="261" t="s">
        <v>546</v>
      </c>
      <c r="F73" s="554">
        <v>9</v>
      </c>
      <c r="G73" s="554">
        <v>6</v>
      </c>
      <c r="H73" s="554">
        <v>15</v>
      </c>
      <c r="I73" s="555">
        <v>4</v>
      </c>
      <c r="J73" s="261" t="s">
        <v>546</v>
      </c>
      <c r="K73" s="264" t="s">
        <v>546</v>
      </c>
    </row>
    <row r="74" spans="1:11" s="87" customFormat="1" ht="13.5" customHeight="1" x14ac:dyDescent="0.2">
      <c r="A74" s="257" t="s">
        <v>311</v>
      </c>
      <c r="B74" s="258" t="s">
        <v>312</v>
      </c>
      <c r="C74" s="259"/>
      <c r="D74" s="260">
        <v>1.1879049676025919</v>
      </c>
      <c r="E74" s="553">
        <v>33</v>
      </c>
      <c r="F74" s="554">
        <v>19</v>
      </c>
      <c r="G74" s="554">
        <v>44</v>
      </c>
      <c r="H74" s="554">
        <v>31</v>
      </c>
      <c r="I74" s="555">
        <v>51</v>
      </c>
      <c r="J74" s="261">
        <v>-18</v>
      </c>
      <c r="K74" s="264">
        <v>-35.294117647058826</v>
      </c>
    </row>
    <row r="75" spans="1:11" s="114" customFormat="1" ht="13.5" customHeight="1" x14ac:dyDescent="0.15">
      <c r="A75" s="257">
        <v>91</v>
      </c>
      <c r="B75" s="258" t="s">
        <v>313</v>
      </c>
      <c r="C75" s="259"/>
      <c r="D75" s="260">
        <v>0.25197984161267101</v>
      </c>
      <c r="E75" s="553">
        <v>7</v>
      </c>
      <c r="F75" s="554">
        <v>12</v>
      </c>
      <c r="G75" s="554">
        <v>5</v>
      </c>
      <c r="H75" s="554">
        <v>11</v>
      </c>
      <c r="I75" s="555">
        <v>7</v>
      </c>
      <c r="J75" s="261">
        <v>0</v>
      </c>
      <c r="K75" s="264">
        <v>0</v>
      </c>
    </row>
    <row r="76" spans="1:11" s="114" customFormat="1" ht="13.5" customHeight="1" x14ac:dyDescent="0.15">
      <c r="A76" s="257">
        <v>92</v>
      </c>
      <c r="B76" s="258" t="s">
        <v>314</v>
      </c>
      <c r="C76" s="259"/>
      <c r="D76" s="260">
        <v>0.68394528437724977</v>
      </c>
      <c r="E76" s="553">
        <v>19</v>
      </c>
      <c r="F76" s="554">
        <v>62</v>
      </c>
      <c r="G76" s="554">
        <v>34</v>
      </c>
      <c r="H76" s="554">
        <v>30</v>
      </c>
      <c r="I76" s="555">
        <v>31</v>
      </c>
      <c r="J76" s="261">
        <v>-12</v>
      </c>
      <c r="K76" s="264">
        <v>-38.70967741935484</v>
      </c>
    </row>
    <row r="77" spans="1:11" s="87" customFormat="1" ht="13.5" customHeight="1" x14ac:dyDescent="0.2">
      <c r="A77" s="257">
        <v>93</v>
      </c>
      <c r="B77" s="258" t="s">
        <v>315</v>
      </c>
      <c r="C77" s="259"/>
      <c r="D77" s="260">
        <v>0</v>
      </c>
      <c r="E77" s="261">
        <v>0</v>
      </c>
      <c r="F77" s="262" t="s">
        <v>546</v>
      </c>
      <c r="G77" s="262" t="s">
        <v>546</v>
      </c>
      <c r="H77" s="262" t="s">
        <v>546</v>
      </c>
      <c r="I77" s="263" t="s">
        <v>546</v>
      </c>
      <c r="J77" s="261" t="s">
        <v>546</v>
      </c>
      <c r="K77" s="264" t="s">
        <v>546</v>
      </c>
    </row>
    <row r="78" spans="1:11" s="347" customFormat="1" ht="13.5" customHeight="1" x14ac:dyDescent="0.2">
      <c r="A78" s="257">
        <v>94</v>
      </c>
      <c r="B78" s="258" t="s">
        <v>316</v>
      </c>
      <c r="C78" s="259"/>
      <c r="D78" s="260" t="s">
        <v>546</v>
      </c>
      <c r="E78" s="261" t="s">
        <v>546</v>
      </c>
      <c r="F78" s="554">
        <v>24</v>
      </c>
      <c r="G78" s="554">
        <v>12</v>
      </c>
      <c r="H78" s="554">
        <v>14</v>
      </c>
      <c r="I78" s="555">
        <v>6</v>
      </c>
      <c r="J78" s="261" t="s">
        <v>546</v>
      </c>
      <c r="K78" s="264" t="s">
        <v>546</v>
      </c>
    </row>
    <row r="79" spans="1:11" s="87" customFormat="1" ht="13.5" customHeight="1" x14ac:dyDescent="0.2">
      <c r="A79" s="271" t="s">
        <v>317</v>
      </c>
      <c r="B79" s="272" t="s">
        <v>318</v>
      </c>
      <c r="C79" s="273"/>
      <c r="D79" s="274">
        <v>0.39596832253419728</v>
      </c>
      <c r="E79" s="556">
        <v>11</v>
      </c>
      <c r="F79" s="557">
        <v>17</v>
      </c>
      <c r="G79" s="557">
        <v>11</v>
      </c>
      <c r="H79" s="557">
        <v>6</v>
      </c>
      <c r="I79" s="558">
        <v>12</v>
      </c>
      <c r="J79" s="275">
        <v>-1</v>
      </c>
      <c r="K79" s="552">
        <v>-8.3333333333333339</v>
      </c>
    </row>
    <row r="80" spans="1:11" s="87" customFormat="1" ht="12.75" customHeight="1" x14ac:dyDescent="0.2">
      <c r="K80" s="115" t="s">
        <v>35</v>
      </c>
    </row>
    <row r="81" spans="1:11" s="87" customFormat="1" ht="15.75" customHeight="1" x14ac:dyDescent="0.2">
      <c r="A81" s="114" t="s">
        <v>114</v>
      </c>
      <c r="B81" s="114"/>
      <c r="C81" s="114"/>
      <c r="D81" s="114"/>
      <c r="E81" s="114"/>
      <c r="F81" s="114"/>
      <c r="G81" s="114"/>
      <c r="H81" s="114"/>
      <c r="I81" s="114"/>
      <c r="J81" s="114"/>
      <c r="K81" s="114"/>
    </row>
    <row r="82" spans="1:11" ht="21.95" customHeight="1" x14ac:dyDescent="0.2">
      <c r="A82" s="117" t="s">
        <v>364</v>
      </c>
      <c r="B82" s="117"/>
      <c r="C82" s="117"/>
      <c r="D82" s="117"/>
      <c r="E82" s="117"/>
      <c r="F82" s="117"/>
      <c r="G82" s="117"/>
      <c r="H82" s="117"/>
      <c r="I82" s="117"/>
      <c r="J82" s="117"/>
      <c r="K82" s="117"/>
    </row>
    <row r="83" spans="1:11" ht="21" customHeight="1" x14ac:dyDescent="0.2">
      <c r="A83" s="383" t="s">
        <v>365</v>
      </c>
      <c r="B83" s="383"/>
      <c r="C83" s="383"/>
      <c r="D83" s="383"/>
      <c r="E83" s="383"/>
      <c r="F83" s="383"/>
      <c r="G83" s="383"/>
      <c r="H83" s="383"/>
      <c r="I83" s="383"/>
      <c r="J83" s="383"/>
      <c r="K83" s="383"/>
    </row>
    <row r="84" spans="1:11" ht="21" customHeight="1" x14ac:dyDescent="0.2">
      <c r="A84" s="117" t="s">
        <v>321</v>
      </c>
      <c r="B84" s="117"/>
      <c r="C84" s="117"/>
      <c r="D84" s="117"/>
      <c r="E84" s="117"/>
      <c r="F84" s="117"/>
      <c r="G84" s="117"/>
      <c r="H84" s="117"/>
      <c r="I84" s="117"/>
      <c r="J84" s="117"/>
      <c r="K84" s="117"/>
    </row>
    <row r="85" spans="1:11" ht="15.75" customHeight="1" x14ac:dyDescent="0.2">
      <c r="A85" s="114" t="s">
        <v>366</v>
      </c>
      <c r="B85" s="87"/>
      <c r="C85" s="87"/>
      <c r="D85" s="87"/>
      <c r="E85" s="87"/>
      <c r="F85" s="87"/>
      <c r="G85" s="87"/>
      <c r="H85" s="87"/>
      <c r="I85" s="87"/>
      <c r="J85" s="87"/>
      <c r="K85" s="87"/>
    </row>
    <row r="86" spans="1:11" ht="15.75" customHeight="1" x14ac:dyDescent="0.2">
      <c r="A86" s="117" t="s">
        <v>322</v>
      </c>
      <c r="B86" s="117"/>
      <c r="C86" s="117"/>
      <c r="D86" s="117"/>
      <c r="E86" s="117"/>
      <c r="F86" s="117"/>
      <c r="G86" s="117"/>
      <c r="H86" s="117"/>
      <c r="I86" s="117"/>
      <c r="J86" s="117"/>
      <c r="K86" s="117"/>
    </row>
    <row r="87" spans="1:11" ht="15.75" customHeight="1" x14ac:dyDescent="0.2">
      <c r="A87" s="87"/>
      <c r="B87" s="87"/>
      <c r="C87" s="87"/>
      <c r="D87" s="87"/>
      <c r="E87" s="87"/>
      <c r="F87" s="87"/>
      <c r="G87" s="87"/>
      <c r="H87" s="87"/>
      <c r="I87" s="87"/>
      <c r="J87" s="87"/>
      <c r="K87" s="87"/>
    </row>
    <row r="88" spans="1:11" ht="15.75" customHeight="1" x14ac:dyDescent="0.2">
      <c r="D88" s="54"/>
      <c r="E88" s="54"/>
      <c r="F88" s="54"/>
      <c r="G88" s="54"/>
      <c r="H88" s="54"/>
      <c r="I88" s="54"/>
      <c r="J88" s="54"/>
      <c r="K88" s="54"/>
    </row>
    <row r="89" spans="1:11" ht="15.75" customHeight="1" x14ac:dyDescent="0.2">
      <c r="D89" s="54"/>
      <c r="E89" s="54"/>
      <c r="F89" s="54"/>
      <c r="G89" s="54"/>
      <c r="H89" s="54"/>
      <c r="I89" s="54"/>
      <c r="J89" s="54"/>
      <c r="K89" s="54"/>
    </row>
    <row r="90" spans="1:11" ht="15.75" customHeight="1" x14ac:dyDescent="0.2">
      <c r="D90" s="54"/>
      <c r="E90" s="54"/>
      <c r="F90" s="54"/>
      <c r="G90" s="54"/>
      <c r="H90" s="54"/>
      <c r="I90" s="54"/>
      <c r="J90" s="54"/>
      <c r="K90" s="54"/>
    </row>
    <row r="91" spans="1:11" ht="15.75" customHeight="1" x14ac:dyDescent="0.2">
      <c r="D91" s="54"/>
      <c r="E91" s="54"/>
      <c r="F91" s="54"/>
      <c r="G91" s="54"/>
      <c r="H91" s="54"/>
      <c r="I91" s="54"/>
      <c r="J91" s="54"/>
      <c r="K91" s="54"/>
    </row>
    <row r="92" spans="1:11" ht="15.75" customHeight="1" x14ac:dyDescent="0.2">
      <c r="D92" s="54"/>
      <c r="E92" s="54"/>
      <c r="F92" s="54"/>
      <c r="G92" s="54"/>
      <c r="H92" s="54"/>
      <c r="I92" s="54"/>
      <c r="J92" s="54"/>
      <c r="K92" s="54"/>
    </row>
    <row r="93" spans="1:11" ht="15.75" customHeight="1" x14ac:dyDescent="0.2">
      <c r="D93" s="54"/>
      <c r="E93" s="54"/>
      <c r="F93" s="54"/>
      <c r="G93" s="54"/>
      <c r="H93" s="54"/>
      <c r="I93" s="54"/>
      <c r="J93" s="54"/>
      <c r="K93" s="54"/>
    </row>
    <row r="94" spans="1:11" ht="15.95" customHeight="1" x14ac:dyDescent="0.2">
      <c r="D94" s="54"/>
      <c r="E94" s="54"/>
      <c r="F94" s="54"/>
      <c r="G94" s="54"/>
      <c r="H94" s="54"/>
      <c r="I94" s="54"/>
      <c r="J94" s="54"/>
      <c r="K94" s="54"/>
    </row>
    <row r="95" spans="1:11" ht="15.95" customHeight="1" x14ac:dyDescent="0.2">
      <c r="D95" s="54"/>
      <c r="E95" s="54"/>
      <c r="F95" s="54"/>
      <c r="G95" s="54"/>
      <c r="H95" s="54"/>
      <c r="I95" s="54"/>
      <c r="J95" s="54"/>
      <c r="K95" s="54"/>
    </row>
    <row r="96" spans="1:11" ht="15.95" customHeight="1" x14ac:dyDescent="0.2">
      <c r="D96" s="54"/>
      <c r="E96" s="54"/>
      <c r="F96" s="54"/>
      <c r="G96" s="54"/>
      <c r="H96" s="54"/>
      <c r="I96" s="54"/>
      <c r="J96" s="54"/>
      <c r="K96" s="54"/>
    </row>
    <row r="97" spans="4:11" ht="15.95" customHeight="1" x14ac:dyDescent="0.2">
      <c r="D97" s="54"/>
      <c r="E97" s="54"/>
      <c r="F97" s="54"/>
      <c r="G97" s="54"/>
      <c r="H97" s="54"/>
      <c r="I97" s="54"/>
      <c r="J97" s="54"/>
      <c r="K97" s="54"/>
    </row>
    <row r="98" spans="4:11" ht="15.95" customHeight="1" x14ac:dyDescent="0.2">
      <c r="D98" s="54"/>
      <c r="E98" s="54"/>
      <c r="F98" s="54"/>
      <c r="G98" s="54"/>
      <c r="H98" s="54"/>
      <c r="I98" s="54"/>
      <c r="J98" s="54"/>
      <c r="K98" s="54"/>
    </row>
    <row r="99" spans="4:11" ht="15.95" customHeight="1" x14ac:dyDescent="0.2">
      <c r="D99" s="54"/>
      <c r="E99" s="54"/>
      <c r="F99" s="54"/>
      <c r="G99" s="54"/>
      <c r="H99" s="54"/>
      <c r="I99" s="54"/>
      <c r="J99" s="54"/>
      <c r="K99" s="54"/>
    </row>
    <row r="100" spans="4:11" ht="15.95" customHeight="1" x14ac:dyDescent="0.2">
      <c r="D100" s="54"/>
      <c r="E100" s="54"/>
      <c r="F100" s="54"/>
      <c r="G100" s="54"/>
      <c r="H100" s="54"/>
      <c r="I100" s="54"/>
      <c r="J100" s="54"/>
      <c r="K100" s="54"/>
    </row>
    <row r="101" spans="4:11" ht="15.95" customHeight="1" x14ac:dyDescent="0.2">
      <c r="D101" s="54"/>
      <c r="E101" s="54"/>
      <c r="F101" s="54"/>
      <c r="G101" s="54"/>
      <c r="H101" s="54"/>
      <c r="I101" s="54"/>
      <c r="J101" s="54"/>
      <c r="K101" s="54"/>
    </row>
    <row r="102" spans="4:11" ht="15.95" customHeight="1" x14ac:dyDescent="0.2">
      <c r="D102" s="54"/>
      <c r="E102" s="54"/>
      <c r="F102" s="54"/>
      <c r="G102" s="54"/>
      <c r="H102" s="54"/>
      <c r="I102" s="54"/>
      <c r="J102" s="54"/>
      <c r="K102" s="54"/>
    </row>
    <row r="103" spans="4:11" ht="15.95" customHeight="1" x14ac:dyDescent="0.2">
      <c r="D103" s="54"/>
      <c r="E103" s="54"/>
      <c r="F103" s="54"/>
      <c r="G103" s="54"/>
      <c r="H103" s="54"/>
      <c r="I103" s="54"/>
      <c r="J103" s="54"/>
      <c r="K103" s="54"/>
    </row>
    <row r="104" spans="4:11" ht="15.95" customHeight="1" x14ac:dyDescent="0.2">
      <c r="D104" s="54"/>
      <c r="E104" s="54"/>
      <c r="F104" s="54"/>
      <c r="G104" s="54"/>
      <c r="H104" s="54"/>
      <c r="I104" s="54"/>
      <c r="J104" s="54"/>
      <c r="K104" s="54"/>
    </row>
    <row r="105" spans="4:11" ht="15.95" customHeight="1" x14ac:dyDescent="0.2">
      <c r="D105" s="54"/>
      <c r="E105" s="54"/>
      <c r="F105" s="54"/>
      <c r="G105" s="54"/>
      <c r="H105" s="54"/>
      <c r="I105" s="54"/>
      <c r="J105" s="54"/>
      <c r="K105" s="54"/>
    </row>
    <row r="106" spans="4:11" ht="15.95" customHeight="1" x14ac:dyDescent="0.2">
      <c r="D106" s="54"/>
      <c r="E106" s="54"/>
      <c r="F106" s="54"/>
      <c r="G106" s="54"/>
      <c r="H106" s="54"/>
      <c r="I106" s="54"/>
      <c r="J106" s="54"/>
      <c r="K106" s="54"/>
    </row>
    <row r="107" spans="4:11" ht="15.95" customHeight="1" x14ac:dyDescent="0.2">
      <c r="D107" s="54"/>
      <c r="E107" s="54"/>
      <c r="F107" s="54"/>
      <c r="G107" s="54"/>
      <c r="H107" s="54"/>
      <c r="I107" s="54"/>
      <c r="J107" s="54"/>
      <c r="K107" s="54"/>
    </row>
    <row r="108" spans="4:11" ht="15.95" customHeight="1" x14ac:dyDescent="0.2">
      <c r="D108" s="54"/>
      <c r="E108" s="54"/>
      <c r="F108" s="54"/>
      <c r="G108" s="54"/>
      <c r="H108" s="54"/>
      <c r="I108" s="54"/>
      <c r="J108" s="54"/>
      <c r="K108" s="54"/>
    </row>
    <row r="109" spans="4:11" ht="15.95" customHeight="1" x14ac:dyDescent="0.2">
      <c r="D109" s="54"/>
      <c r="E109" s="54"/>
      <c r="F109" s="54"/>
      <c r="G109" s="54"/>
      <c r="H109" s="54"/>
      <c r="I109" s="54"/>
      <c r="J109" s="54"/>
      <c r="K109" s="54"/>
    </row>
    <row r="110" spans="4:11" ht="15.95" customHeight="1" x14ac:dyDescent="0.2">
      <c r="D110" s="54"/>
      <c r="E110" s="54"/>
      <c r="F110" s="54"/>
      <c r="G110" s="54"/>
      <c r="H110" s="54"/>
      <c r="I110" s="54"/>
      <c r="J110" s="54"/>
      <c r="K110" s="54"/>
    </row>
    <row r="111" spans="4:11" ht="15.95" customHeight="1" x14ac:dyDescent="0.2">
      <c r="D111" s="54"/>
      <c r="E111" s="54"/>
      <c r="F111" s="54"/>
      <c r="G111" s="54"/>
      <c r="H111" s="54"/>
      <c r="I111" s="54"/>
      <c r="J111" s="54"/>
      <c r="K111" s="54"/>
    </row>
    <row r="112" spans="4:11" ht="15.95" customHeight="1" x14ac:dyDescent="0.2">
      <c r="D112" s="54"/>
      <c r="E112" s="54"/>
      <c r="F112" s="54"/>
      <c r="G112" s="54"/>
      <c r="H112" s="54"/>
      <c r="I112" s="54"/>
      <c r="J112" s="54"/>
      <c r="K112" s="54"/>
    </row>
    <row r="113" spans="4:11" ht="15.95" customHeight="1" x14ac:dyDescent="0.2">
      <c r="D113" s="54"/>
      <c r="E113" s="54"/>
      <c r="F113" s="54"/>
      <c r="G113" s="54"/>
      <c r="H113" s="54"/>
      <c r="I113" s="54"/>
      <c r="J113" s="54"/>
      <c r="K113" s="54"/>
    </row>
    <row r="114" spans="4:11" ht="15.95" customHeight="1" x14ac:dyDescent="0.2">
      <c r="D114" s="54"/>
      <c r="E114" s="54"/>
      <c r="F114" s="54"/>
      <c r="G114" s="54"/>
      <c r="H114" s="54"/>
      <c r="I114" s="54"/>
      <c r="J114" s="54"/>
      <c r="K114" s="54"/>
    </row>
    <row r="115" spans="4:11" ht="15.95" customHeight="1" x14ac:dyDescent="0.2">
      <c r="D115" s="54"/>
      <c r="E115" s="54"/>
      <c r="F115" s="54"/>
      <c r="G115" s="54"/>
      <c r="H115" s="54"/>
      <c r="I115" s="54"/>
      <c r="J115" s="54"/>
      <c r="K115" s="54"/>
    </row>
    <row r="116" spans="4:11" ht="15.95" customHeight="1" x14ac:dyDescent="0.2">
      <c r="D116" s="54"/>
      <c r="E116" s="54"/>
      <c r="F116" s="54"/>
      <c r="G116" s="54"/>
      <c r="H116" s="54"/>
      <c r="I116" s="54"/>
      <c r="J116" s="54"/>
      <c r="K116" s="54"/>
    </row>
    <row r="117" spans="4:11" ht="15.95" customHeight="1" x14ac:dyDescent="0.2">
      <c r="D117" s="54"/>
      <c r="E117" s="54"/>
      <c r="F117" s="54"/>
      <c r="G117" s="54"/>
      <c r="H117" s="54"/>
      <c r="I117" s="54"/>
      <c r="J117" s="54"/>
      <c r="K117" s="54"/>
    </row>
    <row r="118" spans="4:11" ht="15.95" customHeight="1" x14ac:dyDescent="0.2">
      <c r="D118" s="54"/>
      <c r="E118" s="54"/>
      <c r="F118" s="54"/>
      <c r="G118" s="54"/>
      <c r="H118" s="54"/>
      <c r="I118" s="54"/>
      <c r="J118" s="54"/>
      <c r="K118" s="54"/>
    </row>
    <row r="119" spans="4:11" ht="15.95" customHeight="1" x14ac:dyDescent="0.2">
      <c r="D119" s="54"/>
      <c r="E119" s="54"/>
      <c r="F119" s="54"/>
      <c r="G119" s="54"/>
      <c r="H119" s="54"/>
      <c r="I119" s="54"/>
      <c r="J119" s="54"/>
      <c r="K119" s="54"/>
    </row>
    <row r="120" spans="4:11" ht="15.95" customHeight="1" x14ac:dyDescent="0.2">
      <c r="D120" s="54"/>
      <c r="E120" s="54"/>
      <c r="F120" s="54"/>
      <c r="G120" s="54"/>
      <c r="H120" s="54"/>
      <c r="I120" s="54"/>
      <c r="J120" s="54"/>
      <c r="K120" s="54"/>
    </row>
    <row r="121" spans="4:11" ht="15.95" customHeight="1" x14ac:dyDescent="0.2">
      <c r="D121" s="54"/>
      <c r="E121" s="54"/>
      <c r="F121" s="54"/>
      <c r="G121" s="54"/>
      <c r="H121" s="54"/>
      <c r="I121" s="54"/>
      <c r="J121" s="54"/>
      <c r="K121" s="54"/>
    </row>
    <row r="122" spans="4:11" ht="15.95" customHeight="1" x14ac:dyDescent="0.2">
      <c r="D122" s="54"/>
      <c r="E122" s="54"/>
      <c r="F122" s="54"/>
      <c r="G122" s="54"/>
      <c r="H122" s="54"/>
      <c r="I122" s="54"/>
      <c r="J122" s="54"/>
      <c r="K122" s="54"/>
    </row>
    <row r="123" spans="4:11" ht="15.95" customHeight="1" x14ac:dyDescent="0.2">
      <c r="D123" s="54"/>
      <c r="E123" s="54"/>
      <c r="F123" s="54"/>
      <c r="G123" s="54"/>
      <c r="H123" s="54"/>
      <c r="I123" s="54"/>
      <c r="J123" s="54"/>
      <c r="K123" s="54"/>
    </row>
    <row r="124" spans="4:11" ht="15.95" customHeight="1" x14ac:dyDescent="0.2">
      <c r="D124" s="54"/>
      <c r="E124" s="54"/>
      <c r="F124" s="54"/>
      <c r="G124" s="54"/>
      <c r="H124" s="54"/>
      <c r="I124" s="54"/>
      <c r="J124" s="54"/>
      <c r="K124" s="54"/>
    </row>
    <row r="125" spans="4:11" ht="15.95" customHeight="1" x14ac:dyDescent="0.2">
      <c r="D125" s="54"/>
      <c r="E125" s="54"/>
      <c r="F125" s="54"/>
      <c r="G125" s="54"/>
      <c r="H125" s="54"/>
      <c r="I125" s="54"/>
      <c r="J125" s="54"/>
      <c r="K125" s="54"/>
    </row>
    <row r="126" spans="4:11" ht="15.95" customHeight="1" x14ac:dyDescent="0.2">
      <c r="D126" s="54"/>
      <c r="E126" s="54"/>
      <c r="F126" s="54"/>
      <c r="G126" s="54"/>
      <c r="H126" s="54"/>
      <c r="I126" s="54"/>
      <c r="J126" s="54"/>
      <c r="K126" s="54"/>
    </row>
    <row r="127" spans="4:11" ht="15.95" customHeight="1" x14ac:dyDescent="0.2">
      <c r="D127" s="54"/>
      <c r="E127" s="54"/>
      <c r="F127" s="54"/>
      <c r="G127" s="54"/>
      <c r="H127" s="54"/>
      <c r="I127" s="54"/>
      <c r="J127" s="54"/>
      <c r="K127" s="54"/>
    </row>
    <row r="128" spans="4:11" ht="15.95" customHeight="1" x14ac:dyDescent="0.2">
      <c r="D128" s="54"/>
      <c r="E128" s="54"/>
      <c r="F128" s="54"/>
      <c r="G128" s="54"/>
      <c r="H128" s="54"/>
      <c r="I128" s="54"/>
      <c r="J128" s="54"/>
      <c r="K128" s="54"/>
    </row>
    <row r="129" spans="4:11" ht="15.95" customHeight="1" x14ac:dyDescent="0.2">
      <c r="D129" s="54"/>
      <c r="E129" s="54"/>
      <c r="F129" s="54"/>
      <c r="G129" s="54"/>
      <c r="H129" s="54"/>
      <c r="I129" s="54"/>
      <c r="J129" s="54"/>
      <c r="K129" s="54"/>
    </row>
    <row r="130" spans="4:11" ht="15.95" customHeight="1" x14ac:dyDescent="0.2">
      <c r="D130" s="54"/>
      <c r="E130" s="54"/>
      <c r="F130" s="54"/>
      <c r="G130" s="54"/>
      <c r="H130" s="54"/>
      <c r="I130" s="54"/>
      <c r="J130" s="54"/>
      <c r="K130" s="54"/>
    </row>
    <row r="131" spans="4:11" ht="15.95" customHeight="1" x14ac:dyDescent="0.2">
      <c r="D131" s="54"/>
      <c r="E131" s="54"/>
      <c r="F131" s="54"/>
      <c r="G131" s="54"/>
      <c r="H131" s="54"/>
      <c r="I131" s="54"/>
      <c r="J131" s="54"/>
      <c r="K131" s="54"/>
    </row>
    <row r="132" spans="4:11" ht="15.95" customHeight="1" x14ac:dyDescent="0.2">
      <c r="D132" s="54"/>
      <c r="E132" s="54"/>
      <c r="F132" s="54"/>
      <c r="G132" s="54"/>
      <c r="H132" s="54"/>
      <c r="I132" s="54"/>
      <c r="J132" s="54"/>
      <c r="K132" s="54"/>
    </row>
    <row r="133" spans="4:11" ht="15.95" customHeight="1" x14ac:dyDescent="0.2">
      <c r="D133" s="54"/>
      <c r="E133" s="54"/>
      <c r="F133" s="54"/>
      <c r="G133" s="54"/>
      <c r="H133" s="54"/>
      <c r="I133" s="54"/>
      <c r="J133" s="54"/>
      <c r="K133" s="54"/>
    </row>
    <row r="134" spans="4:11" ht="15.95" customHeight="1" x14ac:dyDescent="0.2">
      <c r="D134" s="54"/>
      <c r="E134" s="54"/>
      <c r="F134" s="54"/>
      <c r="G134" s="54"/>
      <c r="H134" s="54"/>
      <c r="I134" s="54"/>
      <c r="J134" s="54"/>
      <c r="K134" s="54"/>
    </row>
    <row r="135" spans="4:11" ht="15.95" customHeight="1" x14ac:dyDescent="0.2">
      <c r="D135" s="54"/>
      <c r="E135" s="54"/>
      <c r="F135" s="54"/>
      <c r="G135" s="54"/>
      <c r="H135" s="54"/>
      <c r="I135" s="54"/>
      <c r="J135" s="54"/>
      <c r="K135" s="54"/>
    </row>
    <row r="136" spans="4:11" ht="15.95" customHeight="1" x14ac:dyDescent="0.2">
      <c r="D136" s="54"/>
      <c r="E136" s="54"/>
      <c r="F136" s="54"/>
      <c r="G136" s="54"/>
      <c r="H136" s="54"/>
      <c r="I136" s="54"/>
      <c r="J136" s="54"/>
      <c r="K136" s="54"/>
    </row>
    <row r="137" spans="4:11" ht="15.95" customHeight="1" x14ac:dyDescent="0.2">
      <c r="D137" s="54"/>
      <c r="E137" s="54"/>
      <c r="F137" s="54"/>
      <c r="G137" s="54"/>
      <c r="H137" s="54"/>
      <c r="I137" s="54"/>
      <c r="J137" s="54"/>
      <c r="K137" s="54"/>
    </row>
    <row r="138" spans="4:11" ht="15.95" customHeight="1" x14ac:dyDescent="0.2">
      <c r="D138" s="54"/>
      <c r="E138" s="54"/>
      <c r="F138" s="54"/>
      <c r="G138" s="54"/>
      <c r="H138" s="54"/>
      <c r="I138" s="54"/>
      <c r="J138" s="54"/>
      <c r="K138" s="54"/>
    </row>
    <row r="139" spans="4:11" ht="15.95" customHeight="1" x14ac:dyDescent="0.2">
      <c r="D139" s="54"/>
      <c r="E139" s="54"/>
      <c r="F139" s="54"/>
      <c r="G139" s="54"/>
      <c r="H139" s="54"/>
      <c r="I139" s="54"/>
      <c r="J139" s="54"/>
      <c r="K139" s="54"/>
    </row>
    <row r="140" spans="4:11" ht="15.95" customHeight="1" x14ac:dyDescent="0.2">
      <c r="D140" s="54"/>
      <c r="E140" s="54"/>
      <c r="F140" s="54"/>
      <c r="G140" s="54"/>
      <c r="H140" s="54"/>
      <c r="I140" s="54"/>
      <c r="J140" s="54"/>
      <c r="K140" s="54"/>
    </row>
    <row r="141" spans="4:11" ht="15.95" customHeight="1" x14ac:dyDescent="0.2">
      <c r="D141" s="54"/>
      <c r="E141" s="54"/>
      <c r="F141" s="54"/>
      <c r="G141" s="54"/>
      <c r="H141" s="54"/>
      <c r="I141" s="54"/>
      <c r="J141" s="54"/>
      <c r="K141" s="54"/>
    </row>
    <row r="142" spans="4:11" ht="15.95" customHeight="1" x14ac:dyDescent="0.2">
      <c r="D142" s="54"/>
      <c r="E142" s="54"/>
      <c r="F142" s="54"/>
      <c r="G142" s="54"/>
      <c r="H142" s="54"/>
      <c r="I142" s="54"/>
      <c r="J142" s="54"/>
      <c r="K142" s="54"/>
    </row>
    <row r="143" spans="4:11" ht="15.95" customHeight="1" x14ac:dyDescent="0.2">
      <c r="D143" s="54"/>
      <c r="E143" s="54"/>
      <c r="F143" s="54"/>
      <c r="G143" s="54"/>
      <c r="H143" s="54"/>
      <c r="I143" s="54"/>
      <c r="J143" s="54"/>
      <c r="K143" s="54"/>
    </row>
    <row r="144" spans="4:11" ht="15.95" customHeight="1" x14ac:dyDescent="0.2">
      <c r="D144" s="54"/>
      <c r="E144" s="54"/>
      <c r="F144" s="54"/>
      <c r="G144" s="54"/>
      <c r="H144" s="54"/>
      <c r="I144" s="54"/>
      <c r="J144" s="54"/>
      <c r="K144" s="54"/>
    </row>
    <row r="145" spans="4:11" ht="15.95" customHeight="1" x14ac:dyDescent="0.2">
      <c r="D145" s="54"/>
      <c r="E145" s="54"/>
      <c r="F145" s="54"/>
      <c r="G145" s="54"/>
      <c r="H145" s="54"/>
      <c r="I145" s="54"/>
      <c r="J145" s="54"/>
      <c r="K145" s="54"/>
    </row>
    <row r="146" spans="4:11" ht="15.95" customHeight="1" x14ac:dyDescent="0.2">
      <c r="D146" s="54"/>
      <c r="E146" s="54"/>
      <c r="F146" s="54"/>
      <c r="G146" s="54"/>
      <c r="H146" s="54"/>
      <c r="I146" s="54"/>
      <c r="J146" s="54"/>
      <c r="K146" s="54"/>
    </row>
    <row r="147" spans="4:11" ht="15.95" customHeight="1" x14ac:dyDescent="0.2">
      <c r="D147" s="54"/>
      <c r="E147" s="54"/>
      <c r="F147" s="54"/>
      <c r="G147" s="54"/>
      <c r="H147" s="54"/>
      <c r="I147" s="54"/>
      <c r="J147" s="54"/>
      <c r="K147" s="54"/>
    </row>
    <row r="148" spans="4:11" ht="15.95" customHeight="1" x14ac:dyDescent="0.2">
      <c r="D148" s="54"/>
      <c r="E148" s="54"/>
      <c r="F148" s="54"/>
      <c r="G148" s="54"/>
      <c r="H148" s="54"/>
      <c r="I148" s="54"/>
      <c r="J148" s="54"/>
      <c r="K148" s="54"/>
    </row>
    <row r="149" spans="4:11" ht="15.95" customHeight="1" x14ac:dyDescent="0.2">
      <c r="D149" s="54"/>
      <c r="E149" s="54"/>
      <c r="F149" s="54"/>
      <c r="G149" s="54"/>
      <c r="H149" s="54"/>
      <c r="I149" s="54"/>
      <c r="J149" s="54"/>
      <c r="K149" s="54"/>
    </row>
    <row r="150" spans="4:11" ht="15.95" customHeight="1" x14ac:dyDescent="0.2">
      <c r="D150" s="54"/>
      <c r="E150" s="54"/>
      <c r="F150" s="54"/>
      <c r="G150" s="54"/>
      <c r="H150" s="54"/>
      <c r="I150" s="54"/>
      <c r="J150" s="54"/>
      <c r="K150" s="54"/>
    </row>
    <row r="151" spans="4:11" ht="15.95" customHeight="1" x14ac:dyDescent="0.2">
      <c r="D151" s="54"/>
      <c r="E151" s="54"/>
      <c r="F151" s="54"/>
      <c r="G151" s="54"/>
      <c r="H151" s="54"/>
      <c r="I151" s="54"/>
      <c r="J151" s="54"/>
      <c r="K151" s="54"/>
    </row>
    <row r="152" spans="4:11" ht="15.95" customHeight="1" x14ac:dyDescent="0.2">
      <c r="D152" s="54"/>
      <c r="E152" s="54"/>
      <c r="F152" s="54"/>
      <c r="G152" s="54"/>
      <c r="H152" s="54"/>
      <c r="I152" s="54"/>
      <c r="J152" s="54"/>
      <c r="K152" s="54"/>
    </row>
    <row r="153" spans="4:11" ht="15.95" customHeight="1" x14ac:dyDescent="0.2">
      <c r="D153" s="54"/>
      <c r="E153" s="54"/>
      <c r="F153" s="54"/>
      <c r="G153" s="54"/>
      <c r="H153" s="54"/>
      <c r="I153" s="54"/>
      <c r="J153" s="54"/>
      <c r="K153" s="54"/>
    </row>
    <row r="154" spans="4:11" ht="15.95" customHeight="1" x14ac:dyDescent="0.2">
      <c r="D154" s="54"/>
      <c r="E154" s="54"/>
      <c r="F154" s="54"/>
      <c r="G154" s="54"/>
      <c r="H154" s="54"/>
      <c r="I154" s="54"/>
      <c r="J154" s="54"/>
      <c r="K154" s="54"/>
    </row>
    <row r="155" spans="4:11" ht="15.95" customHeight="1" x14ac:dyDescent="0.2">
      <c r="D155" s="54"/>
      <c r="E155" s="54"/>
      <c r="F155" s="54"/>
      <c r="G155" s="54"/>
      <c r="H155" s="54"/>
      <c r="I155" s="54"/>
      <c r="J155" s="54"/>
      <c r="K155" s="54"/>
    </row>
    <row r="156" spans="4:11" ht="15.95" customHeight="1" x14ac:dyDescent="0.2">
      <c r="D156" s="54"/>
      <c r="E156" s="54"/>
      <c r="F156" s="54"/>
      <c r="G156" s="54"/>
      <c r="H156" s="54"/>
      <c r="I156" s="54"/>
      <c r="J156" s="54"/>
      <c r="K156" s="54"/>
    </row>
    <row r="157" spans="4:11" ht="15.95" customHeight="1" x14ac:dyDescent="0.2">
      <c r="D157" s="54"/>
      <c r="E157" s="54"/>
      <c r="F157" s="54"/>
      <c r="G157" s="54"/>
      <c r="H157" s="54"/>
      <c r="I157" s="54"/>
      <c r="J157" s="54"/>
      <c r="K157" s="54"/>
    </row>
    <row r="158" spans="4:11" ht="15.95" customHeight="1" x14ac:dyDescent="0.2">
      <c r="D158" s="54"/>
      <c r="E158" s="54"/>
      <c r="F158" s="54"/>
      <c r="G158" s="54"/>
      <c r="H158" s="54"/>
      <c r="I158" s="54"/>
      <c r="J158" s="54"/>
      <c r="K158" s="54"/>
    </row>
    <row r="159" spans="4:11" ht="15.95" customHeight="1" x14ac:dyDescent="0.2">
      <c r="D159" s="54"/>
      <c r="E159" s="54"/>
      <c r="F159" s="54"/>
      <c r="G159" s="54"/>
      <c r="H159" s="54"/>
      <c r="I159" s="54"/>
      <c r="J159" s="54"/>
      <c r="K159" s="54"/>
    </row>
    <row r="160" spans="4:11" ht="15.95" customHeight="1" x14ac:dyDescent="0.2">
      <c r="D160" s="54"/>
      <c r="E160" s="54"/>
      <c r="F160" s="54"/>
      <c r="G160" s="54"/>
      <c r="H160" s="54"/>
      <c r="I160" s="54"/>
      <c r="J160" s="54"/>
      <c r="K160" s="54"/>
    </row>
    <row r="161" spans="4:11" ht="15.95" customHeight="1" x14ac:dyDescent="0.2">
      <c r="D161" s="54"/>
      <c r="E161" s="54"/>
      <c r="F161" s="54"/>
      <c r="G161" s="54"/>
      <c r="H161" s="54"/>
      <c r="I161" s="54"/>
      <c r="J161" s="54"/>
      <c r="K161" s="54"/>
    </row>
    <row r="162" spans="4:11" ht="15.95" customHeight="1" x14ac:dyDescent="0.2">
      <c r="D162" s="54"/>
      <c r="E162" s="54"/>
      <c r="F162" s="54"/>
      <c r="G162" s="54"/>
      <c r="H162" s="54"/>
      <c r="I162" s="54"/>
      <c r="J162" s="54"/>
      <c r="K162" s="54"/>
    </row>
    <row r="163" spans="4:11" ht="15.95" customHeight="1" x14ac:dyDescent="0.2">
      <c r="D163" s="54"/>
      <c r="E163" s="54"/>
      <c r="F163" s="54"/>
      <c r="G163" s="54"/>
      <c r="H163" s="54"/>
      <c r="I163" s="54"/>
      <c r="J163" s="54"/>
      <c r="K163" s="54"/>
    </row>
    <row r="164" spans="4:11" ht="15.95" customHeight="1" x14ac:dyDescent="0.2">
      <c r="D164" s="54"/>
      <c r="E164" s="54"/>
      <c r="F164" s="54"/>
      <c r="G164" s="54"/>
      <c r="H164" s="54"/>
      <c r="I164" s="54"/>
      <c r="J164" s="54"/>
      <c r="K164" s="54"/>
    </row>
    <row r="165" spans="4:11" ht="15.95" customHeight="1" x14ac:dyDescent="0.2">
      <c r="D165" s="54"/>
      <c r="E165" s="54"/>
      <c r="F165" s="54"/>
      <c r="G165" s="54"/>
      <c r="H165" s="54"/>
      <c r="I165" s="54"/>
      <c r="J165" s="54"/>
      <c r="K165" s="54"/>
    </row>
    <row r="166" spans="4:11" ht="15.95" customHeight="1" x14ac:dyDescent="0.2">
      <c r="D166" s="54"/>
      <c r="E166" s="54"/>
      <c r="F166" s="54"/>
      <c r="G166" s="54"/>
      <c r="H166" s="54"/>
      <c r="I166" s="54"/>
      <c r="J166" s="54"/>
      <c r="K166" s="54"/>
    </row>
    <row r="167" spans="4:11" ht="15.95" customHeight="1" x14ac:dyDescent="0.2">
      <c r="D167" s="54"/>
      <c r="E167" s="54"/>
      <c r="F167" s="54"/>
      <c r="G167" s="54"/>
      <c r="H167" s="54"/>
      <c r="I167" s="54"/>
      <c r="J167" s="54"/>
      <c r="K167" s="54"/>
    </row>
    <row r="168" spans="4:11" ht="15.95" customHeight="1" x14ac:dyDescent="0.2">
      <c r="D168" s="54"/>
      <c r="E168" s="54"/>
      <c r="F168" s="54"/>
      <c r="G168" s="54"/>
      <c r="H168" s="54"/>
      <c r="I168" s="54"/>
      <c r="J168" s="54"/>
      <c r="K168" s="54"/>
    </row>
    <row r="169" spans="4:11" ht="15.95" customHeight="1" x14ac:dyDescent="0.2">
      <c r="D169" s="54"/>
      <c r="E169" s="54"/>
      <c r="F169" s="54"/>
      <c r="G169" s="54"/>
      <c r="H169" s="54"/>
      <c r="I169" s="54"/>
      <c r="J169" s="54"/>
      <c r="K169" s="54"/>
    </row>
    <row r="170" spans="4:11" ht="15.95" customHeight="1" x14ac:dyDescent="0.2">
      <c r="D170" s="54"/>
      <c r="E170" s="54"/>
      <c r="F170" s="54"/>
      <c r="G170" s="54"/>
      <c r="H170" s="54"/>
      <c r="I170" s="54"/>
      <c r="J170" s="54"/>
      <c r="K170" s="54"/>
    </row>
    <row r="171" spans="4:11" ht="15.95" customHeight="1" x14ac:dyDescent="0.2">
      <c r="D171" s="54"/>
      <c r="E171" s="54"/>
      <c r="F171" s="54"/>
      <c r="G171" s="54"/>
      <c r="H171" s="54"/>
      <c r="I171" s="54"/>
      <c r="J171" s="54"/>
      <c r="K171" s="54"/>
    </row>
    <row r="172" spans="4:11" ht="15.95" customHeight="1" x14ac:dyDescent="0.2">
      <c r="D172" s="54"/>
      <c r="E172" s="54"/>
      <c r="F172" s="54"/>
      <c r="G172" s="54"/>
      <c r="H172" s="54"/>
      <c r="I172" s="54"/>
      <c r="J172" s="54"/>
      <c r="K172" s="54"/>
    </row>
    <row r="173" spans="4:11" ht="15.95" customHeight="1" x14ac:dyDescent="0.2">
      <c r="D173" s="54"/>
      <c r="E173" s="54"/>
      <c r="F173" s="54"/>
      <c r="G173" s="54"/>
      <c r="H173" s="54"/>
      <c r="I173" s="54"/>
      <c r="J173" s="54"/>
      <c r="K173" s="54"/>
    </row>
    <row r="174" spans="4:11" ht="15.95" customHeight="1" x14ac:dyDescent="0.2">
      <c r="D174" s="54"/>
      <c r="E174" s="54"/>
      <c r="F174" s="54"/>
      <c r="G174" s="54"/>
      <c r="H174" s="54"/>
      <c r="I174" s="54"/>
      <c r="J174" s="54"/>
      <c r="K174" s="54"/>
    </row>
    <row r="175" spans="4:11" ht="15.95" customHeight="1" x14ac:dyDescent="0.2">
      <c r="D175" s="54"/>
      <c r="E175" s="54"/>
      <c r="F175" s="54"/>
      <c r="G175" s="54"/>
      <c r="H175" s="54"/>
      <c r="I175" s="54"/>
      <c r="J175" s="54"/>
      <c r="K175" s="54"/>
    </row>
    <row r="176" spans="4:11" ht="15.95" customHeight="1" x14ac:dyDescent="0.2">
      <c r="D176" s="54"/>
      <c r="E176" s="54"/>
      <c r="F176" s="54"/>
      <c r="G176" s="54"/>
      <c r="H176" s="54"/>
      <c r="I176" s="54"/>
      <c r="J176" s="54"/>
      <c r="K176" s="54"/>
    </row>
    <row r="177" spans="4:11" ht="15.95" customHeight="1" x14ac:dyDescent="0.2">
      <c r="D177" s="54"/>
      <c r="E177" s="54"/>
      <c r="F177" s="54"/>
      <c r="G177" s="54"/>
      <c r="H177" s="54"/>
      <c r="I177" s="54"/>
      <c r="J177" s="54"/>
      <c r="K177" s="54"/>
    </row>
    <row r="178" spans="4:11" ht="15.95" customHeight="1" x14ac:dyDescent="0.2">
      <c r="D178" s="54"/>
      <c r="E178" s="54"/>
      <c r="F178" s="54"/>
      <c r="G178" s="54"/>
      <c r="H178" s="54"/>
      <c r="I178" s="54"/>
      <c r="J178" s="54"/>
      <c r="K178" s="54"/>
    </row>
    <row r="179" spans="4:11" ht="15.95" customHeight="1" x14ac:dyDescent="0.2">
      <c r="D179" s="54"/>
      <c r="E179" s="54"/>
      <c r="F179" s="54"/>
      <c r="G179" s="54"/>
      <c r="H179" s="54"/>
      <c r="I179" s="54"/>
      <c r="J179" s="54"/>
      <c r="K179" s="54"/>
    </row>
    <row r="180" spans="4:11" ht="15.95" customHeight="1" x14ac:dyDescent="0.2">
      <c r="D180" s="54"/>
      <c r="E180" s="54"/>
      <c r="F180" s="54"/>
      <c r="G180" s="54"/>
      <c r="H180" s="54"/>
      <c r="I180" s="54"/>
      <c r="J180" s="54"/>
      <c r="K180" s="54"/>
    </row>
    <row r="181" spans="4:11" ht="15.95" customHeight="1" x14ac:dyDescent="0.2">
      <c r="D181" s="54"/>
      <c r="E181" s="54"/>
      <c r="F181" s="54"/>
      <c r="G181" s="54"/>
      <c r="H181" s="54"/>
      <c r="I181" s="54"/>
      <c r="J181" s="54"/>
      <c r="K181" s="54"/>
    </row>
    <row r="182" spans="4:11" ht="15.95" customHeight="1" x14ac:dyDescent="0.2">
      <c r="D182" s="54"/>
      <c r="E182" s="54"/>
      <c r="F182" s="54"/>
      <c r="G182" s="54"/>
      <c r="H182" s="54"/>
      <c r="I182" s="54"/>
      <c r="J182" s="54"/>
      <c r="K182" s="54"/>
    </row>
    <row r="183" spans="4:11" ht="15.95" customHeight="1" x14ac:dyDescent="0.2">
      <c r="D183" s="54"/>
      <c r="E183" s="54"/>
      <c r="F183" s="54"/>
      <c r="G183" s="54"/>
      <c r="H183" s="54"/>
      <c r="I183" s="54"/>
      <c r="J183" s="54"/>
      <c r="K183" s="54"/>
    </row>
    <row r="184" spans="4:11" ht="15.95" customHeight="1" x14ac:dyDescent="0.2">
      <c r="D184" s="54"/>
      <c r="E184" s="54"/>
      <c r="F184" s="54"/>
      <c r="G184" s="54"/>
      <c r="H184" s="54"/>
      <c r="I184" s="54"/>
      <c r="J184" s="54"/>
      <c r="K184" s="54"/>
    </row>
    <row r="185" spans="4:11" ht="15.95" customHeight="1" x14ac:dyDescent="0.2">
      <c r="D185" s="54"/>
      <c r="E185" s="54"/>
      <c r="F185" s="54"/>
      <c r="G185" s="54"/>
      <c r="H185" s="54"/>
      <c r="I185" s="54"/>
      <c r="J185" s="54"/>
      <c r="K185" s="54"/>
    </row>
    <row r="186" spans="4:11" ht="15.95" customHeight="1" x14ac:dyDescent="0.2">
      <c r="D186" s="54"/>
      <c r="E186" s="54"/>
      <c r="F186" s="54"/>
      <c r="G186" s="54"/>
      <c r="H186" s="54"/>
      <c r="I186" s="54"/>
      <c r="J186" s="54"/>
      <c r="K186" s="54"/>
    </row>
    <row r="187" spans="4:11" ht="15.95" customHeight="1" x14ac:dyDescent="0.2">
      <c r="D187" s="54"/>
      <c r="E187" s="54"/>
      <c r="F187" s="54"/>
      <c r="G187" s="54"/>
      <c r="H187" s="54"/>
      <c r="I187" s="54"/>
      <c r="J187" s="54"/>
      <c r="K187" s="54"/>
    </row>
    <row r="188" spans="4:11" ht="15.95" customHeight="1" x14ac:dyDescent="0.2">
      <c r="D188" s="54"/>
      <c r="E188" s="54"/>
      <c r="F188" s="54"/>
      <c r="G188" s="54"/>
      <c r="H188" s="54"/>
      <c r="I188" s="54"/>
      <c r="J188" s="54"/>
      <c r="K188" s="54"/>
    </row>
    <row r="189" spans="4:11" ht="15.95" customHeight="1" x14ac:dyDescent="0.2">
      <c r="D189" s="54"/>
      <c r="E189" s="54"/>
      <c r="F189" s="54"/>
      <c r="G189" s="54"/>
      <c r="H189" s="54"/>
      <c r="I189" s="54"/>
      <c r="J189" s="54"/>
      <c r="K189" s="54"/>
    </row>
    <row r="190" spans="4:11" ht="15.95" customHeight="1" x14ac:dyDescent="0.2">
      <c r="D190" s="54"/>
      <c r="E190" s="54"/>
      <c r="F190" s="54"/>
      <c r="G190" s="54"/>
      <c r="H190" s="54"/>
      <c r="I190" s="54"/>
      <c r="J190" s="54"/>
      <c r="K190" s="54"/>
    </row>
    <row r="191" spans="4:11" ht="15.95" customHeight="1" x14ac:dyDescent="0.2">
      <c r="D191" s="54"/>
      <c r="E191" s="54"/>
      <c r="F191" s="54"/>
      <c r="G191" s="54"/>
      <c r="H191" s="54"/>
      <c r="I191" s="54"/>
      <c r="J191" s="54"/>
      <c r="K191" s="54"/>
    </row>
    <row r="192" spans="4:11" ht="15.95" customHeight="1" x14ac:dyDescent="0.2">
      <c r="D192" s="54"/>
      <c r="E192" s="54"/>
      <c r="F192" s="54"/>
      <c r="G192" s="54"/>
      <c r="H192" s="54"/>
      <c r="I192" s="54"/>
      <c r="J192" s="54"/>
      <c r="K192" s="54"/>
    </row>
    <row r="193" spans="4:11" ht="15.95" customHeight="1" x14ac:dyDescent="0.2">
      <c r="D193" s="54"/>
      <c r="E193" s="54"/>
      <c r="F193" s="54"/>
      <c r="G193" s="54"/>
      <c r="H193" s="54"/>
      <c r="I193" s="54"/>
      <c r="J193" s="54"/>
      <c r="K193" s="54"/>
    </row>
    <row r="194" spans="4:11" ht="15.95" customHeight="1" x14ac:dyDescent="0.2">
      <c r="D194" s="54"/>
      <c r="E194" s="54"/>
      <c r="F194" s="54"/>
      <c r="G194" s="54"/>
      <c r="H194" s="54"/>
      <c r="I194" s="54"/>
      <c r="J194" s="54"/>
      <c r="K194" s="54"/>
    </row>
    <row r="195" spans="4:11" ht="15.95" customHeight="1" x14ac:dyDescent="0.2">
      <c r="D195" s="54"/>
      <c r="E195" s="54"/>
      <c r="F195" s="54"/>
      <c r="G195" s="54"/>
      <c r="H195" s="54"/>
      <c r="I195" s="54"/>
      <c r="J195" s="54"/>
      <c r="K195" s="54"/>
    </row>
    <row r="196" spans="4:11" ht="15.95" customHeight="1" x14ac:dyDescent="0.2">
      <c r="D196" s="54"/>
      <c r="E196" s="54"/>
      <c r="F196" s="54"/>
      <c r="G196" s="54"/>
      <c r="H196" s="54"/>
      <c r="I196" s="54"/>
      <c r="J196" s="54"/>
      <c r="K196" s="54"/>
    </row>
    <row r="197" spans="4:11" ht="15.95" customHeight="1" x14ac:dyDescent="0.2">
      <c r="D197" s="54"/>
      <c r="E197" s="54"/>
      <c r="F197" s="54"/>
      <c r="G197" s="54"/>
      <c r="H197" s="54"/>
      <c r="I197" s="54"/>
      <c r="J197" s="54"/>
      <c r="K197" s="54"/>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45E1D-9DD7-4E3B-BDD1-3BD5FF1EA4BB}">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203"/>
      <c r="D1" s="34"/>
      <c r="E1" s="34"/>
      <c r="F1" s="34"/>
      <c r="G1" s="34"/>
      <c r="H1" s="34"/>
      <c r="I1" s="34"/>
      <c r="J1" s="35" t="s">
        <v>38</v>
      </c>
    </row>
    <row r="2" spans="1:15" customFormat="1" ht="6.2" customHeight="1" x14ac:dyDescent="0.2">
      <c r="A2" s="36"/>
      <c r="B2" s="37"/>
      <c r="C2" s="205"/>
      <c r="D2" s="37"/>
      <c r="E2" s="37"/>
      <c r="F2" s="37"/>
      <c r="G2" s="37"/>
      <c r="H2" s="37"/>
      <c r="I2" s="37"/>
      <c r="J2" s="37"/>
    </row>
    <row r="3" spans="1:15" s="40" customFormat="1" ht="24.95" customHeight="1" x14ac:dyDescent="0.2">
      <c r="A3" s="38" t="s">
        <v>367</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334</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24.95" customHeight="1" x14ac:dyDescent="0.2">
      <c r="A7" s="52" t="s">
        <v>207</v>
      </c>
      <c r="B7" s="53"/>
      <c r="C7" s="48" t="s">
        <v>86</v>
      </c>
      <c r="D7" s="384" t="s">
        <v>368</v>
      </c>
      <c r="E7" s="385"/>
      <c r="F7" s="385"/>
      <c r="G7" s="385"/>
      <c r="H7" s="386"/>
      <c r="I7" s="52" t="s">
        <v>358</v>
      </c>
      <c r="J7" s="53"/>
      <c r="K7" s="54"/>
      <c r="L7" s="54"/>
      <c r="M7" s="54"/>
      <c r="N7" s="54"/>
      <c r="O7" s="54"/>
    </row>
    <row r="8" spans="1:15" ht="21.75" customHeight="1" x14ac:dyDescent="0.2">
      <c r="A8" s="230"/>
      <c r="B8" s="231"/>
      <c r="C8" s="57"/>
      <c r="D8" s="58" t="s">
        <v>334</v>
      </c>
      <c r="E8" s="58" t="s">
        <v>336</v>
      </c>
      <c r="F8" s="58" t="s">
        <v>337</v>
      </c>
      <c r="G8" s="58" t="s">
        <v>338</v>
      </c>
      <c r="H8" s="58" t="s">
        <v>339</v>
      </c>
      <c r="I8" s="59"/>
      <c r="J8" s="60"/>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158" customFormat="1" ht="24.95" customHeight="1" x14ac:dyDescent="0.2">
      <c r="A11" s="234" t="s">
        <v>96</v>
      </c>
      <c r="B11" s="235"/>
      <c r="C11" s="79">
        <v>100</v>
      </c>
      <c r="D11" s="81">
        <v>3658</v>
      </c>
      <c r="E11" s="80">
        <v>4352</v>
      </c>
      <c r="F11" s="80">
        <v>3805</v>
      </c>
      <c r="G11" s="80">
        <v>4735</v>
      </c>
      <c r="H11" s="106">
        <v>4086</v>
      </c>
      <c r="I11" s="81">
        <v>-428</v>
      </c>
      <c r="J11" s="82">
        <v>-10.47479197258933</v>
      </c>
    </row>
    <row r="12" spans="1:15" ht="24.95" customHeight="1" x14ac:dyDescent="0.2">
      <c r="A12" s="159" t="s">
        <v>124</v>
      </c>
      <c r="B12" s="160" t="s">
        <v>125</v>
      </c>
      <c r="C12" s="79">
        <v>7.0530344450519413</v>
      </c>
      <c r="D12" s="81">
        <v>258</v>
      </c>
      <c r="E12" s="80">
        <v>246</v>
      </c>
      <c r="F12" s="80">
        <v>158</v>
      </c>
      <c r="G12" s="80">
        <v>99</v>
      </c>
      <c r="H12" s="106">
        <v>268</v>
      </c>
      <c r="I12" s="81">
        <v>-10</v>
      </c>
      <c r="J12" s="82">
        <v>-3.7313432835820897</v>
      </c>
    </row>
    <row r="13" spans="1:15" ht="24.95" customHeight="1" x14ac:dyDescent="0.2">
      <c r="A13" s="159" t="s">
        <v>126</v>
      </c>
      <c r="B13" s="165" t="s">
        <v>208</v>
      </c>
      <c r="C13" s="79">
        <v>1.6129032258064515</v>
      </c>
      <c r="D13" s="81">
        <v>59</v>
      </c>
      <c r="E13" s="80">
        <v>75</v>
      </c>
      <c r="F13" s="80">
        <v>222</v>
      </c>
      <c r="G13" s="80">
        <v>165</v>
      </c>
      <c r="H13" s="106">
        <v>306</v>
      </c>
      <c r="I13" s="81">
        <v>-247</v>
      </c>
      <c r="J13" s="82">
        <v>-80.718954248366018</v>
      </c>
    </row>
    <row r="14" spans="1:15" s="181" customFormat="1" ht="24.95" customHeight="1" x14ac:dyDescent="0.2">
      <c r="A14" s="159" t="s">
        <v>209</v>
      </c>
      <c r="B14" s="165" t="s">
        <v>129</v>
      </c>
      <c r="C14" s="79">
        <v>22.717331875341717</v>
      </c>
      <c r="D14" s="81">
        <v>831</v>
      </c>
      <c r="E14" s="80">
        <v>908</v>
      </c>
      <c r="F14" s="80">
        <v>765</v>
      </c>
      <c r="G14" s="80">
        <v>1527</v>
      </c>
      <c r="H14" s="106">
        <v>953</v>
      </c>
      <c r="I14" s="81">
        <v>-122</v>
      </c>
      <c r="J14" s="82">
        <v>-12.80167890870934</v>
      </c>
      <c r="K14" s="54"/>
      <c r="L14" s="54"/>
      <c r="M14" s="54"/>
      <c r="N14" s="54"/>
      <c r="O14" s="54"/>
    </row>
    <row r="15" spans="1:15" ht="24.95" customHeight="1" x14ac:dyDescent="0.2">
      <c r="A15" s="159" t="s">
        <v>210</v>
      </c>
      <c r="B15" s="165" t="s">
        <v>211</v>
      </c>
      <c r="C15" s="79">
        <v>6.2329141607435758</v>
      </c>
      <c r="D15" s="81">
        <v>228</v>
      </c>
      <c r="E15" s="80">
        <v>302</v>
      </c>
      <c r="F15" s="80">
        <v>263</v>
      </c>
      <c r="G15" s="80">
        <v>369</v>
      </c>
      <c r="H15" s="106">
        <v>243</v>
      </c>
      <c r="I15" s="81">
        <v>-15</v>
      </c>
      <c r="J15" s="82">
        <v>-6.1728395061728394</v>
      </c>
    </row>
    <row r="16" spans="1:15" s="181" customFormat="1" ht="24.95" customHeight="1" x14ac:dyDescent="0.2">
      <c r="A16" s="159" t="s">
        <v>212</v>
      </c>
      <c r="B16" s="165" t="s">
        <v>133</v>
      </c>
      <c r="C16" s="79">
        <v>11.454346637506834</v>
      </c>
      <c r="D16" s="81">
        <v>419</v>
      </c>
      <c r="E16" s="80">
        <v>422</v>
      </c>
      <c r="F16" s="80">
        <v>338</v>
      </c>
      <c r="G16" s="80">
        <v>534</v>
      </c>
      <c r="H16" s="106">
        <v>466</v>
      </c>
      <c r="I16" s="81">
        <v>-47</v>
      </c>
      <c r="J16" s="82">
        <v>-10.085836909871245</v>
      </c>
      <c r="K16" s="54"/>
      <c r="L16" s="54"/>
      <c r="M16" s="54"/>
      <c r="N16" s="54"/>
      <c r="O16" s="54"/>
    </row>
    <row r="17" spans="1:15" ht="24.95" customHeight="1" x14ac:dyDescent="0.2">
      <c r="A17" s="159" t="s">
        <v>134</v>
      </c>
      <c r="B17" s="165" t="s">
        <v>214</v>
      </c>
      <c r="C17" s="79">
        <v>5.0300710770913071</v>
      </c>
      <c r="D17" s="81">
        <v>184</v>
      </c>
      <c r="E17" s="80">
        <v>184</v>
      </c>
      <c r="F17" s="80">
        <v>164</v>
      </c>
      <c r="G17" s="80">
        <v>624</v>
      </c>
      <c r="H17" s="106">
        <v>244</v>
      </c>
      <c r="I17" s="81">
        <v>-60</v>
      </c>
      <c r="J17" s="82">
        <v>-24.590163934426229</v>
      </c>
    </row>
    <row r="18" spans="1:15" s="181" customFormat="1" ht="24.95" customHeight="1" x14ac:dyDescent="0.2">
      <c r="A18" s="168" t="s">
        <v>136</v>
      </c>
      <c r="B18" s="169" t="s">
        <v>137</v>
      </c>
      <c r="C18" s="79">
        <v>6.8343357025697102</v>
      </c>
      <c r="D18" s="81">
        <v>250</v>
      </c>
      <c r="E18" s="80">
        <v>221</v>
      </c>
      <c r="F18" s="80">
        <v>201</v>
      </c>
      <c r="G18" s="80">
        <v>256</v>
      </c>
      <c r="H18" s="106">
        <v>253</v>
      </c>
      <c r="I18" s="81">
        <v>-3</v>
      </c>
      <c r="J18" s="82">
        <v>-1.1857707509881423</v>
      </c>
      <c r="K18" s="54"/>
      <c r="L18" s="54"/>
      <c r="M18" s="54"/>
      <c r="N18" s="54"/>
      <c r="O18" s="54"/>
    </row>
    <row r="19" spans="1:15" ht="24.95" customHeight="1" x14ac:dyDescent="0.2">
      <c r="A19" s="159" t="s">
        <v>138</v>
      </c>
      <c r="B19" s="165" t="s">
        <v>139</v>
      </c>
      <c r="C19" s="79">
        <v>13.395297977036632</v>
      </c>
      <c r="D19" s="81">
        <v>490</v>
      </c>
      <c r="E19" s="80">
        <v>581</v>
      </c>
      <c r="F19" s="80">
        <v>398</v>
      </c>
      <c r="G19" s="80">
        <v>539</v>
      </c>
      <c r="H19" s="106">
        <v>457</v>
      </c>
      <c r="I19" s="81">
        <v>33</v>
      </c>
      <c r="J19" s="82">
        <v>7.2210065645514225</v>
      </c>
    </row>
    <row r="20" spans="1:15" s="181" customFormat="1" ht="24.95" customHeight="1" x14ac:dyDescent="0.2">
      <c r="A20" s="159" t="s">
        <v>140</v>
      </c>
      <c r="B20" s="165" t="s">
        <v>141</v>
      </c>
      <c r="C20" s="79">
        <v>6.7523236741388741</v>
      </c>
      <c r="D20" s="81">
        <v>247</v>
      </c>
      <c r="E20" s="80">
        <v>270</v>
      </c>
      <c r="F20" s="80">
        <v>273</v>
      </c>
      <c r="G20" s="80">
        <v>228</v>
      </c>
      <c r="H20" s="106">
        <v>251</v>
      </c>
      <c r="I20" s="81">
        <v>-4</v>
      </c>
      <c r="J20" s="82">
        <v>-1.593625498007968</v>
      </c>
      <c r="K20" s="54"/>
      <c r="L20" s="54"/>
      <c r="M20" s="54"/>
      <c r="N20" s="54"/>
      <c r="O20" s="54"/>
    </row>
    <row r="21" spans="1:15" ht="24.95" customHeight="1" x14ac:dyDescent="0.2">
      <c r="A21" s="168" t="s">
        <v>142</v>
      </c>
      <c r="B21" s="169" t="s">
        <v>143</v>
      </c>
      <c r="C21" s="79">
        <v>3.6085292509568072</v>
      </c>
      <c r="D21" s="81">
        <v>132</v>
      </c>
      <c r="E21" s="80">
        <v>180</v>
      </c>
      <c r="F21" s="80">
        <v>131</v>
      </c>
      <c r="G21" s="80">
        <v>180</v>
      </c>
      <c r="H21" s="106">
        <v>197</v>
      </c>
      <c r="I21" s="81">
        <v>-65</v>
      </c>
      <c r="J21" s="82">
        <v>-32.994923857868024</v>
      </c>
    </row>
    <row r="22" spans="1:15" ht="24.95" customHeight="1" x14ac:dyDescent="0.2">
      <c r="A22" s="168" t="s">
        <v>144</v>
      </c>
      <c r="B22" s="165" t="s">
        <v>145</v>
      </c>
      <c r="C22" s="79">
        <v>0.49207217058501912</v>
      </c>
      <c r="D22" s="81">
        <v>18</v>
      </c>
      <c r="E22" s="80">
        <v>50</v>
      </c>
      <c r="F22" s="80">
        <v>48</v>
      </c>
      <c r="G22" s="80">
        <v>27</v>
      </c>
      <c r="H22" s="106">
        <v>26</v>
      </c>
      <c r="I22" s="81">
        <v>-8</v>
      </c>
      <c r="J22" s="82">
        <v>-30.76923076923077</v>
      </c>
    </row>
    <row r="23" spans="1:15" ht="24.95" customHeight="1" x14ac:dyDescent="0.2">
      <c r="A23" s="159" t="s">
        <v>146</v>
      </c>
      <c r="B23" s="165" t="s">
        <v>147</v>
      </c>
      <c r="C23" s="79">
        <v>0.32804811372334608</v>
      </c>
      <c r="D23" s="81">
        <v>12</v>
      </c>
      <c r="E23" s="80">
        <v>14</v>
      </c>
      <c r="F23" s="80">
        <v>25</v>
      </c>
      <c r="G23" s="80">
        <v>17</v>
      </c>
      <c r="H23" s="106">
        <v>17</v>
      </c>
      <c r="I23" s="81">
        <v>-5</v>
      </c>
      <c r="J23" s="82">
        <v>-29.411764705882351</v>
      </c>
    </row>
    <row r="24" spans="1:15" ht="24.95" customHeight="1" x14ac:dyDescent="0.2">
      <c r="A24" s="159" t="s">
        <v>148</v>
      </c>
      <c r="B24" s="165" t="s">
        <v>215</v>
      </c>
      <c r="C24" s="79">
        <v>3.4445051940951341</v>
      </c>
      <c r="D24" s="81">
        <v>126</v>
      </c>
      <c r="E24" s="80">
        <v>396</v>
      </c>
      <c r="F24" s="80">
        <v>377</v>
      </c>
      <c r="G24" s="80">
        <v>146</v>
      </c>
      <c r="H24" s="106">
        <v>156</v>
      </c>
      <c r="I24" s="81">
        <v>-30</v>
      </c>
      <c r="J24" s="82">
        <v>-19.23076923076923</v>
      </c>
    </row>
    <row r="25" spans="1:15" ht="24.95" customHeight="1" x14ac:dyDescent="0.2">
      <c r="A25" s="159" t="s">
        <v>150</v>
      </c>
      <c r="B25" s="172" t="s">
        <v>151</v>
      </c>
      <c r="C25" s="79">
        <v>13.696008747949699</v>
      </c>
      <c r="D25" s="81">
        <v>501</v>
      </c>
      <c r="E25" s="80">
        <v>413</v>
      </c>
      <c r="F25" s="80">
        <v>462</v>
      </c>
      <c r="G25" s="80">
        <v>505</v>
      </c>
      <c r="H25" s="106">
        <v>523</v>
      </c>
      <c r="I25" s="81">
        <v>-22</v>
      </c>
      <c r="J25" s="82">
        <v>-4.2065009560229445</v>
      </c>
    </row>
    <row r="26" spans="1:15" ht="24.95" customHeight="1" x14ac:dyDescent="0.2">
      <c r="A26" s="159" t="s">
        <v>217</v>
      </c>
      <c r="B26" s="172" t="s">
        <v>153</v>
      </c>
      <c r="C26" s="79">
        <v>8.0098414434117</v>
      </c>
      <c r="D26" s="81">
        <v>293</v>
      </c>
      <c r="E26" s="80">
        <v>247</v>
      </c>
      <c r="F26" s="80">
        <v>274</v>
      </c>
      <c r="G26" s="80">
        <v>296</v>
      </c>
      <c r="H26" s="106">
        <v>266</v>
      </c>
      <c r="I26" s="81">
        <v>27</v>
      </c>
      <c r="J26" s="82">
        <v>10.150375939849624</v>
      </c>
    </row>
    <row r="27" spans="1:15" ht="24.95" customHeight="1" x14ac:dyDescent="0.2">
      <c r="A27" s="168">
        <v>782.78300000000002</v>
      </c>
      <c r="B27" s="171" t="s">
        <v>154</v>
      </c>
      <c r="C27" s="79">
        <v>5.6861673045379986</v>
      </c>
      <c r="D27" s="81">
        <v>208</v>
      </c>
      <c r="E27" s="80">
        <v>166</v>
      </c>
      <c r="F27" s="80">
        <v>188</v>
      </c>
      <c r="G27" s="80">
        <v>209</v>
      </c>
      <c r="H27" s="106">
        <v>257</v>
      </c>
      <c r="I27" s="81">
        <v>-49</v>
      </c>
      <c r="J27" s="82">
        <v>-19.066147859922179</v>
      </c>
    </row>
    <row r="28" spans="1:15" ht="24.95" customHeight="1" x14ac:dyDescent="0.2">
      <c r="A28" s="159" t="s">
        <v>155</v>
      </c>
      <c r="B28" s="165" t="s">
        <v>156</v>
      </c>
      <c r="C28" s="79">
        <v>3.1437944231820669</v>
      </c>
      <c r="D28" s="81">
        <v>115</v>
      </c>
      <c r="E28" s="80">
        <v>184</v>
      </c>
      <c r="F28" s="80">
        <v>103</v>
      </c>
      <c r="G28" s="80">
        <v>160</v>
      </c>
      <c r="H28" s="106">
        <v>81</v>
      </c>
      <c r="I28" s="81">
        <v>34</v>
      </c>
      <c r="J28" s="82">
        <v>41.97530864197531</v>
      </c>
    </row>
    <row r="29" spans="1:15" ht="24.95" customHeight="1" x14ac:dyDescent="0.2">
      <c r="A29" s="159" t="s">
        <v>157</v>
      </c>
      <c r="B29" s="165" t="s">
        <v>158</v>
      </c>
      <c r="C29" s="79">
        <v>2.433023510114817</v>
      </c>
      <c r="D29" s="81">
        <v>89</v>
      </c>
      <c r="E29" s="80">
        <v>126</v>
      </c>
      <c r="F29" s="80">
        <v>104</v>
      </c>
      <c r="G29" s="80">
        <v>106</v>
      </c>
      <c r="H29" s="106">
        <v>96</v>
      </c>
      <c r="I29" s="81">
        <v>-7</v>
      </c>
      <c r="J29" s="82">
        <v>-7.291666666666667</v>
      </c>
    </row>
    <row r="30" spans="1:15" ht="24.95" customHeight="1" x14ac:dyDescent="0.2">
      <c r="A30" s="159">
        <v>86</v>
      </c>
      <c r="B30" s="165" t="s">
        <v>159</v>
      </c>
      <c r="C30" s="79">
        <v>3.7452159650082013</v>
      </c>
      <c r="D30" s="81">
        <v>137</v>
      </c>
      <c r="E30" s="80">
        <v>175</v>
      </c>
      <c r="F30" s="80">
        <v>156</v>
      </c>
      <c r="G30" s="80">
        <v>322</v>
      </c>
      <c r="H30" s="106">
        <v>124</v>
      </c>
      <c r="I30" s="81">
        <v>13</v>
      </c>
      <c r="J30" s="82">
        <v>10.483870967741936</v>
      </c>
    </row>
    <row r="31" spans="1:15" ht="24.95" customHeight="1" x14ac:dyDescent="0.2">
      <c r="A31" s="159">
        <v>87.88</v>
      </c>
      <c r="B31" s="172" t="s">
        <v>160</v>
      </c>
      <c r="C31" s="79">
        <v>7.3810825587752866</v>
      </c>
      <c r="D31" s="81">
        <v>270</v>
      </c>
      <c r="E31" s="80">
        <v>386</v>
      </c>
      <c r="F31" s="80">
        <v>284</v>
      </c>
      <c r="G31" s="80">
        <v>290</v>
      </c>
      <c r="H31" s="106">
        <v>282</v>
      </c>
      <c r="I31" s="81">
        <v>-12</v>
      </c>
      <c r="J31" s="82">
        <v>-4.2553191489361701</v>
      </c>
    </row>
    <row r="32" spans="1:15" ht="24.95" customHeight="1" x14ac:dyDescent="0.2">
      <c r="A32" s="159" t="s">
        <v>161</v>
      </c>
      <c r="B32" s="165" t="s">
        <v>162</v>
      </c>
      <c r="C32" s="79">
        <v>3.3624931656642976</v>
      </c>
      <c r="D32" s="81">
        <v>123</v>
      </c>
      <c r="E32" s="80">
        <v>127</v>
      </c>
      <c r="F32" s="80">
        <v>97</v>
      </c>
      <c r="G32" s="80">
        <v>168</v>
      </c>
      <c r="H32" s="106">
        <v>96</v>
      </c>
      <c r="I32" s="81">
        <v>27</v>
      </c>
      <c r="J32" s="82">
        <v>28.125</v>
      </c>
    </row>
    <row r="33" spans="1:10" ht="24.95" customHeight="1" x14ac:dyDescent="0.2">
      <c r="A33" s="159"/>
      <c r="B33" s="172" t="s">
        <v>163</v>
      </c>
      <c r="C33" s="79" t="s">
        <v>546</v>
      </c>
      <c r="D33" s="81" t="s">
        <v>546</v>
      </c>
      <c r="E33" s="80" t="s">
        <v>546</v>
      </c>
      <c r="F33" s="80" t="s">
        <v>546</v>
      </c>
      <c r="G33" s="80" t="s">
        <v>546</v>
      </c>
      <c r="H33" s="106">
        <v>0</v>
      </c>
      <c r="I33" s="81" t="s">
        <v>546</v>
      </c>
      <c r="J33" s="82" t="s">
        <v>546</v>
      </c>
    </row>
    <row r="34" spans="1:10" ht="24.95" customHeight="1" x14ac:dyDescent="0.2">
      <c r="A34" s="173" t="s">
        <v>164</v>
      </c>
      <c r="B34" s="174"/>
      <c r="C34" s="237"/>
      <c r="D34" s="81"/>
      <c r="E34" s="80"/>
      <c r="F34" s="80"/>
      <c r="G34" s="80"/>
      <c r="H34" s="106"/>
      <c r="I34" s="103"/>
      <c r="J34" s="104"/>
    </row>
    <row r="35" spans="1:10" ht="24.95" customHeight="1" x14ac:dyDescent="0.2">
      <c r="A35" s="238" t="s">
        <v>124</v>
      </c>
      <c r="B35" s="239" t="s">
        <v>125</v>
      </c>
      <c r="C35" s="79">
        <v>7.0530344450519413</v>
      </c>
      <c r="D35" s="81">
        <v>258</v>
      </c>
      <c r="E35" s="80">
        <v>246</v>
      </c>
      <c r="F35" s="80">
        <v>158</v>
      </c>
      <c r="G35" s="80">
        <v>99</v>
      </c>
      <c r="H35" s="106">
        <v>268</v>
      </c>
      <c r="I35" s="81">
        <v>-10</v>
      </c>
      <c r="J35" s="82">
        <v>-3.7313432835820897</v>
      </c>
    </row>
    <row r="36" spans="1:10" ht="24.95" customHeight="1" x14ac:dyDescent="0.2">
      <c r="A36" s="240" t="s">
        <v>165</v>
      </c>
      <c r="B36" s="241" t="s">
        <v>166</v>
      </c>
      <c r="C36" s="79">
        <v>31.164570803717879</v>
      </c>
      <c r="D36" s="81">
        <v>1140</v>
      </c>
      <c r="E36" s="80">
        <v>1204</v>
      </c>
      <c r="F36" s="80">
        <v>1188</v>
      </c>
      <c r="G36" s="80">
        <v>1948</v>
      </c>
      <c r="H36" s="106">
        <v>1512</v>
      </c>
      <c r="I36" s="81">
        <v>-372</v>
      </c>
      <c r="J36" s="82">
        <v>-24.603174603174605</v>
      </c>
    </row>
    <row r="37" spans="1:10" ht="24.95" customHeight="1" x14ac:dyDescent="0.2">
      <c r="A37" s="242" t="s">
        <v>167</v>
      </c>
      <c r="B37" s="243" t="s">
        <v>168</v>
      </c>
      <c r="C37" s="91">
        <v>61.782394751230179</v>
      </c>
      <c r="D37" s="109">
        <v>2260</v>
      </c>
      <c r="E37" s="110">
        <v>2902</v>
      </c>
      <c r="F37" s="110">
        <v>2458</v>
      </c>
      <c r="G37" s="110">
        <v>2688</v>
      </c>
      <c r="H37" s="111">
        <v>2306</v>
      </c>
      <c r="I37" s="109">
        <v>-46</v>
      </c>
      <c r="J37" s="112">
        <v>-1.99479618386817</v>
      </c>
    </row>
    <row r="38" spans="1:10" s="114" customFormat="1" ht="11.25" customHeight="1" x14ac:dyDescent="0.2">
      <c r="A38" s="288"/>
      <c r="J38" s="115" t="s">
        <v>35</v>
      </c>
    </row>
    <row r="39" spans="1:10" s="114" customFormat="1" ht="12.75" customHeight="1" x14ac:dyDescent="0.15">
      <c r="A39" s="114" t="s">
        <v>114</v>
      </c>
    </row>
    <row r="40" spans="1:10" s="87" customFormat="1" ht="21" customHeight="1" x14ac:dyDescent="0.2">
      <c r="A40" s="383" t="s">
        <v>369</v>
      </c>
      <c r="B40" s="280"/>
      <c r="C40" s="280"/>
      <c r="D40" s="280"/>
      <c r="E40" s="280"/>
      <c r="F40" s="280"/>
      <c r="G40" s="280"/>
      <c r="H40" s="280"/>
      <c r="I40" s="280"/>
      <c r="J40" s="280"/>
    </row>
    <row r="41" spans="1:10" s="87" customFormat="1" ht="30.6" customHeight="1" x14ac:dyDescent="0.2">
      <c r="A41" s="117" t="s">
        <v>219</v>
      </c>
      <c r="B41" s="117"/>
      <c r="C41" s="117"/>
      <c r="D41" s="117"/>
      <c r="E41" s="117"/>
      <c r="F41" s="117"/>
      <c r="G41" s="117"/>
      <c r="H41" s="117"/>
      <c r="I41" s="117"/>
      <c r="J41" s="117"/>
    </row>
    <row r="42" spans="1:10" s="87" customFormat="1" ht="12.75" customHeight="1" x14ac:dyDescent="0.2"/>
    <row r="43" spans="1:10" s="87" customFormat="1" ht="12.75" customHeight="1" x14ac:dyDescent="0.2"/>
    <row r="44" spans="1:10" ht="12.75" customHeight="1" x14ac:dyDescent="0.2">
      <c r="C44" s="54"/>
      <c r="D44" s="54"/>
      <c r="E44" s="54"/>
      <c r="F44" s="54"/>
      <c r="G44" s="54"/>
      <c r="H44" s="54"/>
      <c r="I44" s="54"/>
      <c r="J44" s="54"/>
    </row>
    <row r="45" spans="1:10" ht="15.95" customHeight="1" x14ac:dyDescent="0.2">
      <c r="C45" s="54"/>
      <c r="D45" s="54"/>
      <c r="E45" s="54"/>
      <c r="F45" s="54"/>
      <c r="G45" s="54"/>
      <c r="H45" s="54"/>
      <c r="I45" s="54"/>
      <c r="J45" s="54"/>
    </row>
    <row r="46" spans="1:10" ht="15.95" customHeight="1" x14ac:dyDescent="0.2">
      <c r="C46" s="54"/>
      <c r="D46" s="54"/>
      <c r="E46" s="54"/>
      <c r="F46" s="54"/>
      <c r="G46" s="54"/>
      <c r="H46" s="54"/>
      <c r="I46" s="54"/>
      <c r="J46" s="54"/>
    </row>
    <row r="47" spans="1:10" ht="15.95" customHeight="1" x14ac:dyDescent="0.2">
      <c r="C47" s="54"/>
      <c r="D47" s="54"/>
      <c r="E47" s="54"/>
      <c r="F47" s="54"/>
      <c r="G47" s="54"/>
      <c r="H47" s="54"/>
      <c r="I47" s="54"/>
      <c r="J47" s="54"/>
    </row>
    <row r="48" spans="1:10" ht="15.95" customHeight="1" x14ac:dyDescent="0.2">
      <c r="C48" s="54"/>
      <c r="D48" s="54"/>
      <c r="E48" s="54"/>
      <c r="F48" s="54"/>
      <c r="G48" s="54"/>
      <c r="H48" s="54"/>
      <c r="I48" s="54"/>
      <c r="J48" s="54"/>
    </row>
    <row r="49" s="54" customFormat="1" ht="15.95" customHeight="1" x14ac:dyDescent="0.2"/>
    <row r="50" s="54" customFormat="1" ht="15.95" customHeight="1" x14ac:dyDescent="0.2"/>
    <row r="51" s="54" customFormat="1" ht="15.95" customHeight="1" x14ac:dyDescent="0.2"/>
    <row r="52" s="54" customFormat="1" ht="15.95" customHeight="1" x14ac:dyDescent="0.2"/>
    <row r="53" s="54" customFormat="1" ht="15.95" customHeight="1" x14ac:dyDescent="0.2"/>
    <row r="54" s="54" customFormat="1" ht="15.95" customHeight="1" x14ac:dyDescent="0.2"/>
    <row r="55" s="54" customFormat="1" ht="15.95" customHeight="1" x14ac:dyDescent="0.2"/>
    <row r="56" s="54" customFormat="1" ht="15.95" customHeight="1" x14ac:dyDescent="0.2"/>
    <row r="57" s="54" customFormat="1" ht="15.95" customHeight="1" x14ac:dyDescent="0.2"/>
    <row r="58" s="54" customFormat="1" ht="15.95" customHeight="1" x14ac:dyDescent="0.2"/>
    <row r="59" s="54" customFormat="1" ht="15.95" customHeight="1" x14ac:dyDescent="0.2"/>
    <row r="60" s="54" customFormat="1" ht="15.95" customHeight="1" x14ac:dyDescent="0.2"/>
    <row r="61" s="54" customFormat="1" ht="15.95" customHeight="1" x14ac:dyDescent="0.2"/>
    <row r="62" s="54" customFormat="1" ht="15.95" customHeight="1" x14ac:dyDescent="0.2"/>
    <row r="63" s="54" customFormat="1" ht="15.95" customHeight="1" x14ac:dyDescent="0.2"/>
    <row r="64" s="54" customFormat="1" ht="15.95" customHeight="1" x14ac:dyDescent="0.2"/>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pans="1:1" s="54" customFormat="1" ht="15.95" customHeight="1" x14ac:dyDescent="0.2"/>
    <row r="82" spans="1:1" s="54" customFormat="1" ht="15.95" customHeight="1" x14ac:dyDescent="0.2"/>
    <row r="83" spans="1:1" s="54" customFormat="1" ht="15.95" customHeight="1" x14ac:dyDescent="0.2"/>
    <row r="84" spans="1:1" s="54" customFormat="1" ht="15.95" customHeight="1" x14ac:dyDescent="0.2"/>
    <row r="85" spans="1:1" s="54" customFormat="1" ht="15.95" customHeight="1" x14ac:dyDescent="0.2"/>
    <row r="86" spans="1:1" s="54" customFormat="1" ht="15.95" customHeight="1" x14ac:dyDescent="0.2"/>
    <row r="87" spans="1:1" s="54" customFormat="1" ht="15.95" customHeight="1" x14ac:dyDescent="0.2"/>
    <row r="88" spans="1:1" s="54" customFormat="1" ht="15.95" customHeight="1" x14ac:dyDescent="0.2">
      <c r="A88" s="387"/>
    </row>
    <row r="89" spans="1:1" s="54" customFormat="1" ht="15.95" customHeight="1" x14ac:dyDescent="0.2"/>
    <row r="90" spans="1:1" s="54" customFormat="1" ht="15.95" customHeight="1" x14ac:dyDescent="0.2"/>
    <row r="91" spans="1:1" s="54" customFormat="1" ht="15.95" customHeight="1" x14ac:dyDescent="0.2"/>
    <row r="92" spans="1:1" s="54" customFormat="1" ht="15.95" customHeight="1" x14ac:dyDescent="0.2"/>
    <row r="93" spans="1:1" s="54" customFormat="1" ht="15.95" customHeight="1" x14ac:dyDescent="0.2"/>
    <row r="94" spans="1:1" s="54" customFormat="1" ht="15.95" customHeight="1" x14ac:dyDescent="0.2"/>
    <row r="95" spans="1:1" s="54" customFormat="1" ht="15.95" customHeight="1" x14ac:dyDescent="0.2"/>
    <row r="96" spans="1:1"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435A6-5E38-4363-BC80-7C1EEA36F0CC}">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6.7109375" style="54" customWidth="1"/>
    <col min="4" max="4" width="9.7109375" style="88" customWidth="1"/>
    <col min="5" max="10" width="9.7109375" style="121" customWidth="1"/>
    <col min="11" max="11" width="9.7109375" style="122" customWidth="1"/>
    <col min="12" max="12" width="2.140625" style="54" customWidth="1"/>
    <col min="13" max="16384" width="8.85546875" style="54"/>
  </cols>
  <sheetData>
    <row r="1" spans="1:17" customFormat="1" ht="36.75" customHeight="1" x14ac:dyDescent="0.2">
      <c r="A1" s="33"/>
      <c r="B1" s="34"/>
      <c r="C1" s="34"/>
      <c r="D1" s="34"/>
      <c r="E1" s="34"/>
      <c r="F1" s="34"/>
      <c r="G1" s="34"/>
      <c r="H1" s="34"/>
      <c r="I1" s="34"/>
      <c r="J1" s="34"/>
      <c r="K1" s="35" t="s">
        <v>38</v>
      </c>
    </row>
    <row r="2" spans="1:17" customFormat="1" ht="6.2" customHeight="1" x14ac:dyDescent="0.2">
      <c r="A2" s="36"/>
      <c r="B2" s="37"/>
      <c r="C2" s="37"/>
      <c r="D2" s="37"/>
      <c r="E2" s="37"/>
      <c r="F2" s="37"/>
      <c r="G2" s="37"/>
      <c r="H2" s="37"/>
      <c r="I2" s="37"/>
      <c r="J2" s="37"/>
      <c r="K2" s="37"/>
    </row>
    <row r="3" spans="1:17" s="40" customFormat="1" ht="24.95" customHeight="1" x14ac:dyDescent="0.2">
      <c r="A3" s="38" t="s">
        <v>370</v>
      </c>
      <c r="B3" s="39"/>
      <c r="C3" s="39"/>
      <c r="D3" s="39"/>
      <c r="E3" s="39"/>
      <c r="F3" s="39"/>
      <c r="G3" s="39"/>
      <c r="H3" s="39"/>
      <c r="I3" s="39"/>
      <c r="J3" s="39"/>
      <c r="K3" s="39"/>
    </row>
    <row r="4" spans="1:17" s="40" customFormat="1" ht="12" customHeight="1" x14ac:dyDescent="0.2">
      <c r="A4" s="41" t="s">
        <v>84</v>
      </c>
      <c r="B4" s="41"/>
      <c r="C4" s="41"/>
      <c r="D4" s="41"/>
      <c r="E4" s="41"/>
      <c r="F4" s="41"/>
      <c r="G4" s="41"/>
      <c r="H4" s="41"/>
      <c r="I4" s="41"/>
      <c r="J4" s="41"/>
      <c r="K4" s="41"/>
    </row>
    <row r="5" spans="1:17" s="40" customFormat="1" ht="12" customHeight="1" x14ac:dyDescent="0.2">
      <c r="A5" s="42" t="s">
        <v>334</v>
      </c>
      <c r="B5" s="42"/>
      <c r="C5" s="42"/>
      <c r="D5" s="42"/>
      <c r="E5" s="42"/>
      <c r="F5" s="207"/>
      <c r="G5" s="207"/>
      <c r="H5" s="207"/>
      <c r="I5" s="207"/>
      <c r="J5" s="207"/>
      <c r="K5" s="207"/>
    </row>
    <row r="6" spans="1:17" s="40" customFormat="1" ht="11.25" customHeight="1" x14ac:dyDescent="0.2">
      <c r="A6" s="187"/>
      <c r="B6" s="188"/>
      <c r="C6" s="188"/>
      <c r="D6" s="188"/>
      <c r="E6" s="188"/>
      <c r="F6" s="188"/>
      <c r="G6" s="188"/>
      <c r="H6" s="188"/>
      <c r="I6" s="188"/>
      <c r="J6" s="188"/>
    </row>
    <row r="7" spans="1:17" customFormat="1" ht="24.95" customHeight="1" x14ac:dyDescent="0.2">
      <c r="A7" s="52" t="s">
        <v>332</v>
      </c>
      <c r="B7" s="47"/>
      <c r="C7" s="47"/>
      <c r="D7" s="48" t="s">
        <v>86</v>
      </c>
      <c r="E7" s="376" t="s">
        <v>371</v>
      </c>
      <c r="F7" s="377"/>
      <c r="G7" s="377"/>
      <c r="H7" s="377"/>
      <c r="I7" s="378"/>
      <c r="J7" s="52" t="s">
        <v>358</v>
      </c>
      <c r="K7" s="53"/>
      <c r="L7" s="54"/>
      <c r="M7" s="54"/>
      <c r="N7" s="54"/>
      <c r="O7" s="54"/>
      <c r="Q7" s="388"/>
    </row>
    <row r="8" spans="1:17" ht="21.75" customHeight="1" x14ac:dyDescent="0.2">
      <c r="A8" s="55"/>
      <c r="B8" s="56"/>
      <c r="C8" s="56"/>
      <c r="D8" s="57"/>
      <c r="E8" s="58" t="s">
        <v>334</v>
      </c>
      <c r="F8" s="58" t="s">
        <v>336</v>
      </c>
      <c r="G8" s="58" t="s">
        <v>337</v>
      </c>
      <c r="H8" s="58" t="s">
        <v>338</v>
      </c>
      <c r="I8" s="58" t="s">
        <v>339</v>
      </c>
      <c r="J8" s="59"/>
      <c r="K8" s="60"/>
    </row>
    <row r="9" spans="1:17" ht="12" customHeight="1" x14ac:dyDescent="0.2">
      <c r="A9" s="55"/>
      <c r="B9" s="56"/>
      <c r="C9" s="56"/>
      <c r="D9" s="57"/>
      <c r="E9" s="61"/>
      <c r="F9" s="61"/>
      <c r="G9" s="61"/>
      <c r="H9" s="61"/>
      <c r="I9" s="61"/>
      <c r="J9" s="62" t="s">
        <v>94</v>
      </c>
      <c r="K9" s="63" t="s">
        <v>95</v>
      </c>
    </row>
    <row r="10" spans="1:17" ht="12" customHeight="1" x14ac:dyDescent="0.2">
      <c r="A10" s="64"/>
      <c r="B10" s="65"/>
      <c r="C10" s="65"/>
      <c r="D10" s="66"/>
      <c r="E10" s="67">
        <v>1</v>
      </c>
      <c r="F10" s="67">
        <v>2</v>
      </c>
      <c r="G10" s="67">
        <v>3</v>
      </c>
      <c r="H10" s="67">
        <v>4</v>
      </c>
      <c r="I10" s="67">
        <v>5</v>
      </c>
      <c r="J10" s="67">
        <v>6</v>
      </c>
      <c r="K10" s="67">
        <v>7</v>
      </c>
    </row>
    <row r="11" spans="1:17" ht="18" customHeight="1" x14ac:dyDescent="0.2">
      <c r="A11" s="244" t="s">
        <v>96</v>
      </c>
      <c r="B11" s="245"/>
      <c r="C11" s="246"/>
      <c r="D11" s="247">
        <v>100</v>
      </c>
      <c r="E11" s="251">
        <v>3658</v>
      </c>
      <c r="F11" s="296">
        <v>4352</v>
      </c>
      <c r="G11" s="296">
        <v>3805</v>
      </c>
      <c r="H11" s="296">
        <v>4735</v>
      </c>
      <c r="I11" s="250">
        <v>4086</v>
      </c>
      <c r="J11" s="251">
        <v>-428</v>
      </c>
      <c r="K11" s="252">
        <v>-10.47479197258933</v>
      </c>
    </row>
    <row r="12" spans="1:17" ht="18" customHeight="1" x14ac:dyDescent="0.2">
      <c r="A12" s="253" t="s">
        <v>222</v>
      </c>
      <c r="B12" s="254"/>
      <c r="C12" s="254"/>
      <c r="D12" s="255"/>
      <c r="E12" s="268"/>
      <c r="F12" s="268"/>
      <c r="G12" s="268"/>
      <c r="H12" s="268"/>
      <c r="I12" s="268"/>
      <c r="J12" s="255"/>
      <c r="K12" s="256"/>
    </row>
    <row r="13" spans="1:17" ht="15.95" customHeight="1" x14ac:dyDescent="0.2">
      <c r="A13" s="257" t="s">
        <v>223</v>
      </c>
      <c r="B13" s="258"/>
      <c r="C13" s="259"/>
      <c r="D13" s="260">
        <v>29.633679606342263</v>
      </c>
      <c r="E13" s="261">
        <v>1084</v>
      </c>
      <c r="F13" s="262">
        <v>1201</v>
      </c>
      <c r="G13" s="262">
        <v>1060</v>
      </c>
      <c r="H13" s="262">
        <v>1197</v>
      </c>
      <c r="I13" s="263">
        <v>1496</v>
      </c>
      <c r="J13" s="261">
        <v>-412</v>
      </c>
      <c r="K13" s="264">
        <v>-27.540106951871657</v>
      </c>
    </row>
    <row r="14" spans="1:17" ht="15.95" customHeight="1" x14ac:dyDescent="0.2">
      <c r="A14" s="257" t="s">
        <v>224</v>
      </c>
      <c r="B14" s="258"/>
      <c r="C14" s="259"/>
      <c r="D14" s="260">
        <v>53.007107709130672</v>
      </c>
      <c r="E14" s="261">
        <v>1939</v>
      </c>
      <c r="F14" s="262">
        <v>2423</v>
      </c>
      <c r="G14" s="262">
        <v>2088</v>
      </c>
      <c r="H14" s="262">
        <v>2743</v>
      </c>
      <c r="I14" s="263">
        <v>2055</v>
      </c>
      <c r="J14" s="261">
        <v>-116</v>
      </c>
      <c r="K14" s="264">
        <v>-5.6447688564476888</v>
      </c>
    </row>
    <row r="15" spans="1:17" ht="15.95" customHeight="1" x14ac:dyDescent="0.2">
      <c r="A15" s="257" t="s">
        <v>225</v>
      </c>
      <c r="B15" s="258"/>
      <c r="C15" s="259"/>
      <c r="D15" s="260">
        <v>9.9507927829414982</v>
      </c>
      <c r="E15" s="261">
        <v>364</v>
      </c>
      <c r="F15" s="262">
        <v>385</v>
      </c>
      <c r="G15" s="262">
        <v>366</v>
      </c>
      <c r="H15" s="262">
        <v>457</v>
      </c>
      <c r="I15" s="263">
        <v>300</v>
      </c>
      <c r="J15" s="261">
        <v>64</v>
      </c>
      <c r="K15" s="264">
        <v>21.333333333333332</v>
      </c>
    </row>
    <row r="16" spans="1:17" ht="15.95" customHeight="1" x14ac:dyDescent="0.2">
      <c r="A16" s="257" t="s">
        <v>226</v>
      </c>
      <c r="B16" s="258"/>
      <c r="C16" s="259"/>
      <c r="D16" s="260">
        <v>7.0256971022416623</v>
      </c>
      <c r="E16" s="261">
        <v>257</v>
      </c>
      <c r="F16" s="262">
        <v>331</v>
      </c>
      <c r="G16" s="262">
        <v>278</v>
      </c>
      <c r="H16" s="262">
        <v>326</v>
      </c>
      <c r="I16" s="263">
        <v>221</v>
      </c>
      <c r="J16" s="261">
        <v>36</v>
      </c>
      <c r="K16" s="264">
        <v>16.289592760180994</v>
      </c>
    </row>
    <row r="17" spans="1:11" ht="18" customHeight="1" x14ac:dyDescent="0.2">
      <c r="A17" s="253" t="s">
        <v>233</v>
      </c>
      <c r="B17" s="254"/>
      <c r="C17" s="254"/>
      <c r="D17" s="255"/>
      <c r="E17" s="268"/>
      <c r="F17" s="268"/>
      <c r="G17" s="268"/>
      <c r="H17" s="268"/>
      <c r="I17" s="268"/>
      <c r="J17" s="255"/>
      <c r="K17" s="256"/>
    </row>
    <row r="18" spans="1:11" ht="13.5" customHeight="1" x14ac:dyDescent="0.2">
      <c r="A18" s="257">
        <v>11</v>
      </c>
      <c r="B18" s="258" t="s">
        <v>234</v>
      </c>
      <c r="C18" s="259"/>
      <c r="D18" s="260">
        <v>8.4472389283761622</v>
      </c>
      <c r="E18" s="261">
        <v>309</v>
      </c>
      <c r="F18" s="262">
        <v>273</v>
      </c>
      <c r="G18" s="262">
        <v>138</v>
      </c>
      <c r="H18" s="262">
        <v>194</v>
      </c>
      <c r="I18" s="263">
        <v>352</v>
      </c>
      <c r="J18" s="261">
        <v>-43</v>
      </c>
      <c r="K18" s="264">
        <v>-12.215909090909092</v>
      </c>
    </row>
    <row r="19" spans="1:11" ht="13.5" customHeight="1" x14ac:dyDescent="0.2">
      <c r="A19" s="257" t="s">
        <v>235</v>
      </c>
      <c r="B19" s="258" t="s">
        <v>236</v>
      </c>
      <c r="C19" s="259"/>
      <c r="D19" s="260">
        <v>7.9004920721705849</v>
      </c>
      <c r="E19" s="261">
        <v>289</v>
      </c>
      <c r="F19" s="262">
        <v>232</v>
      </c>
      <c r="G19" s="262">
        <v>110</v>
      </c>
      <c r="H19" s="262">
        <v>160</v>
      </c>
      <c r="I19" s="263">
        <v>325</v>
      </c>
      <c r="J19" s="261">
        <v>-36</v>
      </c>
      <c r="K19" s="264">
        <v>-11.076923076923077</v>
      </c>
    </row>
    <row r="20" spans="1:11" ht="13.5" customHeight="1" x14ac:dyDescent="0.2">
      <c r="A20" s="257">
        <v>12</v>
      </c>
      <c r="B20" s="258" t="s">
        <v>237</v>
      </c>
      <c r="C20" s="259"/>
      <c r="D20" s="260">
        <v>1.2848551120831055</v>
      </c>
      <c r="E20" s="553">
        <v>47</v>
      </c>
      <c r="F20" s="554">
        <v>27</v>
      </c>
      <c r="G20" s="554">
        <v>35</v>
      </c>
      <c r="H20" s="554">
        <v>64</v>
      </c>
      <c r="I20" s="555">
        <v>60</v>
      </c>
      <c r="J20" s="261">
        <v>-13</v>
      </c>
      <c r="K20" s="264">
        <v>-21.666666666666668</v>
      </c>
    </row>
    <row r="21" spans="1:11" ht="13.5" customHeight="1" x14ac:dyDescent="0.2">
      <c r="A21" s="257">
        <v>21</v>
      </c>
      <c r="B21" s="258" t="s">
        <v>238</v>
      </c>
      <c r="C21" s="259"/>
      <c r="D21" s="260">
        <v>0.49207217058501912</v>
      </c>
      <c r="E21" s="553">
        <v>18</v>
      </c>
      <c r="F21" s="554">
        <v>21</v>
      </c>
      <c r="G21" s="554">
        <v>24</v>
      </c>
      <c r="H21" s="554">
        <v>21</v>
      </c>
      <c r="I21" s="555">
        <v>38</v>
      </c>
      <c r="J21" s="261">
        <v>-20</v>
      </c>
      <c r="K21" s="264">
        <v>-52.631578947368418</v>
      </c>
    </row>
    <row r="22" spans="1:11" ht="13.5" customHeight="1" x14ac:dyDescent="0.2">
      <c r="A22" s="257">
        <v>22</v>
      </c>
      <c r="B22" s="258" t="s">
        <v>239</v>
      </c>
      <c r="C22" s="259"/>
      <c r="D22" s="260">
        <v>0.79278294149808637</v>
      </c>
      <c r="E22" s="553">
        <v>29</v>
      </c>
      <c r="F22" s="554">
        <v>46</v>
      </c>
      <c r="G22" s="554">
        <v>37</v>
      </c>
      <c r="H22" s="262">
        <v>272</v>
      </c>
      <c r="I22" s="263">
        <v>105</v>
      </c>
      <c r="J22" s="261">
        <v>-76</v>
      </c>
      <c r="K22" s="264">
        <v>-72.38095238095238</v>
      </c>
    </row>
    <row r="23" spans="1:11" ht="13.5" customHeight="1" x14ac:dyDescent="0.2">
      <c r="A23" s="257">
        <v>23</v>
      </c>
      <c r="B23" s="258" t="s">
        <v>240</v>
      </c>
      <c r="C23" s="259"/>
      <c r="D23" s="260">
        <v>0.51940951339529795</v>
      </c>
      <c r="E23" s="553">
        <v>19</v>
      </c>
      <c r="F23" s="262">
        <v>158</v>
      </c>
      <c r="G23" s="262">
        <v>140</v>
      </c>
      <c r="H23" s="554">
        <v>20</v>
      </c>
      <c r="I23" s="555">
        <v>21</v>
      </c>
      <c r="J23" s="261">
        <v>-2</v>
      </c>
      <c r="K23" s="264">
        <v>-9.5238095238095237</v>
      </c>
    </row>
    <row r="24" spans="1:11" ht="13.5" customHeight="1" x14ac:dyDescent="0.2">
      <c r="A24" s="257">
        <v>24</v>
      </c>
      <c r="B24" s="258" t="s">
        <v>241</v>
      </c>
      <c r="C24" s="259"/>
      <c r="D24" s="260">
        <v>7.5997813012575177</v>
      </c>
      <c r="E24" s="261">
        <v>278</v>
      </c>
      <c r="F24" s="262">
        <v>210</v>
      </c>
      <c r="G24" s="262">
        <v>150</v>
      </c>
      <c r="H24" s="262">
        <v>179</v>
      </c>
      <c r="I24" s="263">
        <v>216</v>
      </c>
      <c r="J24" s="261">
        <v>62</v>
      </c>
      <c r="K24" s="264">
        <v>28.703703703703702</v>
      </c>
    </row>
    <row r="25" spans="1:11" ht="13.5" customHeight="1" x14ac:dyDescent="0.2">
      <c r="A25" s="257">
        <v>25</v>
      </c>
      <c r="B25" s="258" t="s">
        <v>242</v>
      </c>
      <c r="C25" s="259"/>
      <c r="D25" s="260">
        <v>4.0185893931109895</v>
      </c>
      <c r="E25" s="261">
        <v>147</v>
      </c>
      <c r="F25" s="262">
        <v>173</v>
      </c>
      <c r="G25" s="262">
        <v>151</v>
      </c>
      <c r="H25" s="262">
        <v>222</v>
      </c>
      <c r="I25" s="263">
        <v>200</v>
      </c>
      <c r="J25" s="261">
        <v>-53</v>
      </c>
      <c r="K25" s="264">
        <v>-26.5</v>
      </c>
    </row>
    <row r="26" spans="1:11" ht="13.5" customHeight="1" x14ac:dyDescent="0.2">
      <c r="A26" s="257">
        <v>26</v>
      </c>
      <c r="B26" s="258" t="s">
        <v>243</v>
      </c>
      <c r="C26" s="259"/>
      <c r="D26" s="260">
        <v>2.8157463094587207</v>
      </c>
      <c r="E26" s="261">
        <v>103</v>
      </c>
      <c r="F26" s="262">
        <v>101</v>
      </c>
      <c r="G26" s="262">
        <v>108</v>
      </c>
      <c r="H26" s="262">
        <v>114</v>
      </c>
      <c r="I26" s="555">
        <v>91</v>
      </c>
      <c r="J26" s="261">
        <v>12</v>
      </c>
      <c r="K26" s="264">
        <v>13.186813186813186</v>
      </c>
    </row>
    <row r="27" spans="1:11" ht="13.5" customHeight="1" x14ac:dyDescent="0.2">
      <c r="A27" s="257">
        <v>27</v>
      </c>
      <c r="B27" s="258" t="s">
        <v>244</v>
      </c>
      <c r="C27" s="259"/>
      <c r="D27" s="260">
        <v>1.9409513395297977</v>
      </c>
      <c r="E27" s="553">
        <v>71</v>
      </c>
      <c r="F27" s="554">
        <v>80</v>
      </c>
      <c r="G27" s="554">
        <v>93</v>
      </c>
      <c r="H27" s="262">
        <v>185</v>
      </c>
      <c r="I27" s="555">
        <v>96</v>
      </c>
      <c r="J27" s="261">
        <v>-25</v>
      </c>
      <c r="K27" s="264">
        <v>-26.041666666666668</v>
      </c>
    </row>
    <row r="28" spans="1:11" ht="13.5" customHeight="1" x14ac:dyDescent="0.2">
      <c r="A28" s="257">
        <v>28</v>
      </c>
      <c r="B28" s="258" t="s">
        <v>245</v>
      </c>
      <c r="C28" s="259"/>
      <c r="D28" s="260">
        <v>0.16402405686167304</v>
      </c>
      <c r="E28" s="553">
        <v>6</v>
      </c>
      <c r="F28" s="554">
        <v>7</v>
      </c>
      <c r="G28" s="554">
        <v>16</v>
      </c>
      <c r="H28" s="262" t="s">
        <v>546</v>
      </c>
      <c r="I28" s="263" t="s">
        <v>546</v>
      </c>
      <c r="J28" s="261" t="s">
        <v>546</v>
      </c>
      <c r="K28" s="264" t="s">
        <v>546</v>
      </c>
    </row>
    <row r="29" spans="1:11" ht="13.5" customHeight="1" x14ac:dyDescent="0.2">
      <c r="A29" s="257">
        <v>29</v>
      </c>
      <c r="B29" s="258" t="s">
        <v>246</v>
      </c>
      <c r="C29" s="259"/>
      <c r="D29" s="260">
        <v>5.7408419901585566</v>
      </c>
      <c r="E29" s="261">
        <v>210</v>
      </c>
      <c r="F29" s="262">
        <v>261</v>
      </c>
      <c r="G29" s="262">
        <v>193</v>
      </c>
      <c r="H29" s="262">
        <v>268</v>
      </c>
      <c r="I29" s="263">
        <v>216</v>
      </c>
      <c r="J29" s="261">
        <v>-6</v>
      </c>
      <c r="K29" s="264">
        <v>-2.7777777777777777</v>
      </c>
    </row>
    <row r="30" spans="1:11" ht="13.5" customHeight="1" x14ac:dyDescent="0.2">
      <c r="A30" s="257" t="s">
        <v>247</v>
      </c>
      <c r="B30" s="258" t="s">
        <v>248</v>
      </c>
      <c r="C30" s="259"/>
      <c r="D30" s="260">
        <v>3.8819026790595954</v>
      </c>
      <c r="E30" s="261">
        <v>142</v>
      </c>
      <c r="F30" s="262">
        <v>176</v>
      </c>
      <c r="G30" s="262">
        <v>144</v>
      </c>
      <c r="H30" s="262">
        <v>186</v>
      </c>
      <c r="I30" s="263">
        <v>148</v>
      </c>
      <c r="J30" s="261">
        <v>-6</v>
      </c>
      <c r="K30" s="264">
        <v>-4.0540540540540544</v>
      </c>
    </row>
    <row r="31" spans="1:11" ht="13.5" customHeight="1" x14ac:dyDescent="0.2">
      <c r="A31" s="257" t="s">
        <v>249</v>
      </c>
      <c r="B31" s="258" t="s">
        <v>250</v>
      </c>
      <c r="C31" s="259"/>
      <c r="D31" s="260">
        <v>1.8589393110989612</v>
      </c>
      <c r="E31" s="553">
        <v>68</v>
      </c>
      <c r="F31" s="554">
        <v>85</v>
      </c>
      <c r="G31" s="554">
        <v>49</v>
      </c>
      <c r="H31" s="554">
        <v>82</v>
      </c>
      <c r="I31" s="555">
        <v>68</v>
      </c>
      <c r="J31" s="261">
        <v>0</v>
      </c>
      <c r="K31" s="264">
        <v>0</v>
      </c>
    </row>
    <row r="32" spans="1:11" ht="13.5" customHeight="1" x14ac:dyDescent="0.2">
      <c r="A32" s="257">
        <v>31</v>
      </c>
      <c r="B32" s="258" t="s">
        <v>251</v>
      </c>
      <c r="C32" s="259"/>
      <c r="D32" s="260">
        <v>0.1913613996719519</v>
      </c>
      <c r="E32" s="553">
        <v>7</v>
      </c>
      <c r="F32" s="554">
        <v>10</v>
      </c>
      <c r="G32" s="554">
        <v>10</v>
      </c>
      <c r="H32" s="554">
        <v>10</v>
      </c>
      <c r="I32" s="555">
        <v>11</v>
      </c>
      <c r="J32" s="261">
        <v>-4</v>
      </c>
      <c r="K32" s="264">
        <v>-36.363636363636367</v>
      </c>
    </row>
    <row r="33" spans="1:11" ht="13.5" customHeight="1" x14ac:dyDescent="0.2">
      <c r="A33" s="257">
        <v>32</v>
      </c>
      <c r="B33" s="258" t="s">
        <v>252</v>
      </c>
      <c r="C33" s="259"/>
      <c r="D33" s="260">
        <v>3.1164570803717879</v>
      </c>
      <c r="E33" s="261">
        <v>114</v>
      </c>
      <c r="F33" s="262">
        <v>107</v>
      </c>
      <c r="G33" s="554">
        <v>85</v>
      </c>
      <c r="H33" s="554">
        <v>95</v>
      </c>
      <c r="I33" s="555">
        <v>76</v>
      </c>
      <c r="J33" s="261">
        <v>38</v>
      </c>
      <c r="K33" s="264">
        <v>50</v>
      </c>
    </row>
    <row r="34" spans="1:11" ht="13.5" customHeight="1" x14ac:dyDescent="0.2">
      <c r="A34" s="257">
        <v>33</v>
      </c>
      <c r="B34" s="258" t="s">
        <v>253</v>
      </c>
      <c r="C34" s="259"/>
      <c r="D34" s="260">
        <v>1.7222525970475671</v>
      </c>
      <c r="E34" s="553">
        <v>63</v>
      </c>
      <c r="F34" s="554">
        <v>53</v>
      </c>
      <c r="G34" s="554">
        <v>30</v>
      </c>
      <c r="H34" s="554">
        <v>62</v>
      </c>
      <c r="I34" s="555">
        <v>68</v>
      </c>
      <c r="J34" s="261">
        <v>-5</v>
      </c>
      <c r="K34" s="264">
        <v>-7.3529411764705879</v>
      </c>
    </row>
    <row r="35" spans="1:11" ht="13.5" customHeight="1" x14ac:dyDescent="0.2">
      <c r="A35" s="257">
        <v>34</v>
      </c>
      <c r="B35" s="258" t="s">
        <v>254</v>
      </c>
      <c r="C35" s="259"/>
      <c r="D35" s="260">
        <v>2.2963367960634224</v>
      </c>
      <c r="E35" s="553">
        <v>84</v>
      </c>
      <c r="F35" s="554">
        <v>83</v>
      </c>
      <c r="G35" s="554">
        <v>74</v>
      </c>
      <c r="H35" s="262">
        <v>146</v>
      </c>
      <c r="I35" s="555">
        <v>85</v>
      </c>
      <c r="J35" s="261">
        <v>-1</v>
      </c>
      <c r="K35" s="264">
        <v>-1.1764705882352942</v>
      </c>
    </row>
    <row r="36" spans="1:11" ht="13.5" customHeight="1" x14ac:dyDescent="0.2">
      <c r="A36" s="257">
        <v>41</v>
      </c>
      <c r="B36" s="258" t="s">
        <v>255</v>
      </c>
      <c r="C36" s="259"/>
      <c r="D36" s="260">
        <v>2.7063969382176052</v>
      </c>
      <c r="E36" s="553">
        <v>99</v>
      </c>
      <c r="F36" s="262">
        <v>105</v>
      </c>
      <c r="G36" s="554">
        <v>89</v>
      </c>
      <c r="H36" s="262">
        <v>155</v>
      </c>
      <c r="I36" s="263">
        <v>101</v>
      </c>
      <c r="J36" s="261">
        <v>-2</v>
      </c>
      <c r="K36" s="264">
        <v>-1.9801980198019802</v>
      </c>
    </row>
    <row r="37" spans="1:11" ht="13.5" customHeight="1" x14ac:dyDescent="0.2">
      <c r="A37" s="257">
        <v>42</v>
      </c>
      <c r="B37" s="258" t="s">
        <v>256</v>
      </c>
      <c r="C37" s="259"/>
      <c r="D37" s="260" t="s">
        <v>546</v>
      </c>
      <c r="E37" s="261" t="s">
        <v>546</v>
      </c>
      <c r="F37" s="554">
        <v>3</v>
      </c>
      <c r="G37" s="262" t="s">
        <v>546</v>
      </c>
      <c r="H37" s="554">
        <v>3</v>
      </c>
      <c r="I37" s="555">
        <v>4</v>
      </c>
      <c r="J37" s="261" t="s">
        <v>546</v>
      </c>
      <c r="K37" s="264" t="s">
        <v>546</v>
      </c>
    </row>
    <row r="38" spans="1:11" ht="13.5" customHeight="1" x14ac:dyDescent="0.2">
      <c r="A38" s="257">
        <v>43</v>
      </c>
      <c r="B38" s="258" t="s">
        <v>257</v>
      </c>
      <c r="C38" s="259"/>
      <c r="D38" s="260">
        <v>0.9021323127392018</v>
      </c>
      <c r="E38" s="553">
        <v>33</v>
      </c>
      <c r="F38" s="554">
        <v>66</v>
      </c>
      <c r="G38" s="554">
        <v>54</v>
      </c>
      <c r="H38" s="554">
        <v>33</v>
      </c>
      <c r="I38" s="555">
        <v>22</v>
      </c>
      <c r="J38" s="261">
        <v>11</v>
      </c>
      <c r="K38" s="264">
        <v>50</v>
      </c>
    </row>
    <row r="39" spans="1:11" ht="13.5" customHeight="1" x14ac:dyDescent="0.2">
      <c r="A39" s="257">
        <v>51</v>
      </c>
      <c r="B39" s="258" t="s">
        <v>258</v>
      </c>
      <c r="C39" s="259"/>
      <c r="D39" s="260">
        <v>7.9004920721705849</v>
      </c>
      <c r="E39" s="261">
        <v>289</v>
      </c>
      <c r="F39" s="262">
        <v>320</v>
      </c>
      <c r="G39" s="262">
        <v>437</v>
      </c>
      <c r="H39" s="262">
        <v>430</v>
      </c>
      <c r="I39" s="263">
        <v>579</v>
      </c>
      <c r="J39" s="261">
        <v>-290</v>
      </c>
      <c r="K39" s="264">
        <v>-50.086355785837654</v>
      </c>
    </row>
    <row r="40" spans="1:11" ht="13.5" customHeight="1" x14ac:dyDescent="0.2">
      <c r="A40" s="257" t="s">
        <v>259</v>
      </c>
      <c r="B40" s="258" t="s">
        <v>260</v>
      </c>
      <c r="C40" s="259"/>
      <c r="D40" s="260">
        <v>7.0803717878622194</v>
      </c>
      <c r="E40" s="261">
        <v>259</v>
      </c>
      <c r="F40" s="262">
        <v>289</v>
      </c>
      <c r="G40" s="262">
        <v>404</v>
      </c>
      <c r="H40" s="262">
        <v>398</v>
      </c>
      <c r="I40" s="263">
        <v>537</v>
      </c>
      <c r="J40" s="261">
        <v>-278</v>
      </c>
      <c r="K40" s="264">
        <v>-51.76908752327747</v>
      </c>
    </row>
    <row r="41" spans="1:11" ht="13.5" customHeight="1" x14ac:dyDescent="0.2">
      <c r="A41" s="257"/>
      <c r="B41" s="258" t="s">
        <v>261</v>
      </c>
      <c r="C41" s="259"/>
      <c r="D41" s="260">
        <v>6.2602515035538548</v>
      </c>
      <c r="E41" s="261">
        <v>229</v>
      </c>
      <c r="F41" s="262">
        <v>252</v>
      </c>
      <c r="G41" s="262">
        <v>373</v>
      </c>
      <c r="H41" s="262">
        <v>362</v>
      </c>
      <c r="I41" s="263">
        <v>508</v>
      </c>
      <c r="J41" s="261">
        <v>-279</v>
      </c>
      <c r="K41" s="264">
        <v>-54.921259842519682</v>
      </c>
    </row>
    <row r="42" spans="1:11" ht="13.5" customHeight="1" x14ac:dyDescent="0.2">
      <c r="A42" s="257">
        <v>52</v>
      </c>
      <c r="B42" s="258" t="s">
        <v>262</v>
      </c>
      <c r="C42" s="259"/>
      <c r="D42" s="260">
        <v>6.3696008747949699</v>
      </c>
      <c r="E42" s="261">
        <v>233</v>
      </c>
      <c r="F42" s="262">
        <v>255</v>
      </c>
      <c r="G42" s="262">
        <v>264</v>
      </c>
      <c r="H42" s="262">
        <v>200</v>
      </c>
      <c r="I42" s="263">
        <v>251</v>
      </c>
      <c r="J42" s="261">
        <v>-18</v>
      </c>
      <c r="K42" s="264">
        <v>-7.1713147410358564</v>
      </c>
    </row>
    <row r="43" spans="1:11" ht="13.5" customHeight="1" x14ac:dyDescent="0.2">
      <c r="A43" s="257" t="s">
        <v>263</v>
      </c>
      <c r="B43" s="258" t="s">
        <v>264</v>
      </c>
      <c r="C43" s="259"/>
      <c r="D43" s="260">
        <v>5.5768179332968835</v>
      </c>
      <c r="E43" s="261">
        <v>204</v>
      </c>
      <c r="F43" s="262">
        <v>229</v>
      </c>
      <c r="G43" s="262">
        <v>233</v>
      </c>
      <c r="H43" s="262">
        <v>177</v>
      </c>
      <c r="I43" s="263">
        <v>218</v>
      </c>
      <c r="J43" s="261">
        <v>-14</v>
      </c>
      <c r="K43" s="264">
        <v>-6.4220183486238529</v>
      </c>
    </row>
    <row r="44" spans="1:11" ht="13.5" customHeight="1" x14ac:dyDescent="0.2">
      <c r="A44" s="257">
        <v>53</v>
      </c>
      <c r="B44" s="258" t="s">
        <v>265</v>
      </c>
      <c r="C44" s="259"/>
      <c r="D44" s="260">
        <v>1.7222525970475671</v>
      </c>
      <c r="E44" s="553">
        <v>63</v>
      </c>
      <c r="F44" s="554">
        <v>47</v>
      </c>
      <c r="G44" s="554">
        <v>95</v>
      </c>
      <c r="H44" s="554">
        <v>54</v>
      </c>
      <c r="I44" s="555">
        <v>27</v>
      </c>
      <c r="J44" s="261">
        <v>36</v>
      </c>
      <c r="K44" s="264">
        <v>133.33333333333334</v>
      </c>
    </row>
    <row r="45" spans="1:11" ht="13.5" customHeight="1" x14ac:dyDescent="0.2">
      <c r="A45" s="257" t="s">
        <v>266</v>
      </c>
      <c r="B45" s="258" t="s">
        <v>267</v>
      </c>
      <c r="C45" s="259"/>
      <c r="D45" s="260">
        <v>1.7222525970475671</v>
      </c>
      <c r="E45" s="553">
        <v>63</v>
      </c>
      <c r="F45" s="554">
        <v>46</v>
      </c>
      <c r="G45" s="554">
        <v>92</v>
      </c>
      <c r="H45" s="554">
        <v>52</v>
      </c>
      <c r="I45" s="555">
        <v>27</v>
      </c>
      <c r="J45" s="261">
        <v>36</v>
      </c>
      <c r="K45" s="264">
        <v>133.33333333333334</v>
      </c>
    </row>
    <row r="46" spans="1:11" ht="13.5" customHeight="1" x14ac:dyDescent="0.2">
      <c r="A46" s="257">
        <v>54</v>
      </c>
      <c r="B46" s="258" t="s">
        <v>268</v>
      </c>
      <c r="C46" s="259"/>
      <c r="D46" s="260">
        <v>3.4445051940951341</v>
      </c>
      <c r="E46" s="261">
        <v>126</v>
      </c>
      <c r="F46" s="262">
        <v>146</v>
      </c>
      <c r="G46" s="262">
        <v>125</v>
      </c>
      <c r="H46" s="262">
        <v>143</v>
      </c>
      <c r="I46" s="263">
        <v>128</v>
      </c>
      <c r="J46" s="261">
        <v>-2</v>
      </c>
      <c r="K46" s="264">
        <v>-1.5625</v>
      </c>
    </row>
    <row r="47" spans="1:11" ht="13.5" customHeight="1" x14ac:dyDescent="0.2">
      <c r="A47" s="257">
        <v>61</v>
      </c>
      <c r="B47" s="258" t="s">
        <v>269</v>
      </c>
      <c r="C47" s="259"/>
      <c r="D47" s="260">
        <v>2.2963367960634224</v>
      </c>
      <c r="E47" s="553">
        <v>84</v>
      </c>
      <c r="F47" s="554">
        <v>85</v>
      </c>
      <c r="G47" s="554">
        <v>86</v>
      </c>
      <c r="H47" s="262">
        <v>148</v>
      </c>
      <c r="I47" s="555">
        <v>50</v>
      </c>
      <c r="J47" s="261">
        <v>34</v>
      </c>
      <c r="K47" s="264">
        <v>68</v>
      </c>
    </row>
    <row r="48" spans="1:11" ht="13.5" customHeight="1" x14ac:dyDescent="0.2">
      <c r="A48" s="257">
        <v>62</v>
      </c>
      <c r="B48" s="258" t="s">
        <v>270</v>
      </c>
      <c r="C48" s="259"/>
      <c r="D48" s="260">
        <v>7.5724439584472387</v>
      </c>
      <c r="E48" s="261">
        <v>277</v>
      </c>
      <c r="F48" s="262">
        <v>402</v>
      </c>
      <c r="G48" s="262">
        <v>273</v>
      </c>
      <c r="H48" s="262">
        <v>340</v>
      </c>
      <c r="I48" s="263">
        <v>282</v>
      </c>
      <c r="J48" s="261">
        <v>-5</v>
      </c>
      <c r="K48" s="264">
        <v>-1.7730496453900708</v>
      </c>
    </row>
    <row r="49" spans="1:11" ht="13.5" customHeight="1" x14ac:dyDescent="0.2">
      <c r="A49" s="257">
        <v>63</v>
      </c>
      <c r="B49" s="258" t="s">
        <v>271</v>
      </c>
      <c r="C49" s="259"/>
      <c r="D49" s="260">
        <v>1.6402405686167305</v>
      </c>
      <c r="E49" s="553">
        <v>60</v>
      </c>
      <c r="F49" s="554">
        <v>89</v>
      </c>
      <c r="G49" s="554">
        <v>67</v>
      </c>
      <c r="H49" s="554">
        <v>80</v>
      </c>
      <c r="I49" s="555">
        <v>98</v>
      </c>
      <c r="J49" s="261">
        <v>-38</v>
      </c>
      <c r="K49" s="264">
        <v>-38.775510204081634</v>
      </c>
    </row>
    <row r="50" spans="1:11" ht="13.5" customHeight="1" x14ac:dyDescent="0.2">
      <c r="A50" s="257" t="s">
        <v>272</v>
      </c>
      <c r="B50" s="258" t="s">
        <v>273</v>
      </c>
      <c r="C50" s="259"/>
      <c r="D50" s="260">
        <v>0.21869874248223073</v>
      </c>
      <c r="E50" s="553">
        <v>8</v>
      </c>
      <c r="F50" s="554">
        <v>15</v>
      </c>
      <c r="G50" s="554">
        <v>7</v>
      </c>
      <c r="H50" s="554">
        <v>10</v>
      </c>
      <c r="I50" s="555">
        <v>13</v>
      </c>
      <c r="J50" s="261">
        <v>-5</v>
      </c>
      <c r="K50" s="264">
        <v>-38.46153846153846</v>
      </c>
    </row>
    <row r="51" spans="1:11" ht="13.5" customHeight="1" x14ac:dyDescent="0.2">
      <c r="A51" s="257" t="s">
        <v>274</v>
      </c>
      <c r="B51" s="258" t="s">
        <v>275</v>
      </c>
      <c r="C51" s="259"/>
      <c r="D51" s="260">
        <v>1.0661563696008749</v>
      </c>
      <c r="E51" s="553">
        <v>39</v>
      </c>
      <c r="F51" s="554">
        <v>62</v>
      </c>
      <c r="G51" s="554">
        <v>54</v>
      </c>
      <c r="H51" s="554">
        <v>64</v>
      </c>
      <c r="I51" s="555">
        <v>75</v>
      </c>
      <c r="J51" s="261">
        <v>-36</v>
      </c>
      <c r="K51" s="264">
        <v>-48</v>
      </c>
    </row>
    <row r="52" spans="1:11" ht="13.5" customHeight="1" x14ac:dyDescent="0.2">
      <c r="A52" s="257">
        <v>71</v>
      </c>
      <c r="B52" s="258" t="s">
        <v>276</v>
      </c>
      <c r="C52" s="259"/>
      <c r="D52" s="260">
        <v>4.9480590486604701</v>
      </c>
      <c r="E52" s="261">
        <v>181</v>
      </c>
      <c r="F52" s="262">
        <v>249</v>
      </c>
      <c r="G52" s="262">
        <v>238</v>
      </c>
      <c r="H52" s="262">
        <v>305</v>
      </c>
      <c r="I52" s="263">
        <v>209</v>
      </c>
      <c r="J52" s="261">
        <v>-28</v>
      </c>
      <c r="K52" s="264">
        <v>-13.397129186602871</v>
      </c>
    </row>
    <row r="53" spans="1:11" ht="13.5" customHeight="1" x14ac:dyDescent="0.2">
      <c r="A53" s="257" t="s">
        <v>277</v>
      </c>
      <c r="B53" s="258" t="s">
        <v>278</v>
      </c>
      <c r="C53" s="259"/>
      <c r="D53" s="260">
        <v>1.8589393110989612</v>
      </c>
      <c r="E53" s="553">
        <v>68</v>
      </c>
      <c r="F53" s="554">
        <v>83</v>
      </c>
      <c r="G53" s="554">
        <v>66</v>
      </c>
      <c r="H53" s="262">
        <v>117</v>
      </c>
      <c r="I53" s="555">
        <v>72</v>
      </c>
      <c r="J53" s="261">
        <v>-4</v>
      </c>
      <c r="K53" s="264">
        <v>-5.5555555555555554</v>
      </c>
    </row>
    <row r="54" spans="1:11" ht="13.5" customHeight="1" x14ac:dyDescent="0.2">
      <c r="A54" s="257" t="s">
        <v>279</v>
      </c>
      <c r="B54" s="258" t="s">
        <v>280</v>
      </c>
      <c r="C54" s="259"/>
      <c r="D54" s="260">
        <v>2.5150355385456535</v>
      </c>
      <c r="E54" s="553">
        <v>92</v>
      </c>
      <c r="F54" s="262">
        <v>125</v>
      </c>
      <c r="G54" s="262">
        <v>129</v>
      </c>
      <c r="H54" s="262">
        <v>139</v>
      </c>
      <c r="I54" s="263">
        <v>111</v>
      </c>
      <c r="J54" s="261">
        <v>-19</v>
      </c>
      <c r="K54" s="264">
        <v>-17.117117117117118</v>
      </c>
    </row>
    <row r="55" spans="1:11" ht="13.5" customHeight="1" x14ac:dyDescent="0.2">
      <c r="A55" s="257">
        <v>72</v>
      </c>
      <c r="B55" s="258" t="s">
        <v>281</v>
      </c>
      <c r="C55" s="259"/>
      <c r="D55" s="260">
        <v>1.2301804264625478</v>
      </c>
      <c r="E55" s="553">
        <v>45</v>
      </c>
      <c r="F55" s="554">
        <v>56</v>
      </c>
      <c r="G55" s="554">
        <v>72</v>
      </c>
      <c r="H55" s="554">
        <v>63</v>
      </c>
      <c r="I55" s="555">
        <v>59</v>
      </c>
      <c r="J55" s="261">
        <v>-14</v>
      </c>
      <c r="K55" s="264">
        <v>-23.728813559322035</v>
      </c>
    </row>
    <row r="56" spans="1:11" ht="13.5" customHeight="1" x14ac:dyDescent="0.2">
      <c r="A56" s="257" t="s">
        <v>282</v>
      </c>
      <c r="B56" s="258" t="s">
        <v>283</v>
      </c>
      <c r="C56" s="259"/>
      <c r="D56" s="260">
        <v>0.13668671405139421</v>
      </c>
      <c r="E56" s="553">
        <v>5</v>
      </c>
      <c r="F56" s="554">
        <v>10</v>
      </c>
      <c r="G56" s="554">
        <v>19</v>
      </c>
      <c r="H56" s="554">
        <v>15</v>
      </c>
      <c r="I56" s="555">
        <v>16</v>
      </c>
      <c r="J56" s="261">
        <v>-11</v>
      </c>
      <c r="K56" s="264">
        <v>-68.75</v>
      </c>
    </row>
    <row r="57" spans="1:11" ht="13.5" customHeight="1" x14ac:dyDescent="0.2">
      <c r="A57" s="257" t="s">
        <v>284</v>
      </c>
      <c r="B57" s="258" t="s">
        <v>285</v>
      </c>
      <c r="C57" s="259"/>
      <c r="D57" s="260">
        <v>1.0114816839803171</v>
      </c>
      <c r="E57" s="553">
        <v>37</v>
      </c>
      <c r="F57" s="554">
        <v>39</v>
      </c>
      <c r="G57" s="554">
        <v>40</v>
      </c>
      <c r="H57" s="554">
        <v>37</v>
      </c>
      <c r="I57" s="555">
        <v>38</v>
      </c>
      <c r="J57" s="261">
        <v>-1</v>
      </c>
      <c r="K57" s="264">
        <v>-2.6315789473684212</v>
      </c>
    </row>
    <row r="58" spans="1:11" ht="13.5" customHeight="1" x14ac:dyDescent="0.2">
      <c r="A58" s="257">
        <v>73</v>
      </c>
      <c r="B58" s="258" t="s">
        <v>286</v>
      </c>
      <c r="C58" s="259"/>
      <c r="D58" s="260">
        <v>1.1481683980317112</v>
      </c>
      <c r="E58" s="553">
        <v>42</v>
      </c>
      <c r="F58" s="262">
        <v>102</v>
      </c>
      <c r="G58" s="554">
        <v>57</v>
      </c>
      <c r="H58" s="554">
        <v>90</v>
      </c>
      <c r="I58" s="555">
        <v>51</v>
      </c>
      <c r="J58" s="261">
        <v>-9</v>
      </c>
      <c r="K58" s="264">
        <v>-17.647058823529413</v>
      </c>
    </row>
    <row r="59" spans="1:11" ht="13.5" customHeight="1" x14ac:dyDescent="0.2">
      <c r="A59" s="257" t="s">
        <v>287</v>
      </c>
      <c r="B59" s="258" t="s">
        <v>288</v>
      </c>
      <c r="C59" s="259"/>
      <c r="D59" s="260">
        <v>1.0114816839803171</v>
      </c>
      <c r="E59" s="553">
        <v>37</v>
      </c>
      <c r="F59" s="554">
        <v>94</v>
      </c>
      <c r="G59" s="554">
        <v>47</v>
      </c>
      <c r="H59" s="554">
        <v>82</v>
      </c>
      <c r="I59" s="555">
        <v>45</v>
      </c>
      <c r="J59" s="261">
        <v>-8</v>
      </c>
      <c r="K59" s="264">
        <v>-17.777777777777779</v>
      </c>
    </row>
    <row r="60" spans="1:11" ht="13.5" customHeight="1" x14ac:dyDescent="0.2">
      <c r="A60" s="257">
        <v>81</v>
      </c>
      <c r="B60" s="258" t="s">
        <v>289</v>
      </c>
      <c r="C60" s="259"/>
      <c r="D60" s="260">
        <v>5.8501913613996717</v>
      </c>
      <c r="E60" s="261">
        <v>214</v>
      </c>
      <c r="F60" s="262">
        <v>229</v>
      </c>
      <c r="G60" s="262">
        <v>213</v>
      </c>
      <c r="H60" s="262">
        <v>383</v>
      </c>
      <c r="I60" s="263">
        <v>181</v>
      </c>
      <c r="J60" s="261">
        <v>33</v>
      </c>
      <c r="K60" s="264">
        <v>18.232044198895029</v>
      </c>
    </row>
    <row r="61" spans="1:11" ht="13.5" customHeight="1" x14ac:dyDescent="0.2">
      <c r="A61" s="257" t="s">
        <v>290</v>
      </c>
      <c r="B61" s="258" t="s">
        <v>291</v>
      </c>
      <c r="C61" s="259"/>
      <c r="D61" s="260">
        <v>1.0114816839803171</v>
      </c>
      <c r="E61" s="553">
        <v>37</v>
      </c>
      <c r="F61" s="554">
        <v>47</v>
      </c>
      <c r="G61" s="554">
        <v>56</v>
      </c>
      <c r="H61" s="554">
        <v>70</v>
      </c>
      <c r="I61" s="555">
        <v>50</v>
      </c>
      <c r="J61" s="261">
        <v>-13</v>
      </c>
      <c r="K61" s="264">
        <v>-26</v>
      </c>
    </row>
    <row r="62" spans="1:11" ht="13.5" customHeight="1" x14ac:dyDescent="0.2">
      <c r="A62" s="257" t="s">
        <v>292</v>
      </c>
      <c r="B62" s="258" t="s">
        <v>363</v>
      </c>
      <c r="C62" s="259"/>
      <c r="D62" s="260">
        <v>2.5423728813559321</v>
      </c>
      <c r="E62" s="553">
        <v>93</v>
      </c>
      <c r="F62" s="262">
        <v>127</v>
      </c>
      <c r="G62" s="554">
        <v>99</v>
      </c>
      <c r="H62" s="262">
        <v>228</v>
      </c>
      <c r="I62" s="555">
        <v>66</v>
      </c>
      <c r="J62" s="261">
        <v>27</v>
      </c>
      <c r="K62" s="264">
        <v>40.909090909090907</v>
      </c>
    </row>
    <row r="63" spans="1:11" ht="13.5" customHeight="1" x14ac:dyDescent="0.2">
      <c r="A63" s="257" t="s">
        <v>294</v>
      </c>
      <c r="B63" s="258" t="s">
        <v>295</v>
      </c>
      <c r="C63" s="259"/>
      <c r="D63" s="260">
        <v>0.98414434117003824</v>
      </c>
      <c r="E63" s="553">
        <v>36</v>
      </c>
      <c r="F63" s="554">
        <v>21</v>
      </c>
      <c r="G63" s="554">
        <v>19</v>
      </c>
      <c r="H63" s="554">
        <v>33</v>
      </c>
      <c r="I63" s="555">
        <v>20</v>
      </c>
      <c r="J63" s="261">
        <v>16</v>
      </c>
      <c r="K63" s="264">
        <v>80</v>
      </c>
    </row>
    <row r="64" spans="1:11" ht="13.5" customHeight="1" x14ac:dyDescent="0.2">
      <c r="A64" s="257" t="s">
        <v>296</v>
      </c>
      <c r="B64" s="258" t="s">
        <v>297</v>
      </c>
      <c r="C64" s="259"/>
      <c r="D64" s="260">
        <v>0.3827227993439038</v>
      </c>
      <c r="E64" s="553">
        <v>14</v>
      </c>
      <c r="F64" s="554">
        <v>15</v>
      </c>
      <c r="G64" s="554">
        <v>14</v>
      </c>
      <c r="H64" s="554">
        <v>19</v>
      </c>
      <c r="I64" s="555">
        <v>13</v>
      </c>
      <c r="J64" s="261">
        <v>1</v>
      </c>
      <c r="K64" s="264">
        <v>7.6923076923076925</v>
      </c>
    </row>
    <row r="65" spans="1:11" ht="13.5" customHeight="1" x14ac:dyDescent="0.2">
      <c r="A65" s="257">
        <v>82</v>
      </c>
      <c r="B65" s="258" t="s">
        <v>298</v>
      </c>
      <c r="C65" s="259"/>
      <c r="D65" s="260">
        <v>3.7452159650082013</v>
      </c>
      <c r="E65" s="261">
        <v>137</v>
      </c>
      <c r="F65" s="262">
        <v>218</v>
      </c>
      <c r="G65" s="262">
        <v>152</v>
      </c>
      <c r="H65" s="262">
        <v>166</v>
      </c>
      <c r="I65" s="263">
        <v>170</v>
      </c>
      <c r="J65" s="261">
        <v>-33</v>
      </c>
      <c r="K65" s="264">
        <v>-19.411764705882351</v>
      </c>
    </row>
    <row r="66" spans="1:11" ht="13.5" customHeight="1" x14ac:dyDescent="0.2">
      <c r="A66" s="257" t="s">
        <v>299</v>
      </c>
      <c r="B66" s="258" t="s">
        <v>550</v>
      </c>
      <c r="C66" s="259"/>
      <c r="D66" s="260">
        <v>3.1437944231820669</v>
      </c>
      <c r="E66" s="261">
        <v>115</v>
      </c>
      <c r="F66" s="262">
        <v>183</v>
      </c>
      <c r="G66" s="262">
        <v>124</v>
      </c>
      <c r="H66" s="262">
        <v>122</v>
      </c>
      <c r="I66" s="263">
        <v>149</v>
      </c>
      <c r="J66" s="261">
        <v>-34</v>
      </c>
      <c r="K66" s="264">
        <v>-22.818791946308725</v>
      </c>
    </row>
    <row r="67" spans="1:11" ht="13.5" customHeight="1" x14ac:dyDescent="0.2">
      <c r="A67" s="257" t="s">
        <v>300</v>
      </c>
      <c r="B67" s="258" t="s">
        <v>301</v>
      </c>
      <c r="C67" s="259"/>
      <c r="D67" s="260">
        <v>0.41006014215418263</v>
      </c>
      <c r="E67" s="553">
        <v>15</v>
      </c>
      <c r="F67" s="554">
        <v>16</v>
      </c>
      <c r="G67" s="554">
        <v>17</v>
      </c>
      <c r="H67" s="554">
        <v>23</v>
      </c>
      <c r="I67" s="555">
        <v>16</v>
      </c>
      <c r="J67" s="261">
        <v>-1</v>
      </c>
      <c r="K67" s="264">
        <v>-6.25</v>
      </c>
    </row>
    <row r="68" spans="1:11" ht="13.5" customHeight="1" x14ac:dyDescent="0.2">
      <c r="A68" s="257">
        <v>83</v>
      </c>
      <c r="B68" s="258" t="s">
        <v>302</v>
      </c>
      <c r="C68" s="259"/>
      <c r="D68" s="260">
        <v>3.936577364680153</v>
      </c>
      <c r="E68" s="261">
        <v>144</v>
      </c>
      <c r="F68" s="262">
        <v>199</v>
      </c>
      <c r="G68" s="262">
        <v>142</v>
      </c>
      <c r="H68" s="262">
        <v>159</v>
      </c>
      <c r="I68" s="263">
        <v>118</v>
      </c>
      <c r="J68" s="261">
        <v>26</v>
      </c>
      <c r="K68" s="264">
        <v>22.033898305084747</v>
      </c>
    </row>
    <row r="69" spans="1:11" ht="13.5" customHeight="1" x14ac:dyDescent="0.2">
      <c r="A69" s="257" t="s">
        <v>303</v>
      </c>
      <c r="B69" s="258" t="s">
        <v>304</v>
      </c>
      <c r="C69" s="259"/>
      <c r="D69" s="260">
        <v>2.7884089666484417</v>
      </c>
      <c r="E69" s="261">
        <v>102</v>
      </c>
      <c r="F69" s="262">
        <v>148</v>
      </c>
      <c r="G69" s="262">
        <v>114</v>
      </c>
      <c r="H69" s="262">
        <v>130</v>
      </c>
      <c r="I69" s="555">
        <v>86</v>
      </c>
      <c r="J69" s="261">
        <v>16</v>
      </c>
      <c r="K69" s="264">
        <v>18.604651162790699</v>
      </c>
    </row>
    <row r="70" spans="1:11" ht="13.5" customHeight="1" x14ac:dyDescent="0.2">
      <c r="A70" s="257"/>
      <c r="B70" s="258" t="s">
        <v>305</v>
      </c>
      <c r="C70" s="259"/>
      <c r="D70" s="260">
        <v>1.2848551120831055</v>
      </c>
      <c r="E70" s="553">
        <v>47</v>
      </c>
      <c r="F70" s="554">
        <v>97</v>
      </c>
      <c r="G70" s="554">
        <v>63</v>
      </c>
      <c r="H70" s="554">
        <v>84</v>
      </c>
      <c r="I70" s="555">
        <v>63</v>
      </c>
      <c r="J70" s="261">
        <v>-16</v>
      </c>
      <c r="K70" s="264">
        <v>-25.396825396825395</v>
      </c>
    </row>
    <row r="71" spans="1:11" ht="13.5" customHeight="1" x14ac:dyDescent="0.2">
      <c r="A71" s="257">
        <v>84</v>
      </c>
      <c r="B71" s="258" t="s">
        <v>306</v>
      </c>
      <c r="C71" s="259"/>
      <c r="D71" s="260">
        <v>1.2848551120831055</v>
      </c>
      <c r="E71" s="553">
        <v>47</v>
      </c>
      <c r="F71" s="554">
        <v>80</v>
      </c>
      <c r="G71" s="554">
        <v>54</v>
      </c>
      <c r="H71" s="554">
        <v>58</v>
      </c>
      <c r="I71" s="555">
        <v>43</v>
      </c>
      <c r="J71" s="261">
        <v>4</v>
      </c>
      <c r="K71" s="264">
        <v>9.3023255813953494</v>
      </c>
    </row>
    <row r="72" spans="1:11" ht="13.5" customHeight="1" x14ac:dyDescent="0.2">
      <c r="A72" s="257" t="s">
        <v>307</v>
      </c>
      <c r="B72" s="258" t="s">
        <v>308</v>
      </c>
      <c r="C72" s="259"/>
      <c r="D72" s="260">
        <v>0.6014215418261345</v>
      </c>
      <c r="E72" s="553">
        <v>22</v>
      </c>
      <c r="F72" s="554">
        <v>43</v>
      </c>
      <c r="G72" s="554">
        <v>33</v>
      </c>
      <c r="H72" s="554">
        <v>18</v>
      </c>
      <c r="I72" s="555">
        <v>13</v>
      </c>
      <c r="J72" s="261">
        <v>9</v>
      </c>
      <c r="K72" s="264">
        <v>69.230769230769226</v>
      </c>
    </row>
    <row r="73" spans="1:11" ht="13.5" customHeight="1" x14ac:dyDescent="0.2">
      <c r="A73" s="257" t="s">
        <v>309</v>
      </c>
      <c r="B73" s="258" t="s">
        <v>310</v>
      </c>
      <c r="C73" s="259"/>
      <c r="D73" s="260" t="s">
        <v>546</v>
      </c>
      <c r="E73" s="261" t="s">
        <v>546</v>
      </c>
      <c r="F73" s="554">
        <v>5</v>
      </c>
      <c r="G73" s="262" t="s">
        <v>546</v>
      </c>
      <c r="H73" s="554">
        <v>14</v>
      </c>
      <c r="I73" s="555">
        <v>4</v>
      </c>
      <c r="J73" s="261" t="s">
        <v>546</v>
      </c>
      <c r="K73" s="264" t="s">
        <v>546</v>
      </c>
    </row>
    <row r="74" spans="1:11" s="87" customFormat="1" ht="13.5" customHeight="1" x14ac:dyDescent="0.2">
      <c r="A74" s="257" t="s">
        <v>311</v>
      </c>
      <c r="B74" s="258" t="s">
        <v>312</v>
      </c>
      <c r="C74" s="259"/>
      <c r="D74" s="260">
        <v>0.41006014215418263</v>
      </c>
      <c r="E74" s="553">
        <v>15</v>
      </c>
      <c r="F74" s="554">
        <v>19</v>
      </c>
      <c r="G74" s="554">
        <v>15</v>
      </c>
      <c r="H74" s="554">
        <v>14</v>
      </c>
      <c r="I74" s="555">
        <v>17</v>
      </c>
      <c r="J74" s="261">
        <v>-2</v>
      </c>
      <c r="K74" s="264">
        <v>-11.764705882352942</v>
      </c>
    </row>
    <row r="75" spans="1:11" s="114" customFormat="1" ht="13.5" customHeight="1" x14ac:dyDescent="0.15">
      <c r="A75" s="257">
        <v>91</v>
      </c>
      <c r="B75" s="258" t="s">
        <v>313</v>
      </c>
      <c r="C75" s="259"/>
      <c r="D75" s="260">
        <v>0.1913613996719519</v>
      </c>
      <c r="E75" s="553">
        <v>7</v>
      </c>
      <c r="F75" s="554">
        <v>4</v>
      </c>
      <c r="G75" s="554">
        <v>6</v>
      </c>
      <c r="H75" s="554">
        <v>4</v>
      </c>
      <c r="I75" s="555">
        <v>6</v>
      </c>
      <c r="J75" s="261">
        <v>1</v>
      </c>
      <c r="K75" s="264">
        <v>16.666666666666668</v>
      </c>
    </row>
    <row r="76" spans="1:11" s="114" customFormat="1" ht="13.5" customHeight="1" x14ac:dyDescent="0.15">
      <c r="A76" s="257">
        <v>92</v>
      </c>
      <c r="B76" s="258" t="s">
        <v>314</v>
      </c>
      <c r="C76" s="259"/>
      <c r="D76" s="260">
        <v>1.1208310552214324</v>
      </c>
      <c r="E76" s="553">
        <v>41</v>
      </c>
      <c r="F76" s="554">
        <v>56</v>
      </c>
      <c r="G76" s="554">
        <v>64</v>
      </c>
      <c r="H76" s="554">
        <v>46</v>
      </c>
      <c r="I76" s="555">
        <v>39</v>
      </c>
      <c r="J76" s="261">
        <v>2</v>
      </c>
      <c r="K76" s="264">
        <v>5.1282051282051286</v>
      </c>
    </row>
    <row r="77" spans="1:11" s="87" customFormat="1" ht="13.5" customHeight="1" x14ac:dyDescent="0.2">
      <c r="A77" s="257">
        <v>93</v>
      </c>
      <c r="B77" s="258" t="s">
        <v>315</v>
      </c>
      <c r="C77" s="259"/>
      <c r="D77" s="260" t="s">
        <v>546</v>
      </c>
      <c r="E77" s="261" t="s">
        <v>546</v>
      </c>
      <c r="F77" s="554">
        <v>4</v>
      </c>
      <c r="G77" s="262" t="s">
        <v>546</v>
      </c>
      <c r="H77" s="262" t="s">
        <v>546</v>
      </c>
      <c r="I77" s="263" t="s">
        <v>546</v>
      </c>
      <c r="J77" s="261" t="s">
        <v>546</v>
      </c>
      <c r="K77" s="264" t="s">
        <v>546</v>
      </c>
    </row>
    <row r="78" spans="1:11" s="347" customFormat="1" ht="13.5" customHeight="1" x14ac:dyDescent="0.2">
      <c r="A78" s="257">
        <v>94</v>
      </c>
      <c r="B78" s="258" t="s">
        <v>316</v>
      </c>
      <c r="C78" s="259"/>
      <c r="D78" s="260">
        <v>0.35538545653362491</v>
      </c>
      <c r="E78" s="553">
        <v>13</v>
      </c>
      <c r="F78" s="554">
        <v>14</v>
      </c>
      <c r="G78" s="554">
        <v>16</v>
      </c>
      <c r="H78" s="554">
        <v>7</v>
      </c>
      <c r="I78" s="555">
        <v>13</v>
      </c>
      <c r="J78" s="261">
        <v>0</v>
      </c>
      <c r="K78" s="264">
        <v>0</v>
      </c>
    </row>
    <row r="79" spans="1:11" s="87" customFormat="1" ht="13.5" customHeight="1" x14ac:dyDescent="0.2">
      <c r="A79" s="271" t="s">
        <v>317</v>
      </c>
      <c r="B79" s="272" t="s">
        <v>318</v>
      </c>
      <c r="C79" s="273"/>
      <c r="D79" s="274">
        <v>0.3827227993439038</v>
      </c>
      <c r="E79" s="556">
        <v>14</v>
      </c>
      <c r="F79" s="557">
        <v>13</v>
      </c>
      <c r="G79" s="557">
        <v>13</v>
      </c>
      <c r="H79" s="557">
        <v>12</v>
      </c>
      <c r="I79" s="558">
        <v>14</v>
      </c>
      <c r="J79" s="275">
        <v>0</v>
      </c>
      <c r="K79" s="552">
        <v>0</v>
      </c>
    </row>
    <row r="80" spans="1:11" s="87" customFormat="1" ht="12.75" customHeight="1" x14ac:dyDescent="0.2">
      <c r="K80" s="115" t="s">
        <v>35</v>
      </c>
    </row>
    <row r="81" spans="1:11" s="87" customFormat="1" ht="15.75" customHeight="1" x14ac:dyDescent="0.2">
      <c r="A81" s="114" t="s">
        <v>114</v>
      </c>
      <c r="B81" s="114"/>
      <c r="C81" s="114"/>
      <c r="D81" s="114"/>
      <c r="E81" s="114"/>
      <c r="F81" s="114"/>
      <c r="G81" s="114"/>
      <c r="H81" s="114"/>
      <c r="I81" s="114"/>
      <c r="J81" s="114"/>
      <c r="K81" s="114"/>
    </row>
    <row r="82" spans="1:11" ht="21" customHeight="1" x14ac:dyDescent="0.2">
      <c r="A82" s="117" t="s">
        <v>364</v>
      </c>
      <c r="B82" s="117"/>
      <c r="C82" s="117"/>
      <c r="D82" s="117"/>
      <c r="E82" s="117"/>
      <c r="F82" s="117"/>
      <c r="G82" s="117"/>
      <c r="H82" s="117"/>
      <c r="I82" s="117"/>
      <c r="J82" s="117"/>
      <c r="K82" s="117"/>
    </row>
    <row r="83" spans="1:11" ht="21" customHeight="1" x14ac:dyDescent="0.2">
      <c r="A83" s="383" t="s">
        <v>372</v>
      </c>
      <c r="B83" s="383"/>
      <c r="C83" s="383"/>
      <c r="D83" s="383"/>
      <c r="E83" s="383"/>
      <c r="F83" s="383"/>
      <c r="G83" s="383"/>
      <c r="H83" s="383"/>
      <c r="I83" s="383"/>
      <c r="J83" s="383"/>
      <c r="K83" s="383"/>
    </row>
    <row r="84" spans="1:11" ht="21" customHeight="1" x14ac:dyDescent="0.2">
      <c r="A84" s="117" t="s">
        <v>321</v>
      </c>
      <c r="B84" s="117"/>
      <c r="C84" s="117"/>
      <c r="D84" s="117"/>
      <c r="E84" s="117"/>
      <c r="F84" s="117"/>
      <c r="G84" s="117"/>
      <c r="H84" s="117"/>
      <c r="I84" s="117"/>
      <c r="J84" s="117"/>
      <c r="K84" s="117"/>
    </row>
    <row r="85" spans="1:11" ht="15.75" customHeight="1" x14ac:dyDescent="0.2">
      <c r="A85" s="117" t="s">
        <v>366</v>
      </c>
      <c r="B85" s="117"/>
      <c r="C85" s="117"/>
      <c r="D85" s="117"/>
      <c r="E85" s="117"/>
      <c r="F85" s="117"/>
      <c r="G85" s="117"/>
      <c r="H85" s="117"/>
      <c r="I85" s="117"/>
      <c r="J85" s="117"/>
      <c r="K85" s="117"/>
    </row>
    <row r="86" spans="1:11" ht="15.75" customHeight="1" x14ac:dyDescent="0.2">
      <c r="A86" s="117" t="s">
        <v>322</v>
      </c>
      <c r="B86" s="117"/>
      <c r="C86" s="117"/>
      <c r="D86" s="117"/>
      <c r="E86" s="117"/>
      <c r="F86" s="117"/>
      <c r="G86" s="117"/>
      <c r="H86" s="117"/>
      <c r="I86" s="117"/>
      <c r="J86" s="117"/>
      <c r="K86" s="117"/>
    </row>
    <row r="87" spans="1:11" ht="15.75" customHeight="1" x14ac:dyDescent="0.2">
      <c r="A87" s="87"/>
      <c r="B87" s="87"/>
      <c r="C87" s="87"/>
      <c r="D87" s="87"/>
      <c r="E87" s="87"/>
      <c r="F87" s="87"/>
      <c r="G87" s="87"/>
      <c r="H87" s="87"/>
      <c r="I87" s="87"/>
      <c r="J87" s="87"/>
      <c r="K87" s="87"/>
    </row>
    <row r="88" spans="1:11" ht="15.75" customHeight="1" x14ac:dyDescent="0.2">
      <c r="D88" s="54"/>
      <c r="E88" s="54"/>
      <c r="F88" s="54"/>
      <c r="G88" s="54"/>
      <c r="H88" s="54"/>
      <c r="I88" s="54"/>
      <c r="J88" s="54"/>
      <c r="K88" s="54"/>
    </row>
    <row r="89" spans="1:11" ht="15.75" customHeight="1" x14ac:dyDescent="0.2">
      <c r="D89" s="54"/>
      <c r="E89" s="54"/>
      <c r="F89" s="54"/>
      <c r="G89" s="54"/>
      <c r="H89" s="54"/>
      <c r="I89" s="54"/>
      <c r="J89" s="54"/>
      <c r="K89" s="54"/>
    </row>
    <row r="90" spans="1:11" ht="15.75" customHeight="1" x14ac:dyDescent="0.2">
      <c r="D90" s="54"/>
      <c r="E90" s="54"/>
      <c r="F90" s="54"/>
      <c r="G90" s="54"/>
      <c r="H90" s="54"/>
      <c r="I90" s="54"/>
      <c r="J90" s="54"/>
      <c r="K90" s="54"/>
    </row>
    <row r="91" spans="1:11" ht="15.75" customHeight="1" x14ac:dyDescent="0.2">
      <c r="D91" s="54"/>
      <c r="E91" s="54"/>
      <c r="F91" s="54"/>
      <c r="G91" s="54"/>
      <c r="H91" s="54"/>
      <c r="I91" s="54"/>
      <c r="J91" s="54"/>
      <c r="K91" s="54"/>
    </row>
    <row r="92" spans="1:11" ht="15.75" customHeight="1" x14ac:dyDescent="0.2">
      <c r="D92" s="54"/>
      <c r="E92" s="54"/>
      <c r="F92" s="54"/>
      <c r="G92" s="54"/>
      <c r="H92" s="54"/>
      <c r="I92" s="54"/>
      <c r="J92" s="54"/>
      <c r="K92" s="54"/>
    </row>
    <row r="93" spans="1:11" ht="15.95" customHeight="1" x14ac:dyDescent="0.2">
      <c r="D93" s="54"/>
      <c r="E93" s="54"/>
      <c r="F93" s="54"/>
      <c r="G93" s="54"/>
      <c r="H93" s="54"/>
      <c r="I93" s="54"/>
      <c r="J93" s="54"/>
      <c r="K93" s="54"/>
    </row>
    <row r="94" spans="1:11" ht="15.95" customHeight="1" x14ac:dyDescent="0.2">
      <c r="D94" s="54"/>
      <c r="E94" s="54"/>
      <c r="F94" s="54"/>
      <c r="G94" s="54"/>
      <c r="H94" s="54"/>
      <c r="I94" s="54"/>
      <c r="J94" s="54"/>
      <c r="K94" s="54"/>
    </row>
    <row r="95" spans="1:11" ht="15.95" customHeight="1" x14ac:dyDescent="0.2">
      <c r="D95" s="54"/>
      <c r="E95" s="54"/>
      <c r="F95" s="54"/>
      <c r="G95" s="54"/>
      <c r="H95" s="54"/>
      <c r="I95" s="54"/>
      <c r="J95" s="54"/>
      <c r="K95" s="54"/>
    </row>
    <row r="96" spans="1:11" ht="15.95" customHeight="1" x14ac:dyDescent="0.2">
      <c r="D96" s="54"/>
      <c r="E96" s="54"/>
      <c r="F96" s="54"/>
      <c r="G96" s="54"/>
      <c r="H96" s="54"/>
      <c r="I96" s="54"/>
      <c r="J96" s="54"/>
      <c r="K96" s="54"/>
    </row>
    <row r="97" spans="4:11" ht="15.95" customHeight="1" x14ac:dyDescent="0.2">
      <c r="D97" s="54"/>
      <c r="E97" s="54"/>
      <c r="F97" s="54"/>
      <c r="G97" s="54"/>
      <c r="H97" s="54"/>
      <c r="I97" s="54"/>
      <c r="J97" s="54"/>
      <c r="K97" s="54"/>
    </row>
    <row r="98" spans="4:11" ht="15.95" customHeight="1" x14ac:dyDescent="0.2">
      <c r="D98" s="54"/>
      <c r="E98" s="54"/>
      <c r="F98" s="54"/>
      <c r="G98" s="54"/>
      <c r="H98" s="54"/>
      <c r="I98" s="54"/>
      <c r="J98" s="54"/>
      <c r="K98" s="54"/>
    </row>
    <row r="99" spans="4:11" ht="15.95" customHeight="1" x14ac:dyDescent="0.2">
      <c r="D99" s="54"/>
      <c r="E99" s="54"/>
      <c r="F99" s="54"/>
      <c r="G99" s="54"/>
      <c r="H99" s="54"/>
      <c r="I99" s="54"/>
      <c r="J99" s="54"/>
      <c r="K99" s="54"/>
    </row>
    <row r="100" spans="4:11" ht="15.95" customHeight="1" x14ac:dyDescent="0.2">
      <c r="D100" s="54"/>
      <c r="E100" s="54"/>
      <c r="F100" s="54"/>
      <c r="G100" s="54"/>
      <c r="H100" s="54"/>
      <c r="I100" s="54"/>
      <c r="J100" s="54"/>
      <c r="K100" s="54"/>
    </row>
    <row r="101" spans="4:11" ht="15.95" customHeight="1" x14ac:dyDescent="0.2">
      <c r="D101" s="54"/>
      <c r="E101" s="54"/>
      <c r="F101" s="54"/>
      <c r="G101" s="54"/>
      <c r="H101" s="54"/>
      <c r="I101" s="54"/>
      <c r="J101" s="54"/>
      <c r="K101" s="54"/>
    </row>
    <row r="102" spans="4:11" ht="15.95" customHeight="1" x14ac:dyDescent="0.2">
      <c r="D102" s="54"/>
      <c r="E102" s="54"/>
      <c r="F102" s="54"/>
      <c r="G102" s="54"/>
      <c r="H102" s="54"/>
      <c r="I102" s="54"/>
      <c r="J102" s="54"/>
      <c r="K102" s="54"/>
    </row>
    <row r="103" spans="4:11" ht="15.95" customHeight="1" x14ac:dyDescent="0.2">
      <c r="D103" s="54"/>
      <c r="E103" s="54"/>
      <c r="F103" s="54"/>
      <c r="G103" s="54"/>
      <c r="H103" s="54"/>
      <c r="I103" s="54"/>
      <c r="J103" s="54"/>
      <c r="K103" s="54"/>
    </row>
    <row r="104" spans="4:11" ht="15.95" customHeight="1" x14ac:dyDescent="0.2">
      <c r="D104" s="54"/>
      <c r="E104" s="54"/>
      <c r="F104" s="54"/>
      <c r="G104" s="54"/>
      <c r="H104" s="54"/>
      <c r="I104" s="54"/>
      <c r="J104" s="54"/>
      <c r="K104" s="54"/>
    </row>
    <row r="105" spans="4:11" ht="15.95" customHeight="1" x14ac:dyDescent="0.2">
      <c r="D105" s="54"/>
      <c r="E105" s="54"/>
      <c r="F105" s="54"/>
      <c r="G105" s="54"/>
      <c r="H105" s="54"/>
      <c r="I105" s="54"/>
      <c r="J105" s="54"/>
      <c r="K105" s="54"/>
    </row>
    <row r="106" spans="4:11" ht="15.95" customHeight="1" x14ac:dyDescent="0.2">
      <c r="D106" s="54"/>
      <c r="E106" s="54"/>
      <c r="F106" s="54"/>
      <c r="G106" s="54"/>
      <c r="H106" s="54"/>
      <c r="I106" s="54"/>
      <c r="J106" s="54"/>
      <c r="K106" s="54"/>
    </row>
    <row r="107" spans="4:11" ht="15.95" customHeight="1" x14ac:dyDescent="0.2">
      <c r="D107" s="54"/>
      <c r="E107" s="54"/>
      <c r="F107" s="54"/>
      <c r="G107" s="54"/>
      <c r="H107" s="54"/>
      <c r="I107" s="54"/>
      <c r="J107" s="54"/>
      <c r="K107" s="54"/>
    </row>
    <row r="108" spans="4:11" ht="15.95" customHeight="1" x14ac:dyDescent="0.2">
      <c r="D108" s="54"/>
      <c r="E108" s="54"/>
      <c r="F108" s="54"/>
      <c r="G108" s="54"/>
      <c r="H108" s="54"/>
      <c r="I108" s="54"/>
      <c r="J108" s="54"/>
      <c r="K108" s="54"/>
    </row>
    <row r="109" spans="4:11" ht="15.95" customHeight="1" x14ac:dyDescent="0.2">
      <c r="D109" s="54"/>
      <c r="E109" s="54"/>
      <c r="F109" s="54"/>
      <c r="G109" s="54"/>
      <c r="H109" s="54"/>
      <c r="I109" s="54"/>
      <c r="J109" s="54"/>
      <c r="K109" s="54"/>
    </row>
    <row r="110" spans="4:11" ht="15.95" customHeight="1" x14ac:dyDescent="0.2">
      <c r="D110" s="54"/>
      <c r="E110" s="54"/>
      <c r="F110" s="54"/>
      <c r="G110" s="54"/>
      <c r="H110" s="54"/>
      <c r="I110" s="54"/>
      <c r="J110" s="54"/>
      <c r="K110" s="54"/>
    </row>
    <row r="111" spans="4:11" ht="15.95" customHeight="1" x14ac:dyDescent="0.2">
      <c r="D111" s="54"/>
      <c r="E111" s="54"/>
      <c r="F111" s="54"/>
      <c r="G111" s="54"/>
      <c r="H111" s="54"/>
      <c r="I111" s="54"/>
      <c r="J111" s="54"/>
      <c r="K111" s="54"/>
    </row>
    <row r="112" spans="4:11" ht="15.95" customHeight="1" x14ac:dyDescent="0.2">
      <c r="D112" s="54"/>
      <c r="E112" s="54"/>
      <c r="F112" s="54"/>
      <c r="G112" s="54"/>
      <c r="H112" s="54"/>
      <c r="I112" s="54"/>
      <c r="J112" s="54"/>
      <c r="K112" s="54"/>
    </row>
    <row r="113" spans="4:11" ht="15.95" customHeight="1" x14ac:dyDescent="0.2">
      <c r="D113" s="54"/>
      <c r="E113" s="54"/>
      <c r="F113" s="54"/>
      <c r="G113" s="54"/>
      <c r="H113" s="54"/>
      <c r="I113" s="54"/>
      <c r="J113" s="54"/>
      <c r="K113" s="54"/>
    </row>
    <row r="114" spans="4:11" ht="15.95" customHeight="1" x14ac:dyDescent="0.2">
      <c r="D114" s="54"/>
      <c r="E114" s="54"/>
      <c r="F114" s="54"/>
      <c r="G114" s="54"/>
      <c r="H114" s="54"/>
      <c r="I114" s="54"/>
      <c r="J114" s="54"/>
      <c r="K114" s="54"/>
    </row>
    <row r="115" spans="4:11" ht="15.95" customHeight="1" x14ac:dyDescent="0.2">
      <c r="D115" s="54"/>
      <c r="E115" s="54"/>
      <c r="F115" s="54"/>
      <c r="G115" s="54"/>
      <c r="H115" s="54"/>
      <c r="I115" s="54"/>
      <c r="J115" s="54"/>
      <c r="K115" s="54"/>
    </row>
    <row r="116" spans="4:11" ht="15.95" customHeight="1" x14ac:dyDescent="0.2">
      <c r="D116" s="54"/>
      <c r="E116" s="54"/>
      <c r="F116" s="54"/>
      <c r="G116" s="54"/>
      <c r="H116" s="54"/>
      <c r="I116" s="54"/>
      <c r="J116" s="54"/>
      <c r="K116" s="54"/>
    </row>
    <row r="117" spans="4:11" ht="15.95" customHeight="1" x14ac:dyDescent="0.2">
      <c r="D117" s="54"/>
      <c r="E117" s="54"/>
      <c r="F117" s="54"/>
      <c r="G117" s="54"/>
      <c r="H117" s="54"/>
      <c r="I117" s="54"/>
      <c r="J117" s="54"/>
      <c r="K117" s="54"/>
    </row>
    <row r="118" spans="4:11" ht="15.95" customHeight="1" x14ac:dyDescent="0.2">
      <c r="D118" s="54"/>
      <c r="E118" s="54"/>
      <c r="F118" s="54"/>
      <c r="G118" s="54"/>
      <c r="H118" s="54"/>
      <c r="I118" s="54"/>
      <c r="J118" s="54"/>
      <c r="K118" s="54"/>
    </row>
    <row r="119" spans="4:11" ht="15.95" customHeight="1" x14ac:dyDescent="0.2">
      <c r="D119" s="54"/>
      <c r="E119" s="54"/>
      <c r="F119" s="54"/>
      <c r="G119" s="54"/>
      <c r="H119" s="54"/>
      <c r="I119" s="54"/>
      <c r="J119" s="54"/>
      <c r="K119" s="54"/>
    </row>
    <row r="120" spans="4:11" ht="15.95" customHeight="1" x14ac:dyDescent="0.2">
      <c r="D120" s="54"/>
      <c r="E120" s="54"/>
      <c r="F120" s="54"/>
      <c r="G120" s="54"/>
      <c r="H120" s="54"/>
      <c r="I120" s="54"/>
      <c r="J120" s="54"/>
      <c r="K120" s="54"/>
    </row>
    <row r="121" spans="4:11" ht="15.95" customHeight="1" x14ac:dyDescent="0.2">
      <c r="D121" s="54"/>
      <c r="E121" s="54"/>
      <c r="F121" s="54"/>
      <c r="G121" s="54"/>
      <c r="H121" s="54"/>
      <c r="I121" s="54"/>
      <c r="J121" s="54"/>
      <c r="K121" s="54"/>
    </row>
    <row r="122" spans="4:11" ht="15.95" customHeight="1" x14ac:dyDescent="0.2">
      <c r="D122" s="54"/>
      <c r="E122" s="54"/>
      <c r="F122" s="54"/>
      <c r="G122" s="54"/>
      <c r="H122" s="54"/>
      <c r="I122" s="54"/>
      <c r="J122" s="54"/>
      <c r="K122" s="54"/>
    </row>
    <row r="123" spans="4:11" ht="15.95" customHeight="1" x14ac:dyDescent="0.2">
      <c r="D123" s="54"/>
      <c r="E123" s="54"/>
      <c r="F123" s="54"/>
      <c r="G123" s="54"/>
      <c r="H123" s="54"/>
      <c r="I123" s="54"/>
      <c r="J123" s="54"/>
      <c r="K123" s="54"/>
    </row>
    <row r="124" spans="4:11" ht="15.95" customHeight="1" x14ac:dyDescent="0.2">
      <c r="D124" s="54"/>
      <c r="E124" s="54"/>
      <c r="F124" s="54"/>
      <c r="G124" s="54"/>
      <c r="H124" s="54"/>
      <c r="I124" s="54"/>
      <c r="J124" s="54"/>
      <c r="K124" s="54"/>
    </row>
    <row r="125" spans="4:11" ht="15.95" customHeight="1" x14ac:dyDescent="0.2">
      <c r="D125" s="54"/>
      <c r="E125" s="54"/>
      <c r="F125" s="54"/>
      <c r="G125" s="54"/>
      <c r="H125" s="54"/>
      <c r="I125" s="54"/>
      <c r="J125" s="54"/>
      <c r="K125" s="54"/>
    </row>
    <row r="126" spans="4:11" ht="15.95" customHeight="1" x14ac:dyDescent="0.2">
      <c r="D126" s="54"/>
      <c r="E126" s="54"/>
      <c r="F126" s="54"/>
      <c r="G126" s="54"/>
      <c r="H126" s="54"/>
      <c r="I126" s="54"/>
      <c r="J126" s="54"/>
      <c r="K126" s="54"/>
    </row>
    <row r="127" spans="4:11" ht="15.95" customHeight="1" x14ac:dyDescent="0.2">
      <c r="D127" s="54"/>
      <c r="E127" s="54"/>
      <c r="F127" s="54"/>
      <c r="G127" s="54"/>
      <c r="H127" s="54"/>
      <c r="I127" s="54"/>
      <c r="J127" s="54"/>
      <c r="K127" s="54"/>
    </row>
    <row r="128" spans="4:11" ht="15.95" customHeight="1" x14ac:dyDescent="0.2">
      <c r="D128" s="54"/>
      <c r="E128" s="54"/>
      <c r="F128" s="54"/>
      <c r="G128" s="54"/>
      <c r="H128" s="54"/>
      <c r="I128" s="54"/>
      <c r="J128" s="54"/>
      <c r="K128" s="54"/>
    </row>
    <row r="129" spans="4:11" ht="15.95" customHeight="1" x14ac:dyDescent="0.2">
      <c r="D129" s="54"/>
      <c r="E129" s="54"/>
      <c r="F129" s="54"/>
      <c r="G129" s="54"/>
      <c r="H129" s="54"/>
      <c r="I129" s="54"/>
      <c r="J129" s="54"/>
      <c r="K129" s="54"/>
    </row>
    <row r="130" spans="4:11" ht="15.95" customHeight="1" x14ac:dyDescent="0.2">
      <c r="D130" s="54"/>
      <c r="E130" s="54"/>
      <c r="F130" s="54"/>
      <c r="G130" s="54"/>
      <c r="H130" s="54"/>
      <c r="I130" s="54"/>
      <c r="J130" s="54"/>
      <c r="K130" s="54"/>
    </row>
    <row r="131" spans="4:11" ht="15.95" customHeight="1" x14ac:dyDescent="0.2">
      <c r="D131" s="54"/>
      <c r="E131" s="54"/>
      <c r="F131" s="54"/>
      <c r="G131" s="54"/>
      <c r="H131" s="54"/>
      <c r="I131" s="54"/>
      <c r="J131" s="54"/>
      <c r="K131" s="54"/>
    </row>
    <row r="132" spans="4:11" ht="15.95" customHeight="1" x14ac:dyDescent="0.2">
      <c r="D132" s="54"/>
      <c r="E132" s="54"/>
      <c r="F132" s="54"/>
      <c r="G132" s="54"/>
      <c r="H132" s="54"/>
      <c r="I132" s="54"/>
      <c r="J132" s="54"/>
      <c r="K132" s="54"/>
    </row>
    <row r="133" spans="4:11" ht="15.95" customHeight="1" x14ac:dyDescent="0.2">
      <c r="D133" s="54"/>
      <c r="E133" s="54"/>
      <c r="F133" s="54"/>
      <c r="G133" s="54"/>
      <c r="H133" s="54"/>
      <c r="I133" s="54"/>
      <c r="J133" s="54"/>
      <c r="K133" s="54"/>
    </row>
    <row r="134" spans="4:11" ht="15.95" customHeight="1" x14ac:dyDescent="0.2">
      <c r="D134" s="54"/>
      <c r="E134" s="54"/>
      <c r="F134" s="54"/>
      <c r="G134" s="54"/>
      <c r="H134" s="54"/>
      <c r="I134" s="54"/>
      <c r="J134" s="54"/>
      <c r="K134" s="54"/>
    </row>
    <row r="135" spans="4:11" ht="15.95" customHeight="1" x14ac:dyDescent="0.2">
      <c r="D135" s="54"/>
      <c r="E135" s="54"/>
      <c r="F135" s="54"/>
      <c r="G135" s="54"/>
      <c r="H135" s="54"/>
      <c r="I135" s="54"/>
      <c r="J135" s="54"/>
      <c r="K135" s="54"/>
    </row>
    <row r="136" spans="4:11" ht="15.95" customHeight="1" x14ac:dyDescent="0.2">
      <c r="D136" s="54"/>
      <c r="E136" s="54"/>
      <c r="F136" s="54"/>
      <c r="G136" s="54"/>
      <c r="H136" s="54"/>
      <c r="I136" s="54"/>
      <c r="J136" s="54"/>
      <c r="K136" s="54"/>
    </row>
    <row r="137" spans="4:11" ht="15.95" customHeight="1" x14ac:dyDescent="0.2">
      <c r="D137" s="54"/>
      <c r="E137" s="54"/>
      <c r="F137" s="54"/>
      <c r="G137" s="54"/>
      <c r="H137" s="54"/>
      <c r="I137" s="54"/>
      <c r="J137" s="54"/>
      <c r="K137" s="54"/>
    </row>
    <row r="138" spans="4:11" ht="15.95" customHeight="1" x14ac:dyDescent="0.2">
      <c r="D138" s="54"/>
      <c r="E138" s="54"/>
      <c r="F138" s="54"/>
      <c r="G138" s="54"/>
      <c r="H138" s="54"/>
      <c r="I138" s="54"/>
      <c r="J138" s="54"/>
      <c r="K138" s="54"/>
    </row>
    <row r="139" spans="4:11" ht="15.95" customHeight="1" x14ac:dyDescent="0.2">
      <c r="D139" s="54"/>
      <c r="E139" s="54"/>
      <c r="F139" s="54"/>
      <c r="G139" s="54"/>
      <c r="H139" s="54"/>
      <c r="I139" s="54"/>
      <c r="J139" s="54"/>
      <c r="K139" s="54"/>
    </row>
    <row r="140" spans="4:11" ht="15.95" customHeight="1" x14ac:dyDescent="0.2">
      <c r="D140" s="54"/>
      <c r="E140" s="54"/>
      <c r="F140" s="54"/>
      <c r="G140" s="54"/>
      <c r="H140" s="54"/>
      <c r="I140" s="54"/>
      <c r="J140" s="54"/>
      <c r="K140" s="54"/>
    </row>
    <row r="141" spans="4:11" ht="15.95" customHeight="1" x14ac:dyDescent="0.2">
      <c r="D141" s="54"/>
      <c r="E141" s="54"/>
      <c r="F141" s="54"/>
      <c r="G141" s="54"/>
      <c r="H141" s="54"/>
      <c r="I141" s="54"/>
      <c r="J141" s="54"/>
      <c r="K141" s="54"/>
    </row>
    <row r="142" spans="4:11" ht="15.95" customHeight="1" x14ac:dyDescent="0.2">
      <c r="D142" s="54"/>
      <c r="E142" s="54"/>
      <c r="F142" s="54"/>
      <c r="G142" s="54"/>
      <c r="H142" s="54"/>
      <c r="I142" s="54"/>
      <c r="J142" s="54"/>
      <c r="K142" s="54"/>
    </row>
    <row r="143" spans="4:11" ht="15.95" customHeight="1" x14ac:dyDescent="0.2">
      <c r="D143" s="54"/>
      <c r="E143" s="54"/>
      <c r="F143" s="54"/>
      <c r="G143" s="54"/>
      <c r="H143" s="54"/>
      <c r="I143" s="54"/>
      <c r="J143" s="54"/>
      <c r="K143" s="54"/>
    </row>
    <row r="144" spans="4:11" ht="15.95" customHeight="1" x14ac:dyDescent="0.2">
      <c r="D144" s="54"/>
      <c r="E144" s="54"/>
      <c r="F144" s="54"/>
      <c r="G144" s="54"/>
      <c r="H144" s="54"/>
      <c r="I144" s="54"/>
      <c r="J144" s="54"/>
      <c r="K144" s="54"/>
    </row>
    <row r="145" spans="4:11" ht="15.95" customHeight="1" x14ac:dyDescent="0.2">
      <c r="D145" s="54"/>
      <c r="E145" s="54"/>
      <c r="F145" s="54"/>
      <c r="G145" s="54"/>
      <c r="H145" s="54"/>
      <c r="I145" s="54"/>
      <c r="J145" s="54"/>
      <c r="K145" s="54"/>
    </row>
    <row r="146" spans="4:11" ht="15.95" customHeight="1" x14ac:dyDescent="0.2">
      <c r="D146" s="54"/>
      <c r="E146" s="54"/>
      <c r="F146" s="54"/>
      <c r="G146" s="54"/>
      <c r="H146" s="54"/>
      <c r="I146" s="54"/>
      <c r="J146" s="54"/>
      <c r="K146" s="54"/>
    </row>
    <row r="147" spans="4:11" ht="15.95" customHeight="1" x14ac:dyDescent="0.2">
      <c r="D147" s="54"/>
      <c r="E147" s="54"/>
      <c r="F147" s="54"/>
      <c r="G147" s="54"/>
      <c r="H147" s="54"/>
      <c r="I147" s="54"/>
      <c r="J147" s="54"/>
      <c r="K147" s="54"/>
    </row>
    <row r="148" spans="4:11" ht="15.95" customHeight="1" x14ac:dyDescent="0.2">
      <c r="D148" s="54"/>
      <c r="E148" s="54"/>
      <c r="F148" s="54"/>
      <c r="G148" s="54"/>
      <c r="H148" s="54"/>
      <c r="I148" s="54"/>
      <c r="J148" s="54"/>
      <c r="K148" s="54"/>
    </row>
    <row r="149" spans="4:11" ht="15.95" customHeight="1" x14ac:dyDescent="0.2">
      <c r="D149" s="54"/>
      <c r="E149" s="54"/>
      <c r="F149" s="54"/>
      <c r="G149" s="54"/>
      <c r="H149" s="54"/>
      <c r="I149" s="54"/>
      <c r="J149" s="54"/>
      <c r="K149" s="54"/>
    </row>
    <row r="150" spans="4:11" ht="15.95" customHeight="1" x14ac:dyDescent="0.2">
      <c r="D150" s="54"/>
      <c r="E150" s="54"/>
      <c r="F150" s="54"/>
      <c r="G150" s="54"/>
      <c r="H150" s="54"/>
      <c r="I150" s="54"/>
      <c r="J150" s="54"/>
      <c r="K150" s="54"/>
    </row>
    <row r="151" spans="4:11" ht="15.95" customHeight="1" x14ac:dyDescent="0.2">
      <c r="D151" s="54"/>
      <c r="E151" s="54"/>
      <c r="F151" s="54"/>
      <c r="G151" s="54"/>
      <c r="H151" s="54"/>
      <c r="I151" s="54"/>
      <c r="J151" s="54"/>
      <c r="K151" s="54"/>
    </row>
    <row r="152" spans="4:11" ht="15.95" customHeight="1" x14ac:dyDescent="0.2">
      <c r="D152" s="54"/>
      <c r="E152" s="54"/>
      <c r="F152" s="54"/>
      <c r="G152" s="54"/>
      <c r="H152" s="54"/>
      <c r="I152" s="54"/>
      <c r="J152" s="54"/>
      <c r="K152" s="54"/>
    </row>
    <row r="153" spans="4:11" ht="15.95" customHeight="1" x14ac:dyDescent="0.2">
      <c r="D153" s="54"/>
      <c r="E153" s="54"/>
      <c r="F153" s="54"/>
      <c r="G153" s="54"/>
      <c r="H153" s="54"/>
      <c r="I153" s="54"/>
      <c r="J153" s="54"/>
      <c r="K153" s="54"/>
    </row>
    <row r="154" spans="4:11" ht="15.95" customHeight="1" x14ac:dyDescent="0.2">
      <c r="D154" s="54"/>
      <c r="E154" s="54"/>
      <c r="F154" s="54"/>
      <c r="G154" s="54"/>
      <c r="H154" s="54"/>
      <c r="I154" s="54"/>
      <c r="J154" s="54"/>
      <c r="K154" s="54"/>
    </row>
    <row r="155" spans="4:11" ht="15.95" customHeight="1" x14ac:dyDescent="0.2">
      <c r="D155" s="54"/>
      <c r="E155" s="54"/>
      <c r="F155" s="54"/>
      <c r="G155" s="54"/>
      <c r="H155" s="54"/>
      <c r="I155" s="54"/>
      <c r="J155" s="54"/>
      <c r="K155" s="54"/>
    </row>
    <row r="156" spans="4:11" ht="15.95" customHeight="1" x14ac:dyDescent="0.2">
      <c r="D156" s="54"/>
      <c r="E156" s="54"/>
      <c r="F156" s="54"/>
      <c r="G156" s="54"/>
      <c r="H156" s="54"/>
      <c r="I156" s="54"/>
      <c r="J156" s="54"/>
      <c r="K156" s="54"/>
    </row>
    <row r="157" spans="4:11" ht="15.95" customHeight="1" x14ac:dyDescent="0.2">
      <c r="D157" s="54"/>
      <c r="E157" s="54"/>
      <c r="F157" s="54"/>
      <c r="G157" s="54"/>
      <c r="H157" s="54"/>
      <c r="I157" s="54"/>
      <c r="J157" s="54"/>
      <c r="K157" s="54"/>
    </row>
    <row r="158" spans="4:11" ht="15.95" customHeight="1" x14ac:dyDescent="0.2">
      <c r="D158" s="54"/>
      <c r="E158" s="54"/>
      <c r="F158" s="54"/>
      <c r="G158" s="54"/>
      <c r="H158" s="54"/>
      <c r="I158" s="54"/>
      <c r="J158" s="54"/>
      <c r="K158" s="54"/>
    </row>
    <row r="159" spans="4:11" ht="15.95" customHeight="1" x14ac:dyDescent="0.2">
      <c r="D159" s="54"/>
      <c r="E159" s="54"/>
      <c r="F159" s="54"/>
      <c r="G159" s="54"/>
      <c r="H159" s="54"/>
      <c r="I159" s="54"/>
      <c r="J159" s="54"/>
      <c r="K159" s="54"/>
    </row>
    <row r="160" spans="4:11" ht="15.95" customHeight="1" x14ac:dyDescent="0.2">
      <c r="D160" s="54"/>
      <c r="E160" s="54"/>
      <c r="F160" s="54"/>
      <c r="G160" s="54"/>
      <c r="H160" s="54"/>
      <c r="I160" s="54"/>
      <c r="J160" s="54"/>
      <c r="K160" s="54"/>
    </row>
    <row r="161" spans="4:11" ht="15.95" customHeight="1" x14ac:dyDescent="0.2">
      <c r="D161" s="54"/>
      <c r="E161" s="54"/>
      <c r="F161" s="54"/>
      <c r="G161" s="54"/>
      <c r="H161" s="54"/>
      <c r="I161" s="54"/>
      <c r="J161" s="54"/>
      <c r="K161" s="54"/>
    </row>
    <row r="162" spans="4:11" ht="15.95" customHeight="1" x14ac:dyDescent="0.2">
      <c r="D162" s="54"/>
      <c r="E162" s="54"/>
      <c r="F162" s="54"/>
      <c r="G162" s="54"/>
      <c r="H162" s="54"/>
      <c r="I162" s="54"/>
      <c r="J162" s="54"/>
      <c r="K162" s="54"/>
    </row>
    <row r="163" spans="4:11" ht="15.95" customHeight="1" x14ac:dyDescent="0.2">
      <c r="D163" s="54"/>
      <c r="E163" s="54"/>
      <c r="F163" s="54"/>
      <c r="G163" s="54"/>
      <c r="H163" s="54"/>
      <c r="I163" s="54"/>
      <c r="J163" s="54"/>
      <c r="K163" s="54"/>
    </row>
    <row r="164" spans="4:11" ht="15.95" customHeight="1" x14ac:dyDescent="0.2">
      <c r="D164" s="54"/>
      <c r="E164" s="54"/>
      <c r="F164" s="54"/>
      <c r="G164" s="54"/>
      <c r="H164" s="54"/>
      <c r="I164" s="54"/>
      <c r="J164" s="54"/>
      <c r="K164" s="54"/>
    </row>
    <row r="165" spans="4:11" ht="15.95" customHeight="1" x14ac:dyDescent="0.2">
      <c r="D165" s="54"/>
      <c r="E165" s="54"/>
      <c r="F165" s="54"/>
      <c r="G165" s="54"/>
      <c r="H165" s="54"/>
      <c r="I165" s="54"/>
      <c r="J165" s="54"/>
      <c r="K165" s="54"/>
    </row>
    <row r="166" spans="4:11" ht="15.95" customHeight="1" x14ac:dyDescent="0.2">
      <c r="D166" s="54"/>
      <c r="E166" s="54"/>
      <c r="F166" s="54"/>
      <c r="G166" s="54"/>
      <c r="H166" s="54"/>
      <c r="I166" s="54"/>
      <c r="J166" s="54"/>
      <c r="K166" s="54"/>
    </row>
    <row r="167" spans="4:11" ht="15.95" customHeight="1" x14ac:dyDescent="0.2">
      <c r="D167" s="54"/>
      <c r="E167" s="54"/>
      <c r="F167" s="54"/>
      <c r="G167" s="54"/>
      <c r="H167" s="54"/>
      <c r="I167" s="54"/>
      <c r="J167" s="54"/>
      <c r="K167" s="54"/>
    </row>
    <row r="168" spans="4:11" ht="15.95" customHeight="1" x14ac:dyDescent="0.2">
      <c r="D168" s="54"/>
      <c r="E168" s="54"/>
      <c r="F168" s="54"/>
      <c r="G168" s="54"/>
      <c r="H168" s="54"/>
      <c r="I168" s="54"/>
      <c r="J168" s="54"/>
      <c r="K168" s="54"/>
    </row>
    <row r="169" spans="4:11" ht="15.95" customHeight="1" x14ac:dyDescent="0.2">
      <c r="D169" s="54"/>
      <c r="E169" s="54"/>
      <c r="F169" s="54"/>
      <c r="G169" s="54"/>
      <c r="H169" s="54"/>
      <c r="I169" s="54"/>
      <c r="J169" s="54"/>
      <c r="K169" s="54"/>
    </row>
    <row r="170" spans="4:11" ht="15.95" customHeight="1" x14ac:dyDescent="0.2">
      <c r="D170" s="54"/>
      <c r="E170" s="54"/>
      <c r="F170" s="54"/>
      <c r="G170" s="54"/>
      <c r="H170" s="54"/>
      <c r="I170" s="54"/>
      <c r="J170" s="54"/>
      <c r="K170" s="54"/>
    </row>
    <row r="171" spans="4:11" ht="15.95" customHeight="1" x14ac:dyDescent="0.2">
      <c r="D171" s="54"/>
      <c r="E171" s="54"/>
      <c r="F171" s="54"/>
      <c r="G171" s="54"/>
      <c r="H171" s="54"/>
      <c r="I171" s="54"/>
      <c r="J171" s="54"/>
      <c r="K171" s="54"/>
    </row>
    <row r="172" spans="4:11" ht="15.95" customHeight="1" x14ac:dyDescent="0.2">
      <c r="D172" s="54"/>
      <c r="E172" s="54"/>
      <c r="F172" s="54"/>
      <c r="G172" s="54"/>
      <c r="H172" s="54"/>
      <c r="I172" s="54"/>
      <c r="J172" s="54"/>
      <c r="K172" s="54"/>
    </row>
    <row r="173" spans="4:11" ht="15.95" customHeight="1" x14ac:dyDescent="0.2">
      <c r="D173" s="54"/>
      <c r="E173" s="54"/>
      <c r="F173" s="54"/>
      <c r="G173" s="54"/>
      <c r="H173" s="54"/>
      <c r="I173" s="54"/>
      <c r="J173" s="54"/>
      <c r="K173" s="54"/>
    </row>
    <row r="174" spans="4:11" ht="15.95" customHeight="1" x14ac:dyDescent="0.2">
      <c r="D174" s="54"/>
      <c r="E174" s="54"/>
      <c r="F174" s="54"/>
      <c r="G174" s="54"/>
      <c r="H174" s="54"/>
      <c r="I174" s="54"/>
      <c r="J174" s="54"/>
      <c r="K174" s="54"/>
    </row>
    <row r="175" spans="4:11" ht="15.95" customHeight="1" x14ac:dyDescent="0.2">
      <c r="D175" s="54"/>
      <c r="E175" s="54"/>
      <c r="F175" s="54"/>
      <c r="G175" s="54"/>
      <c r="H175" s="54"/>
      <c r="I175" s="54"/>
      <c r="J175" s="54"/>
      <c r="K175" s="54"/>
    </row>
    <row r="176" spans="4:11" ht="15.95" customHeight="1" x14ac:dyDescent="0.2">
      <c r="D176" s="54"/>
      <c r="E176" s="54"/>
      <c r="F176" s="54"/>
      <c r="G176" s="54"/>
      <c r="H176" s="54"/>
      <c r="I176" s="54"/>
      <c r="J176" s="54"/>
      <c r="K176" s="54"/>
    </row>
    <row r="177" spans="4:11" ht="15.95" customHeight="1" x14ac:dyDescent="0.2">
      <c r="D177" s="54"/>
      <c r="E177" s="54"/>
      <c r="F177" s="54"/>
      <c r="G177" s="54"/>
      <c r="H177" s="54"/>
      <c r="I177" s="54"/>
      <c r="J177" s="54"/>
      <c r="K177" s="54"/>
    </row>
    <row r="178" spans="4:11" ht="15.95" customHeight="1" x14ac:dyDescent="0.2">
      <c r="D178" s="54"/>
      <c r="E178" s="54"/>
      <c r="F178" s="54"/>
      <c r="G178" s="54"/>
      <c r="H178" s="54"/>
      <c r="I178" s="54"/>
      <c r="J178" s="54"/>
      <c r="K178" s="54"/>
    </row>
    <row r="179" spans="4:11" ht="15.95" customHeight="1" x14ac:dyDescent="0.2">
      <c r="D179" s="54"/>
      <c r="E179" s="54"/>
      <c r="F179" s="54"/>
      <c r="G179" s="54"/>
      <c r="H179" s="54"/>
      <c r="I179" s="54"/>
      <c r="J179" s="54"/>
      <c r="K179" s="54"/>
    </row>
    <row r="180" spans="4:11" ht="15.95" customHeight="1" x14ac:dyDescent="0.2">
      <c r="D180" s="54"/>
      <c r="E180" s="54"/>
      <c r="F180" s="54"/>
      <c r="G180" s="54"/>
      <c r="H180" s="54"/>
      <c r="I180" s="54"/>
      <c r="J180" s="54"/>
      <c r="K180" s="54"/>
    </row>
    <row r="181" spans="4:11" ht="15.95" customHeight="1" x14ac:dyDescent="0.2">
      <c r="D181" s="54"/>
      <c r="E181" s="54"/>
      <c r="F181" s="54"/>
      <c r="G181" s="54"/>
      <c r="H181" s="54"/>
      <c r="I181" s="54"/>
      <c r="J181" s="54"/>
      <c r="K181" s="54"/>
    </row>
    <row r="182" spans="4:11" ht="15.95" customHeight="1" x14ac:dyDescent="0.2">
      <c r="D182" s="54"/>
      <c r="E182" s="54"/>
      <c r="F182" s="54"/>
      <c r="G182" s="54"/>
      <c r="H182" s="54"/>
      <c r="I182" s="54"/>
      <c r="J182" s="54"/>
      <c r="K182" s="54"/>
    </row>
    <row r="183" spans="4:11" ht="15.95" customHeight="1" x14ac:dyDescent="0.2">
      <c r="D183" s="54"/>
      <c r="E183" s="54"/>
      <c r="F183" s="54"/>
      <c r="G183" s="54"/>
      <c r="H183" s="54"/>
      <c r="I183" s="54"/>
      <c r="J183" s="54"/>
      <c r="K183" s="54"/>
    </row>
    <row r="184" spans="4:11" ht="15.95" customHeight="1" x14ac:dyDescent="0.2">
      <c r="D184" s="54"/>
      <c r="E184" s="54"/>
      <c r="F184" s="54"/>
      <c r="G184" s="54"/>
      <c r="H184" s="54"/>
      <c r="I184" s="54"/>
      <c r="J184" s="54"/>
      <c r="K184" s="54"/>
    </row>
    <row r="185" spans="4:11" ht="15.95" customHeight="1" x14ac:dyDescent="0.2">
      <c r="D185" s="54"/>
      <c r="E185" s="54"/>
      <c r="F185" s="54"/>
      <c r="G185" s="54"/>
      <c r="H185" s="54"/>
      <c r="I185" s="54"/>
      <c r="J185" s="54"/>
      <c r="K185" s="54"/>
    </row>
    <row r="186" spans="4:11" ht="15.95" customHeight="1" x14ac:dyDescent="0.2">
      <c r="D186" s="54"/>
      <c r="E186" s="54"/>
      <c r="F186" s="54"/>
      <c r="G186" s="54"/>
      <c r="H186" s="54"/>
      <c r="I186" s="54"/>
      <c r="J186" s="54"/>
      <c r="K186" s="54"/>
    </row>
    <row r="187" spans="4:11" ht="15.95" customHeight="1" x14ac:dyDescent="0.2">
      <c r="D187" s="54"/>
      <c r="E187" s="54"/>
      <c r="F187" s="54"/>
      <c r="G187" s="54"/>
      <c r="H187" s="54"/>
      <c r="I187" s="54"/>
      <c r="J187" s="54"/>
      <c r="K187" s="54"/>
    </row>
    <row r="188" spans="4:11" ht="15.95" customHeight="1" x14ac:dyDescent="0.2">
      <c r="D188" s="54"/>
      <c r="E188" s="54"/>
      <c r="F188" s="54"/>
      <c r="G188" s="54"/>
      <c r="H188" s="54"/>
      <c r="I188" s="54"/>
      <c r="J188" s="54"/>
      <c r="K188" s="54"/>
    </row>
    <row r="189" spans="4:11" ht="15.95" customHeight="1" x14ac:dyDescent="0.2">
      <c r="D189" s="54"/>
      <c r="E189" s="54"/>
      <c r="F189" s="54"/>
      <c r="G189" s="54"/>
      <c r="H189" s="54"/>
      <c r="I189" s="54"/>
      <c r="J189" s="54"/>
      <c r="K189" s="54"/>
    </row>
    <row r="190" spans="4:11" ht="15.95" customHeight="1" x14ac:dyDescent="0.2">
      <c r="D190" s="54"/>
      <c r="E190" s="54"/>
      <c r="F190" s="54"/>
      <c r="G190" s="54"/>
      <c r="H190" s="54"/>
      <c r="I190" s="54"/>
      <c r="J190" s="54"/>
      <c r="K190" s="54"/>
    </row>
    <row r="191" spans="4:11" ht="15.95" customHeight="1" x14ac:dyDescent="0.2">
      <c r="D191" s="54"/>
      <c r="E191" s="54"/>
      <c r="F191" s="54"/>
      <c r="G191" s="54"/>
      <c r="H191" s="54"/>
      <c r="I191" s="54"/>
      <c r="J191" s="54"/>
      <c r="K191" s="54"/>
    </row>
    <row r="192" spans="4:11" ht="15.95" customHeight="1" x14ac:dyDescent="0.2">
      <c r="D192" s="54"/>
      <c r="E192" s="54"/>
      <c r="F192" s="54"/>
      <c r="G192" s="54"/>
      <c r="H192" s="54"/>
      <c r="I192" s="54"/>
      <c r="J192" s="54"/>
      <c r="K192" s="54"/>
    </row>
    <row r="193" spans="4:11" ht="15.95" customHeight="1" x14ac:dyDescent="0.2">
      <c r="D193" s="54"/>
      <c r="E193" s="54"/>
      <c r="F193" s="54"/>
      <c r="G193" s="54"/>
      <c r="H193" s="54"/>
      <c r="I193" s="54"/>
      <c r="J193" s="54"/>
      <c r="K193" s="54"/>
    </row>
    <row r="194" spans="4:11" ht="15.95" customHeight="1" x14ac:dyDescent="0.2">
      <c r="D194" s="54"/>
      <c r="E194" s="54"/>
      <c r="F194" s="54"/>
      <c r="G194" s="54"/>
      <c r="H194" s="54"/>
      <c r="I194" s="54"/>
      <c r="J194" s="54"/>
      <c r="K194" s="54"/>
    </row>
    <row r="195" spans="4:11" ht="15.95" customHeight="1" x14ac:dyDescent="0.2">
      <c r="D195" s="54"/>
      <c r="E195" s="54"/>
      <c r="F195" s="54"/>
      <c r="G195" s="54"/>
      <c r="H195" s="54"/>
      <c r="I195" s="54"/>
      <c r="J195" s="54"/>
      <c r="K195" s="54"/>
    </row>
    <row r="196" spans="4:11" ht="15.95" customHeight="1" x14ac:dyDescent="0.2">
      <c r="D196" s="54"/>
      <c r="E196" s="54"/>
      <c r="F196" s="54"/>
      <c r="G196" s="54"/>
      <c r="H196" s="54"/>
      <c r="I196" s="54"/>
      <c r="J196" s="54"/>
      <c r="K196" s="54"/>
    </row>
    <row r="197" spans="4:11" ht="15.95" customHeight="1" x14ac:dyDescent="0.2">
      <c r="D197" s="54"/>
      <c r="E197" s="54"/>
      <c r="F197" s="54"/>
      <c r="G197" s="54"/>
      <c r="H197" s="54"/>
      <c r="I197" s="54"/>
      <c r="J197" s="54"/>
      <c r="K197" s="54"/>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FFFB-2567-497E-B9B7-8DAC48102698}">
  <sheetPr codeName="Tabelle38"/>
  <dimension ref="A1:N200"/>
  <sheetViews>
    <sheetView showGridLines="0" zoomScaleNormal="100" workbookViewId="0"/>
  </sheetViews>
  <sheetFormatPr baseColWidth="10" defaultColWidth="8.85546875" defaultRowHeight="15.95" customHeight="1" x14ac:dyDescent="0.2"/>
  <cols>
    <col min="1" max="1" width="16.85546875" style="54" customWidth="1"/>
    <col min="2" max="2" width="9.7109375" style="88" customWidth="1"/>
    <col min="3" max="9" width="9.7109375" style="121" customWidth="1"/>
    <col min="10" max="10" width="9.7109375" style="122" customWidth="1"/>
    <col min="11" max="11" width="9.7109375" style="54" customWidth="1"/>
    <col min="12" max="12" width="9.7109375" style="121" customWidth="1"/>
    <col min="13" max="13" width="9.7109375" style="54" customWidth="1"/>
    <col min="14" max="16384" width="8.85546875" style="54"/>
  </cols>
  <sheetData>
    <row r="1" spans="1:13" customFormat="1" ht="36.75" customHeight="1" x14ac:dyDescent="0.2">
      <c r="A1" s="34" t="s">
        <v>61</v>
      </c>
      <c r="B1" s="34"/>
      <c r="C1" s="34"/>
      <c r="D1" s="34"/>
      <c r="E1" s="34"/>
      <c r="F1" s="34"/>
      <c r="G1" s="34"/>
      <c r="H1" s="34"/>
      <c r="I1" s="34"/>
      <c r="J1" s="34"/>
      <c r="K1" s="13"/>
      <c r="L1" s="34"/>
      <c r="M1" s="35" t="s">
        <v>38</v>
      </c>
    </row>
    <row r="2" spans="1:13" customFormat="1" ht="11.25" customHeight="1" x14ac:dyDescent="0.2">
      <c r="A2" s="37"/>
      <c r="B2" s="37"/>
      <c r="C2" s="37"/>
      <c r="D2" s="37"/>
      <c r="E2" s="37"/>
      <c r="F2" s="37"/>
      <c r="G2" s="37"/>
      <c r="H2" s="37"/>
      <c r="I2" s="37"/>
      <c r="J2" s="37"/>
      <c r="K2" s="37"/>
      <c r="L2" s="37"/>
      <c r="M2" s="37"/>
    </row>
    <row r="3" spans="1:13" s="40" customFormat="1" ht="24.95" customHeight="1" x14ac:dyDescent="0.2">
      <c r="A3" s="38" t="s">
        <v>373</v>
      </c>
      <c r="B3" s="39"/>
      <c r="C3" s="39"/>
      <c r="D3" s="39"/>
      <c r="E3" s="39"/>
      <c r="F3" s="39"/>
      <c r="G3" s="39"/>
      <c r="H3" s="39"/>
      <c r="I3" s="39"/>
      <c r="J3" s="39"/>
      <c r="K3" s="39"/>
    </row>
    <row r="4" spans="1:13" s="40" customFormat="1" ht="12" customHeight="1" x14ac:dyDescent="0.2">
      <c r="A4" s="87" t="s">
        <v>374</v>
      </c>
      <c r="B4" s="258"/>
      <c r="C4" s="258"/>
      <c r="D4" s="258"/>
      <c r="E4" s="258"/>
      <c r="F4" s="258"/>
      <c r="G4" s="258"/>
      <c r="H4" s="258"/>
      <c r="I4" s="258"/>
      <c r="J4" s="258"/>
      <c r="K4" s="258"/>
      <c r="L4" s="258"/>
      <c r="M4" s="258"/>
    </row>
    <row r="5" spans="1:13" s="40" customFormat="1" ht="12" customHeight="1" x14ac:dyDescent="0.2">
      <c r="A5" s="389" t="s">
        <v>375</v>
      </c>
      <c r="B5" s="389"/>
      <c r="C5" s="390"/>
      <c r="D5" s="390"/>
      <c r="E5" s="390"/>
      <c r="F5" s="391"/>
      <c r="G5" s="391"/>
      <c r="H5" s="391"/>
      <c r="I5" s="391"/>
      <c r="J5" s="391"/>
      <c r="K5" s="391"/>
      <c r="L5" s="391"/>
      <c r="M5" s="391"/>
    </row>
    <row r="6" spans="1:13" s="40" customFormat="1" ht="16.5" customHeight="1" x14ac:dyDescent="0.2">
      <c r="A6" s="392" t="s">
        <v>376</v>
      </c>
      <c r="B6" s="392"/>
      <c r="C6" s="392"/>
      <c r="D6" s="392"/>
      <c r="E6" s="392"/>
      <c r="F6" s="392"/>
      <c r="G6" s="392"/>
      <c r="H6" s="392"/>
      <c r="I6" s="392"/>
      <c r="J6" s="392"/>
      <c r="K6" s="392"/>
      <c r="L6" s="392"/>
      <c r="M6" s="392"/>
    </row>
    <row r="7" spans="1:13" customFormat="1" ht="33.950000000000003" customHeight="1" x14ac:dyDescent="0.2">
      <c r="A7" s="48" t="s">
        <v>377</v>
      </c>
      <c r="B7" s="393" t="s">
        <v>378</v>
      </c>
      <c r="C7" s="393"/>
      <c r="D7" s="393"/>
      <c r="E7" s="393"/>
      <c r="F7" s="393"/>
      <c r="G7" s="393"/>
      <c r="H7" s="394"/>
      <c r="I7" s="393" t="s">
        <v>379</v>
      </c>
      <c r="J7" s="393"/>
      <c r="K7" s="394"/>
      <c r="L7" s="395" t="s">
        <v>380</v>
      </c>
      <c r="M7" s="396"/>
    </row>
    <row r="8" spans="1:13" ht="23.85" customHeight="1" x14ac:dyDescent="0.2">
      <c r="A8" s="57"/>
      <c r="B8" s="397" t="s">
        <v>96</v>
      </c>
      <c r="C8" s="398" t="s">
        <v>98</v>
      </c>
      <c r="D8" s="398" t="s">
        <v>99</v>
      </c>
      <c r="E8" s="398" t="s">
        <v>381</v>
      </c>
      <c r="F8" s="398" t="s">
        <v>382</v>
      </c>
      <c r="G8" s="398" t="s">
        <v>100</v>
      </c>
      <c r="H8" s="399" t="s">
        <v>383</v>
      </c>
      <c r="I8" s="397" t="s">
        <v>96</v>
      </c>
      <c r="J8" s="397" t="s">
        <v>384</v>
      </c>
      <c r="K8" s="400" t="s">
        <v>385</v>
      </c>
      <c r="L8" s="401" t="s">
        <v>386</v>
      </c>
      <c r="M8" s="402" t="s">
        <v>387</v>
      </c>
    </row>
    <row r="9" spans="1:13" ht="12" customHeight="1" x14ac:dyDescent="0.2">
      <c r="A9" s="66"/>
      <c r="B9" s="67">
        <v>1</v>
      </c>
      <c r="C9" s="67">
        <v>2</v>
      </c>
      <c r="D9" s="67">
        <v>3</v>
      </c>
      <c r="E9" s="67">
        <v>4</v>
      </c>
      <c r="F9" s="67">
        <v>5</v>
      </c>
      <c r="G9" s="67">
        <v>6</v>
      </c>
      <c r="H9" s="67">
        <v>7</v>
      </c>
      <c r="I9" s="67">
        <v>8</v>
      </c>
      <c r="J9" s="67">
        <v>9</v>
      </c>
      <c r="K9" s="403">
        <v>10</v>
      </c>
      <c r="L9" s="404">
        <v>11</v>
      </c>
      <c r="M9" s="404">
        <v>12</v>
      </c>
    </row>
    <row r="10" spans="1:13" ht="11.1" customHeight="1" x14ac:dyDescent="0.2">
      <c r="A10" s="405" t="s">
        <v>388</v>
      </c>
      <c r="B10" s="81">
        <v>54494</v>
      </c>
      <c r="C10" s="80">
        <v>28904</v>
      </c>
      <c r="D10" s="80">
        <v>25590</v>
      </c>
      <c r="E10" s="80">
        <v>42147</v>
      </c>
      <c r="F10" s="80">
        <v>12342</v>
      </c>
      <c r="G10" s="80">
        <v>3664</v>
      </c>
      <c r="H10" s="80">
        <v>20978</v>
      </c>
      <c r="I10" s="81">
        <v>6083</v>
      </c>
      <c r="J10" s="80">
        <v>4622</v>
      </c>
      <c r="K10" s="80">
        <v>1461</v>
      </c>
      <c r="L10" s="406">
        <v>2862</v>
      </c>
      <c r="M10" s="407">
        <v>3641</v>
      </c>
    </row>
    <row r="11" spans="1:13" ht="15" customHeight="1" x14ac:dyDescent="0.2">
      <c r="A11" s="405" t="s">
        <v>389</v>
      </c>
      <c r="B11" s="81">
        <v>54445</v>
      </c>
      <c r="C11" s="80">
        <v>28948</v>
      </c>
      <c r="D11" s="80">
        <v>25497</v>
      </c>
      <c r="E11" s="80">
        <v>41971</v>
      </c>
      <c r="F11" s="80">
        <v>12470</v>
      </c>
      <c r="G11" s="80">
        <v>3471</v>
      </c>
      <c r="H11" s="80">
        <v>21120</v>
      </c>
      <c r="I11" s="81">
        <v>5987</v>
      </c>
      <c r="J11" s="80">
        <v>4542</v>
      </c>
      <c r="K11" s="80">
        <v>1445</v>
      </c>
      <c r="L11" s="406">
        <v>3428</v>
      </c>
      <c r="M11" s="407">
        <v>3634</v>
      </c>
    </row>
    <row r="12" spans="1:13" ht="11.1" customHeight="1" x14ac:dyDescent="0.2">
      <c r="A12" s="405" t="s">
        <v>390</v>
      </c>
      <c r="B12" s="81">
        <v>54979</v>
      </c>
      <c r="C12" s="80">
        <v>29370</v>
      </c>
      <c r="D12" s="80">
        <v>25609</v>
      </c>
      <c r="E12" s="80">
        <v>42216</v>
      </c>
      <c r="F12" s="80">
        <v>12760</v>
      </c>
      <c r="G12" s="80">
        <v>3413</v>
      </c>
      <c r="H12" s="80">
        <v>21410</v>
      </c>
      <c r="I12" s="81">
        <v>6131</v>
      </c>
      <c r="J12" s="80">
        <v>4627</v>
      </c>
      <c r="K12" s="80">
        <v>1504</v>
      </c>
      <c r="L12" s="406">
        <v>3669</v>
      </c>
      <c r="M12" s="407">
        <v>3113</v>
      </c>
    </row>
    <row r="13" spans="1:13" ht="11.1" customHeight="1" x14ac:dyDescent="0.2">
      <c r="A13" s="405" t="s">
        <v>391</v>
      </c>
      <c r="B13" s="81">
        <v>56031</v>
      </c>
      <c r="C13" s="80">
        <v>29978</v>
      </c>
      <c r="D13" s="80">
        <v>26053</v>
      </c>
      <c r="E13" s="80">
        <v>42963</v>
      </c>
      <c r="F13" s="80">
        <v>13067</v>
      </c>
      <c r="G13" s="80">
        <v>3934</v>
      </c>
      <c r="H13" s="80">
        <v>21696</v>
      </c>
      <c r="I13" s="81">
        <v>6050</v>
      </c>
      <c r="J13" s="80">
        <v>4483</v>
      </c>
      <c r="K13" s="80">
        <v>1567</v>
      </c>
      <c r="L13" s="406">
        <v>4396</v>
      </c>
      <c r="M13" s="407">
        <v>3472</v>
      </c>
    </row>
    <row r="14" spans="1:13" ht="11.1" customHeight="1" x14ac:dyDescent="0.2">
      <c r="A14" s="405" t="s">
        <v>392</v>
      </c>
      <c r="B14" s="81">
        <v>55348</v>
      </c>
      <c r="C14" s="80">
        <v>29419</v>
      </c>
      <c r="D14" s="80">
        <v>25929</v>
      </c>
      <c r="E14" s="80">
        <v>42356</v>
      </c>
      <c r="F14" s="80">
        <v>12992</v>
      </c>
      <c r="G14" s="80">
        <v>3801</v>
      </c>
      <c r="H14" s="80">
        <v>21569</v>
      </c>
      <c r="I14" s="81">
        <v>6036</v>
      </c>
      <c r="J14" s="80">
        <v>4475</v>
      </c>
      <c r="K14" s="80">
        <v>1561</v>
      </c>
      <c r="L14" s="406">
        <v>3482</v>
      </c>
      <c r="M14" s="407">
        <v>4202</v>
      </c>
    </row>
    <row r="15" spans="1:13" ht="15" customHeight="1" x14ac:dyDescent="0.2">
      <c r="A15" s="405" t="s">
        <v>393</v>
      </c>
      <c r="B15" s="81">
        <v>55089</v>
      </c>
      <c r="C15" s="80">
        <v>29373</v>
      </c>
      <c r="D15" s="80">
        <v>25716</v>
      </c>
      <c r="E15" s="80">
        <v>42063</v>
      </c>
      <c r="F15" s="80">
        <v>13026</v>
      </c>
      <c r="G15" s="80">
        <v>3597</v>
      </c>
      <c r="H15" s="80">
        <v>21619</v>
      </c>
      <c r="I15" s="81">
        <v>5948</v>
      </c>
      <c r="J15" s="80">
        <v>4434</v>
      </c>
      <c r="K15" s="80">
        <v>1514</v>
      </c>
      <c r="L15" s="406">
        <v>3907</v>
      </c>
      <c r="M15" s="407">
        <v>4143</v>
      </c>
    </row>
    <row r="16" spans="1:13" ht="11.1" customHeight="1" x14ac:dyDescent="0.2">
      <c r="A16" s="405" t="s">
        <v>390</v>
      </c>
      <c r="B16" s="81">
        <v>56029</v>
      </c>
      <c r="C16" s="80">
        <v>29898</v>
      </c>
      <c r="D16" s="80">
        <v>26131</v>
      </c>
      <c r="E16" s="80">
        <v>42325</v>
      </c>
      <c r="F16" s="80">
        <v>13704</v>
      </c>
      <c r="G16" s="80">
        <v>3514</v>
      </c>
      <c r="H16" s="80">
        <v>22306</v>
      </c>
      <c r="I16" s="81">
        <v>6371</v>
      </c>
      <c r="J16" s="80">
        <v>4761</v>
      </c>
      <c r="K16" s="80">
        <v>1610</v>
      </c>
      <c r="L16" s="406">
        <v>4501</v>
      </c>
      <c r="M16" s="407">
        <v>3657</v>
      </c>
    </row>
    <row r="17" spans="1:13" ht="11.1" customHeight="1" x14ac:dyDescent="0.2">
      <c r="A17" s="405" t="s">
        <v>391</v>
      </c>
      <c r="B17" s="81">
        <v>56707</v>
      </c>
      <c r="C17" s="80">
        <v>30329</v>
      </c>
      <c r="D17" s="80">
        <v>26378</v>
      </c>
      <c r="E17" s="80">
        <v>42839</v>
      </c>
      <c r="F17" s="80">
        <v>13868</v>
      </c>
      <c r="G17" s="80">
        <v>3957</v>
      </c>
      <c r="H17" s="80">
        <v>22413</v>
      </c>
      <c r="I17" s="81">
        <v>6391</v>
      </c>
      <c r="J17" s="80">
        <v>4706</v>
      </c>
      <c r="K17" s="80">
        <v>1685</v>
      </c>
      <c r="L17" s="406">
        <v>4510</v>
      </c>
      <c r="M17" s="407">
        <v>3823</v>
      </c>
    </row>
    <row r="18" spans="1:13" ht="11.1" customHeight="1" x14ac:dyDescent="0.2">
      <c r="A18" s="405" t="s">
        <v>392</v>
      </c>
      <c r="B18" s="81">
        <v>56008</v>
      </c>
      <c r="C18" s="80">
        <v>29803</v>
      </c>
      <c r="D18" s="80">
        <v>26205</v>
      </c>
      <c r="E18" s="80">
        <v>42207</v>
      </c>
      <c r="F18" s="80">
        <v>13801</v>
      </c>
      <c r="G18" s="80">
        <v>3796</v>
      </c>
      <c r="H18" s="80">
        <v>22332</v>
      </c>
      <c r="I18" s="81">
        <v>6346</v>
      </c>
      <c r="J18" s="80">
        <v>4657</v>
      </c>
      <c r="K18" s="80">
        <v>1689</v>
      </c>
      <c r="L18" s="406">
        <v>2902</v>
      </c>
      <c r="M18" s="407">
        <v>3564</v>
      </c>
    </row>
    <row r="19" spans="1:13" ht="15" customHeight="1" x14ac:dyDescent="0.2">
      <c r="A19" s="405" t="s">
        <v>394</v>
      </c>
      <c r="B19" s="81">
        <v>56156</v>
      </c>
      <c r="C19" s="80">
        <v>30049</v>
      </c>
      <c r="D19" s="80">
        <v>26107</v>
      </c>
      <c r="E19" s="80">
        <v>42327</v>
      </c>
      <c r="F19" s="80">
        <v>13829</v>
      </c>
      <c r="G19" s="80">
        <v>3719</v>
      </c>
      <c r="H19" s="80">
        <v>22378</v>
      </c>
      <c r="I19" s="81">
        <v>6252</v>
      </c>
      <c r="J19" s="80">
        <v>4573</v>
      </c>
      <c r="K19" s="80">
        <v>1679</v>
      </c>
      <c r="L19" s="406">
        <v>4238</v>
      </c>
      <c r="M19" s="407">
        <v>4197</v>
      </c>
    </row>
    <row r="20" spans="1:13" ht="11.1" customHeight="1" x14ac:dyDescent="0.2">
      <c r="A20" s="405" t="s">
        <v>390</v>
      </c>
      <c r="B20" s="81">
        <v>56548</v>
      </c>
      <c r="C20" s="80">
        <v>30361</v>
      </c>
      <c r="D20" s="80">
        <v>26187</v>
      </c>
      <c r="E20" s="80">
        <v>42534</v>
      </c>
      <c r="F20" s="80">
        <v>14014</v>
      </c>
      <c r="G20" s="80">
        <v>3677</v>
      </c>
      <c r="H20" s="80">
        <v>22611</v>
      </c>
      <c r="I20" s="81">
        <v>6476</v>
      </c>
      <c r="J20" s="80">
        <v>4745</v>
      </c>
      <c r="K20" s="80">
        <v>1731</v>
      </c>
      <c r="L20" s="406">
        <v>3757</v>
      </c>
      <c r="M20" s="407">
        <v>3349</v>
      </c>
    </row>
    <row r="21" spans="1:13" ht="11.1" customHeight="1" x14ac:dyDescent="0.2">
      <c r="A21" s="405" t="s">
        <v>391</v>
      </c>
      <c r="B21" s="81">
        <v>57372</v>
      </c>
      <c r="C21" s="80">
        <v>30997</v>
      </c>
      <c r="D21" s="80">
        <v>26375</v>
      </c>
      <c r="E21" s="80">
        <v>43144</v>
      </c>
      <c r="F21" s="80">
        <v>14228</v>
      </c>
      <c r="G21" s="80">
        <v>4265</v>
      </c>
      <c r="H21" s="80">
        <v>22755</v>
      </c>
      <c r="I21" s="81">
        <v>6533</v>
      </c>
      <c r="J21" s="80">
        <v>4703</v>
      </c>
      <c r="K21" s="80">
        <v>1830</v>
      </c>
      <c r="L21" s="406">
        <v>5117</v>
      </c>
      <c r="M21" s="407">
        <v>4423</v>
      </c>
    </row>
    <row r="22" spans="1:13" ht="11.1" customHeight="1" x14ac:dyDescent="0.2">
      <c r="A22" s="405" t="s">
        <v>392</v>
      </c>
      <c r="B22" s="81">
        <v>56700</v>
      </c>
      <c r="C22" s="80">
        <v>30362</v>
      </c>
      <c r="D22" s="80">
        <v>26338</v>
      </c>
      <c r="E22" s="80">
        <v>42519</v>
      </c>
      <c r="F22" s="80">
        <v>14181</v>
      </c>
      <c r="G22" s="80">
        <v>4093</v>
      </c>
      <c r="H22" s="80">
        <v>22603</v>
      </c>
      <c r="I22" s="81">
        <v>6462</v>
      </c>
      <c r="J22" s="80">
        <v>4660</v>
      </c>
      <c r="K22" s="80">
        <v>1802</v>
      </c>
      <c r="L22" s="406">
        <v>3124</v>
      </c>
      <c r="M22" s="407">
        <v>3858</v>
      </c>
    </row>
    <row r="23" spans="1:13" ht="15" customHeight="1" x14ac:dyDescent="0.2">
      <c r="A23" s="405" t="s">
        <v>395</v>
      </c>
      <c r="B23" s="81">
        <v>56315</v>
      </c>
      <c r="C23" s="80">
        <v>30338</v>
      </c>
      <c r="D23" s="80">
        <v>25977</v>
      </c>
      <c r="E23" s="80">
        <v>42326</v>
      </c>
      <c r="F23" s="80">
        <v>13989</v>
      </c>
      <c r="G23" s="80">
        <v>3944</v>
      </c>
      <c r="H23" s="80">
        <v>22496</v>
      </c>
      <c r="I23" s="81">
        <v>6311</v>
      </c>
      <c r="J23" s="80">
        <v>4558</v>
      </c>
      <c r="K23" s="80">
        <v>1753</v>
      </c>
      <c r="L23" s="406">
        <v>4222</v>
      </c>
      <c r="M23" s="407">
        <v>4754</v>
      </c>
    </row>
    <row r="24" spans="1:13" ht="11.1" customHeight="1" x14ac:dyDescent="0.2">
      <c r="A24" s="405" t="s">
        <v>390</v>
      </c>
      <c r="B24" s="81">
        <v>56450</v>
      </c>
      <c r="C24" s="80">
        <v>30508</v>
      </c>
      <c r="D24" s="80">
        <v>25942</v>
      </c>
      <c r="E24" s="80">
        <v>42219</v>
      </c>
      <c r="F24" s="80">
        <v>14231</v>
      </c>
      <c r="G24" s="80">
        <v>3808</v>
      </c>
      <c r="H24" s="80">
        <v>22639</v>
      </c>
      <c r="I24" s="81">
        <v>6477</v>
      </c>
      <c r="J24" s="80">
        <v>4669</v>
      </c>
      <c r="K24" s="80">
        <v>1808</v>
      </c>
      <c r="L24" s="406">
        <v>3679</v>
      </c>
      <c r="M24" s="407">
        <v>3585</v>
      </c>
    </row>
    <row r="25" spans="1:13" ht="11.1" customHeight="1" x14ac:dyDescent="0.2">
      <c r="A25" s="405" t="s">
        <v>391</v>
      </c>
      <c r="B25" s="81">
        <v>57094</v>
      </c>
      <c r="C25" s="80">
        <v>30970</v>
      </c>
      <c r="D25" s="80">
        <v>26124</v>
      </c>
      <c r="E25" s="80">
        <v>42486</v>
      </c>
      <c r="F25" s="80">
        <v>14608</v>
      </c>
      <c r="G25" s="80">
        <v>4305</v>
      </c>
      <c r="H25" s="80">
        <v>22696</v>
      </c>
      <c r="I25" s="81">
        <v>6433</v>
      </c>
      <c r="J25" s="80">
        <v>4582</v>
      </c>
      <c r="K25" s="80">
        <v>1851</v>
      </c>
      <c r="L25" s="406">
        <v>4437</v>
      </c>
      <c r="M25" s="407">
        <v>3829</v>
      </c>
    </row>
    <row r="26" spans="1:13" ht="11.1" customHeight="1" x14ac:dyDescent="0.2">
      <c r="A26" s="405" t="s">
        <v>392</v>
      </c>
      <c r="B26" s="81">
        <v>56538</v>
      </c>
      <c r="C26" s="80">
        <v>30402</v>
      </c>
      <c r="D26" s="80">
        <v>26136</v>
      </c>
      <c r="E26" s="80">
        <v>42067</v>
      </c>
      <c r="F26" s="80">
        <v>14471</v>
      </c>
      <c r="G26" s="80">
        <v>4197</v>
      </c>
      <c r="H26" s="80">
        <v>22628</v>
      </c>
      <c r="I26" s="81">
        <v>6391</v>
      </c>
      <c r="J26" s="80">
        <v>4543</v>
      </c>
      <c r="K26" s="80">
        <v>1848</v>
      </c>
      <c r="L26" s="406">
        <v>3191</v>
      </c>
      <c r="M26" s="407">
        <v>3788</v>
      </c>
    </row>
    <row r="27" spans="1:13" ht="15" customHeight="1" x14ac:dyDescent="0.2">
      <c r="A27" s="405" t="s">
        <v>396</v>
      </c>
      <c r="B27" s="81">
        <v>56293</v>
      </c>
      <c r="C27" s="80">
        <v>30278</v>
      </c>
      <c r="D27" s="80">
        <v>26015</v>
      </c>
      <c r="E27" s="80">
        <v>41833</v>
      </c>
      <c r="F27" s="80">
        <v>14460</v>
      </c>
      <c r="G27" s="80">
        <v>4097</v>
      </c>
      <c r="H27" s="80">
        <v>22473</v>
      </c>
      <c r="I27" s="81">
        <v>6081</v>
      </c>
      <c r="J27" s="80">
        <v>4366</v>
      </c>
      <c r="K27" s="80">
        <v>1715</v>
      </c>
      <c r="L27" s="406">
        <v>3989</v>
      </c>
      <c r="M27" s="407">
        <v>4299</v>
      </c>
    </row>
    <row r="28" spans="1:13" ht="11.1" customHeight="1" x14ac:dyDescent="0.2">
      <c r="A28" s="405" t="s">
        <v>390</v>
      </c>
      <c r="B28" s="81">
        <v>55887</v>
      </c>
      <c r="C28" s="80">
        <v>30137</v>
      </c>
      <c r="D28" s="80">
        <v>25750</v>
      </c>
      <c r="E28" s="80">
        <v>41523</v>
      </c>
      <c r="F28" s="80">
        <v>14364</v>
      </c>
      <c r="G28" s="80">
        <v>3919</v>
      </c>
      <c r="H28" s="80">
        <v>22457</v>
      </c>
      <c r="I28" s="81">
        <v>5991</v>
      </c>
      <c r="J28" s="80">
        <v>4285</v>
      </c>
      <c r="K28" s="80">
        <v>1706</v>
      </c>
      <c r="L28" s="406">
        <v>2675</v>
      </c>
      <c r="M28" s="407">
        <v>3075</v>
      </c>
    </row>
    <row r="29" spans="1:13" ht="11.1" customHeight="1" x14ac:dyDescent="0.2">
      <c r="A29" s="405" t="s">
        <v>391</v>
      </c>
      <c r="B29" s="81">
        <v>56576</v>
      </c>
      <c r="C29" s="80">
        <v>30614</v>
      </c>
      <c r="D29" s="80">
        <v>25962</v>
      </c>
      <c r="E29" s="80">
        <v>41981</v>
      </c>
      <c r="F29" s="80">
        <v>14595</v>
      </c>
      <c r="G29" s="80">
        <v>4461</v>
      </c>
      <c r="H29" s="80">
        <v>22559</v>
      </c>
      <c r="I29" s="81">
        <v>6176</v>
      </c>
      <c r="J29" s="80">
        <v>4373</v>
      </c>
      <c r="K29" s="80">
        <v>1803</v>
      </c>
      <c r="L29" s="406">
        <v>4484</v>
      </c>
      <c r="M29" s="407">
        <v>3808</v>
      </c>
    </row>
    <row r="30" spans="1:13" ht="11.1" customHeight="1" x14ac:dyDescent="0.2">
      <c r="A30" s="405" t="s">
        <v>392</v>
      </c>
      <c r="B30" s="81">
        <v>56438</v>
      </c>
      <c r="C30" s="80">
        <v>30430</v>
      </c>
      <c r="D30" s="80">
        <v>26008</v>
      </c>
      <c r="E30" s="80">
        <v>41763</v>
      </c>
      <c r="F30" s="80">
        <v>14675</v>
      </c>
      <c r="G30" s="80">
        <v>4379</v>
      </c>
      <c r="H30" s="80">
        <v>22572</v>
      </c>
      <c r="I30" s="81">
        <v>5990</v>
      </c>
      <c r="J30" s="80">
        <v>4177</v>
      </c>
      <c r="K30" s="80">
        <v>1813</v>
      </c>
      <c r="L30" s="406">
        <v>2955</v>
      </c>
      <c r="M30" s="407">
        <v>3315</v>
      </c>
    </row>
    <row r="31" spans="1:13" ht="15" customHeight="1" x14ac:dyDescent="0.2">
      <c r="A31" s="405" t="s">
        <v>397</v>
      </c>
      <c r="B31" s="81">
        <v>56282</v>
      </c>
      <c r="C31" s="80">
        <v>30394</v>
      </c>
      <c r="D31" s="80">
        <v>25888</v>
      </c>
      <c r="E31" s="80">
        <v>41650</v>
      </c>
      <c r="F31" s="80">
        <v>14632</v>
      </c>
      <c r="G31" s="80">
        <v>4249</v>
      </c>
      <c r="H31" s="80">
        <v>22581</v>
      </c>
      <c r="I31" s="81">
        <v>5876</v>
      </c>
      <c r="J31" s="80">
        <v>4071</v>
      </c>
      <c r="K31" s="80">
        <v>1805</v>
      </c>
      <c r="L31" s="406">
        <v>4139</v>
      </c>
      <c r="M31" s="407">
        <v>4311</v>
      </c>
    </row>
    <row r="32" spans="1:13" ht="11.1" customHeight="1" x14ac:dyDescent="0.2">
      <c r="A32" s="405" t="s">
        <v>390</v>
      </c>
      <c r="B32" s="81">
        <v>56628</v>
      </c>
      <c r="C32" s="80">
        <v>30730</v>
      </c>
      <c r="D32" s="80">
        <v>25898</v>
      </c>
      <c r="E32" s="80">
        <v>41923</v>
      </c>
      <c r="F32" s="80">
        <v>14705</v>
      </c>
      <c r="G32" s="80">
        <v>4196</v>
      </c>
      <c r="H32" s="80">
        <v>22701</v>
      </c>
      <c r="I32" s="81">
        <v>6343</v>
      </c>
      <c r="J32" s="80">
        <v>4348</v>
      </c>
      <c r="K32" s="80">
        <v>1995</v>
      </c>
      <c r="L32" s="406">
        <v>3654</v>
      </c>
      <c r="M32" s="407">
        <v>3313</v>
      </c>
    </row>
    <row r="33" spans="1:13" ht="11.1" customHeight="1" x14ac:dyDescent="0.2">
      <c r="A33" s="405" t="s">
        <v>391</v>
      </c>
      <c r="B33" s="81">
        <v>57311</v>
      </c>
      <c r="C33" s="80">
        <v>31105</v>
      </c>
      <c r="D33" s="80">
        <v>26206</v>
      </c>
      <c r="E33" s="80">
        <v>42339</v>
      </c>
      <c r="F33" s="80">
        <v>14972</v>
      </c>
      <c r="G33" s="80">
        <v>4663</v>
      </c>
      <c r="H33" s="80">
        <v>22797</v>
      </c>
      <c r="I33" s="81">
        <v>6481</v>
      </c>
      <c r="J33" s="80">
        <v>4375</v>
      </c>
      <c r="K33" s="80">
        <v>2106</v>
      </c>
      <c r="L33" s="406">
        <v>4650</v>
      </c>
      <c r="M33" s="407">
        <v>4038</v>
      </c>
    </row>
    <row r="34" spans="1:13" ht="11.1" customHeight="1" x14ac:dyDescent="0.2">
      <c r="A34" s="405" t="s">
        <v>392</v>
      </c>
      <c r="B34" s="81">
        <v>56800</v>
      </c>
      <c r="C34" s="80">
        <v>30697</v>
      </c>
      <c r="D34" s="80">
        <v>26103</v>
      </c>
      <c r="E34" s="80">
        <v>41853</v>
      </c>
      <c r="F34" s="80">
        <v>14947</v>
      </c>
      <c r="G34" s="80">
        <v>4539</v>
      </c>
      <c r="H34" s="80">
        <v>22820</v>
      </c>
      <c r="I34" s="81">
        <v>6410</v>
      </c>
      <c r="J34" s="80">
        <v>4294</v>
      </c>
      <c r="K34" s="80">
        <v>2116</v>
      </c>
      <c r="L34" s="406">
        <v>3421</v>
      </c>
      <c r="M34" s="407">
        <v>3953</v>
      </c>
    </row>
    <row r="35" spans="1:13" ht="15" customHeight="1" x14ac:dyDescent="0.2">
      <c r="A35" s="405" t="s">
        <v>398</v>
      </c>
      <c r="B35" s="81">
        <v>56597</v>
      </c>
      <c r="C35" s="80">
        <v>30678</v>
      </c>
      <c r="D35" s="80">
        <v>25919</v>
      </c>
      <c r="E35" s="80">
        <v>41718</v>
      </c>
      <c r="F35" s="80">
        <v>14879</v>
      </c>
      <c r="G35" s="80">
        <v>4444</v>
      </c>
      <c r="H35" s="80">
        <v>22767</v>
      </c>
      <c r="I35" s="81">
        <v>6391</v>
      </c>
      <c r="J35" s="80">
        <v>4298</v>
      </c>
      <c r="K35" s="80">
        <v>2093</v>
      </c>
      <c r="L35" s="406">
        <v>4025</v>
      </c>
      <c r="M35" s="407">
        <v>4271</v>
      </c>
    </row>
    <row r="36" spans="1:13" ht="11.1" customHeight="1" x14ac:dyDescent="0.2">
      <c r="A36" s="405" t="s">
        <v>390</v>
      </c>
      <c r="B36" s="81">
        <v>56620</v>
      </c>
      <c r="C36" s="80">
        <v>30676</v>
      </c>
      <c r="D36" s="80">
        <v>25944</v>
      </c>
      <c r="E36" s="80">
        <v>41632</v>
      </c>
      <c r="F36" s="80">
        <v>14988</v>
      </c>
      <c r="G36" s="80">
        <v>4392</v>
      </c>
      <c r="H36" s="80">
        <v>22862</v>
      </c>
      <c r="I36" s="81">
        <v>6670</v>
      </c>
      <c r="J36" s="80">
        <v>4477</v>
      </c>
      <c r="K36" s="80">
        <v>2193</v>
      </c>
      <c r="L36" s="406">
        <v>3597</v>
      </c>
      <c r="M36" s="407">
        <v>3747</v>
      </c>
    </row>
    <row r="37" spans="1:13" ht="11.1" customHeight="1" x14ac:dyDescent="0.2">
      <c r="A37" s="405" t="s">
        <v>391</v>
      </c>
      <c r="B37" s="81">
        <v>57423</v>
      </c>
      <c r="C37" s="80">
        <v>31233</v>
      </c>
      <c r="D37" s="80">
        <v>26190</v>
      </c>
      <c r="E37" s="80">
        <v>42232</v>
      </c>
      <c r="F37" s="80">
        <v>15191</v>
      </c>
      <c r="G37" s="80">
        <v>4903</v>
      </c>
      <c r="H37" s="80">
        <v>22841</v>
      </c>
      <c r="I37" s="81">
        <v>6682</v>
      </c>
      <c r="J37" s="80">
        <v>4430</v>
      </c>
      <c r="K37" s="80">
        <v>2252</v>
      </c>
      <c r="L37" s="406">
        <v>4883</v>
      </c>
      <c r="M37" s="407">
        <v>4217</v>
      </c>
    </row>
    <row r="38" spans="1:13" ht="11.1" customHeight="1" x14ac:dyDescent="0.2">
      <c r="A38" s="408" t="s">
        <v>392</v>
      </c>
      <c r="B38" s="81">
        <v>56912</v>
      </c>
      <c r="C38" s="80">
        <v>30845</v>
      </c>
      <c r="D38" s="80">
        <v>26067</v>
      </c>
      <c r="E38" s="80">
        <v>41754</v>
      </c>
      <c r="F38" s="80">
        <v>15158</v>
      </c>
      <c r="G38" s="80">
        <v>4750</v>
      </c>
      <c r="H38" s="80">
        <v>22637</v>
      </c>
      <c r="I38" s="81">
        <v>6695</v>
      </c>
      <c r="J38" s="80">
        <v>4411</v>
      </c>
      <c r="K38" s="80">
        <v>2284</v>
      </c>
      <c r="L38" s="406">
        <v>3245</v>
      </c>
      <c r="M38" s="407">
        <v>3757</v>
      </c>
    </row>
    <row r="39" spans="1:13" ht="15" customHeight="1" x14ac:dyDescent="0.2">
      <c r="A39" s="405" t="s">
        <v>399</v>
      </c>
      <c r="B39" s="81">
        <v>56014</v>
      </c>
      <c r="C39" s="80">
        <v>30479</v>
      </c>
      <c r="D39" s="80">
        <v>25535</v>
      </c>
      <c r="E39" s="80">
        <v>41431</v>
      </c>
      <c r="F39" s="80">
        <v>14583</v>
      </c>
      <c r="G39" s="80">
        <v>4571</v>
      </c>
      <c r="H39" s="80">
        <v>22179</v>
      </c>
      <c r="I39" s="81">
        <v>6310</v>
      </c>
      <c r="J39" s="80">
        <v>4174</v>
      </c>
      <c r="K39" s="80">
        <v>2136</v>
      </c>
      <c r="L39" s="406">
        <v>4217</v>
      </c>
      <c r="M39" s="407">
        <v>4662</v>
      </c>
    </row>
    <row r="40" spans="1:13" ht="11.1" customHeight="1" x14ac:dyDescent="0.2">
      <c r="A40" s="408" t="s">
        <v>390</v>
      </c>
      <c r="B40" s="81">
        <v>56040</v>
      </c>
      <c r="C40" s="80">
        <v>30555</v>
      </c>
      <c r="D40" s="80">
        <v>25485</v>
      </c>
      <c r="E40" s="80">
        <v>41270</v>
      </c>
      <c r="F40" s="80">
        <v>14770</v>
      </c>
      <c r="G40" s="80">
        <v>4393</v>
      </c>
      <c r="H40" s="80">
        <v>22175</v>
      </c>
      <c r="I40" s="81">
        <v>6520</v>
      </c>
      <c r="J40" s="80">
        <v>4308</v>
      </c>
      <c r="K40" s="80">
        <v>2212</v>
      </c>
      <c r="L40" s="406">
        <v>3314</v>
      </c>
      <c r="M40" s="407">
        <v>3489</v>
      </c>
    </row>
    <row r="41" spans="1:13" ht="11.1" customHeight="1" x14ac:dyDescent="0.2">
      <c r="A41" s="405" t="s">
        <v>391</v>
      </c>
      <c r="B41" s="81">
        <v>56963</v>
      </c>
      <c r="C41" s="80">
        <v>31071</v>
      </c>
      <c r="D41" s="80">
        <v>25892</v>
      </c>
      <c r="E41" s="80">
        <v>41839</v>
      </c>
      <c r="F41" s="80">
        <v>15124</v>
      </c>
      <c r="G41" s="80">
        <v>4942</v>
      </c>
      <c r="H41" s="80">
        <v>22213</v>
      </c>
      <c r="I41" s="81">
        <v>6675</v>
      </c>
      <c r="J41" s="80">
        <v>4349</v>
      </c>
      <c r="K41" s="80">
        <v>2326</v>
      </c>
      <c r="L41" s="406">
        <v>4800</v>
      </c>
      <c r="M41" s="407">
        <v>4157</v>
      </c>
    </row>
    <row r="42" spans="1:13" ht="11.1" customHeight="1" x14ac:dyDescent="0.2">
      <c r="A42" s="405" t="s">
        <v>392</v>
      </c>
      <c r="B42" s="81">
        <v>56746</v>
      </c>
      <c r="C42" s="80">
        <v>30902</v>
      </c>
      <c r="D42" s="80">
        <v>25844</v>
      </c>
      <c r="E42" s="80">
        <v>41637</v>
      </c>
      <c r="F42" s="80">
        <v>15109</v>
      </c>
      <c r="G42" s="80">
        <v>4816</v>
      </c>
      <c r="H42" s="80">
        <v>22232</v>
      </c>
      <c r="I42" s="81">
        <v>6660</v>
      </c>
      <c r="J42" s="80">
        <v>4322</v>
      </c>
      <c r="K42" s="80">
        <v>2338</v>
      </c>
      <c r="L42" s="406">
        <v>3059</v>
      </c>
      <c r="M42" s="407">
        <v>3653</v>
      </c>
    </row>
    <row r="43" spans="1:13" ht="15" customHeight="1" x14ac:dyDescent="0.2">
      <c r="A43" s="405" t="s">
        <v>400</v>
      </c>
      <c r="B43" s="81">
        <v>56280</v>
      </c>
      <c r="C43" s="80">
        <v>30598</v>
      </c>
      <c r="D43" s="80">
        <v>25682</v>
      </c>
      <c r="E43" s="80">
        <v>40962</v>
      </c>
      <c r="F43" s="80">
        <v>15318</v>
      </c>
      <c r="G43" s="80">
        <v>4687</v>
      </c>
      <c r="H43" s="80">
        <v>21911</v>
      </c>
      <c r="I43" s="81">
        <v>6556</v>
      </c>
      <c r="J43" s="80">
        <v>4243</v>
      </c>
      <c r="K43" s="80">
        <v>2313</v>
      </c>
      <c r="L43" s="406">
        <v>4195</v>
      </c>
      <c r="M43" s="407">
        <v>4662</v>
      </c>
    </row>
    <row r="44" spans="1:13" ht="11.1" customHeight="1" x14ac:dyDescent="0.2">
      <c r="A44" s="405" t="s">
        <v>390</v>
      </c>
      <c r="B44" s="81">
        <v>56176</v>
      </c>
      <c r="C44" s="80">
        <v>30668</v>
      </c>
      <c r="D44" s="80">
        <v>25508</v>
      </c>
      <c r="E44" s="80">
        <v>40766</v>
      </c>
      <c r="F44" s="80">
        <v>15410</v>
      </c>
      <c r="G44" s="80">
        <v>4500</v>
      </c>
      <c r="H44" s="80">
        <v>21896</v>
      </c>
      <c r="I44" s="81">
        <v>6720</v>
      </c>
      <c r="J44" s="80">
        <v>4360</v>
      </c>
      <c r="K44" s="80">
        <v>2360</v>
      </c>
      <c r="L44" s="406">
        <v>3464</v>
      </c>
      <c r="M44" s="407">
        <v>3611</v>
      </c>
    </row>
    <row r="45" spans="1:13" ht="11.1" customHeight="1" x14ac:dyDescent="0.2">
      <c r="A45" s="405" t="s">
        <v>391</v>
      </c>
      <c r="B45" s="81">
        <v>56670</v>
      </c>
      <c r="C45" s="80">
        <v>31034</v>
      </c>
      <c r="D45" s="80">
        <v>25636</v>
      </c>
      <c r="E45" s="80">
        <v>41136</v>
      </c>
      <c r="F45" s="80">
        <v>15534</v>
      </c>
      <c r="G45" s="80">
        <v>5132</v>
      </c>
      <c r="H45" s="80">
        <v>21671</v>
      </c>
      <c r="I45" s="81">
        <v>6748</v>
      </c>
      <c r="J45" s="80">
        <v>4273</v>
      </c>
      <c r="K45" s="80">
        <v>2475</v>
      </c>
      <c r="L45" s="406">
        <v>4582</v>
      </c>
      <c r="M45" s="407">
        <v>4073</v>
      </c>
    </row>
    <row r="46" spans="1:13" ht="11.1" customHeight="1" x14ac:dyDescent="0.2">
      <c r="A46" s="405" t="s">
        <v>392</v>
      </c>
      <c r="B46" s="81">
        <v>55440</v>
      </c>
      <c r="C46" s="80">
        <v>30309</v>
      </c>
      <c r="D46" s="80">
        <v>25131</v>
      </c>
      <c r="E46" s="80">
        <v>40231</v>
      </c>
      <c r="F46" s="80">
        <v>15209</v>
      </c>
      <c r="G46" s="80">
        <v>4883</v>
      </c>
      <c r="H46" s="80">
        <v>21238</v>
      </c>
      <c r="I46" s="81">
        <v>6771</v>
      </c>
      <c r="J46" s="80">
        <v>4277</v>
      </c>
      <c r="K46" s="80">
        <v>2494</v>
      </c>
      <c r="L46" s="406">
        <v>3232</v>
      </c>
      <c r="M46" s="407">
        <v>4086</v>
      </c>
    </row>
    <row r="47" spans="1:13" ht="15" customHeight="1" x14ac:dyDescent="0.2">
      <c r="A47" s="405" t="s">
        <v>401</v>
      </c>
      <c r="B47" s="81">
        <v>54759</v>
      </c>
      <c r="C47" s="80">
        <v>29941</v>
      </c>
      <c r="D47" s="80">
        <v>24818</v>
      </c>
      <c r="E47" s="80">
        <v>39488</v>
      </c>
      <c r="F47" s="80">
        <v>15271</v>
      </c>
      <c r="G47" s="80">
        <v>4679</v>
      </c>
      <c r="H47" s="80">
        <v>20919</v>
      </c>
      <c r="I47" s="81">
        <v>6719</v>
      </c>
      <c r="J47" s="80">
        <v>4230</v>
      </c>
      <c r="K47" s="80">
        <v>2489</v>
      </c>
      <c r="L47" s="406">
        <v>4010</v>
      </c>
      <c r="M47" s="407">
        <v>4735</v>
      </c>
    </row>
    <row r="48" spans="1:13" ht="11.1" customHeight="1" x14ac:dyDescent="0.2">
      <c r="A48" s="405" t="s">
        <v>390</v>
      </c>
      <c r="B48" s="81">
        <v>54791</v>
      </c>
      <c r="C48" s="80">
        <v>29872</v>
      </c>
      <c r="D48" s="80">
        <v>24919</v>
      </c>
      <c r="E48" s="80">
        <v>39172</v>
      </c>
      <c r="F48" s="80">
        <v>15619</v>
      </c>
      <c r="G48" s="80">
        <v>4507</v>
      </c>
      <c r="H48" s="80">
        <v>20985</v>
      </c>
      <c r="I48" s="81">
        <v>6962</v>
      </c>
      <c r="J48" s="80">
        <v>4409</v>
      </c>
      <c r="K48" s="80">
        <v>2553</v>
      </c>
      <c r="L48" s="406">
        <v>3413</v>
      </c>
      <c r="M48" s="407">
        <v>3805</v>
      </c>
    </row>
    <row r="49" spans="1:14" ht="11.1" customHeight="1" x14ac:dyDescent="0.2">
      <c r="A49" s="405" t="s">
        <v>391</v>
      </c>
      <c r="B49" s="81">
        <v>55297</v>
      </c>
      <c r="C49" s="80">
        <v>30248</v>
      </c>
      <c r="D49" s="80">
        <v>25049</v>
      </c>
      <c r="E49" s="80">
        <v>39559</v>
      </c>
      <c r="F49" s="80">
        <v>15738</v>
      </c>
      <c r="G49" s="80">
        <v>4934</v>
      </c>
      <c r="H49" s="80">
        <v>20865</v>
      </c>
      <c r="I49" s="81">
        <v>6966</v>
      </c>
      <c r="J49" s="80">
        <v>4318</v>
      </c>
      <c r="K49" s="80">
        <v>2648</v>
      </c>
      <c r="L49" s="406">
        <v>4631</v>
      </c>
      <c r="M49" s="407">
        <v>4352</v>
      </c>
    </row>
    <row r="50" spans="1:14" ht="11.1" customHeight="1" x14ac:dyDescent="0.2">
      <c r="A50" s="405" t="s">
        <v>392</v>
      </c>
      <c r="B50" s="109">
        <v>54356</v>
      </c>
      <c r="C50" s="110">
        <v>29579</v>
      </c>
      <c r="D50" s="110">
        <v>24777</v>
      </c>
      <c r="E50" s="110">
        <v>38835</v>
      </c>
      <c r="F50" s="110">
        <v>15521</v>
      </c>
      <c r="G50" s="110">
        <v>4800</v>
      </c>
      <c r="H50" s="110">
        <v>20478</v>
      </c>
      <c r="I50" s="109">
        <v>6881</v>
      </c>
      <c r="J50" s="110">
        <v>4250</v>
      </c>
      <c r="K50" s="110">
        <v>2631</v>
      </c>
      <c r="L50" s="409">
        <v>2778</v>
      </c>
      <c r="M50" s="410">
        <v>3658</v>
      </c>
    </row>
    <row r="51" spans="1:14" s="87" customFormat="1" ht="11.25" customHeight="1" x14ac:dyDescent="0.2">
      <c r="A51" s="411"/>
      <c r="B51" s="411"/>
      <c r="C51" s="411"/>
      <c r="D51" s="411"/>
      <c r="E51" s="411"/>
      <c r="F51" s="411"/>
      <c r="G51" s="411"/>
      <c r="H51" s="411"/>
      <c r="I51" s="411"/>
      <c r="J51" s="411"/>
      <c r="K51" s="114"/>
      <c r="L51" s="411"/>
      <c r="M51" s="115" t="s">
        <v>35</v>
      </c>
    </row>
    <row r="52" spans="1:14" s="87" customFormat="1" ht="21" customHeight="1" x14ac:dyDescent="0.2">
      <c r="A52" s="117" t="s">
        <v>402</v>
      </c>
      <c r="B52" s="117"/>
      <c r="C52" s="117"/>
      <c r="D52" s="117"/>
      <c r="E52" s="117"/>
      <c r="F52" s="117"/>
      <c r="G52" s="117"/>
      <c r="H52" s="117"/>
      <c r="I52" s="117"/>
      <c r="J52" s="117"/>
      <c r="K52" s="117"/>
      <c r="L52" s="117"/>
      <c r="M52" s="117"/>
    </row>
    <row r="53" spans="1:14" s="87" customFormat="1" ht="12" customHeight="1" x14ac:dyDescent="0.2">
      <c r="A53" s="412" t="s">
        <v>403</v>
      </c>
      <c r="B53" s="412"/>
      <c r="C53" s="412"/>
      <c r="D53" s="412"/>
      <c r="E53" s="412"/>
      <c r="F53" s="412"/>
      <c r="G53" s="412"/>
      <c r="H53" s="412"/>
      <c r="I53" s="412"/>
      <c r="J53" s="412"/>
      <c r="K53" s="412"/>
      <c r="L53" s="412"/>
      <c r="M53" s="412"/>
    </row>
    <row r="54" spans="1:14" s="114" customFormat="1" ht="12.75" customHeight="1" x14ac:dyDescent="0.15">
      <c r="A54" s="117" t="s">
        <v>321</v>
      </c>
      <c r="B54" s="117"/>
      <c r="C54" s="117"/>
      <c r="D54" s="117"/>
      <c r="E54" s="117"/>
      <c r="F54" s="117"/>
      <c r="G54" s="117"/>
      <c r="H54" s="117"/>
      <c r="I54" s="117"/>
      <c r="J54" s="117"/>
      <c r="K54" s="117"/>
      <c r="L54" s="117"/>
      <c r="M54" s="117"/>
    </row>
    <row r="55" spans="1:14" s="181" customFormat="1" ht="12.75" customHeight="1" x14ac:dyDescent="0.15">
      <c r="A55" s="119"/>
      <c r="B55" s="120"/>
      <c r="C55" s="120"/>
      <c r="D55" s="120"/>
      <c r="E55" s="120"/>
      <c r="F55" s="120"/>
      <c r="G55" s="120"/>
      <c r="H55" s="120"/>
      <c r="I55" s="120"/>
      <c r="J55" s="120"/>
      <c r="K55" s="120"/>
    </row>
    <row r="56" spans="1:14" s="181" customFormat="1" ht="18" customHeight="1" x14ac:dyDescent="0.2">
      <c r="A56" s="413" t="s">
        <v>551</v>
      </c>
      <c r="B56" s="413"/>
      <c r="C56" s="413"/>
      <c r="D56" s="413"/>
      <c r="E56" s="413"/>
      <c r="F56" s="413"/>
      <c r="G56" s="413"/>
      <c r="H56" s="413"/>
      <c r="I56" s="413"/>
      <c r="J56" s="413"/>
      <c r="K56" s="413"/>
    </row>
    <row r="57" spans="1:14" s="181" customFormat="1" ht="11.25" customHeight="1" x14ac:dyDescent="0.2">
      <c r="A57" s="414"/>
      <c r="B57" s="414"/>
      <c r="C57" s="414"/>
      <c r="D57" s="414"/>
      <c r="E57" s="414"/>
      <c r="F57" s="414"/>
      <c r="G57" s="414"/>
      <c r="H57" s="414"/>
      <c r="I57" s="414"/>
      <c r="J57" s="414"/>
      <c r="L57" s="184"/>
      <c r="N57" s="184"/>
    </row>
    <row r="58" spans="1:14" ht="12.75" customHeight="1" x14ac:dyDescent="0.2">
      <c r="A58" s="415"/>
      <c r="B58" s="415"/>
      <c r="C58" s="415"/>
      <c r="D58" s="415"/>
      <c r="E58" s="415"/>
      <c r="F58" s="415"/>
      <c r="G58" s="415"/>
      <c r="H58" s="415"/>
      <c r="I58" s="415"/>
      <c r="J58" s="415"/>
      <c r="L58" s="415"/>
      <c r="N58" s="149"/>
    </row>
    <row r="59" spans="1:14" ht="12.75" customHeight="1" x14ac:dyDescent="0.2">
      <c r="A59" s="415"/>
      <c r="B59" s="415"/>
      <c r="C59" s="415"/>
      <c r="D59" s="415"/>
      <c r="E59" s="415"/>
      <c r="F59" s="415"/>
      <c r="G59" s="415"/>
      <c r="H59" s="415"/>
      <c r="I59" s="415"/>
      <c r="J59" s="415"/>
      <c r="L59" s="415"/>
    </row>
    <row r="60" spans="1:14" ht="12.75" customHeight="1" x14ac:dyDescent="0.2">
      <c r="B60" s="54"/>
      <c r="C60" s="54"/>
      <c r="D60" s="54"/>
      <c r="E60" s="54"/>
      <c r="F60" s="54"/>
      <c r="G60" s="54"/>
      <c r="H60" s="54"/>
      <c r="I60" s="54"/>
      <c r="J60" s="54"/>
      <c r="L60" s="54"/>
    </row>
    <row r="61" spans="1:14" ht="12.75" customHeight="1" x14ac:dyDescent="0.2">
      <c r="B61" s="54"/>
      <c r="C61" s="54"/>
      <c r="D61" s="54"/>
      <c r="E61" s="54"/>
      <c r="F61" s="54"/>
      <c r="G61" s="54"/>
      <c r="H61" s="54"/>
      <c r="I61" s="54"/>
      <c r="J61" s="54"/>
      <c r="L61" s="54"/>
    </row>
    <row r="62" spans="1:14" ht="12.75" customHeight="1" x14ac:dyDescent="0.2">
      <c r="B62" s="54"/>
      <c r="C62" s="54"/>
      <c r="D62" s="54"/>
      <c r="E62" s="54"/>
      <c r="F62" s="54"/>
      <c r="G62" s="54"/>
      <c r="H62" s="54"/>
      <c r="I62" s="54"/>
      <c r="J62" s="54"/>
      <c r="L62" s="54"/>
    </row>
    <row r="63" spans="1:14" ht="12.75" customHeight="1" x14ac:dyDescent="0.2">
      <c r="B63" s="54"/>
      <c r="C63" s="54"/>
      <c r="D63" s="54"/>
      <c r="E63" s="54"/>
      <c r="F63" s="54"/>
      <c r="G63" s="54"/>
      <c r="H63" s="54"/>
      <c r="I63" s="54"/>
      <c r="J63" s="54"/>
      <c r="L63" s="54"/>
    </row>
    <row r="64" spans="1:14" ht="15.95" customHeight="1" x14ac:dyDescent="0.2">
      <c r="B64" s="54"/>
      <c r="C64" s="54"/>
      <c r="D64" s="54"/>
      <c r="E64" s="54"/>
      <c r="F64" s="54"/>
      <c r="G64" s="54"/>
      <c r="H64" s="54"/>
      <c r="I64" s="54"/>
      <c r="J64" s="54"/>
      <c r="L64" s="54"/>
    </row>
    <row r="65" spans="2:13" ht="15.95" customHeight="1" x14ac:dyDescent="0.2">
      <c r="B65" s="54"/>
      <c r="C65" s="54"/>
      <c r="D65" s="54"/>
      <c r="E65" s="54"/>
      <c r="F65" s="54"/>
      <c r="G65" s="54"/>
      <c r="H65" s="54"/>
      <c r="I65" s="54"/>
      <c r="J65" s="54"/>
      <c r="L65" s="54"/>
    </row>
    <row r="66" spans="2:13" ht="15.95" customHeight="1" x14ac:dyDescent="0.2">
      <c r="B66" s="54"/>
      <c r="C66" s="54"/>
      <c r="D66" s="54"/>
      <c r="E66" s="54"/>
      <c r="F66" s="54"/>
      <c r="G66" s="54"/>
      <c r="H66" s="54"/>
      <c r="I66" s="54"/>
      <c r="J66" s="54"/>
      <c r="L66" s="54"/>
    </row>
    <row r="67" spans="2:13" ht="15.95" customHeight="1" x14ac:dyDescent="0.2">
      <c r="B67" s="54"/>
      <c r="C67" s="54"/>
      <c r="D67" s="54"/>
      <c r="E67" s="54"/>
      <c r="F67" s="54"/>
      <c r="G67" s="54"/>
      <c r="H67" s="54"/>
      <c r="I67" s="54"/>
      <c r="J67" s="54"/>
      <c r="L67" s="54"/>
    </row>
    <row r="68" spans="2:13" ht="15.95" customHeight="1" x14ac:dyDescent="0.2">
      <c r="B68" s="54"/>
      <c r="C68" s="54"/>
      <c r="D68" s="54"/>
      <c r="E68" s="54"/>
      <c r="F68" s="54"/>
      <c r="G68" s="54"/>
      <c r="H68" s="54"/>
      <c r="I68" s="54"/>
      <c r="J68" s="54"/>
      <c r="L68" s="54"/>
    </row>
    <row r="69" spans="2:13" ht="15.95" customHeight="1" x14ac:dyDescent="0.2">
      <c r="B69" s="54"/>
      <c r="C69" s="54"/>
      <c r="D69" s="54"/>
      <c r="E69" s="54"/>
      <c r="F69" s="54"/>
      <c r="G69" s="54"/>
      <c r="H69" s="54"/>
      <c r="I69" s="54"/>
      <c r="J69" s="54"/>
      <c r="L69" s="54"/>
    </row>
    <row r="70" spans="2:13" ht="15.95" customHeight="1" x14ac:dyDescent="0.2">
      <c r="B70" s="54"/>
      <c r="C70" s="54"/>
      <c r="D70" s="54"/>
      <c r="E70" s="54"/>
      <c r="F70" s="54"/>
      <c r="G70" s="54"/>
      <c r="H70" s="54"/>
      <c r="I70" s="54"/>
      <c r="J70" s="54"/>
      <c r="K70" s="228"/>
      <c r="L70" s="54"/>
      <c r="M70" s="228"/>
    </row>
    <row r="71" spans="2:13" ht="15.95" customHeight="1" x14ac:dyDescent="0.2">
      <c r="B71" s="54"/>
      <c r="C71" s="54"/>
      <c r="D71" s="54"/>
      <c r="E71" s="54"/>
      <c r="F71" s="54"/>
      <c r="G71" s="54"/>
      <c r="H71" s="54"/>
      <c r="I71" s="54"/>
      <c r="J71" s="54"/>
      <c r="K71" s="228"/>
      <c r="L71" s="54"/>
      <c r="M71" s="228"/>
    </row>
    <row r="72" spans="2:13" ht="15.95" customHeight="1" x14ac:dyDescent="0.2">
      <c r="B72" s="54"/>
      <c r="C72" s="54"/>
      <c r="D72" s="54"/>
      <c r="E72" s="54"/>
      <c r="F72" s="54"/>
      <c r="G72" s="54"/>
      <c r="H72" s="54"/>
      <c r="I72" s="54"/>
      <c r="J72" s="54"/>
      <c r="K72" s="228"/>
      <c r="L72" s="54"/>
      <c r="M72" s="228"/>
    </row>
    <row r="73" spans="2:13" ht="15.95" customHeight="1" x14ac:dyDescent="0.2">
      <c r="B73" s="54"/>
      <c r="C73" s="54"/>
      <c r="D73" s="54"/>
      <c r="E73" s="54"/>
      <c r="F73" s="54"/>
      <c r="G73" s="54"/>
      <c r="H73" s="54"/>
      <c r="I73" s="54"/>
      <c r="J73" s="54"/>
      <c r="L73" s="54"/>
    </row>
    <row r="74" spans="2:13" ht="15.95" customHeight="1" x14ac:dyDescent="0.2">
      <c r="B74" s="54"/>
      <c r="C74" s="54"/>
      <c r="D74" s="54"/>
      <c r="E74" s="54"/>
      <c r="F74" s="54"/>
      <c r="G74" s="54"/>
      <c r="H74" s="54"/>
      <c r="I74" s="54"/>
      <c r="J74" s="54"/>
      <c r="L74" s="54"/>
    </row>
    <row r="75" spans="2:13" ht="15.95" customHeight="1" x14ac:dyDescent="0.2">
      <c r="B75" s="54"/>
      <c r="C75" s="54"/>
      <c r="D75" s="54"/>
      <c r="E75" s="54"/>
      <c r="F75" s="54"/>
      <c r="G75" s="54"/>
      <c r="H75" s="54"/>
      <c r="I75" s="54"/>
      <c r="J75" s="54"/>
      <c r="L75" s="54"/>
    </row>
    <row r="76" spans="2:13" ht="15.95" customHeight="1" x14ac:dyDescent="0.2">
      <c r="B76" s="54"/>
      <c r="C76" s="54"/>
      <c r="D76" s="54"/>
      <c r="E76" s="54"/>
      <c r="F76" s="54"/>
      <c r="G76" s="54"/>
      <c r="H76" s="54"/>
      <c r="I76" s="54"/>
      <c r="J76" s="54"/>
      <c r="L76" s="54"/>
    </row>
    <row r="77" spans="2:13" ht="15.95" customHeight="1" x14ac:dyDescent="0.2">
      <c r="B77" s="54"/>
      <c r="C77" s="54"/>
      <c r="D77" s="54"/>
      <c r="E77" s="54"/>
      <c r="F77" s="54"/>
      <c r="G77" s="54"/>
      <c r="H77" s="54"/>
      <c r="I77" s="54"/>
      <c r="J77" s="54"/>
      <c r="L77" s="54"/>
    </row>
    <row r="78" spans="2:13" ht="15.95" customHeight="1" x14ac:dyDescent="0.2">
      <c r="B78" s="54"/>
      <c r="C78" s="54"/>
      <c r="D78" s="54"/>
      <c r="E78" s="54"/>
      <c r="F78" s="54"/>
      <c r="G78" s="54"/>
      <c r="H78" s="54"/>
      <c r="I78" s="54"/>
      <c r="J78" s="54"/>
      <c r="L78" s="54"/>
    </row>
    <row r="79" spans="2:13" ht="15.95" customHeight="1" x14ac:dyDescent="0.2">
      <c r="B79" s="54"/>
      <c r="C79" s="54"/>
      <c r="D79" s="54"/>
      <c r="E79" s="54"/>
      <c r="F79" s="54"/>
      <c r="G79" s="54"/>
      <c r="H79" s="54"/>
      <c r="I79" s="54"/>
      <c r="J79" s="54"/>
      <c r="L79" s="54"/>
    </row>
    <row r="80" spans="2:13" ht="15.95" customHeight="1" x14ac:dyDescent="0.2">
      <c r="B80" s="54"/>
      <c r="C80" s="54"/>
      <c r="D80" s="54"/>
      <c r="E80" s="54"/>
      <c r="F80" s="54"/>
      <c r="G80" s="54"/>
      <c r="H80" s="54"/>
      <c r="I80" s="54"/>
      <c r="J80" s="54"/>
      <c r="L80" s="54"/>
    </row>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565B5-E5F8-4F77-86B6-5267138BD16C}">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7"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8"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9" t="s">
        <v>26</v>
      </c>
    </row>
    <row r="31" spans="1:2" ht="15" customHeight="1" x14ac:dyDescent="0.2">
      <c r="A31" s="3" t="s">
        <v>27</v>
      </c>
      <c r="B31" s="3" t="s">
        <v>28</v>
      </c>
    </row>
    <row r="33" spans="1:2" ht="9" customHeight="1" x14ac:dyDescent="0.2"/>
    <row r="34" spans="1:2" ht="15" customHeight="1" x14ac:dyDescent="0.2">
      <c r="A34" s="5" t="s">
        <v>29</v>
      </c>
      <c r="B34" s="10"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10" t="s">
        <v>36</v>
      </c>
    </row>
    <row r="41" spans="1:2" ht="105" customHeight="1" x14ac:dyDescent="0.2">
      <c r="B41" s="10" t="s">
        <v>37</v>
      </c>
    </row>
  </sheetData>
  <mergeCells count="1">
    <mergeCell ref="B6:D6"/>
  </mergeCells>
  <hyperlinks>
    <hyperlink ref="B34" r:id="rId1" xr:uid="{95B7F500-AA82-4D57-B159-11E530CDE9ED}"/>
    <hyperlink ref="B40" r:id="rId2" xr:uid="{A9209178-02B8-428B-97F0-50A207E0C143}"/>
    <hyperlink ref="B41" r:id="rId3" display="https://statistik.arbeitsagentur.de/" xr:uid="{56C71B49-0CD4-4E36-A0FB-AECC69AB81DD}"/>
    <hyperlink ref="C30" r:id="rId4" display="Statistik-Service-Ost@arbeitsagentur.de" xr:uid="{57C67ECB-885C-4BAD-B69C-C1702458146C}"/>
    <hyperlink ref="B30" r:id="rId5" xr:uid="{D3569C91-E6EC-44F7-8CE5-F04B547456A3}"/>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E203-07BC-4A77-A082-1069FBAC244B}">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6"/>
      <c r="B1" s="35" t="s">
        <v>38</v>
      </c>
    </row>
    <row r="2" spans="1:6" ht="25.5" customHeight="1" x14ac:dyDescent="0.2">
      <c r="B2" s="206" t="s">
        <v>404</v>
      </c>
    </row>
    <row r="3" spans="1:6" ht="24.95" customHeight="1" x14ac:dyDescent="0.2">
      <c r="A3" s="417"/>
      <c r="B3" s="418" t="s">
        <v>405</v>
      </c>
    </row>
    <row r="4" spans="1:6" s="421" customFormat="1" ht="132.75" x14ac:dyDescent="0.2">
      <c r="A4" s="419"/>
      <c r="B4" s="420" t="s">
        <v>406</v>
      </c>
      <c r="C4" s="419"/>
      <c r="D4" s="419"/>
      <c r="E4" s="419"/>
      <c r="F4" s="419"/>
    </row>
    <row r="5" spans="1:6" s="421" customFormat="1" x14ac:dyDescent="0.2">
      <c r="A5" s="419"/>
      <c r="B5" s="420"/>
      <c r="C5" s="419"/>
      <c r="D5" s="419"/>
      <c r="E5" s="419"/>
      <c r="F5" s="419"/>
    </row>
    <row r="6" spans="1:6" s="421" customFormat="1" x14ac:dyDescent="0.2">
      <c r="A6" s="419"/>
      <c r="B6" s="422" t="s">
        <v>407</v>
      </c>
      <c r="C6" s="419"/>
      <c r="D6" s="419"/>
      <c r="E6" s="419"/>
      <c r="F6" s="419"/>
    </row>
    <row r="7" spans="1:6" x14ac:dyDescent="0.2">
      <c r="A7" s="417"/>
      <c r="B7" s="423"/>
      <c r="C7" s="417"/>
      <c r="D7" s="417"/>
      <c r="E7" s="417"/>
      <c r="F7" s="417"/>
    </row>
    <row r="8" spans="1:6" ht="150" customHeight="1" x14ac:dyDescent="0.2">
      <c r="A8" s="417"/>
      <c r="B8" s="424" t="s">
        <v>408</v>
      </c>
      <c r="C8" s="417"/>
      <c r="D8" s="417"/>
      <c r="E8" s="417"/>
      <c r="F8" s="417"/>
    </row>
    <row r="9" spans="1:6" x14ac:dyDescent="0.2">
      <c r="A9" s="417"/>
      <c r="B9" s="425" t="s">
        <v>409</v>
      </c>
      <c r="C9" s="417"/>
      <c r="D9" s="417"/>
      <c r="E9" s="417"/>
      <c r="F9" s="417"/>
    </row>
    <row r="10" spans="1:6" x14ac:dyDescent="0.2">
      <c r="A10" s="417"/>
      <c r="B10" s="426"/>
      <c r="C10" s="417"/>
      <c r="D10" s="417"/>
      <c r="E10" s="417"/>
      <c r="F10" s="417"/>
    </row>
    <row r="11" spans="1:6" ht="120" x14ac:dyDescent="0.2">
      <c r="A11" s="417"/>
      <c r="B11" s="424" t="s">
        <v>410</v>
      </c>
      <c r="C11" s="417"/>
      <c r="D11" s="417"/>
      <c r="E11" s="417"/>
      <c r="F11" s="417"/>
    </row>
    <row r="12" spans="1:6" x14ac:dyDescent="0.2">
      <c r="A12" s="417"/>
      <c r="B12" s="425" t="s">
        <v>411</v>
      </c>
      <c r="C12" s="417"/>
      <c r="D12" s="417"/>
      <c r="E12" s="417"/>
      <c r="F12" s="417"/>
    </row>
    <row r="13" spans="1:6" x14ac:dyDescent="0.2">
      <c r="A13" s="417"/>
      <c r="B13" s="424"/>
      <c r="C13" s="417"/>
      <c r="D13" s="417"/>
      <c r="E13" s="417"/>
      <c r="F13" s="417"/>
    </row>
    <row r="14" spans="1:6" ht="144" x14ac:dyDescent="0.2">
      <c r="A14" s="417"/>
      <c r="B14" s="424" t="s">
        <v>412</v>
      </c>
      <c r="C14" s="417"/>
      <c r="D14" s="417"/>
      <c r="E14" s="417"/>
      <c r="F14" s="417"/>
    </row>
    <row r="15" spans="1:6" x14ac:dyDescent="0.2">
      <c r="A15" s="417"/>
      <c r="B15" s="425" t="s">
        <v>413</v>
      </c>
      <c r="C15" s="417"/>
      <c r="D15" s="417"/>
      <c r="E15" s="417"/>
      <c r="F15" s="417"/>
    </row>
    <row r="16" spans="1:6" x14ac:dyDescent="0.2">
      <c r="A16" s="417"/>
      <c r="B16" s="423"/>
      <c r="C16" s="417"/>
      <c r="D16" s="417"/>
      <c r="E16" s="417"/>
      <c r="F16" s="417"/>
    </row>
    <row r="17" spans="1:6" ht="180" x14ac:dyDescent="0.2">
      <c r="A17" s="417"/>
      <c r="B17" s="424" t="s">
        <v>414</v>
      </c>
      <c r="C17" s="417"/>
      <c r="D17" s="417"/>
      <c r="E17" s="417"/>
      <c r="F17" s="417"/>
    </row>
    <row r="18" spans="1:6" x14ac:dyDescent="0.2">
      <c r="A18" s="417"/>
      <c r="B18" s="425" t="s">
        <v>415</v>
      </c>
      <c r="C18" s="417"/>
      <c r="D18" s="417"/>
      <c r="E18" s="417"/>
      <c r="F18" s="417"/>
    </row>
    <row r="19" spans="1:6" x14ac:dyDescent="0.2">
      <c r="A19" s="417"/>
      <c r="B19" s="424"/>
      <c r="C19" s="417"/>
      <c r="D19" s="417"/>
      <c r="E19" s="417"/>
      <c r="F19" s="417"/>
    </row>
    <row r="20" spans="1:6" ht="168" x14ac:dyDescent="0.2">
      <c r="A20" s="417"/>
      <c r="B20" s="424" t="s">
        <v>416</v>
      </c>
      <c r="C20" s="417"/>
      <c r="D20" s="417"/>
      <c r="E20" s="417"/>
      <c r="F20" s="417"/>
    </row>
    <row r="21" spans="1:6" x14ac:dyDescent="0.2">
      <c r="A21" s="417"/>
      <c r="B21" s="424"/>
      <c r="C21" s="417"/>
      <c r="D21" s="417"/>
      <c r="E21" s="417"/>
      <c r="F21" s="417"/>
    </row>
    <row r="22" spans="1:6" x14ac:dyDescent="0.2">
      <c r="A22" s="417"/>
      <c r="B22" s="423"/>
      <c r="C22" s="417"/>
      <c r="D22" s="417"/>
      <c r="E22" s="417"/>
      <c r="F22" s="417"/>
    </row>
    <row r="23" spans="1:6" x14ac:dyDescent="0.2">
      <c r="A23" s="417"/>
      <c r="B23" s="427" t="s">
        <v>417</v>
      </c>
      <c r="C23" s="417"/>
      <c r="D23" s="417"/>
      <c r="E23" s="417"/>
      <c r="F23" s="417"/>
    </row>
    <row r="24" spans="1:6" s="14" customFormat="1" ht="25.5" x14ac:dyDescent="0.2">
      <c r="A24" s="428"/>
      <c r="B24" s="429" t="s">
        <v>418</v>
      </c>
      <c r="C24" s="427"/>
      <c r="D24" s="427"/>
      <c r="E24" s="427"/>
      <c r="F24" s="427"/>
    </row>
    <row r="25" spans="1:6" x14ac:dyDescent="0.2">
      <c r="A25" s="430"/>
      <c r="B25" s="417"/>
      <c r="C25" s="417"/>
      <c r="D25" s="417"/>
      <c r="E25" s="417"/>
      <c r="F25" s="417"/>
    </row>
    <row r="26" spans="1:6" x14ac:dyDescent="0.2">
      <c r="A26" s="417"/>
      <c r="B26" s="417"/>
      <c r="C26" s="417"/>
      <c r="D26" s="417"/>
      <c r="E26" s="417"/>
      <c r="F26" s="417"/>
    </row>
    <row r="27" spans="1:6" x14ac:dyDescent="0.2">
      <c r="A27" s="417"/>
      <c r="B27" s="417"/>
      <c r="C27" s="417"/>
      <c r="D27" s="417"/>
      <c r="E27" s="417"/>
      <c r="F27" s="417"/>
    </row>
    <row r="28" spans="1:6" x14ac:dyDescent="0.2">
      <c r="A28" s="417"/>
      <c r="B28" s="417"/>
      <c r="C28" s="417"/>
      <c r="D28" s="417"/>
      <c r="E28" s="417"/>
      <c r="F28" s="417"/>
    </row>
    <row r="29" spans="1:6" x14ac:dyDescent="0.2">
      <c r="A29" s="417"/>
      <c r="B29" s="417"/>
      <c r="C29" s="417"/>
      <c r="D29" s="417"/>
      <c r="E29" s="417"/>
      <c r="F29" s="417"/>
    </row>
    <row r="30" spans="1:6" x14ac:dyDescent="0.2">
      <c r="A30" s="417"/>
      <c r="B30" s="417"/>
      <c r="C30" s="417"/>
      <c r="D30" s="417"/>
      <c r="E30" s="417"/>
      <c r="F30" s="417"/>
    </row>
    <row r="31" spans="1:6" x14ac:dyDescent="0.2">
      <c r="A31" s="417"/>
      <c r="B31" s="417"/>
      <c r="C31" s="417"/>
      <c r="D31" s="417"/>
      <c r="E31" s="417"/>
      <c r="F31" s="417"/>
    </row>
    <row r="32" spans="1:6" x14ac:dyDescent="0.2">
      <c r="A32" s="417"/>
      <c r="B32" s="417"/>
      <c r="C32" s="417"/>
      <c r="D32" s="417"/>
      <c r="E32" s="417"/>
      <c r="F32" s="417"/>
    </row>
    <row r="33" spans="1:6" x14ac:dyDescent="0.2">
      <c r="A33" s="426"/>
      <c r="B33" s="426"/>
      <c r="C33" s="426"/>
      <c r="D33" s="426"/>
      <c r="E33" s="426"/>
      <c r="F33" s="426"/>
    </row>
    <row r="34" spans="1:6" x14ac:dyDescent="0.2">
      <c r="A34" s="417"/>
      <c r="B34" s="417"/>
      <c r="C34" s="417"/>
      <c r="D34" s="417"/>
      <c r="E34" s="417"/>
      <c r="F34" s="417"/>
    </row>
    <row r="35" spans="1:6" x14ac:dyDescent="0.2">
      <c r="A35" s="417"/>
      <c r="B35" s="417"/>
      <c r="C35" s="417"/>
      <c r="D35" s="417"/>
      <c r="E35" s="417"/>
      <c r="F35" s="417"/>
    </row>
    <row r="36" spans="1:6" ht="8.1" customHeight="1" x14ac:dyDescent="0.2">
      <c r="A36" s="417"/>
      <c r="B36" s="417"/>
      <c r="C36" s="417"/>
      <c r="D36" s="417"/>
      <c r="E36" s="417"/>
      <c r="F36" s="417"/>
    </row>
    <row r="37" spans="1:6" ht="13.5" customHeight="1" x14ac:dyDescent="0.2">
      <c r="A37" s="417"/>
      <c r="B37" s="417"/>
      <c r="C37" s="417"/>
      <c r="D37" s="417"/>
      <c r="E37" s="417"/>
      <c r="F37" s="417"/>
    </row>
    <row r="38" spans="1:6" x14ac:dyDescent="0.2">
      <c r="A38" s="417"/>
      <c r="B38" s="417"/>
      <c r="C38" s="417"/>
      <c r="D38" s="417"/>
      <c r="E38" s="417"/>
      <c r="F38" s="417"/>
    </row>
    <row r="39" spans="1:6" x14ac:dyDescent="0.2">
      <c r="A39" s="417"/>
      <c r="B39" s="417"/>
      <c r="C39" s="417"/>
      <c r="D39" s="417"/>
      <c r="E39" s="417"/>
      <c r="F39" s="417"/>
    </row>
    <row r="40" spans="1:6" x14ac:dyDescent="0.2">
      <c r="A40" s="417"/>
      <c r="B40" s="417"/>
      <c r="C40" s="417"/>
      <c r="D40" s="417"/>
      <c r="E40" s="417"/>
      <c r="F40" s="417"/>
    </row>
    <row r="41" spans="1:6" x14ac:dyDescent="0.2">
      <c r="A41" s="417"/>
      <c r="B41" s="417"/>
      <c r="C41" s="417"/>
      <c r="D41" s="417"/>
      <c r="E41" s="417"/>
      <c r="F41" s="417"/>
    </row>
    <row r="42" spans="1:6" x14ac:dyDescent="0.2">
      <c r="A42" s="417"/>
      <c r="B42" s="417"/>
      <c r="C42" s="417"/>
      <c r="D42" s="417"/>
      <c r="E42" s="417"/>
      <c r="F42" s="417"/>
    </row>
    <row r="43" spans="1:6" ht="33" customHeight="1" x14ac:dyDescent="0.2">
      <c r="A43" s="417"/>
      <c r="B43" s="417"/>
      <c r="C43" s="417"/>
      <c r="D43" s="417"/>
      <c r="E43" s="417"/>
      <c r="F43" s="417"/>
    </row>
    <row r="44" spans="1:6" ht="16.5" customHeight="1" x14ac:dyDescent="0.2">
      <c r="A44" s="417"/>
      <c r="B44" s="417"/>
      <c r="C44" s="417"/>
      <c r="D44" s="417"/>
      <c r="E44" s="417"/>
      <c r="F44" s="417"/>
    </row>
    <row r="45" spans="1:6" x14ac:dyDescent="0.2">
      <c r="A45" s="417"/>
      <c r="B45" s="417"/>
      <c r="C45" s="417"/>
      <c r="D45" s="417"/>
      <c r="E45" s="417"/>
      <c r="F45" s="417"/>
    </row>
    <row r="46" spans="1:6" x14ac:dyDescent="0.2">
      <c r="A46" s="417"/>
      <c r="B46" s="417"/>
      <c r="C46" s="417"/>
      <c r="D46" s="417"/>
      <c r="E46" s="417"/>
      <c r="F46" s="417"/>
    </row>
    <row r="47" spans="1:6" x14ac:dyDescent="0.2">
      <c r="A47" s="417"/>
      <c r="B47" s="417"/>
      <c r="C47" s="417"/>
      <c r="D47" s="417"/>
      <c r="E47" s="417"/>
      <c r="F47" s="417"/>
    </row>
    <row r="48" spans="1:6" x14ac:dyDescent="0.2">
      <c r="A48" s="417"/>
      <c r="B48" s="417"/>
      <c r="C48" s="417"/>
      <c r="D48" s="417"/>
      <c r="E48" s="417"/>
      <c r="F48" s="417"/>
    </row>
    <row r="49" spans="1:6" x14ac:dyDescent="0.2">
      <c r="A49" s="417"/>
      <c r="B49" s="417"/>
      <c r="C49" s="417"/>
      <c r="D49" s="417"/>
      <c r="E49" s="417"/>
      <c r="F49" s="417"/>
    </row>
    <row r="50" spans="1:6" x14ac:dyDescent="0.2">
      <c r="A50" s="417"/>
      <c r="B50" s="417"/>
      <c r="C50" s="417"/>
      <c r="D50" s="417"/>
      <c r="E50" s="417"/>
      <c r="F50" s="417"/>
    </row>
    <row r="51" spans="1:6" x14ac:dyDescent="0.2">
      <c r="A51" s="417"/>
      <c r="B51" s="417"/>
      <c r="C51" s="417"/>
      <c r="D51" s="417"/>
      <c r="E51" s="417"/>
      <c r="F51" s="417"/>
    </row>
    <row r="52" spans="1:6" x14ac:dyDescent="0.2">
      <c r="A52" s="417"/>
      <c r="B52" s="417"/>
      <c r="C52" s="417"/>
      <c r="D52" s="417"/>
      <c r="E52" s="417"/>
      <c r="F52" s="417"/>
    </row>
    <row r="53" spans="1:6" x14ac:dyDescent="0.2">
      <c r="A53" s="417"/>
      <c r="B53" s="417"/>
      <c r="C53" s="417"/>
      <c r="D53" s="417"/>
      <c r="E53" s="417"/>
      <c r="F53" s="417"/>
    </row>
    <row r="54" spans="1:6" x14ac:dyDescent="0.2">
      <c r="A54" s="417"/>
      <c r="B54" s="417"/>
      <c r="C54" s="417"/>
      <c r="D54" s="417"/>
      <c r="E54" s="417"/>
      <c r="F54" s="417"/>
    </row>
    <row r="55" spans="1:6" x14ac:dyDescent="0.2">
      <c r="A55" s="417"/>
      <c r="B55" s="417"/>
      <c r="C55" s="417"/>
      <c r="D55" s="417"/>
      <c r="E55" s="417"/>
      <c r="F55" s="417"/>
    </row>
    <row r="56" spans="1:6" x14ac:dyDescent="0.2">
      <c r="A56" s="417"/>
      <c r="B56" s="417"/>
      <c r="C56" s="417"/>
      <c r="D56" s="417"/>
      <c r="E56" s="417"/>
      <c r="F56" s="417"/>
    </row>
    <row r="57" spans="1:6" x14ac:dyDescent="0.2">
      <c r="A57" s="417"/>
      <c r="B57" s="417"/>
      <c r="C57" s="417"/>
      <c r="D57" s="417"/>
      <c r="E57" s="417"/>
      <c r="F57" s="417"/>
    </row>
    <row r="58" spans="1:6" x14ac:dyDescent="0.2">
      <c r="A58" s="417"/>
      <c r="B58" s="417"/>
      <c r="C58" s="417"/>
      <c r="D58" s="417"/>
      <c r="E58" s="417"/>
      <c r="F58" s="417"/>
    </row>
    <row r="59" spans="1:6" x14ac:dyDescent="0.2">
      <c r="A59" s="417"/>
      <c r="B59" s="417"/>
      <c r="C59" s="417"/>
      <c r="D59" s="417"/>
      <c r="E59" s="417"/>
      <c r="F59" s="417"/>
    </row>
    <row r="60" spans="1:6" x14ac:dyDescent="0.2">
      <c r="A60" s="417"/>
      <c r="B60" s="417"/>
      <c r="C60" s="417"/>
      <c r="D60" s="417"/>
      <c r="E60" s="417"/>
      <c r="F60" s="417"/>
    </row>
    <row r="61" spans="1:6" x14ac:dyDescent="0.2">
      <c r="A61" s="417"/>
      <c r="B61" s="417"/>
      <c r="C61" s="417"/>
      <c r="D61" s="417"/>
      <c r="E61" s="417"/>
      <c r="F61" s="417"/>
    </row>
    <row r="62" spans="1:6" x14ac:dyDescent="0.2">
      <c r="A62" s="417"/>
      <c r="B62" s="417"/>
      <c r="C62" s="417"/>
      <c r="D62" s="417"/>
      <c r="E62" s="417"/>
      <c r="F62" s="417"/>
    </row>
    <row r="63" spans="1:6" x14ac:dyDescent="0.2">
      <c r="A63" s="417"/>
      <c r="B63" s="417"/>
      <c r="C63" s="417"/>
      <c r="D63" s="417"/>
      <c r="E63" s="417"/>
      <c r="F63" s="417"/>
    </row>
    <row r="64" spans="1:6" x14ac:dyDescent="0.2">
      <c r="A64" s="417"/>
      <c r="B64" s="417"/>
      <c r="C64" s="417"/>
      <c r="D64" s="417"/>
      <c r="E64" s="417"/>
      <c r="F64" s="417"/>
    </row>
    <row r="65" spans="1:6" x14ac:dyDescent="0.2">
      <c r="A65" s="417"/>
      <c r="B65" s="417"/>
      <c r="C65" s="417"/>
      <c r="D65" s="417"/>
      <c r="E65" s="417"/>
      <c r="F65" s="417"/>
    </row>
    <row r="66" spans="1:6" x14ac:dyDescent="0.2">
      <c r="A66" s="417"/>
      <c r="B66" s="417"/>
      <c r="C66" s="417"/>
      <c r="D66" s="417"/>
      <c r="E66" s="417"/>
      <c r="F66" s="417"/>
    </row>
    <row r="67" spans="1:6" x14ac:dyDescent="0.2">
      <c r="A67" s="417"/>
      <c r="B67" s="417"/>
      <c r="C67" s="417"/>
      <c r="D67" s="417"/>
      <c r="E67" s="417"/>
      <c r="F67" s="417"/>
    </row>
    <row r="68" spans="1:6" x14ac:dyDescent="0.2">
      <c r="A68" s="417"/>
      <c r="B68" s="417"/>
      <c r="C68" s="417"/>
      <c r="D68" s="417"/>
      <c r="E68" s="417"/>
      <c r="F68" s="417"/>
    </row>
    <row r="69" spans="1:6" x14ac:dyDescent="0.2">
      <c r="A69" s="417"/>
      <c r="B69" s="417"/>
      <c r="C69" s="417"/>
      <c r="D69" s="417"/>
      <c r="E69" s="417"/>
      <c r="F69" s="417"/>
    </row>
    <row r="70" spans="1:6" x14ac:dyDescent="0.2">
      <c r="A70" s="417"/>
      <c r="B70" s="417"/>
      <c r="C70" s="417"/>
      <c r="D70" s="417"/>
      <c r="E70" s="417"/>
      <c r="F70" s="417"/>
    </row>
    <row r="71" spans="1:6" x14ac:dyDescent="0.2">
      <c r="A71" s="417"/>
      <c r="B71" s="417"/>
      <c r="C71" s="417"/>
      <c r="D71" s="417"/>
      <c r="E71" s="417"/>
      <c r="F71" s="417"/>
    </row>
    <row r="72" spans="1:6" x14ac:dyDescent="0.2">
      <c r="A72" s="417"/>
      <c r="B72" s="417"/>
      <c r="C72" s="417"/>
      <c r="D72" s="417"/>
      <c r="E72" s="417"/>
      <c r="F72" s="417"/>
    </row>
    <row r="73" spans="1:6" x14ac:dyDescent="0.2">
      <c r="A73" s="417"/>
      <c r="B73" s="417"/>
      <c r="C73" s="417"/>
      <c r="D73" s="417"/>
      <c r="E73" s="417"/>
      <c r="F73" s="417"/>
    </row>
    <row r="74" spans="1:6" x14ac:dyDescent="0.2">
      <c r="A74" s="417"/>
      <c r="B74" s="417"/>
      <c r="C74" s="417"/>
      <c r="D74" s="417"/>
      <c r="E74" s="417"/>
      <c r="F74" s="417"/>
    </row>
    <row r="75" spans="1:6" x14ac:dyDescent="0.2">
      <c r="A75" s="417"/>
      <c r="B75" s="417"/>
      <c r="C75" s="417"/>
      <c r="D75" s="417"/>
      <c r="E75" s="417"/>
      <c r="F75" s="417"/>
    </row>
    <row r="76" spans="1:6" x14ac:dyDescent="0.2">
      <c r="A76" s="417"/>
      <c r="B76" s="417"/>
      <c r="C76" s="417"/>
      <c r="D76" s="417"/>
      <c r="E76" s="417"/>
      <c r="F76" s="417"/>
    </row>
    <row r="77" spans="1:6" x14ac:dyDescent="0.2">
      <c r="A77" s="417"/>
      <c r="B77" s="417"/>
      <c r="C77" s="417"/>
      <c r="D77" s="417"/>
      <c r="E77" s="417"/>
      <c r="F77" s="417"/>
    </row>
    <row r="78" spans="1:6" x14ac:dyDescent="0.2">
      <c r="A78" s="417"/>
      <c r="B78" s="417"/>
      <c r="C78" s="417"/>
      <c r="D78" s="417"/>
      <c r="E78" s="417"/>
      <c r="F78" s="417"/>
    </row>
    <row r="79" spans="1:6" x14ac:dyDescent="0.2">
      <c r="A79" s="417"/>
      <c r="B79" s="417"/>
      <c r="C79" s="417"/>
      <c r="D79" s="417"/>
      <c r="E79" s="417"/>
      <c r="F79" s="417"/>
    </row>
    <row r="80" spans="1:6" x14ac:dyDescent="0.2">
      <c r="A80" s="417"/>
      <c r="B80" s="417"/>
      <c r="C80" s="417"/>
      <c r="D80" s="417"/>
      <c r="E80" s="417"/>
      <c r="F80" s="417"/>
    </row>
    <row r="81" spans="1:6" x14ac:dyDescent="0.2">
      <c r="A81" s="417"/>
      <c r="B81" s="417"/>
      <c r="C81" s="417"/>
      <c r="D81" s="417"/>
      <c r="E81" s="417"/>
      <c r="F81" s="417"/>
    </row>
    <row r="82" spans="1:6" x14ac:dyDescent="0.2">
      <c r="A82" s="417"/>
      <c r="B82" s="417"/>
      <c r="C82" s="417"/>
      <c r="D82" s="417"/>
      <c r="E82" s="417"/>
      <c r="F82" s="417"/>
    </row>
    <row r="83" spans="1:6" x14ac:dyDescent="0.2">
      <c r="A83" s="417"/>
      <c r="B83" s="417"/>
      <c r="C83" s="417"/>
      <c r="D83" s="417"/>
      <c r="E83" s="417"/>
      <c r="F83" s="417"/>
    </row>
    <row r="84" spans="1:6" x14ac:dyDescent="0.2">
      <c r="A84" s="417"/>
      <c r="B84" s="417"/>
      <c r="C84" s="417"/>
      <c r="D84" s="417"/>
      <c r="E84" s="417"/>
      <c r="F84" s="417"/>
    </row>
    <row r="85" spans="1:6" x14ac:dyDescent="0.2">
      <c r="A85" s="417"/>
      <c r="B85" s="417"/>
      <c r="C85" s="417"/>
      <c r="D85" s="417"/>
      <c r="E85" s="417"/>
      <c r="F85" s="417"/>
    </row>
    <row r="86" spans="1:6" x14ac:dyDescent="0.2">
      <c r="A86" s="417"/>
      <c r="B86" s="417"/>
      <c r="C86" s="417"/>
      <c r="D86" s="417"/>
      <c r="E86" s="417"/>
      <c r="F86" s="417"/>
    </row>
    <row r="87" spans="1:6" x14ac:dyDescent="0.2">
      <c r="A87" s="417"/>
      <c r="B87" s="417"/>
      <c r="C87" s="417"/>
      <c r="D87" s="417"/>
      <c r="E87" s="417"/>
      <c r="F87" s="417"/>
    </row>
    <row r="88" spans="1:6" x14ac:dyDescent="0.2">
      <c r="A88" s="417"/>
      <c r="B88" s="417"/>
      <c r="C88" s="417"/>
      <c r="D88" s="417"/>
      <c r="E88" s="417"/>
      <c r="F88" s="417"/>
    </row>
    <row r="89" spans="1:6" x14ac:dyDescent="0.2">
      <c r="A89" s="417"/>
      <c r="B89" s="417"/>
      <c r="C89" s="417"/>
      <c r="D89" s="417"/>
      <c r="E89" s="417"/>
      <c r="F89" s="417"/>
    </row>
    <row r="90" spans="1:6" x14ac:dyDescent="0.2">
      <c r="A90" s="417"/>
      <c r="B90" s="417"/>
      <c r="C90" s="417"/>
      <c r="D90" s="417"/>
      <c r="E90" s="417"/>
      <c r="F90" s="417"/>
    </row>
    <row r="91" spans="1:6" x14ac:dyDescent="0.2">
      <c r="A91" s="417"/>
      <c r="B91" s="417"/>
      <c r="C91" s="417"/>
      <c r="D91" s="417"/>
      <c r="E91" s="417"/>
      <c r="F91" s="417"/>
    </row>
    <row r="92" spans="1:6" x14ac:dyDescent="0.2">
      <c r="A92" s="417"/>
      <c r="B92" s="417"/>
      <c r="C92" s="417"/>
      <c r="D92" s="417"/>
      <c r="E92" s="417"/>
      <c r="F92" s="417"/>
    </row>
    <row r="93" spans="1:6" x14ac:dyDescent="0.2">
      <c r="A93" s="417"/>
      <c r="B93" s="417"/>
      <c r="C93" s="417"/>
      <c r="D93" s="417"/>
      <c r="E93" s="417"/>
      <c r="F93" s="417"/>
    </row>
    <row r="94" spans="1:6" x14ac:dyDescent="0.2">
      <c r="A94" s="417"/>
      <c r="B94" s="417"/>
      <c r="C94" s="417"/>
      <c r="D94" s="417"/>
      <c r="E94" s="417"/>
      <c r="F94" s="417"/>
    </row>
    <row r="95" spans="1:6" x14ac:dyDescent="0.2">
      <c r="A95" s="417"/>
      <c r="B95" s="417"/>
      <c r="C95" s="417"/>
      <c r="D95" s="417"/>
      <c r="E95" s="417"/>
      <c r="F95" s="417"/>
    </row>
    <row r="96" spans="1:6" x14ac:dyDescent="0.2">
      <c r="A96" s="417"/>
      <c r="B96" s="417"/>
      <c r="C96" s="417"/>
      <c r="D96" s="417"/>
      <c r="E96" s="417"/>
      <c r="F96" s="417"/>
    </row>
    <row r="97" spans="1:6" x14ac:dyDescent="0.2">
      <c r="A97" s="417"/>
      <c r="B97" s="417"/>
      <c r="C97" s="417"/>
      <c r="D97" s="417"/>
      <c r="E97" s="417"/>
      <c r="F97" s="417"/>
    </row>
    <row r="98" spans="1:6" x14ac:dyDescent="0.2">
      <c r="A98" s="417"/>
      <c r="B98" s="417"/>
      <c r="C98" s="417"/>
      <c r="D98" s="417"/>
      <c r="E98" s="417"/>
      <c r="F98" s="417"/>
    </row>
    <row r="99" spans="1:6" x14ac:dyDescent="0.2">
      <c r="A99" s="417"/>
      <c r="B99" s="417"/>
      <c r="C99" s="417"/>
      <c r="D99" s="417"/>
      <c r="E99" s="417"/>
      <c r="F99" s="417"/>
    </row>
    <row r="100" spans="1:6" x14ac:dyDescent="0.2">
      <c r="A100" s="417"/>
      <c r="B100" s="417"/>
      <c r="C100" s="417"/>
      <c r="D100" s="417"/>
      <c r="E100" s="417"/>
      <c r="F100" s="417"/>
    </row>
    <row r="101" spans="1:6" x14ac:dyDescent="0.2">
      <c r="A101" s="417"/>
      <c r="B101" s="417"/>
      <c r="C101" s="417"/>
      <c r="D101" s="417"/>
      <c r="E101" s="417"/>
      <c r="F101" s="417"/>
    </row>
    <row r="102" spans="1:6" x14ac:dyDescent="0.2">
      <c r="A102" s="417"/>
      <c r="B102" s="417"/>
      <c r="C102" s="417"/>
      <c r="D102" s="417"/>
      <c r="E102" s="417"/>
      <c r="F102" s="417"/>
    </row>
    <row r="103" spans="1:6" x14ac:dyDescent="0.2">
      <c r="A103" s="417"/>
      <c r="B103" s="417"/>
      <c r="C103" s="417"/>
      <c r="D103" s="417"/>
      <c r="E103" s="417"/>
      <c r="F103" s="417"/>
    </row>
    <row r="104" spans="1:6" x14ac:dyDescent="0.2">
      <c r="A104" s="417"/>
      <c r="B104" s="417"/>
      <c r="C104" s="417"/>
      <c r="D104" s="417"/>
      <c r="E104" s="417"/>
      <c r="F104" s="417"/>
    </row>
    <row r="105" spans="1:6" x14ac:dyDescent="0.2">
      <c r="A105" s="417"/>
      <c r="B105" s="417"/>
      <c r="C105" s="417"/>
      <c r="D105" s="417"/>
      <c r="E105" s="417"/>
      <c r="F105" s="417"/>
    </row>
    <row r="106" spans="1:6" x14ac:dyDescent="0.2">
      <c r="A106" s="417"/>
      <c r="B106" s="417"/>
      <c r="C106" s="417"/>
      <c r="D106" s="417"/>
      <c r="E106" s="417"/>
      <c r="F106" s="417"/>
    </row>
    <row r="107" spans="1:6" x14ac:dyDescent="0.2">
      <c r="A107" s="417"/>
      <c r="B107" s="417"/>
      <c r="C107" s="417"/>
      <c r="D107" s="417"/>
      <c r="E107" s="417"/>
      <c r="F107" s="417"/>
    </row>
    <row r="108" spans="1:6" x14ac:dyDescent="0.2">
      <c r="A108" s="417"/>
      <c r="B108" s="417"/>
      <c r="C108" s="417"/>
      <c r="D108" s="417"/>
      <c r="E108" s="417"/>
      <c r="F108" s="417"/>
    </row>
    <row r="109" spans="1:6" x14ac:dyDescent="0.2">
      <c r="A109" s="417"/>
      <c r="B109" s="417"/>
      <c r="C109" s="417"/>
      <c r="D109" s="417"/>
      <c r="E109" s="417"/>
      <c r="F109" s="417"/>
    </row>
    <row r="110" spans="1:6" x14ac:dyDescent="0.2">
      <c r="A110" s="417"/>
      <c r="B110" s="417"/>
      <c r="C110" s="417"/>
      <c r="D110" s="417"/>
      <c r="E110" s="417"/>
      <c r="F110" s="417"/>
    </row>
    <row r="111" spans="1:6" x14ac:dyDescent="0.2">
      <c r="A111" s="417"/>
      <c r="B111" s="417"/>
      <c r="C111" s="417"/>
      <c r="D111" s="417"/>
      <c r="E111" s="417"/>
      <c r="F111" s="417"/>
    </row>
    <row r="112" spans="1:6" x14ac:dyDescent="0.2">
      <c r="A112" s="417"/>
      <c r="B112" s="417"/>
      <c r="C112" s="417"/>
      <c r="D112" s="417"/>
      <c r="E112" s="417"/>
      <c r="F112" s="417"/>
    </row>
    <row r="113" spans="1:6" x14ac:dyDescent="0.2">
      <c r="A113" s="417"/>
      <c r="B113" s="417"/>
      <c r="C113" s="417"/>
      <c r="D113" s="417"/>
      <c r="E113" s="417"/>
      <c r="F113" s="417"/>
    </row>
    <row r="114" spans="1:6" x14ac:dyDescent="0.2">
      <c r="A114" s="417"/>
      <c r="B114" s="417"/>
      <c r="C114" s="417"/>
      <c r="D114" s="417"/>
      <c r="E114" s="417"/>
      <c r="F114" s="417"/>
    </row>
    <row r="115" spans="1:6" x14ac:dyDescent="0.2">
      <c r="A115" s="417"/>
      <c r="B115" s="417"/>
      <c r="C115" s="417"/>
      <c r="D115" s="417"/>
      <c r="E115" s="417"/>
      <c r="F115" s="417"/>
    </row>
    <row r="116" spans="1:6" x14ac:dyDescent="0.2">
      <c r="A116" s="417"/>
      <c r="B116" s="417"/>
      <c r="C116" s="417"/>
      <c r="D116" s="417"/>
      <c r="E116" s="417"/>
      <c r="F116" s="417"/>
    </row>
    <row r="117" spans="1:6" x14ac:dyDescent="0.2">
      <c r="A117" s="417"/>
      <c r="B117" s="417"/>
      <c r="C117" s="417"/>
      <c r="D117" s="417"/>
      <c r="E117" s="417"/>
      <c r="F117" s="417"/>
    </row>
    <row r="118" spans="1:6" x14ac:dyDescent="0.2">
      <c r="A118" s="417"/>
      <c r="B118" s="417"/>
      <c r="C118" s="417"/>
      <c r="D118" s="417"/>
      <c r="E118" s="417"/>
      <c r="F118" s="417"/>
    </row>
    <row r="119" spans="1:6" x14ac:dyDescent="0.2">
      <c r="A119" s="417"/>
      <c r="B119" s="417"/>
      <c r="C119" s="417"/>
      <c r="D119" s="417"/>
      <c r="E119" s="417"/>
      <c r="F119" s="417"/>
    </row>
    <row r="120" spans="1:6" x14ac:dyDescent="0.2">
      <c r="A120" s="417"/>
      <c r="B120" s="417"/>
      <c r="C120" s="417"/>
      <c r="D120" s="417"/>
      <c r="E120" s="417"/>
      <c r="F120" s="417"/>
    </row>
    <row r="121" spans="1:6" x14ac:dyDescent="0.2">
      <c r="A121" s="417"/>
      <c r="B121" s="417"/>
      <c r="C121" s="417"/>
      <c r="D121" s="417"/>
      <c r="E121" s="417"/>
      <c r="F121" s="417"/>
    </row>
    <row r="122" spans="1:6" x14ac:dyDescent="0.2">
      <c r="A122" s="417"/>
      <c r="B122" s="417"/>
      <c r="C122" s="417"/>
      <c r="D122" s="417"/>
      <c r="E122" s="417"/>
      <c r="F122" s="417"/>
    </row>
    <row r="123" spans="1:6" x14ac:dyDescent="0.2">
      <c r="A123" s="417"/>
      <c r="B123" s="417"/>
      <c r="C123" s="417"/>
      <c r="D123" s="417"/>
      <c r="E123" s="417"/>
      <c r="F123" s="417"/>
    </row>
    <row r="124" spans="1:6" x14ac:dyDescent="0.2">
      <c r="A124" s="417"/>
      <c r="B124" s="417"/>
      <c r="C124" s="417"/>
      <c r="D124" s="417"/>
      <c r="E124" s="417"/>
      <c r="F124" s="417"/>
    </row>
    <row r="125" spans="1:6" x14ac:dyDescent="0.2">
      <c r="A125" s="417"/>
      <c r="B125" s="417"/>
      <c r="C125" s="417"/>
      <c r="D125" s="417"/>
      <c r="E125" s="417"/>
      <c r="F125" s="417"/>
    </row>
    <row r="126" spans="1:6" x14ac:dyDescent="0.2">
      <c r="A126" s="417"/>
      <c r="B126" s="417"/>
      <c r="C126" s="417"/>
      <c r="D126" s="417"/>
      <c r="E126" s="417"/>
      <c r="F126" s="417"/>
    </row>
    <row r="127" spans="1:6" x14ac:dyDescent="0.2">
      <c r="A127" s="417"/>
      <c r="B127" s="417"/>
      <c r="C127" s="417"/>
      <c r="D127" s="417"/>
      <c r="E127" s="417"/>
      <c r="F127" s="417"/>
    </row>
    <row r="128" spans="1:6" x14ac:dyDescent="0.2">
      <c r="A128" s="417"/>
      <c r="B128" s="417"/>
      <c r="C128" s="417"/>
      <c r="D128" s="417"/>
      <c r="E128" s="417"/>
      <c r="F128" s="417"/>
    </row>
    <row r="129" spans="1:6" x14ac:dyDescent="0.2">
      <c r="A129" s="417"/>
      <c r="B129" s="417"/>
      <c r="C129" s="417"/>
      <c r="D129" s="417"/>
      <c r="E129" s="417"/>
      <c r="F129" s="417"/>
    </row>
    <row r="130" spans="1:6" x14ac:dyDescent="0.2">
      <c r="A130" s="417"/>
      <c r="B130" s="417"/>
      <c r="C130" s="417"/>
      <c r="D130" s="417"/>
      <c r="E130" s="417"/>
      <c r="F130" s="417"/>
    </row>
    <row r="131" spans="1:6" x14ac:dyDescent="0.2">
      <c r="A131" s="417"/>
      <c r="B131" s="417"/>
      <c r="C131" s="417"/>
      <c r="D131" s="417"/>
      <c r="E131" s="417"/>
      <c r="F131" s="417"/>
    </row>
    <row r="132" spans="1:6" x14ac:dyDescent="0.2">
      <c r="A132" s="417"/>
      <c r="B132" s="417"/>
      <c r="C132" s="417"/>
      <c r="D132" s="417"/>
      <c r="E132" s="417"/>
      <c r="F132" s="417"/>
    </row>
    <row r="133" spans="1:6" x14ac:dyDescent="0.2">
      <c r="A133" s="417"/>
      <c r="B133" s="417"/>
      <c r="C133" s="417"/>
      <c r="D133" s="417"/>
      <c r="E133" s="417"/>
      <c r="F133" s="417"/>
    </row>
    <row r="134" spans="1:6" x14ac:dyDescent="0.2">
      <c r="A134" s="417"/>
      <c r="B134" s="417"/>
      <c r="C134" s="417"/>
      <c r="D134" s="417"/>
      <c r="E134" s="417"/>
      <c r="F134" s="417"/>
    </row>
    <row r="135" spans="1:6" x14ac:dyDescent="0.2">
      <c r="A135" s="417"/>
      <c r="B135" s="417"/>
      <c r="C135" s="417"/>
      <c r="D135" s="417"/>
      <c r="E135" s="417"/>
      <c r="F135" s="417"/>
    </row>
    <row r="136" spans="1:6" x14ac:dyDescent="0.2">
      <c r="A136" s="417"/>
      <c r="B136" s="417"/>
      <c r="C136" s="417"/>
      <c r="D136" s="417"/>
      <c r="E136" s="417"/>
      <c r="F136" s="417"/>
    </row>
    <row r="137" spans="1:6" x14ac:dyDescent="0.2">
      <c r="A137" s="417"/>
      <c r="B137" s="417"/>
      <c r="C137" s="417"/>
      <c r="D137" s="417"/>
      <c r="E137" s="417"/>
      <c r="F137" s="417"/>
    </row>
    <row r="138" spans="1:6" x14ac:dyDescent="0.2">
      <c r="A138" s="417"/>
      <c r="B138" s="417"/>
      <c r="C138" s="417"/>
      <c r="D138" s="417"/>
      <c r="E138" s="417"/>
      <c r="F138" s="417"/>
    </row>
    <row r="139" spans="1:6" x14ac:dyDescent="0.2">
      <c r="A139" s="417"/>
      <c r="B139" s="417"/>
      <c r="C139" s="417"/>
      <c r="D139" s="417"/>
      <c r="E139" s="417"/>
      <c r="F139" s="417"/>
    </row>
    <row r="140" spans="1:6" x14ac:dyDescent="0.2">
      <c r="A140" s="417"/>
      <c r="B140" s="417"/>
      <c r="C140" s="417"/>
      <c r="D140" s="417"/>
      <c r="E140" s="417"/>
      <c r="F140" s="417"/>
    </row>
    <row r="141" spans="1:6" x14ac:dyDescent="0.2">
      <c r="A141" s="417"/>
      <c r="B141" s="417"/>
      <c r="C141" s="417"/>
      <c r="D141" s="417"/>
      <c r="E141" s="417"/>
      <c r="F141" s="417"/>
    </row>
    <row r="142" spans="1:6" x14ac:dyDescent="0.2">
      <c r="A142" s="417"/>
      <c r="B142" s="417"/>
      <c r="C142" s="417"/>
      <c r="D142" s="417"/>
      <c r="E142" s="417"/>
      <c r="F142" s="417"/>
    </row>
    <row r="143" spans="1:6" x14ac:dyDescent="0.2">
      <c r="A143" s="417"/>
      <c r="B143" s="417"/>
      <c r="C143" s="417"/>
      <c r="D143" s="417"/>
      <c r="E143" s="417"/>
      <c r="F143" s="417"/>
    </row>
    <row r="144" spans="1:6" x14ac:dyDescent="0.2">
      <c r="A144" s="417"/>
      <c r="B144" s="417"/>
      <c r="C144" s="417"/>
      <c r="D144" s="417"/>
      <c r="E144" s="417"/>
      <c r="F144" s="417"/>
    </row>
    <row r="145" spans="1:6" x14ac:dyDescent="0.2">
      <c r="A145" s="417"/>
      <c r="B145" s="417"/>
      <c r="C145" s="417"/>
      <c r="D145" s="417"/>
      <c r="E145" s="417"/>
      <c r="F145" s="417"/>
    </row>
    <row r="146" spans="1:6" x14ac:dyDescent="0.2">
      <c r="A146" s="417"/>
      <c r="B146" s="417"/>
      <c r="C146" s="417"/>
      <c r="D146" s="417"/>
      <c r="E146" s="417"/>
      <c r="F146" s="417"/>
    </row>
    <row r="147" spans="1:6" x14ac:dyDescent="0.2">
      <c r="A147" s="417"/>
      <c r="B147" s="417"/>
      <c r="C147" s="417"/>
      <c r="D147" s="417"/>
      <c r="E147" s="417"/>
      <c r="F147" s="417"/>
    </row>
    <row r="148" spans="1:6" x14ac:dyDescent="0.2">
      <c r="A148" s="417"/>
      <c r="B148" s="417"/>
      <c r="C148" s="417"/>
      <c r="D148" s="417"/>
      <c r="E148" s="417"/>
      <c r="F148" s="417"/>
    </row>
    <row r="149" spans="1:6" x14ac:dyDescent="0.2">
      <c r="A149" s="417"/>
      <c r="B149" s="417"/>
      <c r="C149" s="417"/>
      <c r="D149" s="417"/>
      <c r="E149" s="417"/>
      <c r="F149" s="417"/>
    </row>
    <row r="150" spans="1:6" x14ac:dyDescent="0.2">
      <c r="A150" s="417"/>
      <c r="B150" s="417"/>
      <c r="C150" s="417"/>
      <c r="D150" s="417"/>
      <c r="E150" s="417"/>
      <c r="F150" s="417"/>
    </row>
    <row r="151" spans="1:6" x14ac:dyDescent="0.2">
      <c r="A151" s="417"/>
      <c r="B151" s="417"/>
      <c r="C151" s="417"/>
      <c r="D151" s="417"/>
      <c r="E151" s="417"/>
      <c r="F151" s="417"/>
    </row>
    <row r="152" spans="1:6" x14ac:dyDescent="0.2">
      <c r="A152" s="417"/>
      <c r="B152" s="417"/>
      <c r="C152" s="417"/>
      <c r="D152" s="417"/>
      <c r="E152" s="417"/>
      <c r="F152" s="417"/>
    </row>
    <row r="153" spans="1:6" x14ac:dyDescent="0.2">
      <c r="A153" s="417"/>
      <c r="B153" s="417"/>
      <c r="C153" s="417"/>
      <c r="D153" s="417"/>
      <c r="E153" s="417"/>
      <c r="F153" s="417"/>
    </row>
    <row r="154" spans="1:6" x14ac:dyDescent="0.2">
      <c r="A154" s="417"/>
      <c r="B154" s="417"/>
      <c r="C154" s="417"/>
      <c r="D154" s="417"/>
      <c r="E154" s="417"/>
      <c r="F154" s="417"/>
    </row>
    <row r="155" spans="1:6" x14ac:dyDescent="0.2">
      <c r="A155" s="417"/>
      <c r="B155" s="417"/>
      <c r="C155" s="417"/>
      <c r="D155" s="417"/>
      <c r="E155" s="417"/>
      <c r="F155" s="417"/>
    </row>
    <row r="156" spans="1:6" x14ac:dyDescent="0.2">
      <c r="A156" s="417"/>
      <c r="B156" s="417"/>
      <c r="C156" s="417"/>
      <c r="D156" s="417"/>
      <c r="E156" s="417"/>
      <c r="F156" s="417"/>
    </row>
    <row r="157" spans="1:6" x14ac:dyDescent="0.2">
      <c r="A157" s="417"/>
      <c r="B157" s="417"/>
      <c r="C157" s="417"/>
      <c r="D157" s="417"/>
      <c r="E157" s="417"/>
      <c r="F157" s="417"/>
    </row>
    <row r="158" spans="1:6" x14ac:dyDescent="0.2">
      <c r="A158" s="417"/>
      <c r="B158" s="417"/>
      <c r="C158" s="417"/>
      <c r="D158" s="417"/>
      <c r="E158" s="417"/>
      <c r="F158" s="417"/>
    </row>
    <row r="159" spans="1:6" x14ac:dyDescent="0.2">
      <c r="A159" s="417"/>
      <c r="B159" s="417"/>
      <c r="C159" s="417"/>
      <c r="D159" s="417"/>
      <c r="E159" s="417"/>
      <c r="F159" s="417"/>
    </row>
    <row r="160" spans="1:6" x14ac:dyDescent="0.2">
      <c r="A160" s="417"/>
      <c r="B160" s="417"/>
      <c r="C160" s="417"/>
      <c r="D160" s="417"/>
      <c r="E160" s="417"/>
      <c r="F160" s="417"/>
    </row>
    <row r="161" spans="1:6" x14ac:dyDescent="0.2">
      <c r="A161" s="417"/>
      <c r="B161" s="417"/>
      <c r="C161" s="417"/>
      <c r="D161" s="417"/>
      <c r="E161" s="417"/>
      <c r="F161" s="417"/>
    </row>
    <row r="162" spans="1:6" x14ac:dyDescent="0.2">
      <c r="A162" s="417"/>
      <c r="B162" s="417"/>
      <c r="C162" s="417"/>
      <c r="D162" s="417"/>
      <c r="E162" s="417"/>
      <c r="F162" s="417"/>
    </row>
    <row r="163" spans="1:6" x14ac:dyDescent="0.2">
      <c r="A163" s="417"/>
      <c r="B163" s="417"/>
      <c r="C163" s="417"/>
      <c r="D163" s="417"/>
      <c r="E163" s="417"/>
      <c r="F163" s="417"/>
    </row>
    <row r="164" spans="1:6" x14ac:dyDescent="0.2">
      <c r="A164" s="417"/>
      <c r="B164" s="417"/>
      <c r="C164" s="417"/>
      <c r="D164" s="417"/>
      <c r="E164" s="417"/>
      <c r="F164" s="417"/>
    </row>
    <row r="165" spans="1:6" x14ac:dyDescent="0.2">
      <c r="A165" s="417"/>
      <c r="B165" s="417"/>
      <c r="C165" s="417"/>
      <c r="D165" s="417"/>
      <c r="E165" s="417"/>
      <c r="F165" s="417"/>
    </row>
    <row r="166" spans="1:6" x14ac:dyDescent="0.2">
      <c r="A166" s="417"/>
      <c r="B166" s="417"/>
      <c r="C166" s="417"/>
      <c r="D166" s="417"/>
      <c r="E166" s="417"/>
      <c r="F166" s="417"/>
    </row>
    <row r="167" spans="1:6" x14ac:dyDescent="0.2">
      <c r="A167" s="417"/>
      <c r="B167" s="417"/>
      <c r="C167" s="417"/>
      <c r="D167" s="417"/>
      <c r="E167" s="417"/>
      <c r="F167" s="417"/>
    </row>
    <row r="168" spans="1:6" x14ac:dyDescent="0.2">
      <c r="A168" s="417"/>
      <c r="B168" s="417"/>
      <c r="C168" s="417"/>
      <c r="D168" s="417"/>
      <c r="E168" s="417"/>
      <c r="F168" s="417"/>
    </row>
    <row r="169" spans="1:6" x14ac:dyDescent="0.2">
      <c r="A169" s="417"/>
      <c r="B169" s="417"/>
      <c r="C169" s="417"/>
      <c r="D169" s="417"/>
      <c r="E169" s="417"/>
      <c r="F169" s="417"/>
    </row>
    <row r="170" spans="1:6" x14ac:dyDescent="0.2">
      <c r="A170" s="417"/>
      <c r="B170" s="417"/>
      <c r="C170" s="417"/>
      <c r="D170" s="417"/>
      <c r="E170" s="417"/>
      <c r="F170" s="417"/>
    </row>
    <row r="171" spans="1:6" x14ac:dyDescent="0.2">
      <c r="A171" s="417"/>
      <c r="B171" s="417"/>
      <c r="C171" s="417"/>
      <c r="D171" s="417"/>
      <c r="E171" s="417"/>
      <c r="F171" s="417"/>
    </row>
    <row r="172" spans="1:6" x14ac:dyDescent="0.2">
      <c r="A172" s="417"/>
      <c r="B172" s="417"/>
      <c r="C172" s="417"/>
      <c r="D172" s="417"/>
      <c r="E172" s="417"/>
      <c r="F172" s="417"/>
    </row>
    <row r="173" spans="1:6" x14ac:dyDescent="0.2">
      <c r="A173" s="417"/>
      <c r="B173" s="417"/>
      <c r="C173" s="417"/>
      <c r="D173" s="417"/>
      <c r="E173" s="417"/>
      <c r="F173" s="417"/>
    </row>
    <row r="174" spans="1:6" x14ac:dyDescent="0.2">
      <c r="A174" s="417"/>
      <c r="B174" s="417"/>
      <c r="C174" s="417"/>
      <c r="D174" s="417"/>
      <c r="E174" s="417"/>
      <c r="F174" s="417"/>
    </row>
    <row r="175" spans="1:6" x14ac:dyDescent="0.2">
      <c r="A175" s="417"/>
      <c r="B175" s="417"/>
      <c r="C175" s="417"/>
      <c r="D175" s="417"/>
      <c r="E175" s="417"/>
      <c r="F175" s="417"/>
    </row>
    <row r="176" spans="1:6" x14ac:dyDescent="0.2">
      <c r="A176" s="417"/>
      <c r="B176" s="417"/>
      <c r="C176" s="417"/>
      <c r="D176" s="417"/>
      <c r="E176" s="417"/>
      <c r="F176" s="417"/>
    </row>
    <row r="177" spans="1:6" x14ac:dyDescent="0.2">
      <c r="A177" s="417"/>
      <c r="B177" s="417"/>
      <c r="C177" s="417"/>
      <c r="D177" s="417"/>
      <c r="E177" s="417"/>
      <c r="F177" s="417"/>
    </row>
    <row r="178" spans="1:6" x14ac:dyDescent="0.2">
      <c r="A178" s="417"/>
      <c r="B178" s="417"/>
      <c r="C178" s="417"/>
      <c r="D178" s="417"/>
      <c r="E178" s="417"/>
      <c r="F178" s="417"/>
    </row>
    <row r="179" spans="1:6" x14ac:dyDescent="0.2">
      <c r="A179" s="417"/>
      <c r="B179" s="417"/>
      <c r="C179" s="417"/>
      <c r="D179" s="417"/>
      <c r="E179" s="417"/>
      <c r="F179" s="417"/>
    </row>
    <row r="180" spans="1:6" x14ac:dyDescent="0.2">
      <c r="A180" s="417"/>
      <c r="B180" s="417"/>
      <c r="C180" s="417"/>
      <c r="D180" s="417"/>
      <c r="E180" s="417"/>
      <c r="F180" s="417"/>
    </row>
    <row r="181" spans="1:6" x14ac:dyDescent="0.2">
      <c r="A181" s="417"/>
      <c r="B181" s="417"/>
      <c r="C181" s="417"/>
      <c r="D181" s="417"/>
      <c r="E181" s="417"/>
      <c r="F181" s="417"/>
    </row>
    <row r="182" spans="1:6" x14ac:dyDescent="0.2">
      <c r="A182" s="417"/>
      <c r="B182" s="417"/>
      <c r="C182" s="417"/>
      <c r="D182" s="417"/>
      <c r="E182" s="417"/>
      <c r="F182" s="417"/>
    </row>
    <row r="183" spans="1:6" x14ac:dyDescent="0.2">
      <c r="A183" s="417"/>
      <c r="B183" s="417"/>
      <c r="C183" s="417"/>
      <c r="D183" s="417"/>
      <c r="E183" s="417"/>
      <c r="F183" s="417"/>
    </row>
    <row r="184" spans="1:6" x14ac:dyDescent="0.2">
      <c r="A184" s="417"/>
      <c r="B184" s="417"/>
      <c r="C184" s="417"/>
      <c r="D184" s="417"/>
      <c r="E184" s="417"/>
      <c r="F184" s="417"/>
    </row>
    <row r="185" spans="1:6" x14ac:dyDescent="0.2">
      <c r="A185" s="417"/>
      <c r="B185" s="417"/>
      <c r="C185" s="417"/>
      <c r="D185" s="417"/>
      <c r="E185" s="417"/>
      <c r="F185" s="417"/>
    </row>
    <row r="186" spans="1:6" x14ac:dyDescent="0.2">
      <c r="A186" s="417"/>
      <c r="B186" s="417"/>
      <c r="C186" s="417"/>
      <c r="D186" s="417"/>
      <c r="E186" s="417"/>
      <c r="F186" s="417"/>
    </row>
    <row r="187" spans="1:6" x14ac:dyDescent="0.2">
      <c r="A187" s="417"/>
      <c r="B187" s="417"/>
      <c r="C187" s="417"/>
      <c r="D187" s="417"/>
      <c r="E187" s="417"/>
      <c r="F187" s="417"/>
    </row>
    <row r="188" spans="1:6" x14ac:dyDescent="0.2">
      <c r="A188" s="417"/>
      <c r="B188" s="417"/>
      <c r="C188" s="417"/>
      <c r="D188" s="417"/>
      <c r="E188" s="417"/>
      <c r="F188" s="417"/>
    </row>
    <row r="189" spans="1:6" x14ac:dyDescent="0.2">
      <c r="A189" s="417"/>
      <c r="B189" s="417"/>
      <c r="C189" s="417"/>
      <c r="D189" s="417"/>
      <c r="E189" s="417"/>
      <c r="F189" s="417"/>
    </row>
    <row r="190" spans="1:6" x14ac:dyDescent="0.2">
      <c r="A190" s="417"/>
      <c r="B190" s="417"/>
      <c r="C190" s="417"/>
      <c r="D190" s="417"/>
      <c r="E190" s="417"/>
      <c r="F190" s="417"/>
    </row>
    <row r="191" spans="1:6" x14ac:dyDescent="0.2">
      <c r="A191" s="417"/>
      <c r="B191" s="417"/>
      <c r="C191" s="417"/>
      <c r="D191" s="417"/>
      <c r="E191" s="417"/>
      <c r="F191" s="417"/>
    </row>
    <row r="192" spans="1:6" x14ac:dyDescent="0.2">
      <c r="A192" s="417"/>
      <c r="B192" s="417"/>
      <c r="C192" s="417"/>
      <c r="D192" s="417"/>
      <c r="E192" s="417"/>
      <c r="F192" s="417"/>
    </row>
    <row r="193" spans="1:6" x14ac:dyDescent="0.2">
      <c r="A193" s="417"/>
      <c r="B193" s="417"/>
      <c r="C193" s="417"/>
      <c r="D193" s="417"/>
      <c r="E193" s="417"/>
      <c r="F193" s="417"/>
    </row>
    <row r="194" spans="1:6" x14ac:dyDescent="0.2">
      <c r="A194" s="417"/>
      <c r="B194" s="417"/>
      <c r="C194" s="417"/>
      <c r="D194" s="417"/>
      <c r="E194" s="417"/>
      <c r="F194" s="417"/>
    </row>
    <row r="195" spans="1:6" x14ac:dyDescent="0.2">
      <c r="A195" s="417"/>
      <c r="B195" s="417"/>
      <c r="C195" s="417"/>
      <c r="D195" s="417"/>
      <c r="E195" s="417"/>
      <c r="F195" s="417"/>
    </row>
    <row r="196" spans="1:6" x14ac:dyDescent="0.2">
      <c r="A196" s="417"/>
      <c r="B196" s="417"/>
      <c r="C196" s="417"/>
      <c r="D196" s="417"/>
      <c r="E196" s="417"/>
      <c r="F196" s="417"/>
    </row>
    <row r="197" spans="1:6" x14ac:dyDescent="0.2">
      <c r="A197" s="417"/>
      <c r="B197" s="417"/>
      <c r="C197" s="417"/>
      <c r="D197" s="417"/>
      <c r="E197" s="417"/>
      <c r="F197" s="417"/>
    </row>
    <row r="198" spans="1:6" x14ac:dyDescent="0.2">
      <c r="A198" s="417"/>
      <c r="B198" s="417"/>
      <c r="C198" s="417"/>
      <c r="D198" s="417"/>
      <c r="E198" s="417"/>
      <c r="F198" s="417"/>
    </row>
    <row r="199" spans="1:6" x14ac:dyDescent="0.2">
      <c r="A199" s="417"/>
      <c r="B199" s="417"/>
      <c r="C199" s="417"/>
      <c r="D199" s="417"/>
      <c r="E199" s="417"/>
      <c r="F199" s="417"/>
    </row>
    <row r="200" spans="1:6" x14ac:dyDescent="0.2">
      <c r="A200" s="417"/>
      <c r="B200" s="417"/>
      <c r="C200" s="417"/>
      <c r="D200" s="417"/>
      <c r="E200" s="417"/>
      <c r="F200" s="417"/>
    </row>
    <row r="201" spans="1:6" x14ac:dyDescent="0.2">
      <c r="A201" s="417"/>
      <c r="B201" s="417"/>
      <c r="C201" s="417"/>
      <c r="D201" s="417"/>
      <c r="E201" s="417"/>
      <c r="F201" s="417"/>
    </row>
    <row r="202" spans="1:6" x14ac:dyDescent="0.2">
      <c r="A202" s="417"/>
      <c r="B202" s="417"/>
      <c r="C202" s="417"/>
      <c r="D202" s="417"/>
      <c r="E202" s="417"/>
      <c r="F202" s="417"/>
    </row>
    <row r="203" spans="1:6" x14ac:dyDescent="0.2">
      <c r="A203" s="417"/>
      <c r="B203" s="417"/>
      <c r="C203" s="417"/>
      <c r="D203" s="417"/>
      <c r="E203" s="417"/>
      <c r="F203" s="417"/>
    </row>
    <row r="204" spans="1:6" x14ac:dyDescent="0.2">
      <c r="A204" s="417"/>
      <c r="B204" s="417"/>
      <c r="C204" s="417"/>
      <c r="D204" s="417"/>
      <c r="E204" s="417"/>
      <c r="F204" s="417"/>
    </row>
    <row r="205" spans="1:6" x14ac:dyDescent="0.2">
      <c r="A205" s="417"/>
      <c r="B205" s="417"/>
      <c r="C205" s="417"/>
      <c r="D205" s="417"/>
      <c r="E205" s="417"/>
      <c r="F205" s="417"/>
    </row>
    <row r="206" spans="1:6" x14ac:dyDescent="0.2">
      <c r="A206" s="417"/>
      <c r="B206" s="417"/>
      <c r="C206" s="417"/>
      <c r="D206" s="417"/>
      <c r="E206" s="417"/>
      <c r="F206" s="417"/>
    </row>
    <row r="207" spans="1:6" x14ac:dyDescent="0.2">
      <c r="A207" s="417"/>
      <c r="B207" s="417"/>
      <c r="C207" s="417"/>
      <c r="D207" s="417"/>
      <c r="E207" s="417"/>
      <c r="F207" s="417"/>
    </row>
    <row r="208" spans="1:6" x14ac:dyDescent="0.2">
      <c r="A208" s="417"/>
      <c r="B208" s="417"/>
      <c r="C208" s="417"/>
      <c r="D208" s="417"/>
      <c r="E208" s="417"/>
      <c r="F208" s="417"/>
    </row>
    <row r="209" spans="1:6" x14ac:dyDescent="0.2">
      <c r="A209" s="417"/>
      <c r="B209" s="417"/>
      <c r="C209" s="417"/>
      <c r="D209" s="417"/>
      <c r="E209" s="417"/>
      <c r="F209" s="417"/>
    </row>
    <row r="210" spans="1:6" x14ac:dyDescent="0.2">
      <c r="A210" s="417"/>
      <c r="B210" s="417"/>
      <c r="C210" s="417"/>
      <c r="D210" s="417"/>
      <c r="E210" s="417"/>
      <c r="F210" s="417"/>
    </row>
    <row r="211" spans="1:6" x14ac:dyDescent="0.2">
      <c r="A211" s="417"/>
      <c r="B211" s="417"/>
      <c r="C211" s="417"/>
      <c r="D211" s="417"/>
      <c r="E211" s="417"/>
      <c r="F211" s="417"/>
    </row>
    <row r="212" spans="1:6" x14ac:dyDescent="0.2">
      <c r="A212" s="417"/>
      <c r="B212" s="417"/>
      <c r="C212" s="417"/>
      <c r="D212" s="417"/>
      <c r="E212" s="417"/>
      <c r="F212" s="417"/>
    </row>
    <row r="213" spans="1:6" x14ac:dyDescent="0.2">
      <c r="A213" s="417"/>
      <c r="B213" s="417"/>
      <c r="C213" s="417"/>
      <c r="D213" s="417"/>
      <c r="E213" s="417"/>
      <c r="F213" s="417"/>
    </row>
    <row r="214" spans="1:6" x14ac:dyDescent="0.2">
      <c r="A214" s="417"/>
      <c r="B214" s="417"/>
      <c r="C214" s="417"/>
      <c r="D214" s="417"/>
      <c r="E214" s="417"/>
      <c r="F214" s="417"/>
    </row>
    <row r="215" spans="1:6" x14ac:dyDescent="0.2">
      <c r="A215" s="417"/>
      <c r="B215" s="417"/>
      <c r="C215" s="417"/>
      <c r="D215" s="417"/>
      <c r="E215" s="417"/>
      <c r="F215" s="417"/>
    </row>
    <row r="216" spans="1:6" x14ac:dyDescent="0.2">
      <c r="A216" s="417"/>
      <c r="B216" s="417"/>
      <c r="C216" s="417"/>
      <c r="D216" s="417"/>
      <c r="E216" s="417"/>
      <c r="F216" s="417"/>
    </row>
    <row r="217" spans="1:6" x14ac:dyDescent="0.2">
      <c r="A217" s="417"/>
      <c r="B217" s="417"/>
      <c r="C217" s="417"/>
      <c r="D217" s="417"/>
      <c r="E217" s="417"/>
      <c r="F217" s="417"/>
    </row>
    <row r="218" spans="1:6" x14ac:dyDescent="0.2">
      <c r="A218" s="417"/>
      <c r="B218" s="417"/>
      <c r="C218" s="417"/>
      <c r="D218" s="417"/>
      <c r="E218" s="417"/>
      <c r="F218" s="417"/>
    </row>
    <row r="219" spans="1:6" x14ac:dyDescent="0.2">
      <c r="A219" s="417"/>
      <c r="B219" s="417"/>
      <c r="C219" s="417"/>
      <c r="D219" s="417"/>
      <c r="E219" s="417"/>
      <c r="F219" s="417"/>
    </row>
    <row r="220" spans="1:6" x14ac:dyDescent="0.2">
      <c r="A220" s="417"/>
      <c r="B220" s="417"/>
      <c r="C220" s="417"/>
      <c r="D220" s="417"/>
      <c r="E220" s="417"/>
      <c r="F220" s="417"/>
    </row>
    <row r="221" spans="1:6" x14ac:dyDescent="0.2">
      <c r="A221" s="417"/>
      <c r="B221" s="417"/>
      <c r="C221" s="417"/>
      <c r="D221" s="417"/>
      <c r="E221" s="417"/>
      <c r="F221" s="417"/>
    </row>
    <row r="222" spans="1:6" x14ac:dyDescent="0.2">
      <c r="A222" s="417"/>
      <c r="B222" s="417"/>
      <c r="C222" s="417"/>
      <c r="D222" s="417"/>
      <c r="E222" s="417"/>
      <c r="F222" s="417"/>
    </row>
    <row r="223" spans="1:6" x14ac:dyDescent="0.2">
      <c r="A223" s="417"/>
      <c r="B223" s="417"/>
      <c r="C223" s="417"/>
      <c r="D223" s="417"/>
      <c r="E223" s="417"/>
      <c r="F223" s="417"/>
    </row>
    <row r="224" spans="1:6" x14ac:dyDescent="0.2">
      <c r="A224" s="417"/>
      <c r="B224" s="417"/>
      <c r="C224" s="417"/>
      <c r="D224" s="417"/>
      <c r="E224" s="417"/>
      <c r="F224" s="417"/>
    </row>
    <row r="225" spans="1:6" x14ac:dyDescent="0.2">
      <c r="A225" s="417"/>
      <c r="B225" s="417"/>
      <c r="C225" s="417"/>
      <c r="D225" s="417"/>
      <c r="E225" s="417"/>
      <c r="F225" s="417"/>
    </row>
    <row r="226" spans="1:6" x14ac:dyDescent="0.2">
      <c r="A226" s="417"/>
      <c r="B226" s="417"/>
      <c r="C226" s="417"/>
      <c r="D226" s="417"/>
      <c r="E226" s="417"/>
      <c r="F226" s="417"/>
    </row>
    <row r="227" spans="1:6" x14ac:dyDescent="0.2">
      <c r="A227" s="417"/>
      <c r="B227" s="417"/>
      <c r="C227" s="417"/>
      <c r="D227" s="417"/>
      <c r="E227" s="417"/>
      <c r="F227" s="417"/>
    </row>
    <row r="228" spans="1:6" x14ac:dyDescent="0.2">
      <c r="A228" s="417"/>
      <c r="B228" s="417"/>
      <c r="C228" s="417"/>
      <c r="D228" s="417"/>
      <c r="E228" s="417"/>
      <c r="F228" s="417"/>
    </row>
    <row r="229" spans="1:6" x14ac:dyDescent="0.2">
      <c r="A229" s="417"/>
      <c r="B229" s="417"/>
      <c r="C229" s="417"/>
      <c r="D229" s="417"/>
      <c r="E229" s="417"/>
      <c r="F229" s="417"/>
    </row>
    <row r="230" spans="1:6" x14ac:dyDescent="0.2">
      <c r="A230" s="417"/>
      <c r="B230" s="417"/>
      <c r="C230" s="417"/>
      <c r="D230" s="417"/>
      <c r="E230" s="417"/>
      <c r="F230" s="417"/>
    </row>
    <row r="231" spans="1:6" x14ac:dyDescent="0.2">
      <c r="A231" s="417"/>
      <c r="B231" s="417"/>
      <c r="C231" s="417"/>
      <c r="D231" s="417"/>
      <c r="E231" s="417"/>
      <c r="F231" s="417"/>
    </row>
    <row r="232" spans="1:6" x14ac:dyDescent="0.2">
      <c r="A232" s="417"/>
      <c r="B232" s="417"/>
      <c r="C232" s="417"/>
      <c r="D232" s="417"/>
      <c r="E232" s="417"/>
      <c r="F232" s="417"/>
    </row>
    <row r="233" spans="1:6" x14ac:dyDescent="0.2">
      <c r="A233" s="417"/>
      <c r="B233" s="417"/>
      <c r="C233" s="417"/>
      <c r="D233" s="417"/>
      <c r="E233" s="417"/>
      <c r="F233" s="417"/>
    </row>
    <row r="234" spans="1:6" x14ac:dyDescent="0.2">
      <c r="A234" s="417"/>
      <c r="B234" s="417"/>
      <c r="C234" s="417"/>
      <c r="D234" s="417"/>
      <c r="E234" s="417"/>
      <c r="F234" s="417"/>
    </row>
    <row r="235" spans="1:6" x14ac:dyDescent="0.2">
      <c r="A235" s="417"/>
      <c r="B235" s="417"/>
      <c r="C235" s="417"/>
      <c r="D235" s="417"/>
      <c r="E235" s="417"/>
      <c r="F235" s="417"/>
    </row>
    <row r="236" spans="1:6" x14ac:dyDescent="0.2">
      <c r="A236" s="417"/>
      <c r="B236" s="417"/>
      <c r="C236" s="417"/>
      <c r="D236" s="417"/>
      <c r="E236" s="417"/>
      <c r="F236" s="417"/>
    </row>
    <row r="237" spans="1:6" x14ac:dyDescent="0.2">
      <c r="A237" s="417"/>
      <c r="B237" s="417"/>
      <c r="C237" s="417"/>
      <c r="D237" s="417"/>
      <c r="E237" s="417"/>
      <c r="F237" s="417"/>
    </row>
    <row r="238" spans="1:6" x14ac:dyDescent="0.2">
      <c r="A238" s="417"/>
      <c r="B238" s="417"/>
      <c r="C238" s="417"/>
      <c r="D238" s="417"/>
      <c r="E238" s="417"/>
      <c r="F238" s="417"/>
    </row>
    <row r="239" spans="1:6" x14ac:dyDescent="0.2">
      <c r="A239" s="417"/>
      <c r="B239" s="417"/>
      <c r="C239" s="417"/>
      <c r="D239" s="417"/>
      <c r="E239" s="417"/>
      <c r="F239" s="417"/>
    </row>
    <row r="240" spans="1:6" x14ac:dyDescent="0.2">
      <c r="A240" s="417"/>
      <c r="B240" s="417"/>
      <c r="C240" s="417"/>
      <c r="D240" s="417"/>
      <c r="E240" s="417"/>
      <c r="F240" s="417"/>
    </row>
    <row r="241" spans="1:6" x14ac:dyDescent="0.2">
      <c r="A241" s="417"/>
      <c r="B241" s="417"/>
      <c r="C241" s="417"/>
      <c r="D241" s="417"/>
      <c r="E241" s="417"/>
      <c r="F241" s="417"/>
    </row>
    <row r="242" spans="1:6" x14ac:dyDescent="0.2">
      <c r="A242" s="417"/>
      <c r="B242" s="417"/>
      <c r="C242" s="417"/>
      <c r="D242" s="417"/>
      <c r="E242" s="417"/>
      <c r="F242" s="417"/>
    </row>
    <row r="243" spans="1:6" x14ac:dyDescent="0.2">
      <c r="A243" s="417"/>
      <c r="B243" s="417"/>
      <c r="C243" s="417"/>
      <c r="D243" s="417"/>
      <c r="E243" s="417"/>
      <c r="F243" s="417"/>
    </row>
    <row r="244" spans="1:6" x14ac:dyDescent="0.2">
      <c r="A244" s="417"/>
      <c r="B244" s="417"/>
      <c r="C244" s="417"/>
      <c r="D244" s="417"/>
      <c r="E244" s="417"/>
      <c r="F244" s="417"/>
    </row>
    <row r="245" spans="1:6" x14ac:dyDescent="0.2">
      <c r="A245" s="417"/>
      <c r="B245" s="417"/>
      <c r="C245" s="417"/>
      <c r="D245" s="417"/>
      <c r="E245" s="417"/>
      <c r="F245" s="417"/>
    </row>
    <row r="246" spans="1:6" x14ac:dyDescent="0.2">
      <c r="A246" s="417"/>
      <c r="B246" s="417"/>
      <c r="C246" s="417"/>
      <c r="D246" s="417"/>
      <c r="E246" s="417"/>
      <c r="F246" s="417"/>
    </row>
    <row r="247" spans="1:6" x14ac:dyDescent="0.2">
      <c r="A247" s="417"/>
      <c r="B247" s="417"/>
      <c r="C247" s="417"/>
      <c r="D247" s="417"/>
      <c r="E247" s="417"/>
      <c r="F247" s="417"/>
    </row>
    <row r="248" spans="1:6" x14ac:dyDescent="0.2">
      <c r="A248" s="417"/>
      <c r="B248" s="417"/>
      <c r="C248" s="417"/>
      <c r="D248" s="417"/>
      <c r="E248" s="417"/>
      <c r="F248" s="417"/>
    </row>
    <row r="249" spans="1:6" x14ac:dyDescent="0.2">
      <c r="A249" s="417"/>
      <c r="B249" s="417"/>
      <c r="C249" s="417"/>
      <c r="D249" s="417"/>
      <c r="E249" s="417"/>
      <c r="F249" s="417"/>
    </row>
    <row r="250" spans="1:6" x14ac:dyDescent="0.2">
      <c r="A250" s="417"/>
      <c r="B250" s="417"/>
      <c r="C250" s="417"/>
      <c r="D250" s="417"/>
      <c r="E250" s="417"/>
      <c r="F250" s="417"/>
    </row>
    <row r="251" spans="1:6" x14ac:dyDescent="0.2">
      <c r="A251" s="417"/>
      <c r="B251" s="417"/>
      <c r="C251" s="417"/>
      <c r="D251" s="417"/>
      <c r="E251" s="417"/>
      <c r="F251" s="417"/>
    </row>
    <row r="252" spans="1:6" x14ac:dyDescent="0.2">
      <c r="A252" s="417"/>
      <c r="B252" s="417"/>
      <c r="C252" s="417"/>
      <c r="D252" s="417"/>
      <c r="E252" s="417"/>
      <c r="F252" s="417"/>
    </row>
    <row r="253" spans="1:6" x14ac:dyDescent="0.2">
      <c r="A253" s="417"/>
      <c r="B253" s="417"/>
      <c r="C253" s="417"/>
      <c r="D253" s="417"/>
      <c r="E253" s="417"/>
      <c r="F253" s="417"/>
    </row>
    <row r="254" spans="1:6" x14ac:dyDescent="0.2">
      <c r="A254" s="417"/>
      <c r="B254" s="417"/>
      <c r="C254" s="417"/>
      <c r="D254" s="417"/>
      <c r="E254" s="417"/>
      <c r="F254" s="417"/>
    </row>
    <row r="255" spans="1:6" x14ac:dyDescent="0.2">
      <c r="A255" s="417"/>
      <c r="B255" s="417"/>
      <c r="C255" s="417"/>
      <c r="D255" s="417"/>
      <c r="E255" s="417"/>
      <c r="F255" s="417"/>
    </row>
    <row r="256" spans="1:6" x14ac:dyDescent="0.2">
      <c r="A256" s="417"/>
      <c r="B256" s="417"/>
      <c r="C256" s="417"/>
      <c r="D256" s="417"/>
      <c r="E256" s="417"/>
      <c r="F256" s="417"/>
    </row>
    <row r="257" spans="1:6" x14ac:dyDescent="0.2">
      <c r="A257" s="417"/>
      <c r="B257" s="417"/>
      <c r="C257" s="417"/>
      <c r="D257" s="417"/>
      <c r="E257" s="417"/>
      <c r="F257" s="417"/>
    </row>
    <row r="258" spans="1:6" x14ac:dyDescent="0.2">
      <c r="A258" s="417"/>
      <c r="B258" s="417"/>
      <c r="C258" s="417"/>
      <c r="D258" s="417"/>
      <c r="E258" s="417"/>
      <c r="F258" s="417"/>
    </row>
    <row r="259" spans="1:6" x14ac:dyDescent="0.2">
      <c r="A259" s="417"/>
      <c r="B259" s="417"/>
      <c r="C259" s="417"/>
      <c r="D259" s="417"/>
      <c r="E259" s="417"/>
      <c r="F259" s="417"/>
    </row>
    <row r="260" spans="1:6" x14ac:dyDescent="0.2">
      <c r="A260" s="417"/>
      <c r="B260" s="417"/>
      <c r="C260" s="417"/>
      <c r="D260" s="417"/>
      <c r="E260" s="417"/>
      <c r="F260" s="417"/>
    </row>
    <row r="261" spans="1:6" x14ac:dyDescent="0.2">
      <c r="A261" s="417"/>
      <c r="B261" s="417"/>
      <c r="C261" s="417"/>
      <c r="D261" s="417"/>
      <c r="E261" s="417"/>
      <c r="F261" s="417"/>
    </row>
    <row r="262" spans="1:6" x14ac:dyDescent="0.2">
      <c r="A262" s="417"/>
      <c r="B262" s="417"/>
      <c r="C262" s="417"/>
      <c r="D262" s="417"/>
      <c r="E262" s="417"/>
      <c r="F262" s="417"/>
    </row>
    <row r="263" spans="1:6" x14ac:dyDescent="0.2">
      <c r="A263" s="417"/>
      <c r="B263" s="417"/>
      <c r="C263" s="417"/>
      <c r="D263" s="417"/>
      <c r="E263" s="417"/>
      <c r="F263" s="417"/>
    </row>
    <row r="264" spans="1:6" x14ac:dyDescent="0.2">
      <c r="A264" s="417"/>
      <c r="B264" s="417"/>
      <c r="C264" s="417"/>
      <c r="D264" s="417"/>
      <c r="E264" s="417"/>
      <c r="F264" s="417"/>
    </row>
    <row r="265" spans="1:6" x14ac:dyDescent="0.2">
      <c r="A265" s="417"/>
      <c r="B265" s="417"/>
      <c r="C265" s="417"/>
      <c r="D265" s="417"/>
      <c r="E265" s="417"/>
      <c r="F265" s="417"/>
    </row>
    <row r="266" spans="1:6" x14ac:dyDescent="0.2">
      <c r="A266" s="417"/>
      <c r="B266" s="417"/>
      <c r="C266" s="417"/>
      <c r="D266" s="417"/>
      <c r="E266" s="417"/>
      <c r="F266" s="417"/>
    </row>
    <row r="267" spans="1:6" x14ac:dyDescent="0.2">
      <c r="A267" s="417"/>
      <c r="B267" s="417"/>
      <c r="C267" s="417"/>
      <c r="D267" s="417"/>
      <c r="E267" s="417"/>
      <c r="F267" s="417"/>
    </row>
    <row r="268" spans="1:6" x14ac:dyDescent="0.2">
      <c r="A268" s="417"/>
      <c r="B268" s="417"/>
      <c r="C268" s="417"/>
      <c r="D268" s="417"/>
      <c r="E268" s="417"/>
      <c r="F268" s="417"/>
    </row>
    <row r="269" spans="1:6" x14ac:dyDescent="0.2">
      <c r="A269" s="417"/>
      <c r="B269" s="417"/>
      <c r="C269" s="417"/>
      <c r="D269" s="417"/>
      <c r="E269" s="417"/>
      <c r="F269" s="417"/>
    </row>
    <row r="270" spans="1:6" x14ac:dyDescent="0.2">
      <c r="A270" s="417"/>
      <c r="B270" s="417"/>
      <c r="C270" s="417"/>
      <c r="D270" s="417"/>
      <c r="E270" s="417"/>
      <c r="F270" s="417"/>
    </row>
    <row r="271" spans="1:6" x14ac:dyDescent="0.2">
      <c r="A271" s="417"/>
      <c r="B271" s="417"/>
      <c r="C271" s="417"/>
      <c r="D271" s="417"/>
      <c r="E271" s="417"/>
      <c r="F271" s="417"/>
    </row>
    <row r="272" spans="1:6" x14ac:dyDescent="0.2">
      <c r="A272" s="417"/>
      <c r="B272" s="417"/>
      <c r="C272" s="417"/>
      <c r="D272" s="417"/>
      <c r="E272" s="417"/>
      <c r="F272" s="417"/>
    </row>
    <row r="273" spans="1:6" x14ac:dyDescent="0.2">
      <c r="A273" s="417"/>
      <c r="B273" s="417"/>
      <c r="C273" s="417"/>
      <c r="D273" s="417"/>
      <c r="E273" s="417"/>
      <c r="F273" s="417"/>
    </row>
    <row r="274" spans="1:6" x14ac:dyDescent="0.2">
      <c r="A274" s="417"/>
      <c r="B274" s="417"/>
      <c r="C274" s="417"/>
      <c r="D274" s="417"/>
      <c r="E274" s="417"/>
      <c r="F274" s="417"/>
    </row>
    <row r="275" spans="1:6" x14ac:dyDescent="0.2">
      <c r="A275" s="417"/>
      <c r="B275" s="417"/>
      <c r="C275" s="417"/>
      <c r="D275" s="417"/>
      <c r="E275" s="417"/>
      <c r="F275" s="417"/>
    </row>
    <row r="276" spans="1:6" x14ac:dyDescent="0.2">
      <c r="A276" s="417"/>
      <c r="B276" s="417"/>
      <c r="C276" s="417"/>
      <c r="D276" s="417"/>
      <c r="E276" s="417"/>
      <c r="F276" s="417"/>
    </row>
    <row r="277" spans="1:6" x14ac:dyDescent="0.2">
      <c r="A277" s="417"/>
      <c r="B277" s="417"/>
      <c r="C277" s="417"/>
      <c r="D277" s="417"/>
      <c r="E277" s="417"/>
      <c r="F277" s="417"/>
    </row>
    <row r="278" spans="1:6" x14ac:dyDescent="0.2">
      <c r="A278" s="417"/>
      <c r="B278" s="417"/>
      <c r="C278" s="417"/>
      <c r="D278" s="417"/>
      <c r="E278" s="417"/>
      <c r="F278" s="417"/>
    </row>
    <row r="279" spans="1:6" x14ac:dyDescent="0.2">
      <c r="A279" s="417"/>
      <c r="B279" s="417"/>
      <c r="C279" s="417"/>
      <c r="D279" s="417"/>
      <c r="E279" s="417"/>
      <c r="F279" s="417"/>
    </row>
    <row r="280" spans="1:6" x14ac:dyDescent="0.2">
      <c r="A280" s="417"/>
      <c r="B280" s="417"/>
      <c r="C280" s="417"/>
      <c r="D280" s="417"/>
      <c r="E280" s="417"/>
      <c r="F280" s="417"/>
    </row>
    <row r="281" spans="1:6" x14ac:dyDescent="0.2">
      <c r="A281" s="417"/>
      <c r="B281" s="417"/>
      <c r="C281" s="417"/>
      <c r="D281" s="417"/>
      <c r="E281" s="417"/>
      <c r="F281" s="417"/>
    </row>
    <row r="282" spans="1:6" x14ac:dyDescent="0.2">
      <c r="A282" s="417"/>
      <c r="B282" s="417"/>
      <c r="C282" s="417"/>
      <c r="D282" s="417"/>
      <c r="E282" s="417"/>
      <c r="F282" s="417"/>
    </row>
    <row r="283" spans="1:6" x14ac:dyDescent="0.2">
      <c r="A283" s="417"/>
      <c r="B283" s="417"/>
      <c r="C283" s="417"/>
      <c r="D283" s="417"/>
      <c r="E283" s="417"/>
      <c r="F283" s="417"/>
    </row>
    <row r="284" spans="1:6" x14ac:dyDescent="0.2">
      <c r="A284" s="417"/>
      <c r="B284" s="417"/>
      <c r="C284" s="417"/>
      <c r="D284" s="417"/>
      <c r="E284" s="417"/>
      <c r="F284" s="417"/>
    </row>
    <row r="285" spans="1:6" x14ac:dyDescent="0.2">
      <c r="A285" s="417"/>
      <c r="B285" s="417"/>
      <c r="C285" s="417"/>
      <c r="D285" s="417"/>
      <c r="E285" s="417"/>
      <c r="F285" s="417"/>
    </row>
    <row r="286" spans="1:6" x14ac:dyDescent="0.2">
      <c r="A286" s="417"/>
      <c r="B286" s="417"/>
      <c r="C286" s="417"/>
      <c r="D286" s="417"/>
      <c r="E286" s="417"/>
      <c r="F286" s="417"/>
    </row>
    <row r="287" spans="1:6" x14ac:dyDescent="0.2">
      <c r="A287" s="417"/>
      <c r="B287" s="417"/>
      <c r="C287" s="417"/>
      <c r="D287" s="417"/>
      <c r="E287" s="417"/>
      <c r="F287" s="417"/>
    </row>
    <row r="288" spans="1:6" x14ac:dyDescent="0.2">
      <c r="A288" s="417"/>
      <c r="B288" s="417"/>
      <c r="C288" s="417"/>
      <c r="D288" s="417"/>
      <c r="E288" s="417"/>
      <c r="F288" s="417"/>
    </row>
    <row r="289" spans="1:6" x14ac:dyDescent="0.2">
      <c r="A289" s="417"/>
      <c r="B289" s="417"/>
      <c r="C289" s="417"/>
      <c r="D289" s="417"/>
      <c r="E289" s="417"/>
      <c r="F289" s="417"/>
    </row>
  </sheetData>
  <hyperlinks>
    <hyperlink ref="B24" r:id="rId1" xr:uid="{6752BF96-21CE-489E-87D0-B83C11EA6268}"/>
    <hyperlink ref="B9" r:id="rId2" xr:uid="{57919879-1205-4601-AEFB-7E4F63BFACCD}"/>
    <hyperlink ref="B12" r:id="rId3" xr:uid="{E6FCDB02-19A7-4A55-A74F-D6D454011CA7}"/>
    <hyperlink ref="B15" r:id="rId4" xr:uid="{C5FA0BCF-9D9C-454C-B854-596ED06C0632}"/>
    <hyperlink ref="B18" r:id="rId5" xr:uid="{F24F3F5F-17FB-4FAD-B8D8-1DCA0A2E4D23}"/>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A159B-040D-4B41-8C77-41CB3DB3F8CB}">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3" customWidth="1"/>
    <col min="2" max="2" width="87.42578125" style="433" customWidth="1"/>
    <col min="3" max="6" width="117.42578125" style="433" customWidth="1"/>
    <col min="7" max="16384" width="12.5703125" style="433"/>
  </cols>
  <sheetData>
    <row r="1" spans="1:2" s="432" customFormat="1" ht="36.75" customHeight="1" x14ac:dyDescent="0.2">
      <c r="A1" s="431" t="s">
        <v>38</v>
      </c>
      <c r="B1" s="431"/>
    </row>
    <row r="2" spans="1:2" ht="19.5" customHeight="1" x14ac:dyDescent="0.2">
      <c r="B2" s="434" t="s">
        <v>419</v>
      </c>
    </row>
    <row r="3" spans="1:2" ht="15" x14ac:dyDescent="0.25">
      <c r="B3" s="435" t="s">
        <v>77</v>
      </c>
    </row>
    <row r="5" spans="1:2" ht="29.25" customHeight="1" x14ac:dyDescent="0.2">
      <c r="B5" s="436" t="s">
        <v>420</v>
      </c>
    </row>
    <row r="6" spans="1:2" ht="9.9499999999999993" customHeight="1" x14ac:dyDescent="0.2">
      <c r="B6" s="436"/>
    </row>
    <row r="7" spans="1:2" ht="73.5" customHeight="1" x14ac:dyDescent="0.2">
      <c r="B7" s="436" t="s">
        <v>421</v>
      </c>
    </row>
    <row r="8" spans="1:2" ht="9.9499999999999993" customHeight="1" x14ac:dyDescent="0.2">
      <c r="B8" s="436"/>
    </row>
    <row r="9" spans="1:2" ht="50.25" customHeight="1" x14ac:dyDescent="0.2">
      <c r="B9" s="436" t="s">
        <v>422</v>
      </c>
    </row>
    <row r="10" spans="1:2" ht="9.9499999999999993" customHeight="1" x14ac:dyDescent="0.2">
      <c r="B10" s="436"/>
    </row>
    <row r="11" spans="1:2" ht="79.5" customHeight="1" x14ac:dyDescent="0.2">
      <c r="B11" s="436" t="s">
        <v>423</v>
      </c>
    </row>
    <row r="12" spans="1:2" ht="9.9499999999999993" customHeight="1" x14ac:dyDescent="0.2">
      <c r="B12" s="436"/>
    </row>
    <row r="13" spans="1:2" ht="48.75" customHeight="1" x14ac:dyDescent="0.2">
      <c r="B13" s="436" t="s">
        <v>424</v>
      </c>
    </row>
    <row r="14" spans="1:2" ht="9.9499999999999993" customHeight="1" x14ac:dyDescent="0.2">
      <c r="B14" s="436"/>
    </row>
    <row r="15" spans="1:2" ht="33" customHeight="1" x14ac:dyDescent="0.2">
      <c r="B15" s="436" t="s">
        <v>425</v>
      </c>
    </row>
    <row r="16" spans="1:2" ht="9.9499999999999993" customHeight="1" x14ac:dyDescent="0.2">
      <c r="B16" s="436"/>
    </row>
    <row r="17" spans="2:2" ht="108" x14ac:dyDescent="0.2">
      <c r="B17" s="436" t="s">
        <v>426</v>
      </c>
    </row>
    <row r="18" spans="2:2" ht="9.9499999999999993" customHeight="1" x14ac:dyDescent="0.2">
      <c r="B18" s="436"/>
    </row>
    <row r="19" spans="2:2" ht="13.5" customHeight="1" x14ac:dyDescent="0.2">
      <c r="B19" s="437" t="s">
        <v>427</v>
      </c>
    </row>
    <row r="20" spans="2:2" ht="40.5" customHeight="1" x14ac:dyDescent="0.2">
      <c r="B20" s="438" t="s">
        <v>428</v>
      </c>
    </row>
  </sheetData>
  <mergeCells count="1">
    <mergeCell ref="A1:B1"/>
  </mergeCells>
  <hyperlinks>
    <hyperlink ref="B20" r:id="rId1" xr:uid="{097A503E-07B1-4D0C-BCAE-A5D0EF9D02A1}"/>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AA458-8FE8-40A3-AE6F-9C3EFF17AEF2}">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40" customWidth="1"/>
    <col min="2" max="2" width="87.42578125" style="440" customWidth="1"/>
    <col min="3" max="6" width="12.5703125" style="440"/>
    <col min="7" max="7" width="4.7109375" style="440" customWidth="1"/>
    <col min="8" max="16384" width="12.5703125" style="440"/>
  </cols>
  <sheetData>
    <row r="1" spans="1:2" ht="39.75" customHeight="1" x14ac:dyDescent="0.2">
      <c r="A1" s="439" t="s">
        <v>38</v>
      </c>
      <c r="B1" s="439"/>
    </row>
    <row r="2" spans="1:2" ht="25.5" customHeight="1" x14ac:dyDescent="0.2">
      <c r="B2" s="441" t="s">
        <v>419</v>
      </c>
    </row>
    <row r="3" spans="1:2" ht="24.95" customHeight="1" x14ac:dyDescent="0.2">
      <c r="A3" s="442"/>
      <c r="B3" s="443" t="s">
        <v>79</v>
      </c>
    </row>
    <row r="4" spans="1:2" s="433" customFormat="1" ht="12" x14ac:dyDescent="0.2"/>
    <row r="5" spans="1:2" s="433" customFormat="1" ht="139.5" customHeight="1" x14ac:dyDescent="0.2">
      <c r="B5" s="436" t="s">
        <v>429</v>
      </c>
    </row>
    <row r="6" spans="1:2" s="433" customFormat="1" ht="9.9499999999999993" customHeight="1" x14ac:dyDescent="0.2">
      <c r="B6" s="436"/>
    </row>
    <row r="7" spans="1:2" s="433" customFormat="1" ht="222.75" customHeight="1" x14ac:dyDescent="0.2">
      <c r="B7" s="436" t="s">
        <v>430</v>
      </c>
    </row>
    <row r="8" spans="1:2" s="433" customFormat="1" ht="9.9499999999999993" customHeight="1" x14ac:dyDescent="0.2">
      <c r="B8" s="436"/>
    </row>
    <row r="9" spans="1:2" s="433" customFormat="1" ht="61.5" customHeight="1" x14ac:dyDescent="0.2">
      <c r="B9" s="444" t="s">
        <v>431</v>
      </c>
    </row>
    <row r="10" spans="1:2" s="433" customFormat="1" ht="9.9499999999999993" customHeight="1" x14ac:dyDescent="0.2">
      <c r="B10" s="436"/>
    </row>
    <row r="11" spans="1:2" s="433" customFormat="1" ht="152.25" customHeight="1" x14ac:dyDescent="0.2">
      <c r="B11" s="436" t="s">
        <v>432</v>
      </c>
    </row>
    <row r="12" spans="1:2" s="433" customFormat="1" ht="9.9499999999999993" customHeight="1" x14ac:dyDescent="0.2">
      <c r="B12" s="436"/>
    </row>
    <row r="13" spans="1:2" s="433" customFormat="1" ht="96" customHeight="1" x14ac:dyDescent="0.2">
      <c r="B13" s="436" t="s">
        <v>433</v>
      </c>
    </row>
    <row r="14" spans="1:2" s="433" customFormat="1" ht="9.9499999999999993" customHeight="1" x14ac:dyDescent="0.2">
      <c r="B14" s="436"/>
    </row>
    <row r="15" spans="1:2" s="433" customFormat="1" ht="176.25" customHeight="1" x14ac:dyDescent="0.2">
      <c r="B15" s="444" t="s">
        <v>434</v>
      </c>
    </row>
    <row r="16" spans="1:2" s="433" customFormat="1" ht="9.9499999999999993" customHeight="1" x14ac:dyDescent="0.2">
      <c r="B16" s="436"/>
    </row>
    <row r="17" spans="1:6" s="433" customFormat="1" ht="26.25" customHeight="1" x14ac:dyDescent="0.2">
      <c r="B17" s="437" t="s">
        <v>435</v>
      </c>
    </row>
    <row r="18" spans="1:6" s="433" customFormat="1" ht="37.5" customHeight="1" x14ac:dyDescent="0.2">
      <c r="B18" s="445" t="s">
        <v>436</v>
      </c>
    </row>
    <row r="19" spans="1:6" s="433" customFormat="1" ht="12" x14ac:dyDescent="0.2"/>
    <row r="20" spans="1:6" s="433" customFormat="1" ht="12" x14ac:dyDescent="0.2"/>
    <row r="21" spans="1:6" s="433" customFormat="1" ht="12" x14ac:dyDescent="0.2"/>
    <row r="22" spans="1:6" x14ac:dyDescent="0.2">
      <c r="A22" s="442"/>
      <c r="B22" s="442"/>
      <c r="C22" s="442"/>
      <c r="D22" s="442"/>
      <c r="E22" s="442"/>
      <c r="F22" s="442"/>
    </row>
    <row r="23" spans="1:6" x14ac:dyDescent="0.2">
      <c r="A23" s="442"/>
      <c r="B23" s="442"/>
      <c r="C23" s="442"/>
      <c r="D23" s="442"/>
      <c r="E23" s="442"/>
      <c r="F23" s="442"/>
    </row>
    <row r="24" spans="1:6" x14ac:dyDescent="0.2">
      <c r="A24" s="446"/>
      <c r="B24" s="442"/>
      <c r="C24" s="442"/>
      <c r="D24" s="442"/>
      <c r="E24" s="442"/>
      <c r="F24" s="442"/>
    </row>
    <row r="25" spans="1:6" x14ac:dyDescent="0.2">
      <c r="A25" s="447"/>
      <c r="B25" s="442"/>
      <c r="C25" s="442"/>
      <c r="D25" s="442"/>
      <c r="E25" s="442"/>
      <c r="F25" s="442"/>
    </row>
    <row r="26" spans="1:6" x14ac:dyDescent="0.2">
      <c r="A26" s="442"/>
      <c r="B26" s="442"/>
      <c r="C26" s="442"/>
      <c r="D26" s="442"/>
      <c r="E26" s="442"/>
      <c r="F26" s="442"/>
    </row>
    <row r="27" spans="1:6" x14ac:dyDescent="0.2">
      <c r="A27" s="442"/>
      <c r="B27" s="442"/>
      <c r="C27" s="442"/>
      <c r="D27" s="442"/>
      <c r="E27" s="442"/>
      <c r="F27" s="442"/>
    </row>
    <row r="28" spans="1:6" x14ac:dyDescent="0.2">
      <c r="A28" s="442"/>
      <c r="B28" s="442"/>
      <c r="C28" s="442"/>
      <c r="D28" s="442"/>
      <c r="E28" s="442"/>
      <c r="F28" s="442"/>
    </row>
    <row r="29" spans="1:6" x14ac:dyDescent="0.2">
      <c r="A29" s="442"/>
      <c r="B29" s="442"/>
      <c r="C29" s="442"/>
      <c r="D29" s="442"/>
      <c r="E29" s="442"/>
      <c r="F29" s="442"/>
    </row>
    <row r="30" spans="1:6" x14ac:dyDescent="0.2">
      <c r="A30" s="442"/>
      <c r="B30" s="442"/>
      <c r="C30" s="442"/>
      <c r="D30" s="442"/>
      <c r="E30" s="442"/>
      <c r="F30" s="442"/>
    </row>
    <row r="31" spans="1:6" x14ac:dyDescent="0.2">
      <c r="A31" s="442"/>
      <c r="B31" s="442"/>
      <c r="C31" s="442"/>
      <c r="D31" s="442"/>
      <c r="E31" s="442"/>
      <c r="F31" s="442"/>
    </row>
    <row r="32" spans="1:6" x14ac:dyDescent="0.2">
      <c r="A32" s="442"/>
      <c r="B32" s="442"/>
      <c r="C32" s="442"/>
      <c r="D32" s="442"/>
      <c r="E32" s="442"/>
      <c r="F32" s="442"/>
    </row>
    <row r="33" spans="1:6" x14ac:dyDescent="0.2">
      <c r="A33" s="448"/>
      <c r="B33" s="448"/>
      <c r="C33" s="448"/>
      <c r="D33" s="448"/>
      <c r="E33" s="448"/>
      <c r="F33" s="448"/>
    </row>
    <row r="34" spans="1:6" x14ac:dyDescent="0.2">
      <c r="A34" s="442"/>
      <c r="B34" s="442"/>
      <c r="C34" s="442"/>
      <c r="D34" s="442"/>
      <c r="E34" s="442"/>
      <c r="F34" s="442"/>
    </row>
    <row r="35" spans="1:6" x14ac:dyDescent="0.2">
      <c r="A35" s="442"/>
      <c r="B35" s="442"/>
      <c r="C35" s="442"/>
      <c r="D35" s="442"/>
      <c r="E35" s="442"/>
      <c r="F35" s="442"/>
    </row>
    <row r="36" spans="1:6" ht="8.1" customHeight="1" x14ac:dyDescent="0.2">
      <c r="A36" s="442"/>
      <c r="B36" s="442"/>
      <c r="C36" s="442"/>
      <c r="D36" s="442"/>
      <c r="E36" s="442"/>
      <c r="F36" s="442"/>
    </row>
    <row r="37" spans="1:6" ht="13.5" customHeight="1" x14ac:dyDescent="0.2">
      <c r="A37" s="442"/>
      <c r="B37" s="442"/>
      <c r="C37" s="442"/>
      <c r="D37" s="442"/>
      <c r="E37" s="442"/>
      <c r="F37" s="442"/>
    </row>
    <row r="38" spans="1:6" x14ac:dyDescent="0.2">
      <c r="A38" s="442"/>
      <c r="B38" s="442"/>
      <c r="C38" s="442"/>
      <c r="D38" s="442"/>
      <c r="E38" s="442"/>
      <c r="F38" s="442"/>
    </row>
    <row r="39" spans="1:6" x14ac:dyDescent="0.2">
      <c r="A39" s="442"/>
      <c r="B39" s="442"/>
      <c r="C39" s="442"/>
      <c r="D39" s="442"/>
      <c r="E39" s="442"/>
      <c r="F39" s="442"/>
    </row>
    <row r="40" spans="1:6" x14ac:dyDescent="0.2">
      <c r="A40" s="442"/>
      <c r="B40" s="442"/>
      <c r="C40" s="442"/>
      <c r="D40" s="442"/>
      <c r="E40" s="442"/>
      <c r="F40" s="442"/>
    </row>
    <row r="41" spans="1:6" x14ac:dyDescent="0.2">
      <c r="A41" s="442"/>
      <c r="B41" s="442"/>
      <c r="C41" s="442"/>
      <c r="D41" s="442"/>
      <c r="E41" s="442"/>
      <c r="F41" s="442"/>
    </row>
    <row r="42" spans="1:6" x14ac:dyDescent="0.2">
      <c r="A42" s="442"/>
      <c r="B42" s="442"/>
      <c r="C42" s="442"/>
      <c r="D42" s="442"/>
      <c r="E42" s="442"/>
      <c r="F42" s="442"/>
    </row>
    <row r="43" spans="1:6" ht="33" customHeight="1" x14ac:dyDescent="0.2">
      <c r="A43" s="442"/>
      <c r="B43" s="442"/>
      <c r="C43" s="442"/>
      <c r="D43" s="442"/>
      <c r="E43" s="442"/>
      <c r="F43" s="442"/>
    </row>
    <row r="44" spans="1:6" ht="16.5" customHeight="1" x14ac:dyDescent="0.2">
      <c r="A44" s="442"/>
      <c r="B44" s="442"/>
      <c r="C44" s="442"/>
      <c r="D44" s="442"/>
      <c r="E44" s="442"/>
      <c r="F44" s="442"/>
    </row>
    <row r="45" spans="1:6" x14ac:dyDescent="0.2">
      <c r="A45" s="442"/>
      <c r="B45" s="442"/>
      <c r="C45" s="442"/>
      <c r="D45" s="442"/>
      <c r="E45" s="442"/>
      <c r="F45" s="442"/>
    </row>
    <row r="46" spans="1:6" x14ac:dyDescent="0.2">
      <c r="A46" s="442"/>
      <c r="B46" s="442"/>
      <c r="C46" s="442"/>
      <c r="D46" s="442"/>
      <c r="E46" s="442"/>
      <c r="F46" s="442"/>
    </row>
    <row r="47" spans="1:6" x14ac:dyDescent="0.2">
      <c r="A47" s="442"/>
      <c r="B47" s="442"/>
      <c r="C47" s="442"/>
      <c r="D47" s="442"/>
      <c r="E47" s="442"/>
      <c r="F47" s="442"/>
    </row>
    <row r="48" spans="1:6" x14ac:dyDescent="0.2">
      <c r="A48" s="442"/>
      <c r="B48" s="442"/>
      <c r="C48" s="442"/>
      <c r="D48" s="442"/>
      <c r="E48" s="442"/>
      <c r="F48" s="442"/>
    </row>
    <row r="49" spans="1:6" x14ac:dyDescent="0.2">
      <c r="A49" s="442"/>
      <c r="B49" s="442"/>
      <c r="C49" s="442"/>
      <c r="D49" s="442"/>
      <c r="E49" s="442"/>
      <c r="F49" s="442"/>
    </row>
    <row r="50" spans="1:6" x14ac:dyDescent="0.2">
      <c r="A50" s="442"/>
      <c r="B50" s="442"/>
      <c r="C50" s="442"/>
      <c r="D50" s="442"/>
      <c r="E50" s="442"/>
      <c r="F50" s="442"/>
    </row>
    <row r="51" spans="1:6" x14ac:dyDescent="0.2">
      <c r="A51" s="442"/>
      <c r="B51" s="442"/>
      <c r="C51" s="442"/>
      <c r="D51" s="442"/>
      <c r="E51" s="442"/>
      <c r="F51" s="442"/>
    </row>
    <row r="52" spans="1:6" x14ac:dyDescent="0.2">
      <c r="A52" s="442"/>
      <c r="B52" s="442"/>
      <c r="C52" s="442"/>
      <c r="D52" s="442"/>
      <c r="E52" s="442"/>
      <c r="F52" s="442"/>
    </row>
    <row r="53" spans="1:6" x14ac:dyDescent="0.2">
      <c r="A53" s="442"/>
      <c r="B53" s="442"/>
      <c r="C53" s="442"/>
      <c r="D53" s="442"/>
      <c r="E53" s="442"/>
      <c r="F53" s="442"/>
    </row>
    <row r="54" spans="1:6" x14ac:dyDescent="0.2">
      <c r="A54" s="442"/>
      <c r="B54" s="442"/>
      <c r="C54" s="442"/>
      <c r="D54" s="442"/>
      <c r="E54" s="442"/>
      <c r="F54" s="442"/>
    </row>
    <row r="55" spans="1:6" x14ac:dyDescent="0.2">
      <c r="A55" s="442"/>
      <c r="B55" s="442"/>
      <c r="C55" s="442"/>
      <c r="D55" s="442"/>
      <c r="E55" s="442"/>
      <c r="F55" s="442"/>
    </row>
    <row r="56" spans="1:6" x14ac:dyDescent="0.2">
      <c r="A56" s="442"/>
      <c r="B56" s="442"/>
      <c r="C56" s="442"/>
      <c r="D56" s="442"/>
      <c r="E56" s="442"/>
      <c r="F56" s="442"/>
    </row>
    <row r="57" spans="1:6" x14ac:dyDescent="0.2">
      <c r="A57" s="442"/>
      <c r="B57" s="442"/>
      <c r="C57" s="442"/>
      <c r="D57" s="442"/>
      <c r="E57" s="442"/>
      <c r="F57" s="442"/>
    </row>
    <row r="58" spans="1:6" x14ac:dyDescent="0.2">
      <c r="A58" s="442"/>
      <c r="B58" s="442"/>
      <c r="C58" s="442"/>
      <c r="D58" s="442"/>
      <c r="E58" s="442"/>
      <c r="F58" s="442"/>
    </row>
    <row r="59" spans="1:6" x14ac:dyDescent="0.2">
      <c r="A59" s="442"/>
      <c r="B59" s="442"/>
      <c r="C59" s="442"/>
      <c r="D59" s="442"/>
      <c r="E59" s="442"/>
      <c r="F59" s="442"/>
    </row>
    <row r="60" spans="1:6" x14ac:dyDescent="0.2">
      <c r="A60" s="442"/>
      <c r="B60" s="442"/>
      <c r="C60" s="442"/>
      <c r="D60" s="442"/>
      <c r="E60" s="442"/>
      <c r="F60" s="442"/>
    </row>
    <row r="61" spans="1:6" x14ac:dyDescent="0.2">
      <c r="A61" s="442"/>
      <c r="B61" s="442"/>
      <c r="C61" s="442"/>
      <c r="D61" s="442"/>
      <c r="E61" s="442"/>
      <c r="F61" s="442"/>
    </row>
    <row r="62" spans="1:6" x14ac:dyDescent="0.2">
      <c r="A62" s="442"/>
      <c r="B62" s="442"/>
      <c r="C62" s="442"/>
      <c r="D62" s="442"/>
      <c r="E62" s="442"/>
      <c r="F62" s="442"/>
    </row>
    <row r="63" spans="1:6" x14ac:dyDescent="0.2">
      <c r="A63" s="442"/>
      <c r="B63" s="442"/>
      <c r="C63" s="442"/>
      <c r="D63" s="442"/>
      <c r="E63" s="442"/>
      <c r="F63" s="442"/>
    </row>
    <row r="64" spans="1:6" x14ac:dyDescent="0.2">
      <c r="A64" s="442"/>
      <c r="B64" s="442"/>
      <c r="C64" s="442"/>
      <c r="D64" s="442"/>
      <c r="E64" s="442"/>
      <c r="F64" s="442"/>
    </row>
    <row r="65" spans="1:6" x14ac:dyDescent="0.2">
      <c r="A65" s="442"/>
      <c r="B65" s="442"/>
      <c r="C65" s="442"/>
      <c r="D65" s="442"/>
      <c r="E65" s="442"/>
      <c r="F65" s="442"/>
    </row>
    <row r="66" spans="1:6" x14ac:dyDescent="0.2">
      <c r="A66" s="442"/>
      <c r="B66" s="442"/>
      <c r="C66" s="442"/>
      <c r="D66" s="442"/>
      <c r="E66" s="442"/>
      <c r="F66" s="442"/>
    </row>
    <row r="67" spans="1:6" x14ac:dyDescent="0.2">
      <c r="A67" s="442"/>
      <c r="B67" s="442"/>
      <c r="C67" s="442"/>
      <c r="D67" s="442"/>
      <c r="E67" s="442"/>
      <c r="F67" s="442"/>
    </row>
    <row r="68" spans="1:6" x14ac:dyDescent="0.2">
      <c r="A68" s="442"/>
      <c r="B68" s="442"/>
      <c r="C68" s="442"/>
      <c r="D68" s="442"/>
      <c r="E68" s="442"/>
      <c r="F68" s="442"/>
    </row>
    <row r="69" spans="1:6" x14ac:dyDescent="0.2">
      <c r="A69" s="442"/>
      <c r="B69" s="442"/>
      <c r="C69" s="442"/>
      <c r="D69" s="442"/>
      <c r="E69" s="442"/>
      <c r="F69" s="442"/>
    </row>
    <row r="70" spans="1:6" x14ac:dyDescent="0.2">
      <c r="A70" s="442"/>
      <c r="B70" s="442"/>
      <c r="C70" s="442"/>
      <c r="D70" s="442"/>
      <c r="E70" s="442"/>
      <c r="F70" s="442"/>
    </row>
    <row r="71" spans="1:6" x14ac:dyDescent="0.2">
      <c r="A71" s="442"/>
      <c r="B71" s="442"/>
      <c r="C71" s="442"/>
      <c r="D71" s="442"/>
      <c r="E71" s="442"/>
      <c r="F71" s="442"/>
    </row>
    <row r="72" spans="1:6" x14ac:dyDescent="0.2">
      <c r="A72" s="442"/>
      <c r="B72" s="442"/>
      <c r="C72" s="442"/>
      <c r="D72" s="442"/>
      <c r="E72" s="442"/>
      <c r="F72" s="442"/>
    </row>
    <row r="73" spans="1:6" x14ac:dyDescent="0.2">
      <c r="A73" s="442"/>
      <c r="B73" s="442"/>
      <c r="C73" s="442"/>
      <c r="D73" s="442"/>
      <c r="E73" s="442"/>
      <c r="F73" s="442"/>
    </row>
    <row r="74" spans="1:6" x14ac:dyDescent="0.2">
      <c r="A74" s="442"/>
      <c r="B74" s="442"/>
      <c r="C74" s="442"/>
      <c r="D74" s="442"/>
      <c r="E74" s="442"/>
      <c r="F74" s="442"/>
    </row>
    <row r="75" spans="1:6" x14ac:dyDescent="0.2">
      <c r="A75" s="442"/>
      <c r="B75" s="442"/>
      <c r="C75" s="442"/>
      <c r="D75" s="442"/>
      <c r="E75" s="442"/>
      <c r="F75" s="442"/>
    </row>
    <row r="76" spans="1:6" x14ac:dyDescent="0.2">
      <c r="A76" s="442"/>
      <c r="B76" s="442"/>
      <c r="C76" s="442"/>
      <c r="D76" s="442"/>
      <c r="E76" s="442"/>
      <c r="F76" s="442"/>
    </row>
    <row r="77" spans="1:6" x14ac:dyDescent="0.2">
      <c r="A77" s="442"/>
      <c r="B77" s="442"/>
      <c r="C77" s="442"/>
      <c r="D77" s="442"/>
      <c r="E77" s="442"/>
      <c r="F77" s="442"/>
    </row>
    <row r="78" spans="1:6" x14ac:dyDescent="0.2">
      <c r="A78" s="442"/>
      <c r="B78" s="442"/>
      <c r="C78" s="442"/>
      <c r="D78" s="442"/>
      <c r="E78" s="442"/>
      <c r="F78" s="442"/>
    </row>
    <row r="79" spans="1:6" x14ac:dyDescent="0.2">
      <c r="A79" s="442"/>
      <c r="B79" s="442"/>
      <c r="C79" s="442"/>
      <c r="D79" s="442"/>
      <c r="E79" s="442"/>
      <c r="F79" s="442"/>
    </row>
    <row r="80" spans="1:6" x14ac:dyDescent="0.2">
      <c r="A80" s="442"/>
      <c r="B80" s="442"/>
      <c r="C80" s="442"/>
      <c r="D80" s="442"/>
      <c r="E80" s="442"/>
      <c r="F80" s="442"/>
    </row>
    <row r="81" spans="1:6" x14ac:dyDescent="0.2">
      <c r="A81" s="442"/>
      <c r="B81" s="442"/>
      <c r="C81" s="442"/>
      <c r="D81" s="442"/>
      <c r="E81" s="442"/>
      <c r="F81" s="442"/>
    </row>
    <row r="82" spans="1:6" x14ac:dyDescent="0.2">
      <c r="A82" s="442"/>
      <c r="B82" s="442"/>
      <c r="C82" s="442"/>
      <c r="D82" s="442"/>
      <c r="E82" s="442"/>
      <c r="F82" s="442"/>
    </row>
    <row r="83" spans="1:6" x14ac:dyDescent="0.2">
      <c r="A83" s="442"/>
      <c r="B83" s="442"/>
      <c r="C83" s="442"/>
      <c r="D83" s="442"/>
      <c r="E83" s="442"/>
      <c r="F83" s="442"/>
    </row>
    <row r="84" spans="1:6" x14ac:dyDescent="0.2">
      <c r="A84" s="442"/>
      <c r="B84" s="442"/>
      <c r="C84" s="442"/>
      <c r="D84" s="442"/>
      <c r="E84" s="442"/>
      <c r="F84" s="442"/>
    </row>
    <row r="85" spans="1:6" x14ac:dyDescent="0.2">
      <c r="A85" s="442"/>
      <c r="B85" s="442"/>
      <c r="C85" s="442"/>
      <c r="D85" s="442"/>
      <c r="E85" s="442"/>
      <c r="F85" s="442"/>
    </row>
    <row r="86" spans="1:6" x14ac:dyDescent="0.2">
      <c r="A86" s="442"/>
      <c r="B86" s="442"/>
      <c r="C86" s="442"/>
      <c r="D86" s="442"/>
      <c r="E86" s="442"/>
      <c r="F86" s="442"/>
    </row>
    <row r="87" spans="1:6" x14ac:dyDescent="0.2">
      <c r="A87" s="442"/>
      <c r="B87" s="442"/>
      <c r="C87" s="442"/>
      <c r="D87" s="442"/>
      <c r="E87" s="442"/>
      <c r="F87" s="442"/>
    </row>
    <row r="88" spans="1:6" x14ac:dyDescent="0.2">
      <c r="A88" s="442"/>
      <c r="B88" s="442"/>
      <c r="C88" s="442"/>
      <c r="D88" s="442"/>
      <c r="E88" s="442"/>
      <c r="F88" s="442"/>
    </row>
    <row r="89" spans="1:6" x14ac:dyDescent="0.2">
      <c r="A89" s="442"/>
      <c r="B89" s="442"/>
      <c r="C89" s="442"/>
      <c r="D89" s="442"/>
      <c r="E89" s="442"/>
      <c r="F89" s="442"/>
    </row>
    <row r="90" spans="1:6" x14ac:dyDescent="0.2">
      <c r="A90" s="442"/>
      <c r="B90" s="442"/>
      <c r="C90" s="442"/>
      <c r="D90" s="442"/>
      <c r="E90" s="442"/>
      <c r="F90" s="442"/>
    </row>
    <row r="91" spans="1:6" x14ac:dyDescent="0.2">
      <c r="A91" s="442"/>
      <c r="B91" s="442"/>
      <c r="C91" s="442"/>
      <c r="D91" s="442"/>
      <c r="E91" s="442"/>
      <c r="F91" s="442"/>
    </row>
    <row r="92" spans="1:6" x14ac:dyDescent="0.2">
      <c r="A92" s="442"/>
      <c r="B92" s="442"/>
      <c r="C92" s="442"/>
      <c r="D92" s="442"/>
      <c r="E92" s="442"/>
      <c r="F92" s="442"/>
    </row>
    <row r="93" spans="1:6" x14ac:dyDescent="0.2">
      <c r="A93" s="442"/>
      <c r="B93" s="442"/>
      <c r="C93" s="442"/>
      <c r="D93" s="442"/>
      <c r="E93" s="442"/>
      <c r="F93" s="442"/>
    </row>
    <row r="94" spans="1:6" x14ac:dyDescent="0.2">
      <c r="A94" s="442"/>
      <c r="B94" s="442"/>
      <c r="C94" s="442"/>
      <c r="D94" s="442"/>
      <c r="E94" s="442"/>
      <c r="F94" s="442"/>
    </row>
    <row r="95" spans="1:6" x14ac:dyDescent="0.2">
      <c r="A95" s="442"/>
      <c r="B95" s="442"/>
      <c r="C95" s="442"/>
      <c r="D95" s="442"/>
      <c r="E95" s="442"/>
      <c r="F95" s="442"/>
    </row>
    <row r="96" spans="1:6" x14ac:dyDescent="0.2">
      <c r="A96" s="442"/>
      <c r="B96" s="442"/>
      <c r="C96" s="442"/>
      <c r="D96" s="442"/>
      <c r="E96" s="442"/>
      <c r="F96" s="442"/>
    </row>
    <row r="97" spans="1:6" x14ac:dyDescent="0.2">
      <c r="A97" s="442"/>
      <c r="B97" s="442"/>
      <c r="C97" s="442"/>
      <c r="D97" s="442"/>
      <c r="E97" s="442"/>
      <c r="F97" s="442"/>
    </row>
    <row r="98" spans="1:6" x14ac:dyDescent="0.2">
      <c r="A98" s="442"/>
      <c r="B98" s="442"/>
      <c r="C98" s="442"/>
      <c r="D98" s="442"/>
      <c r="E98" s="442"/>
      <c r="F98" s="442"/>
    </row>
    <row r="99" spans="1:6" x14ac:dyDescent="0.2">
      <c r="A99" s="442"/>
      <c r="B99" s="442"/>
      <c r="C99" s="442"/>
      <c r="D99" s="442"/>
      <c r="E99" s="442"/>
      <c r="F99" s="442"/>
    </row>
    <row r="100" spans="1:6" x14ac:dyDescent="0.2">
      <c r="A100" s="442"/>
      <c r="B100" s="442"/>
      <c r="C100" s="442"/>
      <c r="D100" s="442"/>
      <c r="E100" s="442"/>
      <c r="F100" s="442"/>
    </row>
    <row r="101" spans="1:6" x14ac:dyDescent="0.2">
      <c r="A101" s="442"/>
      <c r="B101" s="442"/>
      <c r="C101" s="442"/>
      <c r="D101" s="442"/>
      <c r="E101" s="442"/>
      <c r="F101" s="442"/>
    </row>
    <row r="102" spans="1:6" x14ac:dyDescent="0.2">
      <c r="A102" s="442"/>
      <c r="B102" s="442"/>
      <c r="C102" s="442"/>
      <c r="D102" s="442"/>
      <c r="E102" s="442"/>
      <c r="F102" s="442"/>
    </row>
    <row r="103" spans="1:6" x14ac:dyDescent="0.2">
      <c r="A103" s="442"/>
      <c r="B103" s="442"/>
      <c r="C103" s="442"/>
      <c r="D103" s="442"/>
      <c r="E103" s="442"/>
      <c r="F103" s="442"/>
    </row>
    <row r="104" spans="1:6" x14ac:dyDescent="0.2">
      <c r="A104" s="442"/>
      <c r="B104" s="442"/>
      <c r="C104" s="442"/>
      <c r="D104" s="442"/>
      <c r="E104" s="442"/>
      <c r="F104" s="442"/>
    </row>
    <row r="105" spans="1:6" x14ac:dyDescent="0.2">
      <c r="A105" s="442"/>
      <c r="B105" s="442"/>
      <c r="C105" s="442"/>
      <c r="D105" s="442"/>
      <c r="E105" s="442"/>
      <c r="F105" s="442"/>
    </row>
    <row r="106" spans="1:6" x14ac:dyDescent="0.2">
      <c r="A106" s="442"/>
      <c r="B106" s="442"/>
      <c r="C106" s="442"/>
      <c r="D106" s="442"/>
      <c r="E106" s="442"/>
      <c r="F106" s="442"/>
    </row>
    <row r="107" spans="1:6" x14ac:dyDescent="0.2">
      <c r="A107" s="442"/>
      <c r="B107" s="442"/>
      <c r="C107" s="442"/>
      <c r="D107" s="442"/>
      <c r="E107" s="442"/>
      <c r="F107" s="442"/>
    </row>
    <row r="108" spans="1:6" x14ac:dyDescent="0.2">
      <c r="A108" s="442"/>
      <c r="B108" s="442"/>
      <c r="C108" s="442"/>
      <c r="D108" s="442"/>
      <c r="E108" s="442"/>
      <c r="F108" s="442"/>
    </row>
    <row r="109" spans="1:6" x14ac:dyDescent="0.2">
      <c r="A109" s="442"/>
      <c r="B109" s="442"/>
      <c r="C109" s="442"/>
      <c r="D109" s="442"/>
      <c r="E109" s="442"/>
      <c r="F109" s="442"/>
    </row>
    <row r="110" spans="1:6" x14ac:dyDescent="0.2">
      <c r="A110" s="442"/>
      <c r="B110" s="442"/>
      <c r="C110" s="442"/>
      <c r="D110" s="442"/>
      <c r="E110" s="442"/>
      <c r="F110" s="442"/>
    </row>
    <row r="111" spans="1:6" x14ac:dyDescent="0.2">
      <c r="A111" s="442"/>
      <c r="B111" s="442"/>
      <c r="C111" s="442"/>
      <c r="D111" s="442"/>
      <c r="E111" s="442"/>
      <c r="F111" s="442"/>
    </row>
    <row r="112" spans="1:6" x14ac:dyDescent="0.2">
      <c r="A112" s="442"/>
      <c r="B112" s="442"/>
      <c r="C112" s="442"/>
      <c r="D112" s="442"/>
      <c r="E112" s="442"/>
      <c r="F112" s="442"/>
    </row>
    <row r="113" spans="1:6" x14ac:dyDescent="0.2">
      <c r="A113" s="442"/>
      <c r="B113" s="442"/>
      <c r="C113" s="442"/>
      <c r="D113" s="442"/>
      <c r="E113" s="442"/>
      <c r="F113" s="442"/>
    </row>
    <row r="114" spans="1:6" x14ac:dyDescent="0.2">
      <c r="A114" s="442"/>
      <c r="B114" s="442"/>
      <c r="C114" s="442"/>
      <c r="D114" s="442"/>
      <c r="E114" s="442"/>
      <c r="F114" s="442"/>
    </row>
    <row r="115" spans="1:6" x14ac:dyDescent="0.2">
      <c r="A115" s="442"/>
      <c r="B115" s="442"/>
      <c r="C115" s="442"/>
      <c r="D115" s="442"/>
      <c r="E115" s="442"/>
      <c r="F115" s="442"/>
    </row>
    <row r="116" spans="1:6" x14ac:dyDescent="0.2">
      <c r="A116" s="442"/>
      <c r="B116" s="442"/>
      <c r="C116" s="442"/>
      <c r="D116" s="442"/>
      <c r="E116" s="442"/>
      <c r="F116" s="442"/>
    </row>
    <row r="117" spans="1:6" x14ac:dyDescent="0.2">
      <c r="A117" s="442"/>
      <c r="B117" s="442"/>
      <c r="C117" s="442"/>
      <c r="D117" s="442"/>
      <c r="E117" s="442"/>
      <c r="F117" s="442"/>
    </row>
    <row r="118" spans="1:6" x14ac:dyDescent="0.2">
      <c r="A118" s="442"/>
      <c r="B118" s="442"/>
      <c r="C118" s="442"/>
      <c r="D118" s="442"/>
      <c r="E118" s="442"/>
      <c r="F118" s="442"/>
    </row>
    <row r="119" spans="1:6" x14ac:dyDescent="0.2">
      <c r="A119" s="442"/>
      <c r="B119" s="442"/>
      <c r="C119" s="442"/>
      <c r="D119" s="442"/>
      <c r="E119" s="442"/>
      <c r="F119" s="442"/>
    </row>
    <row r="120" spans="1:6" x14ac:dyDescent="0.2">
      <c r="A120" s="442"/>
      <c r="B120" s="442"/>
      <c r="C120" s="442"/>
      <c r="D120" s="442"/>
      <c r="E120" s="442"/>
      <c r="F120" s="442"/>
    </row>
    <row r="121" spans="1:6" x14ac:dyDescent="0.2">
      <c r="A121" s="442"/>
      <c r="B121" s="442"/>
      <c r="C121" s="442"/>
      <c r="D121" s="442"/>
      <c r="E121" s="442"/>
      <c r="F121" s="442"/>
    </row>
    <row r="122" spans="1:6" x14ac:dyDescent="0.2">
      <c r="A122" s="442"/>
      <c r="B122" s="442"/>
      <c r="C122" s="442"/>
      <c r="D122" s="442"/>
      <c r="E122" s="442"/>
      <c r="F122" s="442"/>
    </row>
    <row r="123" spans="1:6" x14ac:dyDescent="0.2">
      <c r="A123" s="442"/>
      <c r="B123" s="442"/>
      <c r="C123" s="442"/>
      <c r="D123" s="442"/>
      <c r="E123" s="442"/>
      <c r="F123" s="442"/>
    </row>
    <row r="124" spans="1:6" x14ac:dyDescent="0.2">
      <c r="A124" s="442"/>
      <c r="B124" s="442"/>
      <c r="C124" s="442"/>
      <c r="D124" s="442"/>
      <c r="E124" s="442"/>
      <c r="F124" s="442"/>
    </row>
    <row r="125" spans="1:6" x14ac:dyDescent="0.2">
      <c r="A125" s="442"/>
      <c r="B125" s="442"/>
      <c r="C125" s="442"/>
      <c r="D125" s="442"/>
      <c r="E125" s="442"/>
      <c r="F125" s="442"/>
    </row>
    <row r="126" spans="1:6" x14ac:dyDescent="0.2">
      <c r="A126" s="442"/>
      <c r="B126" s="442"/>
      <c r="C126" s="442"/>
      <c r="D126" s="442"/>
      <c r="E126" s="442"/>
      <c r="F126" s="442"/>
    </row>
    <row r="127" spans="1:6" x14ac:dyDescent="0.2">
      <c r="A127" s="442"/>
      <c r="B127" s="442"/>
      <c r="C127" s="442"/>
      <c r="D127" s="442"/>
      <c r="E127" s="442"/>
      <c r="F127" s="442"/>
    </row>
    <row r="128" spans="1:6" x14ac:dyDescent="0.2">
      <c r="A128" s="442"/>
      <c r="B128" s="442"/>
      <c r="C128" s="442"/>
      <c r="D128" s="442"/>
      <c r="E128" s="442"/>
      <c r="F128" s="442"/>
    </row>
    <row r="129" spans="1:6" x14ac:dyDescent="0.2">
      <c r="A129" s="442"/>
      <c r="B129" s="442"/>
      <c r="C129" s="442"/>
      <c r="D129" s="442"/>
      <c r="E129" s="442"/>
      <c r="F129" s="442"/>
    </row>
    <row r="130" spans="1:6" x14ac:dyDescent="0.2">
      <c r="A130" s="442"/>
      <c r="B130" s="442"/>
      <c r="C130" s="442"/>
      <c r="D130" s="442"/>
      <c r="E130" s="442"/>
      <c r="F130" s="442"/>
    </row>
    <row r="131" spans="1:6" x14ac:dyDescent="0.2">
      <c r="A131" s="442"/>
      <c r="B131" s="442"/>
      <c r="C131" s="442"/>
      <c r="D131" s="442"/>
      <c r="E131" s="442"/>
      <c r="F131" s="442"/>
    </row>
    <row r="132" spans="1:6" x14ac:dyDescent="0.2">
      <c r="A132" s="442"/>
      <c r="B132" s="442"/>
      <c r="C132" s="442"/>
      <c r="D132" s="442"/>
      <c r="E132" s="442"/>
      <c r="F132" s="442"/>
    </row>
    <row r="133" spans="1:6" x14ac:dyDescent="0.2">
      <c r="A133" s="442"/>
      <c r="B133" s="442"/>
      <c r="C133" s="442"/>
      <c r="D133" s="442"/>
      <c r="E133" s="442"/>
      <c r="F133" s="442"/>
    </row>
    <row r="134" spans="1:6" x14ac:dyDescent="0.2">
      <c r="A134" s="442"/>
      <c r="B134" s="442"/>
      <c r="C134" s="442"/>
      <c r="D134" s="442"/>
      <c r="E134" s="442"/>
      <c r="F134" s="442"/>
    </row>
    <row r="135" spans="1:6" x14ac:dyDescent="0.2">
      <c r="A135" s="442"/>
      <c r="B135" s="442"/>
      <c r="C135" s="442"/>
      <c r="D135" s="442"/>
      <c r="E135" s="442"/>
      <c r="F135" s="442"/>
    </row>
    <row r="136" spans="1:6" x14ac:dyDescent="0.2">
      <c r="A136" s="442"/>
      <c r="B136" s="442"/>
      <c r="C136" s="442"/>
      <c r="D136" s="442"/>
      <c r="E136" s="442"/>
      <c r="F136" s="442"/>
    </row>
    <row r="137" spans="1:6" x14ac:dyDescent="0.2">
      <c r="A137" s="442"/>
      <c r="B137" s="442"/>
      <c r="C137" s="442"/>
      <c r="D137" s="442"/>
      <c r="E137" s="442"/>
      <c r="F137" s="442"/>
    </row>
    <row r="138" spans="1:6" x14ac:dyDescent="0.2">
      <c r="A138" s="442"/>
      <c r="B138" s="442"/>
      <c r="C138" s="442"/>
      <c r="D138" s="442"/>
      <c r="E138" s="442"/>
      <c r="F138" s="442"/>
    </row>
    <row r="139" spans="1:6" x14ac:dyDescent="0.2">
      <c r="A139" s="442"/>
      <c r="B139" s="442"/>
      <c r="C139" s="442"/>
      <c r="D139" s="442"/>
      <c r="E139" s="442"/>
      <c r="F139" s="442"/>
    </row>
    <row r="140" spans="1:6" x14ac:dyDescent="0.2">
      <c r="A140" s="442"/>
      <c r="B140" s="442"/>
      <c r="C140" s="442"/>
      <c r="D140" s="442"/>
      <c r="E140" s="442"/>
      <c r="F140" s="442"/>
    </row>
    <row r="141" spans="1:6" x14ac:dyDescent="0.2">
      <c r="A141" s="442"/>
      <c r="B141" s="442"/>
      <c r="C141" s="442"/>
      <c r="D141" s="442"/>
      <c r="E141" s="442"/>
      <c r="F141" s="442"/>
    </row>
    <row r="142" spans="1:6" x14ac:dyDescent="0.2">
      <c r="A142" s="442"/>
      <c r="B142" s="442"/>
      <c r="C142" s="442"/>
      <c r="D142" s="442"/>
      <c r="E142" s="442"/>
      <c r="F142" s="442"/>
    </row>
    <row r="143" spans="1:6" x14ac:dyDescent="0.2">
      <c r="A143" s="442"/>
      <c r="B143" s="442"/>
      <c r="C143" s="442"/>
      <c r="D143" s="442"/>
      <c r="E143" s="442"/>
      <c r="F143" s="442"/>
    </row>
    <row r="144" spans="1:6" x14ac:dyDescent="0.2">
      <c r="A144" s="442"/>
      <c r="B144" s="442"/>
      <c r="C144" s="442"/>
      <c r="D144" s="442"/>
      <c r="E144" s="442"/>
      <c r="F144" s="442"/>
    </row>
    <row r="145" spans="1:6" x14ac:dyDescent="0.2">
      <c r="A145" s="442"/>
      <c r="B145" s="442"/>
      <c r="C145" s="442"/>
      <c r="D145" s="442"/>
      <c r="E145" s="442"/>
      <c r="F145" s="442"/>
    </row>
    <row r="146" spans="1:6" x14ac:dyDescent="0.2">
      <c r="A146" s="442"/>
      <c r="B146" s="442"/>
      <c r="C146" s="442"/>
      <c r="D146" s="442"/>
      <c r="E146" s="442"/>
      <c r="F146" s="442"/>
    </row>
    <row r="147" spans="1:6" x14ac:dyDescent="0.2">
      <c r="A147" s="442"/>
      <c r="B147" s="442"/>
      <c r="C147" s="442"/>
      <c r="D147" s="442"/>
      <c r="E147" s="442"/>
      <c r="F147" s="442"/>
    </row>
    <row r="148" spans="1:6" x14ac:dyDescent="0.2">
      <c r="A148" s="442"/>
      <c r="B148" s="442"/>
      <c r="C148" s="442"/>
      <c r="D148" s="442"/>
      <c r="E148" s="442"/>
      <c r="F148" s="442"/>
    </row>
    <row r="149" spans="1:6" x14ac:dyDescent="0.2">
      <c r="A149" s="442"/>
      <c r="B149" s="442"/>
      <c r="C149" s="442"/>
      <c r="D149" s="442"/>
      <c r="E149" s="442"/>
      <c r="F149" s="442"/>
    </row>
    <row r="150" spans="1:6" x14ac:dyDescent="0.2">
      <c r="A150" s="442"/>
      <c r="B150" s="442"/>
      <c r="C150" s="442"/>
      <c r="D150" s="442"/>
      <c r="E150" s="442"/>
      <c r="F150" s="442"/>
    </row>
    <row r="151" spans="1:6" x14ac:dyDescent="0.2">
      <c r="A151" s="442"/>
      <c r="B151" s="442"/>
      <c r="C151" s="442"/>
      <c r="D151" s="442"/>
      <c r="E151" s="442"/>
      <c r="F151" s="442"/>
    </row>
    <row r="152" spans="1:6" x14ac:dyDescent="0.2">
      <c r="A152" s="442"/>
      <c r="B152" s="442"/>
      <c r="C152" s="442"/>
      <c r="D152" s="442"/>
      <c r="E152" s="442"/>
      <c r="F152" s="442"/>
    </row>
    <row r="153" spans="1:6" x14ac:dyDescent="0.2">
      <c r="A153" s="442"/>
      <c r="B153" s="442"/>
      <c r="C153" s="442"/>
      <c r="D153" s="442"/>
      <c r="E153" s="442"/>
      <c r="F153" s="442"/>
    </row>
    <row r="154" spans="1:6" x14ac:dyDescent="0.2">
      <c r="A154" s="442"/>
      <c r="B154" s="442"/>
      <c r="C154" s="442"/>
      <c r="D154" s="442"/>
      <c r="E154" s="442"/>
      <c r="F154" s="442"/>
    </row>
    <row r="155" spans="1:6" x14ac:dyDescent="0.2">
      <c r="A155" s="442"/>
      <c r="B155" s="442"/>
      <c r="C155" s="442"/>
      <c r="D155" s="442"/>
      <c r="E155" s="442"/>
      <c r="F155" s="442"/>
    </row>
    <row r="156" spans="1:6" x14ac:dyDescent="0.2">
      <c r="A156" s="442"/>
      <c r="B156" s="442"/>
      <c r="C156" s="442"/>
      <c r="D156" s="442"/>
      <c r="E156" s="442"/>
      <c r="F156" s="442"/>
    </row>
    <row r="157" spans="1:6" x14ac:dyDescent="0.2">
      <c r="A157" s="442"/>
      <c r="B157" s="442"/>
      <c r="C157" s="442"/>
      <c r="D157" s="442"/>
      <c r="E157" s="442"/>
      <c r="F157" s="442"/>
    </row>
    <row r="158" spans="1:6" x14ac:dyDescent="0.2">
      <c r="A158" s="442"/>
      <c r="B158" s="442"/>
      <c r="C158" s="442"/>
      <c r="D158" s="442"/>
      <c r="E158" s="442"/>
      <c r="F158" s="442"/>
    </row>
    <row r="159" spans="1:6" x14ac:dyDescent="0.2">
      <c r="A159" s="442"/>
      <c r="B159" s="442"/>
      <c r="C159" s="442"/>
      <c r="D159" s="442"/>
      <c r="E159" s="442"/>
      <c r="F159" s="442"/>
    </row>
    <row r="160" spans="1:6" x14ac:dyDescent="0.2">
      <c r="A160" s="442"/>
      <c r="B160" s="442"/>
      <c r="C160" s="442"/>
      <c r="D160" s="442"/>
      <c r="E160" s="442"/>
      <c r="F160" s="442"/>
    </row>
    <row r="161" spans="1:6" x14ac:dyDescent="0.2">
      <c r="A161" s="442"/>
      <c r="B161" s="442"/>
      <c r="C161" s="442"/>
      <c r="D161" s="442"/>
      <c r="E161" s="442"/>
      <c r="F161" s="442"/>
    </row>
    <row r="162" spans="1:6" x14ac:dyDescent="0.2">
      <c r="A162" s="442"/>
      <c r="B162" s="442"/>
      <c r="C162" s="442"/>
      <c r="D162" s="442"/>
      <c r="E162" s="442"/>
      <c r="F162" s="442"/>
    </row>
    <row r="163" spans="1:6" x14ac:dyDescent="0.2">
      <c r="A163" s="442"/>
      <c r="B163" s="442"/>
      <c r="C163" s="442"/>
      <c r="D163" s="442"/>
      <c r="E163" s="442"/>
      <c r="F163" s="442"/>
    </row>
    <row r="164" spans="1:6" x14ac:dyDescent="0.2">
      <c r="A164" s="442"/>
      <c r="B164" s="442"/>
      <c r="C164" s="442"/>
      <c r="D164" s="442"/>
      <c r="E164" s="442"/>
      <c r="F164" s="442"/>
    </row>
    <row r="165" spans="1:6" x14ac:dyDescent="0.2">
      <c r="A165" s="442"/>
      <c r="B165" s="442"/>
      <c r="C165" s="442"/>
      <c r="D165" s="442"/>
      <c r="E165" s="442"/>
      <c r="F165" s="442"/>
    </row>
    <row r="166" spans="1:6" x14ac:dyDescent="0.2">
      <c r="A166" s="442"/>
      <c r="B166" s="442"/>
      <c r="C166" s="442"/>
      <c r="D166" s="442"/>
      <c r="E166" s="442"/>
      <c r="F166" s="442"/>
    </row>
    <row r="167" spans="1:6" x14ac:dyDescent="0.2">
      <c r="A167" s="442"/>
      <c r="B167" s="442"/>
      <c r="C167" s="442"/>
      <c r="D167" s="442"/>
      <c r="E167" s="442"/>
      <c r="F167" s="442"/>
    </row>
    <row r="168" spans="1:6" x14ac:dyDescent="0.2">
      <c r="A168" s="442"/>
      <c r="B168" s="442"/>
      <c r="C168" s="442"/>
      <c r="D168" s="442"/>
      <c r="E168" s="442"/>
      <c r="F168" s="442"/>
    </row>
    <row r="169" spans="1:6" x14ac:dyDescent="0.2">
      <c r="A169" s="442"/>
      <c r="B169" s="442"/>
      <c r="C169" s="442"/>
      <c r="D169" s="442"/>
      <c r="E169" s="442"/>
      <c r="F169" s="442"/>
    </row>
    <row r="170" spans="1:6" x14ac:dyDescent="0.2">
      <c r="A170" s="442"/>
      <c r="B170" s="442"/>
      <c r="C170" s="442"/>
      <c r="D170" s="442"/>
      <c r="E170" s="442"/>
      <c r="F170" s="442"/>
    </row>
    <row r="171" spans="1:6" x14ac:dyDescent="0.2">
      <c r="A171" s="442"/>
      <c r="B171" s="442"/>
      <c r="C171" s="442"/>
      <c r="D171" s="442"/>
      <c r="E171" s="442"/>
      <c r="F171" s="442"/>
    </row>
    <row r="172" spans="1:6" x14ac:dyDescent="0.2">
      <c r="A172" s="442"/>
      <c r="B172" s="442"/>
      <c r="C172" s="442"/>
      <c r="D172" s="442"/>
      <c r="E172" s="442"/>
      <c r="F172" s="442"/>
    </row>
    <row r="173" spans="1:6" x14ac:dyDescent="0.2">
      <c r="A173" s="442"/>
      <c r="B173" s="442"/>
      <c r="C173" s="442"/>
      <c r="D173" s="442"/>
      <c r="E173" s="442"/>
      <c r="F173" s="442"/>
    </row>
    <row r="174" spans="1:6" x14ac:dyDescent="0.2">
      <c r="A174" s="442"/>
      <c r="B174" s="442"/>
      <c r="C174" s="442"/>
      <c r="D174" s="442"/>
      <c r="E174" s="442"/>
      <c r="F174" s="442"/>
    </row>
    <row r="175" spans="1:6" x14ac:dyDescent="0.2">
      <c r="A175" s="442"/>
      <c r="B175" s="442"/>
      <c r="C175" s="442"/>
      <c r="D175" s="442"/>
      <c r="E175" s="442"/>
      <c r="F175" s="442"/>
    </row>
    <row r="176" spans="1:6" x14ac:dyDescent="0.2">
      <c r="A176" s="442"/>
      <c r="B176" s="442"/>
      <c r="C176" s="442"/>
      <c r="D176" s="442"/>
      <c r="E176" s="442"/>
      <c r="F176" s="442"/>
    </row>
    <row r="177" spans="1:6" x14ac:dyDescent="0.2">
      <c r="A177" s="442"/>
      <c r="B177" s="442"/>
      <c r="C177" s="442"/>
      <c r="D177" s="442"/>
      <c r="E177" s="442"/>
      <c r="F177" s="442"/>
    </row>
    <row r="178" spans="1:6" x14ac:dyDescent="0.2">
      <c r="A178" s="442"/>
      <c r="B178" s="442"/>
      <c r="C178" s="442"/>
      <c r="D178" s="442"/>
      <c r="E178" s="442"/>
      <c r="F178" s="442"/>
    </row>
    <row r="179" spans="1:6" x14ac:dyDescent="0.2">
      <c r="A179" s="442"/>
      <c r="B179" s="442"/>
      <c r="C179" s="442"/>
      <c r="D179" s="442"/>
      <c r="E179" s="442"/>
      <c r="F179" s="442"/>
    </row>
    <row r="180" spans="1:6" x14ac:dyDescent="0.2">
      <c r="A180" s="442"/>
      <c r="B180" s="442"/>
      <c r="C180" s="442"/>
      <c r="D180" s="442"/>
      <c r="E180" s="442"/>
      <c r="F180" s="442"/>
    </row>
    <row r="181" spans="1:6" x14ac:dyDescent="0.2">
      <c r="A181" s="442"/>
      <c r="B181" s="442"/>
      <c r="C181" s="442"/>
      <c r="D181" s="442"/>
      <c r="E181" s="442"/>
      <c r="F181" s="442"/>
    </row>
    <row r="182" spans="1:6" x14ac:dyDescent="0.2">
      <c r="A182" s="442"/>
      <c r="B182" s="442"/>
      <c r="C182" s="442"/>
      <c r="D182" s="442"/>
      <c r="E182" s="442"/>
      <c r="F182" s="442"/>
    </row>
    <row r="183" spans="1:6" x14ac:dyDescent="0.2">
      <c r="A183" s="442"/>
      <c r="B183" s="442"/>
      <c r="C183" s="442"/>
      <c r="D183" s="442"/>
      <c r="E183" s="442"/>
      <c r="F183" s="442"/>
    </row>
    <row r="184" spans="1:6" x14ac:dyDescent="0.2">
      <c r="A184" s="442"/>
      <c r="B184" s="442"/>
      <c r="C184" s="442"/>
      <c r="D184" s="442"/>
      <c r="E184" s="442"/>
      <c r="F184" s="442"/>
    </row>
    <row r="185" spans="1:6" x14ac:dyDescent="0.2">
      <c r="A185" s="442"/>
      <c r="B185" s="442"/>
      <c r="C185" s="442"/>
      <c r="D185" s="442"/>
      <c r="E185" s="442"/>
      <c r="F185" s="442"/>
    </row>
    <row r="186" spans="1:6" x14ac:dyDescent="0.2">
      <c r="A186" s="442"/>
      <c r="B186" s="442"/>
      <c r="C186" s="442"/>
      <c r="D186" s="442"/>
      <c r="E186" s="442"/>
      <c r="F186" s="442"/>
    </row>
    <row r="187" spans="1:6" x14ac:dyDescent="0.2">
      <c r="A187" s="442"/>
      <c r="B187" s="442"/>
      <c r="C187" s="442"/>
      <c r="D187" s="442"/>
      <c r="E187" s="442"/>
      <c r="F187" s="442"/>
    </row>
    <row r="188" spans="1:6" x14ac:dyDescent="0.2">
      <c r="A188" s="442"/>
      <c r="B188" s="442"/>
      <c r="C188" s="442"/>
      <c r="D188" s="442"/>
      <c r="E188" s="442"/>
      <c r="F188" s="442"/>
    </row>
    <row r="189" spans="1:6" x14ac:dyDescent="0.2">
      <c r="A189" s="442"/>
      <c r="B189" s="442"/>
      <c r="C189" s="442"/>
      <c r="D189" s="442"/>
      <c r="E189" s="442"/>
      <c r="F189" s="442"/>
    </row>
    <row r="190" spans="1:6" x14ac:dyDescent="0.2">
      <c r="A190" s="442"/>
      <c r="B190" s="442"/>
      <c r="C190" s="442"/>
      <c r="D190" s="442"/>
      <c r="E190" s="442"/>
      <c r="F190" s="442"/>
    </row>
    <row r="191" spans="1:6" x14ac:dyDescent="0.2">
      <c r="A191" s="442"/>
      <c r="B191" s="442"/>
      <c r="C191" s="442"/>
      <c r="D191" s="442"/>
      <c r="E191" s="442"/>
      <c r="F191" s="442"/>
    </row>
    <row r="192" spans="1:6" x14ac:dyDescent="0.2">
      <c r="A192" s="442"/>
      <c r="B192" s="442"/>
      <c r="C192" s="442"/>
      <c r="D192" s="442"/>
      <c r="E192" s="442"/>
      <c r="F192" s="442"/>
    </row>
    <row r="193" spans="1:6" x14ac:dyDescent="0.2">
      <c r="A193" s="442"/>
      <c r="B193" s="442"/>
      <c r="C193" s="442"/>
      <c r="D193" s="442"/>
      <c r="E193" s="442"/>
      <c r="F193" s="442"/>
    </row>
    <row r="194" spans="1:6" x14ac:dyDescent="0.2">
      <c r="A194" s="442"/>
      <c r="B194" s="442"/>
      <c r="C194" s="442"/>
      <c r="D194" s="442"/>
      <c r="E194" s="442"/>
      <c r="F194" s="442"/>
    </row>
    <row r="195" spans="1:6" x14ac:dyDescent="0.2">
      <c r="A195" s="442"/>
      <c r="B195" s="442"/>
      <c r="C195" s="442"/>
      <c r="D195" s="442"/>
      <c r="E195" s="442"/>
      <c r="F195" s="442"/>
    </row>
    <row r="196" spans="1:6" x14ac:dyDescent="0.2">
      <c r="A196" s="442"/>
      <c r="B196" s="442"/>
      <c r="C196" s="442"/>
      <c r="D196" s="442"/>
      <c r="E196" s="442"/>
      <c r="F196" s="442"/>
    </row>
    <row r="197" spans="1:6" x14ac:dyDescent="0.2">
      <c r="A197" s="442"/>
      <c r="B197" s="442"/>
      <c r="C197" s="442"/>
      <c r="D197" s="442"/>
      <c r="E197" s="442"/>
      <c r="F197" s="442"/>
    </row>
    <row r="198" spans="1:6" x14ac:dyDescent="0.2">
      <c r="A198" s="442"/>
      <c r="B198" s="442"/>
      <c r="C198" s="442"/>
      <c r="D198" s="442"/>
      <c r="E198" s="442"/>
      <c r="F198" s="442"/>
    </row>
    <row r="199" spans="1:6" x14ac:dyDescent="0.2">
      <c r="A199" s="442"/>
      <c r="B199" s="442"/>
      <c r="C199" s="442"/>
      <c r="D199" s="442"/>
      <c r="E199" s="442"/>
      <c r="F199" s="442"/>
    </row>
    <row r="200" spans="1:6" x14ac:dyDescent="0.2">
      <c r="A200" s="442"/>
      <c r="B200" s="442"/>
      <c r="C200" s="442"/>
      <c r="D200" s="442"/>
      <c r="E200" s="442"/>
      <c r="F200" s="442"/>
    </row>
    <row r="201" spans="1:6" x14ac:dyDescent="0.2">
      <c r="A201" s="442"/>
      <c r="B201" s="442"/>
      <c r="C201" s="442"/>
      <c r="D201" s="442"/>
      <c r="E201" s="442"/>
      <c r="F201" s="442"/>
    </row>
    <row r="202" spans="1:6" x14ac:dyDescent="0.2">
      <c r="A202" s="442"/>
      <c r="B202" s="442"/>
      <c r="C202" s="442"/>
      <c r="D202" s="442"/>
      <c r="E202" s="442"/>
      <c r="F202" s="442"/>
    </row>
    <row r="203" spans="1:6" x14ac:dyDescent="0.2">
      <c r="A203" s="442"/>
      <c r="B203" s="442"/>
      <c r="C203" s="442"/>
      <c r="D203" s="442"/>
      <c r="E203" s="442"/>
      <c r="F203" s="442"/>
    </row>
    <row r="204" spans="1:6" x14ac:dyDescent="0.2">
      <c r="A204" s="442"/>
      <c r="B204" s="442"/>
      <c r="C204" s="442"/>
      <c r="D204" s="442"/>
      <c r="E204" s="442"/>
      <c r="F204" s="442"/>
    </row>
    <row r="205" spans="1:6" x14ac:dyDescent="0.2">
      <c r="A205" s="442"/>
      <c r="B205" s="442"/>
      <c r="C205" s="442"/>
      <c r="D205" s="442"/>
      <c r="E205" s="442"/>
      <c r="F205" s="442"/>
    </row>
    <row r="206" spans="1:6" x14ac:dyDescent="0.2">
      <c r="A206" s="442"/>
      <c r="B206" s="442"/>
      <c r="C206" s="442"/>
      <c r="D206" s="442"/>
      <c r="E206" s="442"/>
      <c r="F206" s="442"/>
    </row>
    <row r="207" spans="1:6" x14ac:dyDescent="0.2">
      <c r="A207" s="442"/>
      <c r="B207" s="442"/>
      <c r="C207" s="442"/>
      <c r="D207" s="442"/>
      <c r="E207" s="442"/>
      <c r="F207" s="442"/>
    </row>
    <row r="208" spans="1:6" x14ac:dyDescent="0.2">
      <c r="A208" s="442"/>
      <c r="B208" s="442"/>
      <c r="C208" s="442"/>
      <c r="D208" s="442"/>
      <c r="E208" s="442"/>
      <c r="F208" s="442"/>
    </row>
    <row r="209" spans="1:6" x14ac:dyDescent="0.2">
      <c r="A209" s="442"/>
      <c r="B209" s="442"/>
      <c r="C209" s="442"/>
      <c r="D209" s="442"/>
      <c r="E209" s="442"/>
      <c r="F209" s="442"/>
    </row>
    <row r="210" spans="1:6" x14ac:dyDescent="0.2">
      <c r="A210" s="442"/>
      <c r="B210" s="442"/>
      <c r="C210" s="442"/>
      <c r="D210" s="442"/>
      <c r="E210" s="442"/>
      <c r="F210" s="442"/>
    </row>
    <row r="211" spans="1:6" x14ac:dyDescent="0.2">
      <c r="A211" s="442"/>
      <c r="B211" s="442"/>
      <c r="C211" s="442"/>
      <c r="D211" s="442"/>
      <c r="E211" s="442"/>
      <c r="F211" s="442"/>
    </row>
    <row r="212" spans="1:6" x14ac:dyDescent="0.2">
      <c r="A212" s="442"/>
      <c r="B212" s="442"/>
      <c r="C212" s="442"/>
      <c r="D212" s="442"/>
      <c r="E212" s="442"/>
      <c r="F212" s="442"/>
    </row>
    <row r="213" spans="1:6" x14ac:dyDescent="0.2">
      <c r="A213" s="442"/>
      <c r="B213" s="442"/>
      <c r="C213" s="442"/>
      <c r="D213" s="442"/>
      <c r="E213" s="442"/>
      <c r="F213" s="442"/>
    </row>
    <row r="214" spans="1:6" x14ac:dyDescent="0.2">
      <c r="A214" s="442"/>
      <c r="B214" s="442"/>
      <c r="C214" s="442"/>
      <c r="D214" s="442"/>
      <c r="E214" s="442"/>
      <c r="F214" s="442"/>
    </row>
    <row r="215" spans="1:6" x14ac:dyDescent="0.2">
      <c r="A215" s="442"/>
      <c r="B215" s="442"/>
      <c r="C215" s="442"/>
      <c r="D215" s="442"/>
      <c r="E215" s="442"/>
      <c r="F215" s="442"/>
    </row>
    <row r="216" spans="1:6" x14ac:dyDescent="0.2">
      <c r="A216" s="442"/>
      <c r="B216" s="442"/>
      <c r="C216" s="442"/>
      <c r="D216" s="442"/>
      <c r="E216" s="442"/>
      <c r="F216" s="442"/>
    </row>
    <row r="217" spans="1:6" x14ac:dyDescent="0.2">
      <c r="A217" s="442"/>
      <c r="B217" s="442"/>
      <c r="C217" s="442"/>
      <c r="D217" s="442"/>
      <c r="E217" s="442"/>
      <c r="F217" s="442"/>
    </row>
    <row r="218" spans="1:6" x14ac:dyDescent="0.2">
      <c r="A218" s="442"/>
      <c r="B218" s="442"/>
      <c r="C218" s="442"/>
      <c r="D218" s="442"/>
      <c r="E218" s="442"/>
      <c r="F218" s="442"/>
    </row>
    <row r="219" spans="1:6" x14ac:dyDescent="0.2">
      <c r="A219" s="442"/>
      <c r="B219" s="442"/>
      <c r="C219" s="442"/>
      <c r="D219" s="442"/>
      <c r="E219" s="442"/>
      <c r="F219" s="442"/>
    </row>
    <row r="220" spans="1:6" x14ac:dyDescent="0.2">
      <c r="A220" s="442"/>
      <c r="B220" s="442"/>
      <c r="C220" s="442"/>
      <c r="D220" s="442"/>
      <c r="E220" s="442"/>
      <c r="F220" s="442"/>
    </row>
    <row r="221" spans="1:6" x14ac:dyDescent="0.2">
      <c r="A221" s="442"/>
      <c r="B221" s="442"/>
      <c r="C221" s="442"/>
      <c r="D221" s="442"/>
      <c r="E221" s="442"/>
      <c r="F221" s="442"/>
    </row>
    <row r="222" spans="1:6" x14ac:dyDescent="0.2">
      <c r="A222" s="442"/>
      <c r="B222" s="442"/>
      <c r="C222" s="442"/>
      <c r="D222" s="442"/>
      <c r="E222" s="442"/>
      <c r="F222" s="442"/>
    </row>
    <row r="223" spans="1:6" x14ac:dyDescent="0.2">
      <c r="A223" s="442"/>
      <c r="B223" s="442"/>
      <c r="C223" s="442"/>
      <c r="D223" s="442"/>
      <c r="E223" s="442"/>
      <c r="F223" s="442"/>
    </row>
    <row r="224" spans="1:6" x14ac:dyDescent="0.2">
      <c r="A224" s="442"/>
      <c r="B224" s="442"/>
      <c r="C224" s="442"/>
      <c r="D224" s="442"/>
      <c r="E224" s="442"/>
      <c r="F224" s="442"/>
    </row>
    <row r="225" spans="1:6" x14ac:dyDescent="0.2">
      <c r="A225" s="442"/>
      <c r="B225" s="442"/>
      <c r="C225" s="442"/>
      <c r="D225" s="442"/>
      <c r="E225" s="442"/>
      <c r="F225" s="442"/>
    </row>
    <row r="226" spans="1:6" x14ac:dyDescent="0.2">
      <c r="A226" s="442"/>
      <c r="B226" s="442"/>
      <c r="C226" s="442"/>
      <c r="D226" s="442"/>
      <c r="E226" s="442"/>
      <c r="F226" s="442"/>
    </row>
    <row r="227" spans="1:6" x14ac:dyDescent="0.2">
      <c r="A227" s="442"/>
      <c r="B227" s="442"/>
      <c r="C227" s="442"/>
      <c r="D227" s="442"/>
      <c r="E227" s="442"/>
      <c r="F227" s="442"/>
    </row>
    <row r="228" spans="1:6" x14ac:dyDescent="0.2">
      <c r="A228" s="442"/>
      <c r="B228" s="442"/>
      <c r="C228" s="442"/>
      <c r="D228" s="442"/>
      <c r="E228" s="442"/>
      <c r="F228" s="442"/>
    </row>
    <row r="229" spans="1:6" x14ac:dyDescent="0.2">
      <c r="A229" s="442"/>
      <c r="B229" s="442"/>
      <c r="C229" s="442"/>
      <c r="D229" s="442"/>
      <c r="E229" s="442"/>
      <c r="F229" s="442"/>
    </row>
    <row r="230" spans="1:6" x14ac:dyDescent="0.2">
      <c r="A230" s="442"/>
      <c r="B230" s="442"/>
      <c r="C230" s="442"/>
      <c r="D230" s="442"/>
      <c r="E230" s="442"/>
      <c r="F230" s="442"/>
    </row>
    <row r="231" spans="1:6" x14ac:dyDescent="0.2">
      <c r="A231" s="442"/>
      <c r="B231" s="442"/>
      <c r="C231" s="442"/>
      <c r="D231" s="442"/>
      <c r="E231" s="442"/>
      <c r="F231" s="442"/>
    </row>
    <row r="232" spans="1:6" x14ac:dyDescent="0.2">
      <c r="A232" s="442"/>
      <c r="B232" s="442"/>
      <c r="C232" s="442"/>
      <c r="D232" s="442"/>
      <c r="E232" s="442"/>
      <c r="F232" s="442"/>
    </row>
    <row r="233" spans="1:6" x14ac:dyDescent="0.2">
      <c r="A233" s="442"/>
      <c r="B233" s="442"/>
      <c r="C233" s="442"/>
      <c r="D233" s="442"/>
      <c r="E233" s="442"/>
      <c r="F233" s="442"/>
    </row>
    <row r="234" spans="1:6" x14ac:dyDescent="0.2">
      <c r="A234" s="442"/>
      <c r="B234" s="442"/>
      <c r="C234" s="442"/>
      <c r="D234" s="442"/>
      <c r="E234" s="442"/>
      <c r="F234" s="442"/>
    </row>
    <row r="235" spans="1:6" x14ac:dyDescent="0.2">
      <c r="A235" s="442"/>
      <c r="B235" s="442"/>
      <c r="C235" s="442"/>
      <c r="D235" s="442"/>
      <c r="E235" s="442"/>
      <c r="F235" s="442"/>
    </row>
    <row r="236" spans="1:6" x14ac:dyDescent="0.2">
      <c r="A236" s="442"/>
      <c r="B236" s="442"/>
      <c r="C236" s="442"/>
      <c r="D236" s="442"/>
      <c r="E236" s="442"/>
      <c r="F236" s="442"/>
    </row>
    <row r="237" spans="1:6" x14ac:dyDescent="0.2">
      <c r="A237" s="442"/>
      <c r="B237" s="442"/>
      <c r="C237" s="442"/>
      <c r="D237" s="442"/>
      <c r="E237" s="442"/>
      <c r="F237" s="442"/>
    </row>
    <row r="238" spans="1:6" x14ac:dyDescent="0.2">
      <c r="A238" s="442"/>
      <c r="B238" s="442"/>
      <c r="C238" s="442"/>
      <c r="D238" s="442"/>
      <c r="E238" s="442"/>
      <c r="F238" s="442"/>
    </row>
    <row r="239" spans="1:6" x14ac:dyDescent="0.2">
      <c r="A239" s="442"/>
      <c r="B239" s="442"/>
      <c r="C239" s="442"/>
      <c r="D239" s="442"/>
      <c r="E239" s="442"/>
      <c r="F239" s="442"/>
    </row>
    <row r="240" spans="1:6" x14ac:dyDescent="0.2">
      <c r="A240" s="442"/>
      <c r="B240" s="442"/>
      <c r="C240" s="442"/>
      <c r="D240" s="442"/>
      <c r="E240" s="442"/>
      <c r="F240" s="442"/>
    </row>
    <row r="241" spans="1:6" x14ac:dyDescent="0.2">
      <c r="A241" s="442"/>
      <c r="B241" s="442"/>
      <c r="C241" s="442"/>
      <c r="D241" s="442"/>
      <c r="E241" s="442"/>
      <c r="F241" s="442"/>
    </row>
    <row r="242" spans="1:6" x14ac:dyDescent="0.2">
      <c r="A242" s="442"/>
      <c r="B242" s="442"/>
      <c r="C242" s="442"/>
      <c r="D242" s="442"/>
      <c r="E242" s="442"/>
      <c r="F242" s="442"/>
    </row>
    <row r="243" spans="1:6" x14ac:dyDescent="0.2">
      <c r="A243" s="442"/>
      <c r="B243" s="442"/>
      <c r="C243" s="442"/>
      <c r="D243" s="442"/>
      <c r="E243" s="442"/>
      <c r="F243" s="442"/>
    </row>
    <row r="244" spans="1:6" x14ac:dyDescent="0.2">
      <c r="A244" s="442"/>
      <c r="B244" s="442"/>
      <c r="C244" s="442"/>
      <c r="D244" s="442"/>
      <c r="E244" s="442"/>
      <c r="F244" s="442"/>
    </row>
    <row r="245" spans="1:6" x14ac:dyDescent="0.2">
      <c r="A245" s="442"/>
      <c r="B245" s="442"/>
      <c r="C245" s="442"/>
      <c r="D245" s="442"/>
      <c r="E245" s="442"/>
      <c r="F245" s="442"/>
    </row>
    <row r="246" spans="1:6" x14ac:dyDescent="0.2">
      <c r="A246" s="442"/>
      <c r="B246" s="442"/>
      <c r="C246" s="442"/>
      <c r="D246" s="442"/>
      <c r="E246" s="442"/>
      <c r="F246" s="442"/>
    </row>
    <row r="247" spans="1:6" x14ac:dyDescent="0.2">
      <c r="A247" s="442"/>
      <c r="B247" s="442"/>
      <c r="C247" s="442"/>
      <c r="D247" s="442"/>
      <c r="E247" s="442"/>
      <c r="F247" s="442"/>
    </row>
    <row r="248" spans="1:6" x14ac:dyDescent="0.2">
      <c r="A248" s="442"/>
      <c r="B248" s="442"/>
      <c r="C248" s="442"/>
      <c r="D248" s="442"/>
      <c r="E248" s="442"/>
      <c r="F248" s="442"/>
    </row>
    <row r="249" spans="1:6" x14ac:dyDescent="0.2">
      <c r="A249" s="442"/>
      <c r="B249" s="442"/>
      <c r="C249" s="442"/>
      <c r="D249" s="442"/>
      <c r="E249" s="442"/>
      <c r="F249" s="442"/>
    </row>
    <row r="250" spans="1:6" x14ac:dyDescent="0.2">
      <c r="A250" s="442"/>
      <c r="B250" s="442"/>
      <c r="C250" s="442"/>
      <c r="D250" s="442"/>
      <c r="E250" s="442"/>
      <c r="F250" s="442"/>
    </row>
    <row r="251" spans="1:6" x14ac:dyDescent="0.2">
      <c r="A251" s="442"/>
      <c r="B251" s="442"/>
      <c r="C251" s="442"/>
      <c r="D251" s="442"/>
      <c r="E251" s="442"/>
      <c r="F251" s="442"/>
    </row>
    <row r="252" spans="1:6" x14ac:dyDescent="0.2">
      <c r="A252" s="442"/>
      <c r="B252" s="442"/>
      <c r="C252" s="442"/>
      <c r="D252" s="442"/>
      <c r="E252" s="442"/>
      <c r="F252" s="442"/>
    </row>
    <row r="253" spans="1:6" x14ac:dyDescent="0.2">
      <c r="A253" s="442"/>
      <c r="B253" s="442"/>
      <c r="C253" s="442"/>
      <c r="D253" s="442"/>
      <c r="E253" s="442"/>
      <c r="F253" s="442"/>
    </row>
    <row r="254" spans="1:6" x14ac:dyDescent="0.2">
      <c r="A254" s="442"/>
      <c r="B254" s="442"/>
      <c r="C254" s="442"/>
      <c r="D254" s="442"/>
      <c r="E254" s="442"/>
      <c r="F254" s="442"/>
    </row>
    <row r="255" spans="1:6" x14ac:dyDescent="0.2">
      <c r="A255" s="442"/>
      <c r="B255" s="442"/>
      <c r="C255" s="442"/>
      <c r="D255" s="442"/>
      <c r="E255" s="442"/>
      <c r="F255" s="442"/>
    </row>
    <row r="256" spans="1:6" x14ac:dyDescent="0.2">
      <c r="A256" s="442"/>
      <c r="B256" s="442"/>
      <c r="C256" s="442"/>
      <c r="D256" s="442"/>
      <c r="E256" s="442"/>
      <c r="F256" s="442"/>
    </row>
    <row r="257" spans="1:6" x14ac:dyDescent="0.2">
      <c r="A257" s="442"/>
      <c r="B257" s="442"/>
      <c r="C257" s="442"/>
      <c r="D257" s="442"/>
      <c r="E257" s="442"/>
      <c r="F257" s="442"/>
    </row>
    <row r="258" spans="1:6" x14ac:dyDescent="0.2">
      <c r="A258" s="442"/>
      <c r="B258" s="442"/>
      <c r="C258" s="442"/>
      <c r="D258" s="442"/>
      <c r="E258" s="442"/>
      <c r="F258" s="442"/>
    </row>
    <row r="259" spans="1:6" x14ac:dyDescent="0.2">
      <c r="A259" s="442"/>
      <c r="B259" s="442"/>
      <c r="C259" s="442"/>
      <c r="D259" s="442"/>
      <c r="E259" s="442"/>
      <c r="F259" s="442"/>
    </row>
    <row r="260" spans="1:6" x14ac:dyDescent="0.2">
      <c r="A260" s="442"/>
      <c r="B260" s="442"/>
      <c r="C260" s="442"/>
      <c r="D260" s="442"/>
      <c r="E260" s="442"/>
      <c r="F260" s="442"/>
    </row>
    <row r="261" spans="1:6" x14ac:dyDescent="0.2">
      <c r="A261" s="442"/>
      <c r="B261" s="442"/>
      <c r="C261" s="442"/>
      <c r="D261" s="442"/>
      <c r="E261" s="442"/>
      <c r="F261" s="442"/>
    </row>
    <row r="262" spans="1:6" x14ac:dyDescent="0.2">
      <c r="A262" s="442"/>
      <c r="B262" s="442"/>
      <c r="C262" s="442"/>
      <c r="D262" s="442"/>
      <c r="E262" s="442"/>
      <c r="F262" s="442"/>
    </row>
    <row r="263" spans="1:6" x14ac:dyDescent="0.2">
      <c r="A263" s="442"/>
      <c r="B263" s="442"/>
      <c r="C263" s="442"/>
      <c r="D263" s="442"/>
      <c r="E263" s="442"/>
      <c r="F263" s="442"/>
    </row>
    <row r="264" spans="1:6" x14ac:dyDescent="0.2">
      <c r="A264" s="442"/>
      <c r="B264" s="442"/>
      <c r="C264" s="442"/>
      <c r="D264" s="442"/>
      <c r="E264" s="442"/>
      <c r="F264" s="442"/>
    </row>
    <row r="265" spans="1:6" x14ac:dyDescent="0.2">
      <c r="A265" s="442"/>
      <c r="B265" s="442"/>
      <c r="C265" s="442"/>
      <c r="D265" s="442"/>
      <c r="E265" s="442"/>
      <c r="F265" s="442"/>
    </row>
    <row r="266" spans="1:6" x14ac:dyDescent="0.2">
      <c r="A266" s="442"/>
      <c r="B266" s="442"/>
      <c r="C266" s="442"/>
      <c r="D266" s="442"/>
      <c r="E266" s="442"/>
      <c r="F266" s="442"/>
    </row>
    <row r="267" spans="1:6" x14ac:dyDescent="0.2">
      <c r="A267" s="442"/>
      <c r="B267" s="442"/>
      <c r="C267" s="442"/>
      <c r="D267" s="442"/>
      <c r="E267" s="442"/>
      <c r="F267" s="442"/>
    </row>
    <row r="268" spans="1:6" x14ac:dyDescent="0.2">
      <c r="A268" s="442"/>
      <c r="B268" s="442"/>
      <c r="C268" s="442"/>
      <c r="D268" s="442"/>
      <c r="E268" s="442"/>
      <c r="F268" s="442"/>
    </row>
    <row r="269" spans="1:6" x14ac:dyDescent="0.2">
      <c r="A269" s="442"/>
      <c r="B269" s="442"/>
      <c r="C269" s="442"/>
      <c r="D269" s="442"/>
      <c r="E269" s="442"/>
      <c r="F269" s="442"/>
    </row>
    <row r="270" spans="1:6" x14ac:dyDescent="0.2">
      <c r="A270" s="442"/>
      <c r="B270" s="442"/>
      <c r="C270" s="442"/>
      <c r="D270" s="442"/>
      <c r="E270" s="442"/>
      <c r="F270" s="442"/>
    </row>
    <row r="271" spans="1:6" x14ac:dyDescent="0.2">
      <c r="A271" s="442"/>
      <c r="B271" s="442"/>
      <c r="C271" s="442"/>
      <c r="D271" s="442"/>
      <c r="E271" s="442"/>
      <c r="F271" s="442"/>
    </row>
    <row r="272" spans="1:6" x14ac:dyDescent="0.2">
      <c r="A272" s="442"/>
      <c r="B272" s="442"/>
      <c r="C272" s="442"/>
      <c r="D272" s="442"/>
      <c r="E272" s="442"/>
      <c r="F272" s="442"/>
    </row>
    <row r="273" spans="1:6" x14ac:dyDescent="0.2">
      <c r="A273" s="442"/>
      <c r="B273" s="442"/>
      <c r="C273" s="442"/>
      <c r="D273" s="442"/>
      <c r="E273" s="442"/>
      <c r="F273" s="442"/>
    </row>
    <row r="274" spans="1:6" x14ac:dyDescent="0.2">
      <c r="A274" s="442"/>
      <c r="B274" s="442"/>
      <c r="C274" s="442"/>
      <c r="D274" s="442"/>
      <c r="E274" s="442"/>
      <c r="F274" s="442"/>
    </row>
    <row r="275" spans="1:6" x14ac:dyDescent="0.2">
      <c r="A275" s="442"/>
      <c r="B275" s="442"/>
      <c r="C275" s="442"/>
      <c r="D275" s="442"/>
      <c r="E275" s="442"/>
      <c r="F275" s="442"/>
    </row>
    <row r="276" spans="1:6" x14ac:dyDescent="0.2">
      <c r="A276" s="442"/>
      <c r="B276" s="442"/>
      <c r="C276" s="442"/>
      <c r="D276" s="442"/>
      <c r="E276" s="442"/>
      <c r="F276" s="442"/>
    </row>
    <row r="277" spans="1:6" x14ac:dyDescent="0.2">
      <c r="A277" s="442"/>
      <c r="B277" s="442"/>
      <c r="C277" s="442"/>
      <c r="D277" s="442"/>
      <c r="E277" s="442"/>
      <c r="F277" s="442"/>
    </row>
    <row r="278" spans="1:6" x14ac:dyDescent="0.2">
      <c r="A278" s="442"/>
      <c r="B278" s="442"/>
      <c r="C278" s="442"/>
      <c r="D278" s="442"/>
      <c r="E278" s="442"/>
      <c r="F278" s="442"/>
    </row>
    <row r="279" spans="1:6" x14ac:dyDescent="0.2">
      <c r="A279" s="442"/>
      <c r="B279" s="442"/>
      <c r="C279" s="442"/>
      <c r="D279" s="442"/>
      <c r="E279" s="442"/>
      <c r="F279" s="442"/>
    </row>
    <row r="280" spans="1:6" x14ac:dyDescent="0.2">
      <c r="A280" s="442"/>
      <c r="B280" s="442"/>
      <c r="C280" s="442"/>
      <c r="D280" s="442"/>
      <c r="E280" s="442"/>
      <c r="F280" s="442"/>
    </row>
    <row r="281" spans="1:6" x14ac:dyDescent="0.2">
      <c r="A281" s="442"/>
      <c r="B281" s="442"/>
      <c r="C281" s="442"/>
      <c r="D281" s="442"/>
      <c r="E281" s="442"/>
      <c r="F281" s="442"/>
    </row>
    <row r="282" spans="1:6" x14ac:dyDescent="0.2">
      <c r="A282" s="442"/>
      <c r="B282" s="442"/>
      <c r="C282" s="442"/>
      <c r="D282" s="442"/>
      <c r="E282" s="442"/>
      <c r="F282" s="442"/>
    </row>
    <row r="283" spans="1:6" x14ac:dyDescent="0.2">
      <c r="A283" s="442"/>
      <c r="B283" s="442"/>
      <c r="C283" s="442"/>
      <c r="D283" s="442"/>
      <c r="E283" s="442"/>
      <c r="F283" s="442"/>
    </row>
    <row r="284" spans="1:6" x14ac:dyDescent="0.2">
      <c r="A284" s="442"/>
      <c r="B284" s="442"/>
      <c r="C284" s="442"/>
      <c r="D284" s="442"/>
      <c r="E284" s="442"/>
      <c r="F284" s="442"/>
    </row>
    <row r="285" spans="1:6" x14ac:dyDescent="0.2">
      <c r="A285" s="442"/>
      <c r="B285" s="442"/>
      <c r="C285" s="442"/>
      <c r="D285" s="442"/>
      <c r="E285" s="442"/>
      <c r="F285" s="442"/>
    </row>
    <row r="286" spans="1:6" x14ac:dyDescent="0.2">
      <c r="A286" s="442"/>
      <c r="B286" s="442"/>
      <c r="C286" s="442"/>
      <c r="D286" s="442"/>
      <c r="E286" s="442"/>
      <c r="F286" s="442"/>
    </row>
    <row r="287" spans="1:6" x14ac:dyDescent="0.2">
      <c r="A287" s="442"/>
      <c r="B287" s="442"/>
      <c r="C287" s="442"/>
      <c r="D287" s="442"/>
      <c r="E287" s="442"/>
      <c r="F287" s="442"/>
    </row>
    <row r="288" spans="1:6" x14ac:dyDescent="0.2">
      <c r="A288" s="442"/>
      <c r="B288" s="442"/>
      <c r="C288" s="442"/>
      <c r="D288" s="442"/>
      <c r="E288" s="442"/>
      <c r="F288" s="442"/>
    </row>
    <row r="289" spans="1:6" x14ac:dyDescent="0.2">
      <c r="A289" s="442"/>
      <c r="B289" s="442"/>
      <c r="C289" s="442"/>
      <c r="D289" s="442"/>
      <c r="E289" s="442"/>
      <c r="F289" s="442"/>
    </row>
  </sheetData>
  <mergeCells count="1">
    <mergeCell ref="A1:B1"/>
  </mergeCells>
  <hyperlinks>
    <hyperlink ref="B18" r:id="rId1" xr:uid="{2FAD6CEB-BF67-4989-B0F5-E014D2E2345B}"/>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AAF81-5E76-45F8-9DFA-9B724C0D1106}">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40" customWidth="1"/>
    <col min="2" max="2" width="87.42578125" style="440" customWidth="1"/>
    <col min="3" max="6" width="11.42578125" style="440"/>
    <col min="7" max="7" width="4.5703125" style="440" customWidth="1"/>
    <col min="8" max="16384" width="11.42578125" style="440"/>
  </cols>
  <sheetData>
    <row r="1" spans="1:6" ht="39.75" customHeight="1" x14ac:dyDescent="0.2">
      <c r="A1" s="439" t="s">
        <v>38</v>
      </c>
      <c r="B1" s="439"/>
    </row>
    <row r="2" spans="1:6" ht="25.5" customHeight="1" x14ac:dyDescent="0.2">
      <c r="B2" s="441" t="s">
        <v>437</v>
      </c>
    </row>
    <row r="3" spans="1:6" ht="24.95" customHeight="1" x14ac:dyDescent="0.2">
      <c r="A3" s="442"/>
      <c r="B3" s="449" t="s">
        <v>438</v>
      </c>
    </row>
    <row r="4" spans="1:6" ht="145.9" customHeight="1" x14ac:dyDescent="0.2">
      <c r="A4" s="442"/>
      <c r="B4" s="450" t="s">
        <v>439</v>
      </c>
    </row>
    <row r="5" spans="1:6" ht="12.75" customHeight="1" x14ac:dyDescent="0.2">
      <c r="A5" s="442"/>
      <c r="B5" s="451"/>
    </row>
    <row r="6" spans="1:6" ht="168.75" x14ac:dyDescent="0.2">
      <c r="A6" s="442"/>
      <c r="B6" s="452" t="s">
        <v>440</v>
      </c>
    </row>
    <row r="7" spans="1:6" ht="19.7" customHeight="1" x14ac:dyDescent="0.2">
      <c r="A7" s="442"/>
      <c r="B7" s="453" t="s">
        <v>441</v>
      </c>
    </row>
    <row r="8" spans="1:6" ht="12.75" customHeight="1" x14ac:dyDescent="0.2">
      <c r="A8" s="442"/>
      <c r="B8" s="451"/>
    </row>
    <row r="9" spans="1:6" ht="147" customHeight="1" x14ac:dyDescent="0.2">
      <c r="A9" s="442"/>
      <c r="B9" s="454" t="s">
        <v>442</v>
      </c>
    </row>
    <row r="10" spans="1:6" s="457" customFormat="1" ht="19.7" customHeight="1" x14ac:dyDescent="0.2">
      <c r="A10" s="455"/>
      <c r="B10" s="456" t="s">
        <v>443</v>
      </c>
      <c r="C10" s="455"/>
      <c r="D10" s="455"/>
      <c r="E10" s="455"/>
      <c r="F10" s="455"/>
    </row>
    <row r="11" spans="1:6" s="457" customFormat="1" x14ac:dyDescent="0.2">
      <c r="A11" s="455"/>
      <c r="B11" s="458"/>
      <c r="C11" s="455"/>
      <c r="D11" s="455"/>
      <c r="E11" s="455"/>
      <c r="F11" s="455"/>
    </row>
    <row r="12" spans="1:6" ht="64.5" customHeight="1" x14ac:dyDescent="0.2">
      <c r="A12" s="442"/>
      <c r="B12" s="452" t="s">
        <v>444</v>
      </c>
      <c r="C12" s="442"/>
      <c r="D12" s="442"/>
      <c r="E12" s="442"/>
      <c r="F12" s="442"/>
    </row>
    <row r="13" spans="1:6" ht="61.5" customHeight="1" x14ac:dyDescent="0.2">
      <c r="A13" s="442"/>
      <c r="B13" s="459" t="s">
        <v>445</v>
      </c>
      <c r="C13" s="442"/>
      <c r="D13" s="442"/>
      <c r="E13" s="442"/>
      <c r="F13" s="442"/>
    </row>
    <row r="14" spans="1:6" ht="99.2" customHeight="1" x14ac:dyDescent="0.2">
      <c r="A14" s="442"/>
      <c r="B14" s="450" t="s">
        <v>446</v>
      </c>
      <c r="C14" s="442"/>
      <c r="D14" s="442"/>
      <c r="E14" s="442"/>
      <c r="F14" s="442"/>
    </row>
    <row r="15" spans="1:6" ht="19.7" customHeight="1" x14ac:dyDescent="0.2">
      <c r="A15" s="442"/>
      <c r="B15" s="456" t="s">
        <v>447</v>
      </c>
      <c r="C15" s="442"/>
      <c r="D15" s="442"/>
      <c r="E15" s="442"/>
      <c r="F15" s="442"/>
    </row>
    <row r="16" spans="1:6" x14ac:dyDescent="0.2">
      <c r="A16" s="442"/>
      <c r="B16" s="452"/>
      <c r="C16" s="442"/>
      <c r="D16" s="442"/>
      <c r="E16" s="442"/>
      <c r="F16" s="442"/>
    </row>
    <row r="17" spans="1:6" x14ac:dyDescent="0.2">
      <c r="A17" s="442"/>
      <c r="C17" s="442"/>
      <c r="D17" s="442"/>
      <c r="E17" s="442"/>
      <c r="F17" s="442"/>
    </row>
    <row r="18" spans="1:6" x14ac:dyDescent="0.2">
      <c r="A18" s="442"/>
      <c r="B18" s="452"/>
      <c r="C18" s="442"/>
      <c r="D18" s="442"/>
      <c r="E18" s="442"/>
      <c r="F18" s="442"/>
    </row>
    <row r="19" spans="1:6" x14ac:dyDescent="0.2">
      <c r="A19" s="442"/>
      <c r="B19" s="450"/>
      <c r="C19" s="442"/>
      <c r="D19" s="442"/>
      <c r="E19" s="442"/>
      <c r="F19" s="442"/>
    </row>
    <row r="20" spans="1:6" x14ac:dyDescent="0.2">
      <c r="A20" s="442"/>
      <c r="B20" s="452"/>
      <c r="C20" s="442"/>
      <c r="D20" s="442"/>
      <c r="E20" s="442"/>
      <c r="F20" s="442"/>
    </row>
    <row r="21" spans="1:6" x14ac:dyDescent="0.2">
      <c r="A21" s="442"/>
      <c r="B21" s="452"/>
      <c r="C21" s="442"/>
      <c r="D21" s="442"/>
      <c r="E21" s="442"/>
      <c r="F21" s="442"/>
    </row>
    <row r="22" spans="1:6" x14ac:dyDescent="0.2">
      <c r="A22" s="442"/>
      <c r="C22" s="442"/>
      <c r="D22" s="442"/>
      <c r="E22" s="442"/>
      <c r="F22" s="442"/>
    </row>
    <row r="23" spans="1:6" x14ac:dyDescent="0.2">
      <c r="A23" s="442"/>
      <c r="B23" s="452"/>
      <c r="C23" s="442"/>
      <c r="D23" s="442"/>
      <c r="E23" s="442"/>
      <c r="F23" s="442"/>
    </row>
    <row r="24" spans="1:6" x14ac:dyDescent="0.2">
      <c r="A24" s="442"/>
      <c r="B24" s="452"/>
      <c r="C24" s="442"/>
      <c r="D24" s="442"/>
      <c r="E24" s="442"/>
      <c r="F24" s="442"/>
    </row>
    <row r="25" spans="1:6" x14ac:dyDescent="0.2">
      <c r="A25" s="442"/>
      <c r="B25" s="442"/>
      <c r="C25" s="442"/>
      <c r="D25" s="442"/>
      <c r="E25" s="442"/>
      <c r="F25" s="442"/>
    </row>
    <row r="26" spans="1:6" x14ac:dyDescent="0.2">
      <c r="A26" s="460"/>
      <c r="B26" s="452"/>
      <c r="C26" s="460"/>
      <c r="D26" s="460"/>
      <c r="E26" s="460"/>
      <c r="F26" s="460"/>
    </row>
    <row r="27" spans="1:6" x14ac:dyDescent="0.2">
      <c r="A27" s="442"/>
      <c r="B27" s="452"/>
      <c r="C27" s="442"/>
      <c r="D27" s="442"/>
      <c r="E27" s="442"/>
      <c r="F27" s="442"/>
    </row>
    <row r="28" spans="1:6" x14ac:dyDescent="0.2">
      <c r="A28" s="442"/>
      <c r="B28" s="452"/>
      <c r="C28" s="442"/>
      <c r="D28" s="442"/>
      <c r="E28" s="442"/>
      <c r="F28" s="442"/>
    </row>
    <row r="29" spans="1:6" x14ac:dyDescent="0.2">
      <c r="A29" s="442"/>
      <c r="B29" s="442"/>
      <c r="C29" s="442"/>
      <c r="D29" s="442"/>
      <c r="E29" s="442"/>
      <c r="F29" s="442"/>
    </row>
    <row r="30" spans="1:6" x14ac:dyDescent="0.2">
      <c r="A30" s="442"/>
      <c r="B30" s="442"/>
      <c r="C30" s="442"/>
      <c r="D30" s="442"/>
      <c r="E30" s="442"/>
      <c r="F30" s="442"/>
    </row>
    <row r="31" spans="1:6" x14ac:dyDescent="0.2">
      <c r="A31" s="442"/>
      <c r="B31" s="442"/>
      <c r="C31" s="442"/>
      <c r="D31" s="442"/>
      <c r="E31" s="442"/>
      <c r="F31" s="442"/>
    </row>
    <row r="32" spans="1:6" x14ac:dyDescent="0.2">
      <c r="A32" s="446"/>
      <c r="B32" s="442"/>
      <c r="C32" s="442"/>
      <c r="D32" s="442"/>
      <c r="E32" s="442"/>
      <c r="F32" s="442"/>
    </row>
    <row r="33" spans="1:6" x14ac:dyDescent="0.2">
      <c r="A33" s="447"/>
      <c r="B33" s="442"/>
      <c r="C33" s="442"/>
      <c r="D33" s="442"/>
      <c r="E33" s="442"/>
      <c r="F33" s="442"/>
    </row>
    <row r="34" spans="1:6" x14ac:dyDescent="0.2">
      <c r="A34" s="442"/>
      <c r="B34" s="442"/>
      <c r="C34" s="442"/>
      <c r="D34" s="442"/>
      <c r="E34" s="442"/>
      <c r="F34" s="442"/>
    </row>
    <row r="35" spans="1:6" x14ac:dyDescent="0.2">
      <c r="A35" s="442"/>
      <c r="B35" s="442"/>
      <c r="C35" s="442"/>
      <c r="D35" s="442"/>
      <c r="E35" s="442"/>
      <c r="F35" s="442"/>
    </row>
    <row r="36" spans="1:6" x14ac:dyDescent="0.2">
      <c r="A36" s="442"/>
      <c r="B36" s="442"/>
      <c r="C36" s="442"/>
      <c r="D36" s="442"/>
      <c r="E36" s="442"/>
      <c r="F36" s="442"/>
    </row>
    <row r="37" spans="1:6" x14ac:dyDescent="0.2">
      <c r="A37" s="442"/>
      <c r="B37" s="442"/>
      <c r="C37" s="442"/>
      <c r="D37" s="442"/>
      <c r="E37" s="442"/>
      <c r="F37" s="442"/>
    </row>
    <row r="38" spans="1:6" x14ac:dyDescent="0.2">
      <c r="A38" s="442"/>
      <c r="B38" s="442"/>
      <c r="C38" s="442"/>
      <c r="D38" s="442"/>
      <c r="E38" s="442"/>
      <c r="F38" s="442"/>
    </row>
    <row r="39" spans="1:6" x14ac:dyDescent="0.2">
      <c r="A39" s="442"/>
      <c r="B39" s="442"/>
      <c r="C39" s="442"/>
      <c r="D39" s="442"/>
      <c r="E39" s="442"/>
      <c r="F39" s="442"/>
    </row>
    <row r="40" spans="1:6" x14ac:dyDescent="0.2">
      <c r="A40" s="442"/>
      <c r="B40" s="448"/>
      <c r="C40" s="442"/>
      <c r="D40" s="442"/>
      <c r="E40" s="442"/>
      <c r="F40" s="442"/>
    </row>
    <row r="41" spans="1:6" x14ac:dyDescent="0.2">
      <c r="A41" s="448"/>
      <c r="B41" s="442"/>
      <c r="C41" s="448"/>
      <c r="D41" s="448"/>
      <c r="E41" s="448"/>
      <c r="F41" s="448"/>
    </row>
    <row r="42" spans="1:6" x14ac:dyDescent="0.2">
      <c r="A42" s="442"/>
      <c r="B42" s="442"/>
      <c r="C42" s="442"/>
      <c r="D42" s="442"/>
      <c r="E42" s="442"/>
      <c r="F42" s="442"/>
    </row>
    <row r="43" spans="1:6" x14ac:dyDescent="0.2">
      <c r="A43" s="442"/>
      <c r="B43" s="442"/>
      <c r="C43" s="442"/>
      <c r="D43" s="442"/>
      <c r="E43" s="442"/>
      <c r="F43" s="442"/>
    </row>
    <row r="44" spans="1:6" x14ac:dyDescent="0.2">
      <c r="A44" s="442"/>
      <c r="B44" s="442"/>
      <c r="C44" s="442"/>
      <c r="D44" s="442"/>
      <c r="E44" s="442"/>
      <c r="F44" s="442"/>
    </row>
    <row r="45" spans="1:6" x14ac:dyDescent="0.2">
      <c r="A45" s="442"/>
      <c r="B45" s="442"/>
      <c r="C45" s="442"/>
      <c r="D45" s="442"/>
      <c r="E45" s="442"/>
      <c r="F45" s="442"/>
    </row>
    <row r="46" spans="1:6" x14ac:dyDescent="0.2">
      <c r="A46" s="442"/>
      <c r="B46" s="442"/>
      <c r="C46" s="442"/>
      <c r="D46" s="442"/>
      <c r="E46" s="442"/>
      <c r="F46" s="442"/>
    </row>
    <row r="47" spans="1:6" x14ac:dyDescent="0.2">
      <c r="A47" s="442"/>
      <c r="B47" s="442"/>
      <c r="C47" s="442"/>
      <c r="D47" s="442"/>
      <c r="E47" s="442"/>
      <c r="F47" s="442"/>
    </row>
    <row r="48" spans="1:6" x14ac:dyDescent="0.2">
      <c r="A48" s="442"/>
      <c r="B48" s="442"/>
      <c r="C48" s="442"/>
      <c r="D48" s="442"/>
      <c r="E48" s="442"/>
      <c r="F48" s="442"/>
    </row>
    <row r="49" spans="1:6" x14ac:dyDescent="0.2">
      <c r="A49" s="442"/>
      <c r="B49" s="442"/>
      <c r="C49" s="442"/>
      <c r="D49" s="442"/>
      <c r="E49" s="442"/>
      <c r="F49" s="442"/>
    </row>
    <row r="50" spans="1:6" x14ac:dyDescent="0.2">
      <c r="A50" s="442"/>
      <c r="B50" s="442"/>
      <c r="C50" s="442"/>
      <c r="D50" s="442"/>
      <c r="E50" s="442"/>
      <c r="F50" s="442"/>
    </row>
    <row r="51" spans="1:6" x14ac:dyDescent="0.2">
      <c r="A51" s="442"/>
      <c r="B51" s="442"/>
      <c r="C51" s="442"/>
      <c r="D51" s="442"/>
      <c r="E51" s="442"/>
      <c r="F51" s="442"/>
    </row>
    <row r="52" spans="1:6" x14ac:dyDescent="0.2">
      <c r="A52" s="442"/>
      <c r="B52" s="442"/>
      <c r="C52" s="442"/>
      <c r="D52" s="442"/>
      <c r="E52" s="442"/>
      <c r="F52" s="442"/>
    </row>
    <row r="53" spans="1:6" x14ac:dyDescent="0.2">
      <c r="A53" s="442"/>
      <c r="B53" s="442"/>
      <c r="C53" s="442"/>
      <c r="D53" s="442"/>
      <c r="E53" s="442"/>
      <c r="F53" s="442"/>
    </row>
    <row r="54" spans="1:6" x14ac:dyDescent="0.2">
      <c r="A54" s="442"/>
      <c r="B54" s="442"/>
      <c r="C54" s="442"/>
      <c r="D54" s="442"/>
      <c r="E54" s="442"/>
      <c r="F54" s="442"/>
    </row>
    <row r="55" spans="1:6" x14ac:dyDescent="0.2">
      <c r="A55" s="442"/>
      <c r="B55" s="442"/>
      <c r="C55" s="442"/>
      <c r="D55" s="442"/>
      <c r="E55" s="442"/>
      <c r="F55" s="442"/>
    </row>
    <row r="56" spans="1:6" x14ac:dyDescent="0.2">
      <c r="A56" s="442"/>
      <c r="B56" s="442"/>
      <c r="C56" s="442"/>
      <c r="D56" s="442"/>
      <c r="E56" s="442"/>
      <c r="F56" s="442"/>
    </row>
    <row r="57" spans="1:6" x14ac:dyDescent="0.2">
      <c r="A57" s="442"/>
      <c r="B57" s="442"/>
      <c r="C57" s="442"/>
      <c r="D57" s="442"/>
      <c r="E57" s="442"/>
      <c r="F57" s="442"/>
    </row>
    <row r="58" spans="1:6" x14ac:dyDescent="0.2">
      <c r="A58" s="442"/>
      <c r="B58" s="442"/>
      <c r="C58" s="442"/>
      <c r="D58" s="442"/>
      <c r="E58" s="442"/>
      <c r="F58" s="442"/>
    </row>
    <row r="59" spans="1:6" x14ac:dyDescent="0.2">
      <c r="A59" s="442"/>
      <c r="B59" s="442"/>
      <c r="C59" s="442"/>
      <c r="D59" s="442"/>
      <c r="E59" s="442"/>
      <c r="F59" s="442"/>
    </row>
    <row r="60" spans="1:6" x14ac:dyDescent="0.2">
      <c r="A60" s="442"/>
      <c r="B60" s="442"/>
      <c r="C60" s="442"/>
      <c r="D60" s="442"/>
      <c r="E60" s="442"/>
      <c r="F60" s="442"/>
    </row>
    <row r="61" spans="1:6" x14ac:dyDescent="0.2">
      <c r="A61" s="442"/>
      <c r="B61" s="442"/>
      <c r="C61" s="442"/>
      <c r="D61" s="442"/>
      <c r="E61" s="442"/>
      <c r="F61" s="442"/>
    </row>
    <row r="62" spans="1:6" x14ac:dyDescent="0.2">
      <c r="A62" s="442"/>
      <c r="B62" s="442"/>
      <c r="C62" s="442"/>
      <c r="D62" s="442"/>
      <c r="E62" s="442"/>
      <c r="F62" s="442"/>
    </row>
    <row r="63" spans="1:6" x14ac:dyDescent="0.2">
      <c r="A63" s="442"/>
      <c r="B63" s="442"/>
      <c r="C63" s="442"/>
      <c r="D63" s="442"/>
      <c r="E63" s="442"/>
      <c r="F63" s="442"/>
    </row>
    <row r="64" spans="1:6" x14ac:dyDescent="0.2">
      <c r="A64" s="442"/>
      <c r="B64" s="442"/>
      <c r="C64" s="442"/>
      <c r="D64" s="442"/>
      <c r="E64" s="442"/>
      <c r="F64" s="442"/>
    </row>
    <row r="65" spans="1:6" x14ac:dyDescent="0.2">
      <c r="A65" s="442"/>
      <c r="B65" s="442"/>
      <c r="C65" s="442"/>
      <c r="D65" s="442"/>
      <c r="E65" s="442"/>
      <c r="F65" s="442"/>
    </row>
    <row r="66" spans="1:6" x14ac:dyDescent="0.2">
      <c r="A66" s="442"/>
      <c r="B66" s="442"/>
      <c r="C66" s="442"/>
      <c r="D66" s="442"/>
      <c r="E66" s="442"/>
      <c r="F66" s="442"/>
    </row>
    <row r="67" spans="1:6" x14ac:dyDescent="0.2">
      <c r="A67" s="442"/>
      <c r="B67" s="442"/>
      <c r="C67" s="442"/>
      <c r="D67" s="442"/>
      <c r="E67" s="442"/>
      <c r="F67" s="442"/>
    </row>
    <row r="68" spans="1:6" x14ac:dyDescent="0.2">
      <c r="A68" s="442"/>
      <c r="B68" s="442"/>
      <c r="C68" s="442"/>
      <c r="D68" s="442"/>
      <c r="E68" s="442"/>
      <c r="F68" s="442"/>
    </row>
    <row r="69" spans="1:6" x14ac:dyDescent="0.2">
      <c r="A69" s="442"/>
      <c r="B69" s="442"/>
      <c r="C69" s="442"/>
      <c r="D69" s="442"/>
      <c r="E69" s="442"/>
      <c r="F69" s="442"/>
    </row>
    <row r="70" spans="1:6" x14ac:dyDescent="0.2">
      <c r="A70" s="442"/>
      <c r="B70" s="442"/>
      <c r="C70" s="442"/>
      <c r="D70" s="442"/>
      <c r="E70" s="442"/>
      <c r="F70" s="442"/>
    </row>
    <row r="71" spans="1:6" x14ac:dyDescent="0.2">
      <c r="A71" s="442"/>
      <c r="B71" s="442"/>
      <c r="C71" s="442"/>
      <c r="D71" s="442"/>
      <c r="E71" s="442"/>
      <c r="F71" s="442"/>
    </row>
    <row r="72" spans="1:6" x14ac:dyDescent="0.2">
      <c r="A72" s="442"/>
      <c r="B72" s="442"/>
      <c r="C72" s="442"/>
      <c r="D72" s="442"/>
      <c r="E72" s="442"/>
      <c r="F72" s="442"/>
    </row>
    <row r="73" spans="1:6" x14ac:dyDescent="0.2">
      <c r="A73" s="442"/>
      <c r="B73" s="442"/>
      <c r="C73" s="442"/>
      <c r="D73" s="442"/>
      <c r="E73" s="442"/>
      <c r="F73" s="442"/>
    </row>
    <row r="74" spans="1:6" x14ac:dyDescent="0.2">
      <c r="A74" s="442"/>
      <c r="B74" s="442"/>
      <c r="C74" s="442"/>
      <c r="D74" s="442"/>
      <c r="E74" s="442"/>
      <c r="F74" s="442"/>
    </row>
    <row r="75" spans="1:6" x14ac:dyDescent="0.2">
      <c r="A75" s="442"/>
      <c r="B75" s="442"/>
      <c r="C75" s="442"/>
      <c r="D75" s="442"/>
      <c r="E75" s="442"/>
      <c r="F75" s="442"/>
    </row>
    <row r="76" spans="1:6" x14ac:dyDescent="0.2">
      <c r="A76" s="442"/>
      <c r="B76" s="442"/>
      <c r="C76" s="442"/>
      <c r="D76" s="442"/>
      <c r="E76" s="442"/>
      <c r="F76" s="442"/>
    </row>
    <row r="77" spans="1:6" x14ac:dyDescent="0.2">
      <c r="A77" s="442"/>
      <c r="B77" s="442"/>
      <c r="C77" s="442"/>
      <c r="D77" s="442"/>
      <c r="E77" s="442"/>
      <c r="F77" s="442"/>
    </row>
    <row r="78" spans="1:6" x14ac:dyDescent="0.2">
      <c r="A78" s="442"/>
      <c r="B78" s="442"/>
      <c r="C78" s="442"/>
      <c r="D78" s="442"/>
      <c r="E78" s="442"/>
      <c r="F78" s="442"/>
    </row>
    <row r="79" spans="1:6" x14ac:dyDescent="0.2">
      <c r="A79" s="442"/>
      <c r="B79" s="442"/>
      <c r="C79" s="442"/>
      <c r="D79" s="442"/>
      <c r="E79" s="442"/>
      <c r="F79" s="442"/>
    </row>
    <row r="80" spans="1:6" x14ac:dyDescent="0.2">
      <c r="A80" s="442"/>
      <c r="B80" s="442"/>
      <c r="C80" s="442"/>
      <c r="D80" s="442"/>
      <c r="E80" s="442"/>
      <c r="F80" s="442"/>
    </row>
    <row r="81" spans="1:6" x14ac:dyDescent="0.2">
      <c r="A81" s="442"/>
      <c r="B81" s="442"/>
      <c r="C81" s="442"/>
      <c r="D81" s="442"/>
      <c r="E81" s="442"/>
      <c r="F81" s="442"/>
    </row>
    <row r="82" spans="1:6" x14ac:dyDescent="0.2">
      <c r="A82" s="442"/>
      <c r="B82" s="442"/>
      <c r="C82" s="442"/>
      <c r="D82" s="442"/>
      <c r="E82" s="442"/>
      <c r="F82" s="442"/>
    </row>
    <row r="83" spans="1:6" x14ac:dyDescent="0.2">
      <c r="A83" s="442"/>
      <c r="B83" s="442"/>
      <c r="C83" s="442"/>
      <c r="D83" s="442"/>
      <c r="E83" s="442"/>
      <c r="F83" s="442"/>
    </row>
    <row r="84" spans="1:6" x14ac:dyDescent="0.2">
      <c r="A84" s="442"/>
      <c r="B84" s="442"/>
      <c r="C84" s="442"/>
      <c r="D84" s="442"/>
      <c r="E84" s="442"/>
      <c r="F84" s="442"/>
    </row>
    <row r="85" spans="1:6" x14ac:dyDescent="0.2">
      <c r="A85" s="442"/>
      <c r="B85" s="442"/>
      <c r="C85" s="442"/>
      <c r="D85" s="442"/>
      <c r="E85" s="442"/>
      <c r="F85" s="442"/>
    </row>
    <row r="86" spans="1:6" x14ac:dyDescent="0.2">
      <c r="A86" s="442"/>
      <c r="B86" s="442"/>
      <c r="C86" s="442"/>
      <c r="D86" s="442"/>
      <c r="E86" s="442"/>
      <c r="F86" s="442"/>
    </row>
    <row r="87" spans="1:6" x14ac:dyDescent="0.2">
      <c r="A87" s="442"/>
      <c r="B87" s="442"/>
      <c r="C87" s="442"/>
      <c r="D87" s="442"/>
      <c r="E87" s="442"/>
      <c r="F87" s="442"/>
    </row>
    <row r="88" spans="1:6" x14ac:dyDescent="0.2">
      <c r="A88" s="442"/>
      <c r="B88" s="442"/>
      <c r="C88" s="442"/>
      <c r="D88" s="442"/>
      <c r="E88" s="442"/>
      <c r="F88" s="442"/>
    </row>
    <row r="89" spans="1:6" x14ac:dyDescent="0.2">
      <c r="A89" s="442"/>
      <c r="B89" s="442"/>
      <c r="C89" s="442"/>
      <c r="D89" s="442"/>
      <c r="E89" s="442"/>
      <c r="F89" s="442"/>
    </row>
    <row r="90" spans="1:6" x14ac:dyDescent="0.2">
      <c r="A90" s="442"/>
      <c r="B90" s="442"/>
      <c r="C90" s="442"/>
      <c r="D90" s="442"/>
      <c r="E90" s="442"/>
      <c r="F90" s="442"/>
    </row>
    <row r="91" spans="1:6" x14ac:dyDescent="0.2">
      <c r="A91" s="442"/>
      <c r="B91" s="442"/>
      <c r="C91" s="442"/>
      <c r="D91" s="442"/>
      <c r="E91" s="442"/>
      <c r="F91" s="442"/>
    </row>
    <row r="92" spans="1:6" x14ac:dyDescent="0.2">
      <c r="A92" s="442"/>
      <c r="B92" s="442"/>
      <c r="C92" s="442"/>
      <c r="D92" s="442"/>
      <c r="E92" s="442"/>
      <c r="F92" s="442"/>
    </row>
    <row r="93" spans="1:6" x14ac:dyDescent="0.2">
      <c r="A93" s="442"/>
      <c r="B93" s="442"/>
      <c r="C93" s="442"/>
      <c r="D93" s="442"/>
      <c r="E93" s="442"/>
      <c r="F93" s="442"/>
    </row>
    <row r="94" spans="1:6" x14ac:dyDescent="0.2">
      <c r="A94" s="442"/>
      <c r="B94" s="442"/>
      <c r="C94" s="442"/>
      <c r="D94" s="442"/>
      <c r="E94" s="442"/>
      <c r="F94" s="442"/>
    </row>
    <row r="95" spans="1:6" x14ac:dyDescent="0.2">
      <c r="A95" s="442"/>
      <c r="B95" s="442"/>
      <c r="C95" s="442"/>
      <c r="D95" s="442"/>
      <c r="E95" s="442"/>
      <c r="F95" s="442"/>
    </row>
    <row r="96" spans="1:6" x14ac:dyDescent="0.2">
      <c r="A96" s="442"/>
      <c r="B96" s="442"/>
      <c r="C96" s="442"/>
      <c r="D96" s="442"/>
      <c r="E96" s="442"/>
      <c r="F96" s="442"/>
    </row>
    <row r="97" spans="1:6" x14ac:dyDescent="0.2">
      <c r="A97" s="442"/>
      <c r="B97" s="442"/>
      <c r="C97" s="442"/>
      <c r="D97" s="442"/>
      <c r="E97" s="442"/>
      <c r="F97" s="442"/>
    </row>
    <row r="98" spans="1:6" x14ac:dyDescent="0.2">
      <c r="A98" s="442"/>
      <c r="B98" s="442"/>
      <c r="C98" s="442"/>
      <c r="D98" s="442"/>
      <c r="E98" s="442"/>
      <c r="F98" s="442"/>
    </row>
    <row r="99" spans="1:6" x14ac:dyDescent="0.2">
      <c r="A99" s="442"/>
      <c r="B99" s="442"/>
      <c r="C99" s="442"/>
      <c r="D99" s="442"/>
      <c r="E99" s="442"/>
      <c r="F99" s="442"/>
    </row>
    <row r="100" spans="1:6" x14ac:dyDescent="0.2">
      <c r="A100" s="442"/>
      <c r="B100" s="442"/>
      <c r="C100" s="442"/>
      <c r="D100" s="442"/>
      <c r="E100" s="442"/>
      <c r="F100" s="442"/>
    </row>
    <row r="101" spans="1:6" x14ac:dyDescent="0.2">
      <c r="A101" s="442"/>
      <c r="B101" s="442"/>
      <c r="C101" s="442"/>
      <c r="D101" s="442"/>
      <c r="E101" s="442"/>
      <c r="F101" s="442"/>
    </row>
    <row r="102" spans="1:6" x14ac:dyDescent="0.2">
      <c r="A102" s="442"/>
      <c r="B102" s="442"/>
      <c r="C102" s="442"/>
      <c r="D102" s="442"/>
      <c r="E102" s="442"/>
      <c r="F102" s="442"/>
    </row>
    <row r="103" spans="1:6" x14ac:dyDescent="0.2">
      <c r="A103" s="442"/>
      <c r="B103" s="442"/>
      <c r="C103" s="442"/>
      <c r="D103" s="442"/>
      <c r="E103" s="442"/>
      <c r="F103" s="442"/>
    </row>
    <row r="104" spans="1:6" x14ac:dyDescent="0.2">
      <c r="A104" s="442"/>
      <c r="B104" s="442"/>
      <c r="C104" s="442"/>
      <c r="D104" s="442"/>
      <c r="E104" s="442"/>
      <c r="F104" s="442"/>
    </row>
    <row r="105" spans="1:6" x14ac:dyDescent="0.2">
      <c r="A105" s="442"/>
      <c r="B105" s="442"/>
      <c r="C105" s="442"/>
      <c r="D105" s="442"/>
      <c r="E105" s="442"/>
      <c r="F105" s="442"/>
    </row>
    <row r="106" spans="1:6" x14ac:dyDescent="0.2">
      <c r="A106" s="442"/>
      <c r="B106" s="442"/>
      <c r="C106" s="442"/>
      <c r="D106" s="442"/>
      <c r="E106" s="442"/>
      <c r="F106" s="442"/>
    </row>
    <row r="107" spans="1:6" x14ac:dyDescent="0.2">
      <c r="A107" s="442"/>
      <c r="B107" s="442"/>
      <c r="C107" s="442"/>
      <c r="D107" s="442"/>
      <c r="E107" s="442"/>
      <c r="F107" s="442"/>
    </row>
    <row r="108" spans="1:6" x14ac:dyDescent="0.2">
      <c r="A108" s="442"/>
      <c r="B108" s="442"/>
      <c r="C108" s="442"/>
      <c r="D108" s="442"/>
      <c r="E108" s="442"/>
      <c r="F108" s="442"/>
    </row>
    <row r="109" spans="1:6" x14ac:dyDescent="0.2">
      <c r="A109" s="442"/>
      <c r="B109" s="442"/>
      <c r="C109" s="442"/>
      <c r="D109" s="442"/>
      <c r="E109" s="442"/>
      <c r="F109" s="442"/>
    </row>
    <row r="110" spans="1:6" x14ac:dyDescent="0.2">
      <c r="A110" s="442"/>
      <c r="B110" s="442"/>
      <c r="C110" s="442"/>
      <c r="D110" s="442"/>
      <c r="E110" s="442"/>
      <c r="F110" s="442"/>
    </row>
    <row r="111" spans="1:6" x14ac:dyDescent="0.2">
      <c r="A111" s="442"/>
      <c r="B111" s="442"/>
      <c r="C111" s="442"/>
      <c r="D111" s="442"/>
      <c r="E111" s="442"/>
      <c r="F111" s="442"/>
    </row>
    <row r="112" spans="1:6" x14ac:dyDescent="0.2">
      <c r="A112" s="442"/>
      <c r="B112" s="442"/>
      <c r="C112" s="442"/>
      <c r="D112" s="442"/>
      <c r="E112" s="442"/>
      <c r="F112" s="442"/>
    </row>
    <row r="113" spans="1:6" x14ac:dyDescent="0.2">
      <c r="A113" s="442"/>
      <c r="B113" s="442"/>
      <c r="C113" s="442"/>
      <c r="D113" s="442"/>
      <c r="E113" s="442"/>
      <c r="F113" s="442"/>
    </row>
    <row r="114" spans="1:6" x14ac:dyDescent="0.2">
      <c r="A114" s="442"/>
      <c r="B114" s="442"/>
      <c r="C114" s="442"/>
      <c r="D114" s="442"/>
      <c r="E114" s="442"/>
      <c r="F114" s="442"/>
    </row>
    <row r="115" spans="1:6" x14ac:dyDescent="0.2">
      <c r="A115" s="442"/>
      <c r="B115" s="442"/>
      <c r="C115" s="442"/>
      <c r="D115" s="442"/>
      <c r="E115" s="442"/>
      <c r="F115" s="442"/>
    </row>
    <row r="116" spans="1:6" x14ac:dyDescent="0.2">
      <c r="A116" s="442"/>
      <c r="B116" s="442"/>
      <c r="C116" s="442"/>
      <c r="D116" s="442"/>
      <c r="E116" s="442"/>
      <c r="F116" s="442"/>
    </row>
    <row r="117" spans="1:6" x14ac:dyDescent="0.2">
      <c r="A117" s="442"/>
      <c r="B117" s="442"/>
      <c r="C117" s="442"/>
      <c r="D117" s="442"/>
      <c r="E117" s="442"/>
      <c r="F117" s="442"/>
    </row>
    <row r="118" spans="1:6" x14ac:dyDescent="0.2">
      <c r="A118" s="442"/>
      <c r="B118" s="442"/>
      <c r="C118" s="442"/>
      <c r="D118" s="442"/>
      <c r="E118" s="442"/>
      <c r="F118" s="442"/>
    </row>
    <row r="119" spans="1:6" x14ac:dyDescent="0.2">
      <c r="A119" s="442"/>
      <c r="B119" s="442"/>
      <c r="C119" s="442"/>
      <c r="D119" s="442"/>
      <c r="E119" s="442"/>
      <c r="F119" s="442"/>
    </row>
    <row r="120" spans="1:6" x14ac:dyDescent="0.2">
      <c r="A120" s="442"/>
      <c r="B120" s="442"/>
      <c r="C120" s="442"/>
      <c r="D120" s="442"/>
      <c r="E120" s="442"/>
      <c r="F120" s="442"/>
    </row>
    <row r="121" spans="1:6" x14ac:dyDescent="0.2">
      <c r="A121" s="442"/>
      <c r="B121" s="442"/>
      <c r="C121" s="442"/>
      <c r="D121" s="442"/>
      <c r="E121" s="442"/>
      <c r="F121" s="442"/>
    </row>
    <row r="122" spans="1:6" x14ac:dyDescent="0.2">
      <c r="A122" s="442"/>
      <c r="B122" s="442"/>
      <c r="C122" s="442"/>
      <c r="D122" s="442"/>
      <c r="E122" s="442"/>
      <c r="F122" s="442"/>
    </row>
    <row r="123" spans="1:6" x14ac:dyDescent="0.2">
      <c r="A123" s="442"/>
      <c r="B123" s="442"/>
      <c r="C123" s="442"/>
      <c r="D123" s="442"/>
      <c r="E123" s="442"/>
      <c r="F123" s="442"/>
    </row>
    <row r="124" spans="1:6" x14ac:dyDescent="0.2">
      <c r="A124" s="442"/>
      <c r="B124" s="442"/>
      <c r="C124" s="442"/>
      <c r="D124" s="442"/>
      <c r="E124" s="442"/>
      <c r="F124" s="442"/>
    </row>
    <row r="125" spans="1:6" x14ac:dyDescent="0.2">
      <c r="A125" s="442"/>
      <c r="B125" s="442"/>
      <c r="C125" s="442"/>
      <c r="D125" s="442"/>
      <c r="E125" s="442"/>
      <c r="F125" s="442"/>
    </row>
    <row r="126" spans="1:6" x14ac:dyDescent="0.2">
      <c r="A126" s="442"/>
      <c r="B126" s="442"/>
      <c r="C126" s="442"/>
      <c r="D126" s="442"/>
      <c r="E126" s="442"/>
      <c r="F126" s="442"/>
    </row>
    <row r="127" spans="1:6" x14ac:dyDescent="0.2">
      <c r="A127" s="442"/>
      <c r="B127" s="442"/>
      <c r="C127" s="442"/>
      <c r="D127" s="442"/>
      <c r="E127" s="442"/>
      <c r="F127" s="442"/>
    </row>
    <row r="128" spans="1:6" x14ac:dyDescent="0.2">
      <c r="A128" s="442"/>
      <c r="B128" s="442"/>
      <c r="C128" s="442"/>
      <c r="D128" s="442"/>
      <c r="E128" s="442"/>
      <c r="F128" s="442"/>
    </row>
    <row r="129" spans="1:6" x14ac:dyDescent="0.2">
      <c r="A129" s="442"/>
      <c r="B129" s="442"/>
      <c r="C129" s="442"/>
      <c r="D129" s="442"/>
      <c r="E129" s="442"/>
      <c r="F129" s="442"/>
    </row>
    <row r="130" spans="1:6" x14ac:dyDescent="0.2">
      <c r="A130" s="442"/>
      <c r="B130" s="442"/>
      <c r="C130" s="442"/>
      <c r="D130" s="442"/>
      <c r="E130" s="442"/>
      <c r="F130" s="442"/>
    </row>
    <row r="131" spans="1:6" x14ac:dyDescent="0.2">
      <c r="A131" s="442"/>
      <c r="B131" s="442"/>
      <c r="C131" s="442"/>
      <c r="D131" s="442"/>
      <c r="E131" s="442"/>
      <c r="F131" s="442"/>
    </row>
    <row r="132" spans="1:6" x14ac:dyDescent="0.2">
      <c r="A132" s="442"/>
      <c r="B132" s="442"/>
      <c r="C132" s="442"/>
      <c r="D132" s="442"/>
      <c r="E132" s="442"/>
      <c r="F132" s="442"/>
    </row>
    <row r="133" spans="1:6" x14ac:dyDescent="0.2">
      <c r="A133" s="442"/>
      <c r="B133" s="442"/>
      <c r="C133" s="442"/>
      <c r="D133" s="442"/>
      <c r="E133" s="442"/>
      <c r="F133" s="442"/>
    </row>
    <row r="134" spans="1:6" x14ac:dyDescent="0.2">
      <c r="A134" s="442"/>
      <c r="B134" s="442"/>
      <c r="C134" s="442"/>
      <c r="D134" s="442"/>
      <c r="E134" s="442"/>
      <c r="F134" s="442"/>
    </row>
    <row r="135" spans="1:6" x14ac:dyDescent="0.2">
      <c r="A135" s="442"/>
      <c r="B135" s="442"/>
      <c r="C135" s="442"/>
      <c r="D135" s="442"/>
      <c r="E135" s="442"/>
      <c r="F135" s="442"/>
    </row>
    <row r="136" spans="1:6" x14ac:dyDescent="0.2">
      <c r="A136" s="442"/>
      <c r="B136" s="442"/>
      <c r="C136" s="442"/>
      <c r="D136" s="442"/>
      <c r="E136" s="442"/>
      <c r="F136" s="442"/>
    </row>
    <row r="137" spans="1:6" x14ac:dyDescent="0.2">
      <c r="A137" s="442"/>
      <c r="B137" s="442"/>
      <c r="C137" s="442"/>
      <c r="D137" s="442"/>
      <c r="E137" s="442"/>
      <c r="F137" s="442"/>
    </row>
    <row r="138" spans="1:6" x14ac:dyDescent="0.2">
      <c r="A138" s="442"/>
      <c r="B138" s="442"/>
      <c r="C138" s="442"/>
      <c r="D138" s="442"/>
      <c r="E138" s="442"/>
      <c r="F138" s="442"/>
    </row>
    <row r="139" spans="1:6" x14ac:dyDescent="0.2">
      <c r="A139" s="442"/>
      <c r="B139" s="442"/>
      <c r="C139" s="442"/>
      <c r="D139" s="442"/>
      <c r="E139" s="442"/>
      <c r="F139" s="442"/>
    </row>
    <row r="140" spans="1:6" x14ac:dyDescent="0.2">
      <c r="A140" s="442"/>
      <c r="B140" s="442"/>
      <c r="C140" s="442"/>
      <c r="D140" s="442"/>
      <c r="E140" s="442"/>
      <c r="F140" s="442"/>
    </row>
    <row r="141" spans="1:6" x14ac:dyDescent="0.2">
      <c r="A141" s="442"/>
      <c r="B141" s="442"/>
      <c r="C141" s="442"/>
      <c r="D141" s="442"/>
      <c r="E141" s="442"/>
      <c r="F141" s="442"/>
    </row>
    <row r="142" spans="1:6" x14ac:dyDescent="0.2">
      <c r="A142" s="442"/>
      <c r="B142" s="442"/>
      <c r="C142" s="442"/>
      <c r="D142" s="442"/>
      <c r="E142" s="442"/>
      <c r="F142" s="442"/>
    </row>
    <row r="143" spans="1:6" x14ac:dyDescent="0.2">
      <c r="A143" s="442"/>
      <c r="B143" s="442"/>
      <c r="C143" s="442"/>
      <c r="D143" s="442"/>
      <c r="E143" s="442"/>
      <c r="F143" s="442"/>
    </row>
    <row r="144" spans="1:6" x14ac:dyDescent="0.2">
      <c r="A144" s="442"/>
      <c r="B144" s="442"/>
      <c r="C144" s="442"/>
      <c r="D144" s="442"/>
      <c r="E144" s="442"/>
      <c r="F144" s="442"/>
    </row>
    <row r="145" spans="1:6" x14ac:dyDescent="0.2">
      <c r="A145" s="442"/>
      <c r="B145" s="442"/>
      <c r="C145" s="442"/>
      <c r="D145" s="442"/>
      <c r="E145" s="442"/>
      <c r="F145" s="442"/>
    </row>
    <row r="146" spans="1:6" x14ac:dyDescent="0.2">
      <c r="A146" s="442"/>
      <c r="B146" s="442"/>
      <c r="C146" s="442"/>
      <c r="D146" s="442"/>
      <c r="E146" s="442"/>
      <c r="F146" s="442"/>
    </row>
    <row r="147" spans="1:6" x14ac:dyDescent="0.2">
      <c r="A147" s="442"/>
      <c r="B147" s="442"/>
      <c r="C147" s="442"/>
      <c r="D147" s="442"/>
      <c r="E147" s="442"/>
      <c r="F147" s="442"/>
    </row>
    <row r="148" spans="1:6" x14ac:dyDescent="0.2">
      <c r="A148" s="442"/>
      <c r="B148" s="442"/>
      <c r="C148" s="442"/>
      <c r="D148" s="442"/>
      <c r="E148" s="442"/>
      <c r="F148" s="442"/>
    </row>
    <row r="149" spans="1:6" x14ac:dyDescent="0.2">
      <c r="A149" s="442"/>
      <c r="B149" s="442"/>
      <c r="C149" s="442"/>
      <c r="D149" s="442"/>
      <c r="E149" s="442"/>
      <c r="F149" s="442"/>
    </row>
    <row r="150" spans="1:6" x14ac:dyDescent="0.2">
      <c r="A150" s="442"/>
      <c r="B150" s="442"/>
      <c r="C150" s="442"/>
      <c r="D150" s="442"/>
      <c r="E150" s="442"/>
      <c r="F150" s="442"/>
    </row>
    <row r="151" spans="1:6" x14ac:dyDescent="0.2">
      <c r="A151" s="442"/>
      <c r="B151" s="442"/>
      <c r="C151" s="442"/>
      <c r="D151" s="442"/>
      <c r="E151" s="442"/>
      <c r="F151" s="442"/>
    </row>
    <row r="152" spans="1:6" x14ac:dyDescent="0.2">
      <c r="A152" s="442"/>
      <c r="B152" s="442"/>
      <c r="C152" s="442"/>
      <c r="D152" s="442"/>
      <c r="E152" s="442"/>
      <c r="F152" s="442"/>
    </row>
    <row r="153" spans="1:6" x14ac:dyDescent="0.2">
      <c r="A153" s="442"/>
      <c r="B153" s="442"/>
      <c r="C153" s="442"/>
      <c r="D153" s="442"/>
      <c r="E153" s="442"/>
      <c r="F153" s="442"/>
    </row>
    <row r="154" spans="1:6" x14ac:dyDescent="0.2">
      <c r="A154" s="442"/>
      <c r="B154" s="442"/>
      <c r="C154" s="442"/>
      <c r="D154" s="442"/>
      <c r="E154" s="442"/>
      <c r="F154" s="442"/>
    </row>
    <row r="155" spans="1:6" x14ac:dyDescent="0.2">
      <c r="A155" s="442"/>
      <c r="B155" s="442"/>
      <c r="C155" s="442"/>
      <c r="D155" s="442"/>
      <c r="E155" s="442"/>
      <c r="F155" s="442"/>
    </row>
    <row r="156" spans="1:6" x14ac:dyDescent="0.2">
      <c r="A156" s="442"/>
      <c r="B156" s="442"/>
      <c r="C156" s="442"/>
      <c r="D156" s="442"/>
      <c r="E156" s="442"/>
      <c r="F156" s="442"/>
    </row>
    <row r="157" spans="1:6" x14ac:dyDescent="0.2">
      <c r="A157" s="442"/>
      <c r="B157" s="442"/>
      <c r="C157" s="442"/>
      <c r="D157" s="442"/>
      <c r="E157" s="442"/>
      <c r="F157" s="442"/>
    </row>
    <row r="158" spans="1:6" x14ac:dyDescent="0.2">
      <c r="A158" s="442"/>
      <c r="B158" s="442"/>
      <c r="C158" s="442"/>
      <c r="D158" s="442"/>
      <c r="E158" s="442"/>
      <c r="F158" s="442"/>
    </row>
    <row r="159" spans="1:6" x14ac:dyDescent="0.2">
      <c r="A159" s="442"/>
      <c r="B159" s="442"/>
      <c r="C159" s="442"/>
      <c r="D159" s="442"/>
      <c r="E159" s="442"/>
      <c r="F159" s="442"/>
    </row>
    <row r="160" spans="1:6" x14ac:dyDescent="0.2">
      <c r="A160" s="442"/>
      <c r="B160" s="442"/>
      <c r="C160" s="442"/>
      <c r="D160" s="442"/>
      <c r="E160" s="442"/>
      <c r="F160" s="442"/>
    </row>
    <row r="161" spans="1:6" x14ac:dyDescent="0.2">
      <c r="A161" s="442"/>
      <c r="B161" s="442"/>
      <c r="C161" s="442"/>
      <c r="D161" s="442"/>
      <c r="E161" s="442"/>
      <c r="F161" s="442"/>
    </row>
    <row r="162" spans="1:6" x14ac:dyDescent="0.2">
      <c r="A162" s="442"/>
      <c r="B162" s="442"/>
      <c r="C162" s="442"/>
      <c r="D162" s="442"/>
      <c r="E162" s="442"/>
      <c r="F162" s="442"/>
    </row>
    <row r="163" spans="1:6" x14ac:dyDescent="0.2">
      <c r="A163" s="442"/>
      <c r="B163" s="442"/>
      <c r="C163" s="442"/>
      <c r="D163" s="442"/>
      <c r="E163" s="442"/>
      <c r="F163" s="442"/>
    </row>
    <row r="164" spans="1:6" x14ac:dyDescent="0.2">
      <c r="A164" s="442"/>
      <c r="B164" s="442"/>
      <c r="C164" s="442"/>
      <c r="D164" s="442"/>
      <c r="E164" s="442"/>
      <c r="F164" s="442"/>
    </row>
    <row r="165" spans="1:6" x14ac:dyDescent="0.2">
      <c r="A165" s="442"/>
      <c r="B165" s="442"/>
      <c r="C165" s="442"/>
      <c r="D165" s="442"/>
      <c r="E165" s="442"/>
      <c r="F165" s="442"/>
    </row>
    <row r="166" spans="1:6" x14ac:dyDescent="0.2">
      <c r="A166" s="442"/>
      <c r="B166" s="442"/>
      <c r="C166" s="442"/>
      <c r="D166" s="442"/>
      <c r="E166" s="442"/>
      <c r="F166" s="442"/>
    </row>
    <row r="167" spans="1:6" x14ac:dyDescent="0.2">
      <c r="A167" s="442"/>
      <c r="B167" s="442"/>
      <c r="C167" s="442"/>
      <c r="D167" s="442"/>
      <c r="E167" s="442"/>
      <c r="F167" s="442"/>
    </row>
    <row r="168" spans="1:6" x14ac:dyDescent="0.2">
      <c r="A168" s="442"/>
      <c r="B168" s="442"/>
      <c r="C168" s="442"/>
      <c r="D168" s="442"/>
      <c r="E168" s="442"/>
      <c r="F168" s="442"/>
    </row>
    <row r="169" spans="1:6" x14ac:dyDescent="0.2">
      <c r="A169" s="442"/>
      <c r="B169" s="442"/>
      <c r="C169" s="442"/>
      <c r="D169" s="442"/>
      <c r="E169" s="442"/>
      <c r="F169" s="442"/>
    </row>
    <row r="170" spans="1:6" x14ac:dyDescent="0.2">
      <c r="A170" s="442"/>
      <c r="B170" s="442"/>
      <c r="C170" s="442"/>
      <c r="D170" s="442"/>
      <c r="E170" s="442"/>
      <c r="F170" s="442"/>
    </row>
    <row r="171" spans="1:6" x14ac:dyDescent="0.2">
      <c r="A171" s="442"/>
      <c r="B171" s="442"/>
      <c r="C171" s="442"/>
      <c r="D171" s="442"/>
      <c r="E171" s="442"/>
      <c r="F171" s="442"/>
    </row>
    <row r="172" spans="1:6" x14ac:dyDescent="0.2">
      <c r="A172" s="442"/>
      <c r="B172" s="442"/>
      <c r="C172" s="442"/>
      <c r="D172" s="442"/>
      <c r="E172" s="442"/>
      <c r="F172" s="442"/>
    </row>
    <row r="173" spans="1:6" x14ac:dyDescent="0.2">
      <c r="A173" s="442"/>
      <c r="B173" s="442"/>
      <c r="C173" s="442"/>
      <c r="D173" s="442"/>
      <c r="E173" s="442"/>
      <c r="F173" s="442"/>
    </row>
    <row r="174" spans="1:6" x14ac:dyDescent="0.2">
      <c r="A174" s="442"/>
      <c r="B174" s="442"/>
      <c r="C174" s="442"/>
      <c r="D174" s="442"/>
      <c r="E174" s="442"/>
      <c r="F174" s="442"/>
    </row>
    <row r="175" spans="1:6" x14ac:dyDescent="0.2">
      <c r="A175" s="442"/>
      <c r="B175" s="442"/>
      <c r="C175" s="442"/>
      <c r="D175" s="442"/>
      <c r="E175" s="442"/>
      <c r="F175" s="442"/>
    </row>
    <row r="176" spans="1:6" x14ac:dyDescent="0.2">
      <c r="A176" s="442"/>
      <c r="B176" s="442"/>
      <c r="C176" s="442"/>
      <c r="D176" s="442"/>
      <c r="E176" s="442"/>
      <c r="F176" s="442"/>
    </row>
    <row r="177" spans="1:6" x14ac:dyDescent="0.2">
      <c r="A177" s="442"/>
      <c r="B177" s="442"/>
      <c r="C177" s="442"/>
      <c r="D177" s="442"/>
      <c r="E177" s="442"/>
      <c r="F177" s="442"/>
    </row>
    <row r="178" spans="1:6" x14ac:dyDescent="0.2">
      <c r="A178" s="442"/>
      <c r="B178" s="442"/>
      <c r="C178" s="442"/>
      <c r="D178" s="442"/>
      <c r="E178" s="442"/>
      <c r="F178" s="442"/>
    </row>
    <row r="179" spans="1:6" x14ac:dyDescent="0.2">
      <c r="A179" s="442"/>
      <c r="B179" s="442"/>
      <c r="C179" s="442"/>
      <c r="D179" s="442"/>
      <c r="E179" s="442"/>
      <c r="F179" s="442"/>
    </row>
    <row r="180" spans="1:6" x14ac:dyDescent="0.2">
      <c r="A180" s="442"/>
      <c r="B180" s="442"/>
      <c r="C180" s="442"/>
      <c r="D180" s="442"/>
      <c r="E180" s="442"/>
      <c r="F180" s="442"/>
    </row>
    <row r="181" spans="1:6" x14ac:dyDescent="0.2">
      <c r="A181" s="442"/>
      <c r="B181" s="442"/>
      <c r="C181" s="442"/>
      <c r="D181" s="442"/>
      <c r="E181" s="442"/>
      <c r="F181" s="442"/>
    </row>
    <row r="182" spans="1:6" x14ac:dyDescent="0.2">
      <c r="A182" s="442"/>
      <c r="B182" s="442"/>
      <c r="C182" s="442"/>
      <c r="D182" s="442"/>
      <c r="E182" s="442"/>
      <c r="F182" s="442"/>
    </row>
    <row r="183" spans="1:6" x14ac:dyDescent="0.2">
      <c r="A183" s="442"/>
      <c r="B183" s="442"/>
      <c r="C183" s="442"/>
      <c r="D183" s="442"/>
      <c r="E183" s="442"/>
      <c r="F183" s="442"/>
    </row>
    <row r="184" spans="1:6" x14ac:dyDescent="0.2">
      <c r="A184" s="442"/>
      <c r="B184" s="442"/>
      <c r="C184" s="442"/>
      <c r="D184" s="442"/>
      <c r="E184" s="442"/>
      <c r="F184" s="442"/>
    </row>
    <row r="185" spans="1:6" x14ac:dyDescent="0.2">
      <c r="A185" s="442"/>
      <c r="B185" s="442"/>
      <c r="C185" s="442"/>
      <c r="D185" s="442"/>
      <c r="E185" s="442"/>
      <c r="F185" s="442"/>
    </row>
    <row r="186" spans="1:6" x14ac:dyDescent="0.2">
      <c r="A186" s="442"/>
      <c r="B186" s="442"/>
      <c r="C186" s="442"/>
      <c r="D186" s="442"/>
      <c r="E186" s="442"/>
      <c r="F186" s="442"/>
    </row>
    <row r="187" spans="1:6" x14ac:dyDescent="0.2">
      <c r="A187" s="442"/>
      <c r="B187" s="442"/>
      <c r="C187" s="442"/>
      <c r="D187" s="442"/>
      <c r="E187" s="442"/>
      <c r="F187" s="442"/>
    </row>
    <row r="188" spans="1:6" x14ac:dyDescent="0.2">
      <c r="A188" s="442"/>
      <c r="B188" s="442"/>
      <c r="C188" s="442"/>
      <c r="D188" s="442"/>
      <c r="E188" s="442"/>
      <c r="F188" s="442"/>
    </row>
    <row r="189" spans="1:6" x14ac:dyDescent="0.2">
      <c r="A189" s="442"/>
      <c r="B189" s="442"/>
      <c r="C189" s="442"/>
      <c r="D189" s="442"/>
      <c r="E189" s="442"/>
      <c r="F189" s="442"/>
    </row>
    <row r="190" spans="1:6" x14ac:dyDescent="0.2">
      <c r="A190" s="442"/>
      <c r="B190" s="442"/>
      <c r="C190" s="442"/>
      <c r="D190" s="442"/>
      <c r="E190" s="442"/>
      <c r="F190" s="442"/>
    </row>
    <row r="191" spans="1:6" x14ac:dyDescent="0.2">
      <c r="A191" s="442"/>
      <c r="B191" s="442"/>
      <c r="C191" s="442"/>
      <c r="D191" s="442"/>
      <c r="E191" s="442"/>
      <c r="F191" s="442"/>
    </row>
    <row r="192" spans="1:6" x14ac:dyDescent="0.2">
      <c r="A192" s="442"/>
      <c r="B192" s="442"/>
      <c r="C192" s="442"/>
      <c r="D192" s="442"/>
      <c r="E192" s="442"/>
      <c r="F192" s="442"/>
    </row>
    <row r="193" spans="1:6" x14ac:dyDescent="0.2">
      <c r="A193" s="442"/>
      <c r="B193" s="442"/>
      <c r="C193" s="442"/>
      <c r="D193" s="442"/>
      <c r="E193" s="442"/>
      <c r="F193" s="442"/>
    </row>
    <row r="194" spans="1:6" x14ac:dyDescent="0.2">
      <c r="A194" s="442"/>
      <c r="B194" s="442"/>
      <c r="C194" s="442"/>
      <c r="D194" s="442"/>
      <c r="E194" s="442"/>
      <c r="F194" s="442"/>
    </row>
    <row r="195" spans="1:6" x14ac:dyDescent="0.2">
      <c r="A195" s="442"/>
      <c r="B195" s="442"/>
      <c r="C195" s="442"/>
      <c r="D195" s="442"/>
      <c r="E195" s="442"/>
      <c r="F195" s="442"/>
    </row>
    <row r="196" spans="1:6" x14ac:dyDescent="0.2">
      <c r="A196" s="442"/>
      <c r="B196" s="442"/>
      <c r="C196" s="442"/>
      <c r="D196" s="442"/>
      <c r="E196" s="442"/>
      <c r="F196" s="442"/>
    </row>
    <row r="197" spans="1:6" x14ac:dyDescent="0.2">
      <c r="A197" s="442"/>
      <c r="B197" s="442"/>
      <c r="C197" s="442"/>
      <c r="D197" s="442"/>
      <c r="E197" s="442"/>
      <c r="F197" s="442"/>
    </row>
    <row r="198" spans="1:6" x14ac:dyDescent="0.2">
      <c r="A198" s="442"/>
      <c r="B198" s="442"/>
      <c r="C198" s="442"/>
      <c r="D198" s="442"/>
      <c r="E198" s="442"/>
      <c r="F198" s="442"/>
    </row>
    <row r="199" spans="1:6" x14ac:dyDescent="0.2">
      <c r="A199" s="442"/>
      <c r="B199" s="442"/>
      <c r="C199" s="442"/>
      <c r="D199" s="442"/>
      <c r="E199" s="442"/>
      <c r="F199" s="442"/>
    </row>
    <row r="200" spans="1:6" x14ac:dyDescent="0.2">
      <c r="A200" s="442"/>
      <c r="B200" s="442"/>
      <c r="C200" s="442"/>
      <c r="D200" s="442"/>
      <c r="E200" s="442"/>
      <c r="F200" s="442"/>
    </row>
    <row r="201" spans="1:6" x14ac:dyDescent="0.2">
      <c r="A201" s="442"/>
      <c r="B201" s="442"/>
      <c r="C201" s="442"/>
      <c r="D201" s="442"/>
      <c r="E201" s="442"/>
      <c r="F201" s="442"/>
    </row>
    <row r="202" spans="1:6" x14ac:dyDescent="0.2">
      <c r="A202" s="442"/>
      <c r="B202" s="442"/>
      <c r="C202" s="442"/>
      <c r="D202" s="442"/>
      <c r="E202" s="442"/>
      <c r="F202" s="442"/>
    </row>
    <row r="203" spans="1:6" x14ac:dyDescent="0.2">
      <c r="A203" s="442"/>
      <c r="B203" s="442"/>
      <c r="C203" s="442"/>
      <c r="D203" s="442"/>
      <c r="E203" s="442"/>
      <c r="F203" s="442"/>
    </row>
    <row r="204" spans="1:6" x14ac:dyDescent="0.2">
      <c r="A204" s="442"/>
      <c r="B204" s="442"/>
      <c r="C204" s="442"/>
      <c r="D204" s="442"/>
      <c r="E204" s="442"/>
      <c r="F204" s="442"/>
    </row>
    <row r="205" spans="1:6" x14ac:dyDescent="0.2">
      <c r="A205" s="442"/>
      <c r="B205" s="442"/>
      <c r="C205" s="442"/>
      <c r="D205" s="442"/>
      <c r="E205" s="442"/>
      <c r="F205" s="442"/>
    </row>
    <row r="206" spans="1:6" x14ac:dyDescent="0.2">
      <c r="A206" s="442"/>
      <c r="B206" s="442"/>
      <c r="C206" s="442"/>
      <c r="D206" s="442"/>
      <c r="E206" s="442"/>
      <c r="F206" s="442"/>
    </row>
    <row r="207" spans="1:6" x14ac:dyDescent="0.2">
      <c r="A207" s="442"/>
      <c r="B207" s="442"/>
      <c r="C207" s="442"/>
      <c r="D207" s="442"/>
      <c r="E207" s="442"/>
      <c r="F207" s="442"/>
    </row>
    <row r="208" spans="1:6" x14ac:dyDescent="0.2">
      <c r="A208" s="442"/>
      <c r="B208" s="442"/>
      <c r="C208" s="442"/>
      <c r="D208" s="442"/>
      <c r="E208" s="442"/>
      <c r="F208" s="442"/>
    </row>
    <row r="209" spans="1:6" x14ac:dyDescent="0.2">
      <c r="A209" s="442"/>
      <c r="B209" s="442"/>
      <c r="C209" s="442"/>
      <c r="D209" s="442"/>
      <c r="E209" s="442"/>
      <c r="F209" s="442"/>
    </row>
    <row r="210" spans="1:6" x14ac:dyDescent="0.2">
      <c r="A210" s="442"/>
      <c r="B210" s="442"/>
      <c r="C210" s="442"/>
      <c r="D210" s="442"/>
      <c r="E210" s="442"/>
      <c r="F210" s="442"/>
    </row>
    <row r="211" spans="1:6" x14ac:dyDescent="0.2">
      <c r="A211" s="442"/>
      <c r="B211" s="442"/>
      <c r="C211" s="442"/>
      <c r="D211" s="442"/>
      <c r="E211" s="442"/>
      <c r="F211" s="442"/>
    </row>
    <row r="212" spans="1:6" x14ac:dyDescent="0.2">
      <c r="A212" s="442"/>
      <c r="B212" s="442"/>
      <c r="C212" s="442"/>
      <c r="D212" s="442"/>
      <c r="E212" s="442"/>
      <c r="F212" s="442"/>
    </row>
    <row r="213" spans="1:6" x14ac:dyDescent="0.2">
      <c r="A213" s="442"/>
      <c r="B213" s="442"/>
      <c r="C213" s="442"/>
      <c r="D213" s="442"/>
      <c r="E213" s="442"/>
      <c r="F213" s="442"/>
    </row>
    <row r="214" spans="1:6" x14ac:dyDescent="0.2">
      <c r="A214" s="442"/>
      <c r="B214" s="442"/>
      <c r="C214" s="442"/>
      <c r="D214" s="442"/>
      <c r="E214" s="442"/>
      <c r="F214" s="442"/>
    </row>
    <row r="215" spans="1:6" x14ac:dyDescent="0.2">
      <c r="A215" s="442"/>
      <c r="B215" s="442"/>
      <c r="C215" s="442"/>
      <c r="D215" s="442"/>
      <c r="E215" s="442"/>
      <c r="F215" s="442"/>
    </row>
    <row r="216" spans="1:6" x14ac:dyDescent="0.2">
      <c r="A216" s="442"/>
      <c r="B216" s="442"/>
      <c r="C216" s="442"/>
      <c r="D216" s="442"/>
      <c r="E216" s="442"/>
      <c r="F216" s="442"/>
    </row>
    <row r="217" spans="1:6" x14ac:dyDescent="0.2">
      <c r="A217" s="442"/>
      <c r="B217" s="442"/>
      <c r="C217" s="442"/>
      <c r="D217" s="442"/>
      <c r="E217" s="442"/>
      <c r="F217" s="442"/>
    </row>
    <row r="218" spans="1:6" x14ac:dyDescent="0.2">
      <c r="A218" s="442"/>
      <c r="B218" s="442"/>
      <c r="C218" s="442"/>
      <c r="D218" s="442"/>
      <c r="E218" s="442"/>
      <c r="F218" s="442"/>
    </row>
    <row r="219" spans="1:6" x14ac:dyDescent="0.2">
      <c r="A219" s="442"/>
      <c r="B219" s="442"/>
      <c r="C219" s="442"/>
      <c r="D219" s="442"/>
      <c r="E219" s="442"/>
      <c r="F219" s="442"/>
    </row>
    <row r="220" spans="1:6" x14ac:dyDescent="0.2">
      <c r="A220" s="442"/>
      <c r="B220" s="442"/>
      <c r="C220" s="442"/>
      <c r="D220" s="442"/>
      <c r="E220" s="442"/>
      <c r="F220" s="442"/>
    </row>
    <row r="221" spans="1:6" x14ac:dyDescent="0.2">
      <c r="A221" s="442"/>
      <c r="B221" s="442"/>
      <c r="C221" s="442"/>
      <c r="D221" s="442"/>
      <c r="E221" s="442"/>
      <c r="F221" s="442"/>
    </row>
    <row r="222" spans="1:6" x14ac:dyDescent="0.2">
      <c r="A222" s="442"/>
      <c r="B222" s="442"/>
      <c r="C222" s="442"/>
      <c r="D222" s="442"/>
      <c r="E222" s="442"/>
      <c r="F222" s="442"/>
    </row>
    <row r="223" spans="1:6" x14ac:dyDescent="0.2">
      <c r="A223" s="442"/>
      <c r="B223" s="442"/>
      <c r="C223" s="442"/>
      <c r="D223" s="442"/>
      <c r="E223" s="442"/>
      <c r="F223" s="442"/>
    </row>
    <row r="224" spans="1:6" x14ac:dyDescent="0.2">
      <c r="A224" s="442"/>
      <c r="B224" s="442"/>
      <c r="C224" s="442"/>
      <c r="D224" s="442"/>
      <c r="E224" s="442"/>
      <c r="F224" s="442"/>
    </row>
    <row r="225" spans="1:6" x14ac:dyDescent="0.2">
      <c r="A225" s="442"/>
      <c r="B225" s="442"/>
      <c r="C225" s="442"/>
      <c r="D225" s="442"/>
      <c r="E225" s="442"/>
      <c r="F225" s="442"/>
    </row>
    <row r="226" spans="1:6" x14ac:dyDescent="0.2">
      <c r="A226" s="442"/>
      <c r="B226" s="442"/>
      <c r="C226" s="442"/>
      <c r="D226" s="442"/>
      <c r="E226" s="442"/>
      <c r="F226" s="442"/>
    </row>
    <row r="227" spans="1:6" x14ac:dyDescent="0.2">
      <c r="A227" s="442"/>
      <c r="B227" s="442"/>
      <c r="C227" s="442"/>
      <c r="D227" s="442"/>
      <c r="E227" s="442"/>
      <c r="F227" s="442"/>
    </row>
    <row r="228" spans="1:6" x14ac:dyDescent="0.2">
      <c r="A228" s="442"/>
      <c r="B228" s="442"/>
      <c r="C228" s="442"/>
      <c r="D228" s="442"/>
      <c r="E228" s="442"/>
      <c r="F228" s="442"/>
    </row>
    <row r="229" spans="1:6" x14ac:dyDescent="0.2">
      <c r="A229" s="442"/>
      <c r="B229" s="442"/>
      <c r="C229" s="442"/>
      <c r="D229" s="442"/>
      <c r="E229" s="442"/>
      <c r="F229" s="442"/>
    </row>
    <row r="230" spans="1:6" x14ac:dyDescent="0.2">
      <c r="A230" s="442"/>
      <c r="B230" s="442"/>
      <c r="C230" s="442"/>
      <c r="D230" s="442"/>
      <c r="E230" s="442"/>
      <c r="F230" s="442"/>
    </row>
    <row r="231" spans="1:6" x14ac:dyDescent="0.2">
      <c r="A231" s="442"/>
      <c r="B231" s="442"/>
      <c r="C231" s="442"/>
      <c r="D231" s="442"/>
      <c r="E231" s="442"/>
      <c r="F231" s="442"/>
    </row>
    <row r="232" spans="1:6" x14ac:dyDescent="0.2">
      <c r="A232" s="442"/>
      <c r="B232" s="442"/>
      <c r="C232" s="442"/>
      <c r="D232" s="442"/>
      <c r="E232" s="442"/>
      <c r="F232" s="442"/>
    </row>
    <row r="233" spans="1:6" x14ac:dyDescent="0.2">
      <c r="A233" s="442"/>
      <c r="B233" s="442"/>
      <c r="C233" s="442"/>
      <c r="D233" s="442"/>
      <c r="E233" s="442"/>
      <c r="F233" s="442"/>
    </row>
    <row r="234" spans="1:6" x14ac:dyDescent="0.2">
      <c r="A234" s="442"/>
      <c r="B234" s="442"/>
      <c r="C234" s="442"/>
      <c r="D234" s="442"/>
      <c r="E234" s="442"/>
      <c r="F234" s="442"/>
    </row>
    <row r="235" spans="1:6" x14ac:dyDescent="0.2">
      <c r="A235" s="442"/>
      <c r="B235" s="442"/>
      <c r="C235" s="442"/>
      <c r="D235" s="442"/>
      <c r="E235" s="442"/>
      <c r="F235" s="442"/>
    </row>
    <row r="236" spans="1:6" x14ac:dyDescent="0.2">
      <c r="A236" s="442"/>
      <c r="B236" s="442"/>
      <c r="C236" s="442"/>
      <c r="D236" s="442"/>
      <c r="E236" s="442"/>
      <c r="F236" s="442"/>
    </row>
    <row r="237" spans="1:6" x14ac:dyDescent="0.2">
      <c r="A237" s="442"/>
      <c r="B237" s="442"/>
      <c r="C237" s="442"/>
      <c r="D237" s="442"/>
      <c r="E237" s="442"/>
      <c r="F237" s="442"/>
    </row>
    <row r="238" spans="1:6" x14ac:dyDescent="0.2">
      <c r="A238" s="442"/>
      <c r="B238" s="442"/>
      <c r="C238" s="442"/>
      <c r="D238" s="442"/>
      <c r="E238" s="442"/>
      <c r="F238" s="442"/>
    </row>
    <row r="239" spans="1:6" x14ac:dyDescent="0.2">
      <c r="A239" s="442"/>
      <c r="B239" s="442"/>
      <c r="C239" s="442"/>
      <c r="D239" s="442"/>
      <c r="E239" s="442"/>
      <c r="F239" s="442"/>
    </row>
    <row r="240" spans="1:6" x14ac:dyDescent="0.2">
      <c r="A240" s="442"/>
      <c r="B240" s="442"/>
      <c r="C240" s="442"/>
      <c r="D240" s="442"/>
      <c r="E240" s="442"/>
      <c r="F240" s="442"/>
    </row>
    <row r="241" spans="1:6" x14ac:dyDescent="0.2">
      <c r="A241" s="442"/>
      <c r="B241" s="442"/>
      <c r="C241" s="442"/>
      <c r="D241" s="442"/>
      <c r="E241" s="442"/>
      <c r="F241" s="442"/>
    </row>
    <row r="242" spans="1:6" x14ac:dyDescent="0.2">
      <c r="A242" s="442"/>
      <c r="B242" s="442"/>
      <c r="C242" s="442"/>
      <c r="D242" s="442"/>
      <c r="E242" s="442"/>
      <c r="F242" s="442"/>
    </row>
    <row r="243" spans="1:6" x14ac:dyDescent="0.2">
      <c r="A243" s="442"/>
      <c r="B243" s="442"/>
      <c r="C243" s="442"/>
      <c r="D243" s="442"/>
      <c r="E243" s="442"/>
      <c r="F243" s="442"/>
    </row>
    <row r="244" spans="1:6" x14ac:dyDescent="0.2">
      <c r="A244" s="442"/>
      <c r="B244" s="442"/>
      <c r="C244" s="442"/>
      <c r="D244" s="442"/>
      <c r="E244" s="442"/>
      <c r="F244" s="442"/>
    </row>
    <row r="245" spans="1:6" x14ac:dyDescent="0.2">
      <c r="A245" s="442"/>
      <c r="B245" s="442"/>
      <c r="C245" s="442"/>
      <c r="D245" s="442"/>
      <c r="E245" s="442"/>
      <c r="F245" s="442"/>
    </row>
    <row r="246" spans="1:6" x14ac:dyDescent="0.2">
      <c r="A246" s="442"/>
      <c r="B246" s="442"/>
      <c r="C246" s="442"/>
      <c r="D246" s="442"/>
      <c r="E246" s="442"/>
      <c r="F246" s="442"/>
    </row>
    <row r="247" spans="1:6" x14ac:dyDescent="0.2">
      <c r="A247" s="442"/>
      <c r="B247" s="442"/>
      <c r="C247" s="442"/>
      <c r="D247" s="442"/>
      <c r="E247" s="442"/>
      <c r="F247" s="442"/>
    </row>
    <row r="248" spans="1:6" x14ac:dyDescent="0.2">
      <c r="A248" s="442"/>
      <c r="B248" s="442"/>
      <c r="C248" s="442"/>
      <c r="D248" s="442"/>
      <c r="E248" s="442"/>
      <c r="F248" s="442"/>
    </row>
    <row r="249" spans="1:6" x14ac:dyDescent="0.2">
      <c r="A249" s="442"/>
      <c r="B249" s="442"/>
      <c r="C249" s="442"/>
      <c r="D249" s="442"/>
      <c r="E249" s="442"/>
      <c r="F249" s="442"/>
    </row>
    <row r="250" spans="1:6" x14ac:dyDescent="0.2">
      <c r="A250" s="442"/>
      <c r="B250" s="442"/>
      <c r="C250" s="442"/>
      <c r="D250" s="442"/>
      <c r="E250" s="442"/>
      <c r="F250" s="442"/>
    </row>
    <row r="251" spans="1:6" x14ac:dyDescent="0.2">
      <c r="A251" s="442"/>
      <c r="B251" s="442"/>
      <c r="C251" s="442"/>
      <c r="D251" s="442"/>
      <c r="E251" s="442"/>
      <c r="F251" s="442"/>
    </row>
    <row r="252" spans="1:6" x14ac:dyDescent="0.2">
      <c r="A252" s="442"/>
      <c r="B252" s="442"/>
      <c r="C252" s="442"/>
      <c r="D252" s="442"/>
      <c r="E252" s="442"/>
      <c r="F252" s="442"/>
    </row>
    <row r="253" spans="1:6" x14ac:dyDescent="0.2">
      <c r="A253" s="442"/>
      <c r="B253" s="442"/>
      <c r="C253" s="442"/>
      <c r="D253" s="442"/>
      <c r="E253" s="442"/>
      <c r="F253" s="442"/>
    </row>
    <row r="254" spans="1:6" x14ac:dyDescent="0.2">
      <c r="A254" s="442"/>
      <c r="B254" s="442"/>
      <c r="C254" s="442"/>
      <c r="D254" s="442"/>
      <c r="E254" s="442"/>
      <c r="F254" s="442"/>
    </row>
    <row r="255" spans="1:6" x14ac:dyDescent="0.2">
      <c r="A255" s="442"/>
      <c r="B255" s="442"/>
      <c r="C255" s="442"/>
      <c r="D255" s="442"/>
      <c r="E255" s="442"/>
      <c r="F255" s="442"/>
    </row>
    <row r="256" spans="1:6" x14ac:dyDescent="0.2">
      <c r="A256" s="442"/>
      <c r="B256" s="442"/>
      <c r="C256" s="442"/>
      <c r="D256" s="442"/>
      <c r="E256" s="442"/>
      <c r="F256" s="442"/>
    </row>
    <row r="257" spans="1:6" x14ac:dyDescent="0.2">
      <c r="A257" s="442"/>
      <c r="B257" s="442"/>
      <c r="C257" s="442"/>
      <c r="D257" s="442"/>
      <c r="E257" s="442"/>
      <c r="F257" s="442"/>
    </row>
    <row r="258" spans="1:6" x14ac:dyDescent="0.2">
      <c r="A258" s="442"/>
      <c r="B258" s="442"/>
      <c r="C258" s="442"/>
      <c r="D258" s="442"/>
      <c r="E258" s="442"/>
      <c r="F258" s="442"/>
    </row>
    <row r="259" spans="1:6" x14ac:dyDescent="0.2">
      <c r="A259" s="442"/>
      <c r="B259" s="442"/>
      <c r="C259" s="442"/>
      <c r="D259" s="442"/>
      <c r="E259" s="442"/>
      <c r="F259" s="442"/>
    </row>
    <row r="260" spans="1:6" x14ac:dyDescent="0.2">
      <c r="A260" s="442"/>
      <c r="B260" s="442"/>
      <c r="C260" s="442"/>
      <c r="D260" s="442"/>
      <c r="E260" s="442"/>
      <c r="F260" s="442"/>
    </row>
    <row r="261" spans="1:6" x14ac:dyDescent="0.2">
      <c r="A261" s="442"/>
      <c r="B261" s="442"/>
      <c r="C261" s="442"/>
      <c r="D261" s="442"/>
      <c r="E261" s="442"/>
      <c r="F261" s="442"/>
    </row>
    <row r="262" spans="1:6" x14ac:dyDescent="0.2">
      <c r="A262" s="442"/>
      <c r="B262" s="442"/>
      <c r="C262" s="442"/>
      <c r="D262" s="442"/>
      <c r="E262" s="442"/>
      <c r="F262" s="442"/>
    </row>
    <row r="263" spans="1:6" x14ac:dyDescent="0.2">
      <c r="A263" s="442"/>
      <c r="B263" s="442"/>
      <c r="C263" s="442"/>
      <c r="D263" s="442"/>
      <c r="E263" s="442"/>
      <c r="F263" s="442"/>
    </row>
    <row r="264" spans="1:6" x14ac:dyDescent="0.2">
      <c r="A264" s="442"/>
      <c r="B264" s="442"/>
      <c r="C264" s="442"/>
      <c r="D264" s="442"/>
      <c r="E264" s="442"/>
      <c r="F264" s="442"/>
    </row>
    <row r="265" spans="1:6" x14ac:dyDescent="0.2">
      <c r="A265" s="442"/>
      <c r="B265" s="442"/>
      <c r="C265" s="442"/>
      <c r="D265" s="442"/>
      <c r="E265" s="442"/>
      <c r="F265" s="442"/>
    </row>
    <row r="266" spans="1:6" x14ac:dyDescent="0.2">
      <c r="A266" s="442"/>
      <c r="B266" s="442"/>
      <c r="C266" s="442"/>
      <c r="D266" s="442"/>
      <c r="E266" s="442"/>
      <c r="F266" s="442"/>
    </row>
    <row r="267" spans="1:6" x14ac:dyDescent="0.2">
      <c r="A267" s="442"/>
      <c r="B267" s="442"/>
      <c r="C267" s="442"/>
      <c r="D267" s="442"/>
      <c r="E267" s="442"/>
      <c r="F267" s="442"/>
    </row>
    <row r="268" spans="1:6" x14ac:dyDescent="0.2">
      <c r="A268" s="442"/>
      <c r="B268" s="442"/>
      <c r="C268" s="442"/>
      <c r="D268" s="442"/>
      <c r="E268" s="442"/>
      <c r="F268" s="442"/>
    </row>
    <row r="269" spans="1:6" x14ac:dyDescent="0.2">
      <c r="A269" s="442"/>
      <c r="B269" s="442"/>
      <c r="C269" s="442"/>
      <c r="D269" s="442"/>
      <c r="E269" s="442"/>
      <c r="F269" s="442"/>
    </row>
    <row r="270" spans="1:6" x14ac:dyDescent="0.2">
      <c r="A270" s="442"/>
      <c r="B270" s="442"/>
      <c r="C270" s="442"/>
      <c r="D270" s="442"/>
      <c r="E270" s="442"/>
      <c r="F270" s="442"/>
    </row>
    <row r="271" spans="1:6" x14ac:dyDescent="0.2">
      <c r="A271" s="442"/>
      <c r="B271" s="442"/>
      <c r="C271" s="442"/>
      <c r="D271" s="442"/>
      <c r="E271" s="442"/>
      <c r="F271" s="442"/>
    </row>
    <row r="272" spans="1:6" x14ac:dyDescent="0.2">
      <c r="A272" s="442"/>
      <c r="B272" s="442"/>
      <c r="C272" s="442"/>
      <c r="D272" s="442"/>
      <c r="E272" s="442"/>
      <c r="F272" s="442"/>
    </row>
    <row r="273" spans="1:6" x14ac:dyDescent="0.2">
      <c r="A273" s="442"/>
      <c r="B273" s="442"/>
      <c r="C273" s="442"/>
      <c r="D273" s="442"/>
      <c r="E273" s="442"/>
      <c r="F273" s="442"/>
    </row>
    <row r="274" spans="1:6" x14ac:dyDescent="0.2">
      <c r="A274" s="442"/>
      <c r="B274" s="442"/>
      <c r="C274" s="442"/>
      <c r="D274" s="442"/>
      <c r="E274" s="442"/>
      <c r="F274" s="442"/>
    </row>
    <row r="275" spans="1:6" x14ac:dyDescent="0.2">
      <c r="A275" s="442"/>
      <c r="B275" s="442"/>
      <c r="C275" s="442"/>
      <c r="D275" s="442"/>
      <c r="E275" s="442"/>
      <c r="F275" s="442"/>
    </row>
    <row r="276" spans="1:6" x14ac:dyDescent="0.2">
      <c r="A276" s="442"/>
      <c r="B276" s="442"/>
      <c r="C276" s="442"/>
      <c r="D276" s="442"/>
      <c r="E276" s="442"/>
      <c r="F276" s="442"/>
    </row>
    <row r="277" spans="1:6" x14ac:dyDescent="0.2">
      <c r="A277" s="442"/>
      <c r="B277" s="442"/>
      <c r="C277" s="442"/>
      <c r="D277" s="442"/>
      <c r="E277" s="442"/>
      <c r="F277" s="442"/>
    </row>
    <row r="278" spans="1:6" x14ac:dyDescent="0.2">
      <c r="A278" s="442"/>
      <c r="B278" s="442"/>
      <c r="C278" s="442"/>
      <c r="D278" s="442"/>
      <c r="E278" s="442"/>
      <c r="F278" s="442"/>
    </row>
    <row r="279" spans="1:6" x14ac:dyDescent="0.2">
      <c r="A279" s="442"/>
      <c r="B279" s="442"/>
      <c r="C279" s="442"/>
      <c r="D279" s="442"/>
      <c r="E279" s="442"/>
      <c r="F279" s="442"/>
    </row>
    <row r="280" spans="1:6" x14ac:dyDescent="0.2">
      <c r="A280" s="442"/>
      <c r="B280" s="442"/>
      <c r="C280" s="442"/>
      <c r="D280" s="442"/>
      <c r="E280" s="442"/>
      <c r="F280" s="442"/>
    </row>
    <row r="281" spans="1:6" x14ac:dyDescent="0.2">
      <c r="A281" s="442"/>
      <c r="B281" s="442"/>
      <c r="C281" s="442"/>
      <c r="D281" s="442"/>
      <c r="E281" s="442"/>
      <c r="F281" s="442"/>
    </row>
    <row r="282" spans="1:6" x14ac:dyDescent="0.2">
      <c r="A282" s="442"/>
      <c r="B282" s="442"/>
      <c r="C282" s="442"/>
      <c r="D282" s="442"/>
      <c r="E282" s="442"/>
      <c r="F282" s="442"/>
    </row>
    <row r="283" spans="1:6" x14ac:dyDescent="0.2">
      <c r="A283" s="442"/>
      <c r="B283" s="442"/>
      <c r="C283" s="442"/>
      <c r="D283" s="442"/>
      <c r="E283" s="442"/>
      <c r="F283" s="442"/>
    </row>
    <row r="284" spans="1:6" x14ac:dyDescent="0.2">
      <c r="A284" s="442"/>
      <c r="B284" s="442"/>
      <c r="C284" s="442"/>
      <c r="D284" s="442"/>
      <c r="E284" s="442"/>
      <c r="F284" s="442"/>
    </row>
    <row r="285" spans="1:6" x14ac:dyDescent="0.2">
      <c r="A285" s="442"/>
      <c r="B285" s="442"/>
      <c r="C285" s="442"/>
      <c r="D285" s="442"/>
      <c r="E285" s="442"/>
      <c r="F285" s="442"/>
    </row>
    <row r="286" spans="1:6" x14ac:dyDescent="0.2">
      <c r="A286" s="442"/>
      <c r="B286" s="442"/>
      <c r="C286" s="442"/>
      <c r="D286" s="442"/>
      <c r="E286" s="442"/>
      <c r="F286" s="442"/>
    </row>
    <row r="287" spans="1:6" x14ac:dyDescent="0.2">
      <c r="A287" s="442"/>
      <c r="B287" s="442"/>
      <c r="C287" s="442"/>
      <c r="D287" s="442"/>
      <c r="E287" s="442"/>
      <c r="F287" s="442"/>
    </row>
    <row r="288" spans="1:6" x14ac:dyDescent="0.2">
      <c r="A288" s="442"/>
      <c r="B288" s="442"/>
      <c r="C288" s="442"/>
      <c r="D288" s="442"/>
      <c r="E288" s="442"/>
      <c r="F288" s="442"/>
    </row>
    <row r="289" spans="1:6" x14ac:dyDescent="0.2">
      <c r="A289" s="442"/>
      <c r="B289" s="442"/>
      <c r="C289" s="442"/>
      <c r="D289" s="442"/>
      <c r="E289" s="442"/>
      <c r="F289" s="442"/>
    </row>
    <row r="290" spans="1:6" x14ac:dyDescent="0.2">
      <c r="A290" s="442"/>
      <c r="B290" s="442"/>
      <c r="C290" s="442"/>
      <c r="D290" s="442"/>
      <c r="E290" s="442"/>
      <c r="F290" s="442"/>
    </row>
    <row r="291" spans="1:6" x14ac:dyDescent="0.2">
      <c r="A291" s="442"/>
      <c r="B291" s="442"/>
      <c r="C291" s="442"/>
      <c r="D291" s="442"/>
      <c r="E291" s="442"/>
      <c r="F291" s="442"/>
    </row>
    <row r="292" spans="1:6" x14ac:dyDescent="0.2">
      <c r="A292" s="442"/>
      <c r="B292" s="442"/>
      <c r="C292" s="442"/>
      <c r="D292" s="442"/>
      <c r="E292" s="442"/>
      <c r="F292" s="442"/>
    </row>
    <row r="293" spans="1:6" x14ac:dyDescent="0.2">
      <c r="A293" s="442"/>
      <c r="B293" s="442"/>
      <c r="C293" s="442"/>
      <c r="D293" s="442"/>
      <c r="E293" s="442"/>
      <c r="F293" s="442"/>
    </row>
    <row r="294" spans="1:6" x14ac:dyDescent="0.2">
      <c r="A294" s="442"/>
      <c r="B294" s="442"/>
      <c r="C294" s="442"/>
      <c r="D294" s="442"/>
      <c r="E294" s="442"/>
      <c r="F294" s="442"/>
    </row>
    <row r="295" spans="1:6" x14ac:dyDescent="0.2">
      <c r="A295" s="442"/>
      <c r="B295" s="442"/>
      <c r="C295" s="442"/>
      <c r="D295" s="442"/>
      <c r="E295" s="442"/>
      <c r="F295" s="442"/>
    </row>
    <row r="296" spans="1:6" x14ac:dyDescent="0.2">
      <c r="A296" s="442"/>
      <c r="B296" s="442"/>
      <c r="C296" s="442"/>
      <c r="D296" s="442"/>
      <c r="E296" s="442"/>
      <c r="F296" s="442"/>
    </row>
    <row r="297" spans="1:6" x14ac:dyDescent="0.2">
      <c r="A297" s="442"/>
      <c r="C297" s="442"/>
      <c r="D297" s="442"/>
      <c r="E297" s="442"/>
      <c r="F297" s="442"/>
    </row>
  </sheetData>
  <mergeCells count="1">
    <mergeCell ref="A1:B1"/>
  </mergeCells>
  <hyperlinks>
    <hyperlink ref="B10" r:id="rId1" xr:uid="{649B5E70-E57A-4654-8271-8BD0C1F738D4}"/>
    <hyperlink ref="B15" r:id="rId2" xr:uid="{881E868D-3AE2-4315-89F3-04856F5C9032}"/>
    <hyperlink ref="B7" r:id="rId3" xr:uid="{8EFE387A-E447-4A89-A4C4-0D489D5B8BBB}"/>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EB49D-BB8B-47A2-A80E-8777F08277A8}">
  <sheetPr codeName="Tabelle26"/>
  <dimension ref="A1:B285"/>
  <sheetViews>
    <sheetView showGridLines="0" zoomScaleNormal="100" workbookViewId="0"/>
  </sheetViews>
  <sheetFormatPr baseColWidth="10" defaultColWidth="11.42578125" defaultRowHeight="14.25" x14ac:dyDescent="0.2"/>
  <cols>
    <col min="1" max="1" width="2.140625" style="463" customWidth="1"/>
    <col min="2" max="2" width="87.42578125" style="463" customWidth="1"/>
    <col min="3" max="3" width="4.85546875" style="463" customWidth="1"/>
    <col min="4" max="16384" width="11.42578125" style="463"/>
  </cols>
  <sheetData>
    <row r="1" spans="1:2" ht="39.75" customHeight="1" x14ac:dyDescent="0.2">
      <c r="A1" s="461"/>
      <c r="B1" s="462" t="s">
        <v>38</v>
      </c>
    </row>
    <row r="2" spans="1:2" ht="14.25" customHeight="1" x14ac:dyDescent="0.2">
      <c r="B2" s="464" t="s">
        <v>448</v>
      </c>
    </row>
    <row r="3" spans="1:2" ht="6" customHeight="1" x14ac:dyDescent="0.2">
      <c r="B3" s="464"/>
    </row>
    <row r="4" spans="1:2" ht="37.5" customHeight="1" x14ac:dyDescent="0.2">
      <c r="A4" s="465"/>
      <c r="B4" s="466" t="s">
        <v>449</v>
      </c>
    </row>
    <row r="5" spans="1:2" ht="64.5" customHeight="1" x14ac:dyDescent="0.2">
      <c r="A5" s="465"/>
      <c r="B5" s="467" t="s">
        <v>450</v>
      </c>
    </row>
    <row r="6" spans="1:2" ht="102" customHeight="1" x14ac:dyDescent="0.2">
      <c r="A6" s="465"/>
      <c r="B6" s="467" t="s">
        <v>451</v>
      </c>
    </row>
    <row r="7" spans="1:2" ht="26.25" customHeight="1" x14ac:dyDescent="0.2">
      <c r="A7" s="465"/>
      <c r="B7" s="468" t="s">
        <v>452</v>
      </c>
    </row>
    <row r="8" spans="1:2" x14ac:dyDescent="0.2">
      <c r="A8" s="465"/>
      <c r="B8" s="469" t="s">
        <v>453</v>
      </c>
    </row>
    <row r="9" spans="1:2" ht="36" customHeight="1" x14ac:dyDescent="0.2">
      <c r="A9" s="470"/>
      <c r="B9" s="465"/>
    </row>
    <row r="10" spans="1:2" ht="101.25" customHeight="1" x14ac:dyDescent="0.2">
      <c r="A10" s="471"/>
      <c r="B10" s="469"/>
    </row>
    <row r="11" spans="1:2" ht="101.25" customHeight="1" x14ac:dyDescent="0.2">
      <c r="A11" s="471"/>
      <c r="B11" s="467" t="s">
        <v>454</v>
      </c>
    </row>
    <row r="12" spans="1:2" ht="87" customHeight="1" x14ac:dyDescent="0.2">
      <c r="A12" s="471"/>
      <c r="B12" s="467" t="s">
        <v>455</v>
      </c>
    </row>
    <row r="13" spans="1:2" ht="9.9499999999999993" customHeight="1" x14ac:dyDescent="0.2">
      <c r="A13" s="471"/>
      <c r="B13" s="467"/>
    </row>
    <row r="14" spans="1:2" ht="38.25" customHeight="1" x14ac:dyDescent="0.2">
      <c r="A14" s="471"/>
      <c r="B14" s="467" t="s">
        <v>456</v>
      </c>
    </row>
    <row r="15" spans="1:2" ht="30.75" customHeight="1" x14ac:dyDescent="0.2">
      <c r="A15" s="471"/>
      <c r="B15" s="467" t="s">
        <v>457</v>
      </c>
    </row>
    <row r="16" spans="1:2" ht="129" customHeight="1" x14ac:dyDescent="0.2">
      <c r="A16" s="471"/>
      <c r="B16" s="467"/>
    </row>
    <row r="17" spans="1:2" ht="75" customHeight="1" x14ac:dyDescent="0.2">
      <c r="A17" s="471"/>
      <c r="B17" s="467" t="s">
        <v>458</v>
      </c>
    </row>
    <row r="18" spans="1:2" ht="9.9499999999999993" customHeight="1" x14ac:dyDescent="0.2">
      <c r="A18" s="465"/>
      <c r="B18" s="465"/>
    </row>
    <row r="19" spans="1:2" ht="106.5" customHeight="1" x14ac:dyDescent="0.2">
      <c r="A19" s="471"/>
      <c r="B19" s="467" t="s">
        <v>459</v>
      </c>
    </row>
    <row r="20" spans="1:2" ht="9.9499999999999993" customHeight="1" x14ac:dyDescent="0.2">
      <c r="A20" s="465"/>
      <c r="B20" s="465"/>
    </row>
    <row r="21" spans="1:2" ht="194.25" customHeight="1" x14ac:dyDescent="0.2">
      <c r="A21" s="471"/>
      <c r="B21" s="467" t="s">
        <v>460</v>
      </c>
    </row>
    <row r="22" spans="1:2" ht="9.9499999999999993" customHeight="1" x14ac:dyDescent="0.2">
      <c r="A22" s="465"/>
      <c r="B22" s="465"/>
    </row>
    <row r="23" spans="1:2" ht="89.25" customHeight="1" x14ac:dyDescent="0.2">
      <c r="A23" s="471"/>
      <c r="B23" s="467" t="s">
        <v>461</v>
      </c>
    </row>
    <row r="24" spans="1:2" ht="103.5" customHeight="1" x14ac:dyDescent="0.2">
      <c r="A24" s="471"/>
      <c r="B24" s="467" t="s">
        <v>462</v>
      </c>
    </row>
    <row r="25" spans="1:2" ht="9.9499999999999993" customHeight="1" x14ac:dyDescent="0.2">
      <c r="A25" s="465"/>
      <c r="B25" s="465"/>
    </row>
    <row r="26" spans="1:2" ht="23.25" customHeight="1" x14ac:dyDescent="0.2">
      <c r="A26" s="471"/>
      <c r="B26" s="467" t="s">
        <v>463</v>
      </c>
    </row>
    <row r="27" spans="1:2" ht="9.9499999999999993" customHeight="1" x14ac:dyDescent="0.2">
      <c r="A27" s="465"/>
      <c r="B27" s="465"/>
    </row>
    <row r="28" spans="1:2" ht="105.75" customHeight="1" x14ac:dyDescent="0.2">
      <c r="A28" s="471"/>
      <c r="B28" s="467" t="s">
        <v>464</v>
      </c>
    </row>
    <row r="29" spans="1:2" ht="23.25" customHeight="1" x14ac:dyDescent="0.2">
      <c r="A29" s="471"/>
      <c r="B29" s="467" t="s">
        <v>465</v>
      </c>
    </row>
    <row r="30" spans="1:2" x14ac:dyDescent="0.2">
      <c r="A30" s="471"/>
      <c r="B30" s="472" t="s">
        <v>466</v>
      </c>
    </row>
    <row r="31" spans="1:2" ht="8.1" customHeight="1" x14ac:dyDescent="0.2">
      <c r="A31" s="465"/>
      <c r="B31" s="465"/>
    </row>
    <row r="32" spans="1:2" ht="13.5" customHeight="1" x14ac:dyDescent="0.2">
      <c r="A32" s="465"/>
      <c r="B32" s="465"/>
    </row>
    <row r="33" spans="1:2" x14ac:dyDescent="0.2">
      <c r="A33" s="465"/>
      <c r="B33" s="465"/>
    </row>
    <row r="34" spans="1:2" x14ac:dyDescent="0.2">
      <c r="A34" s="465"/>
      <c r="B34" s="465"/>
    </row>
    <row r="35" spans="1:2" x14ac:dyDescent="0.2">
      <c r="A35" s="465"/>
      <c r="B35" s="465"/>
    </row>
    <row r="36" spans="1:2" x14ac:dyDescent="0.2">
      <c r="A36" s="465"/>
      <c r="B36" s="465"/>
    </row>
    <row r="37" spans="1:2" x14ac:dyDescent="0.2">
      <c r="A37" s="465"/>
      <c r="B37" s="465"/>
    </row>
    <row r="38" spans="1:2" x14ac:dyDescent="0.2">
      <c r="A38" s="465"/>
      <c r="B38" s="465"/>
    </row>
    <row r="39" spans="1:2" ht="16.5" customHeight="1" x14ac:dyDescent="0.2">
      <c r="A39" s="465"/>
      <c r="B39" s="465"/>
    </row>
    <row r="40" spans="1:2" x14ac:dyDescent="0.2">
      <c r="A40" s="465"/>
      <c r="B40" s="465"/>
    </row>
    <row r="41" spans="1:2" x14ac:dyDescent="0.2">
      <c r="A41" s="465"/>
      <c r="B41" s="465"/>
    </row>
    <row r="42" spans="1:2" x14ac:dyDescent="0.2">
      <c r="A42" s="465"/>
      <c r="B42" s="465"/>
    </row>
    <row r="43" spans="1:2" x14ac:dyDescent="0.2">
      <c r="A43" s="465"/>
      <c r="B43" s="465"/>
    </row>
    <row r="44" spans="1:2" x14ac:dyDescent="0.2">
      <c r="A44" s="465"/>
      <c r="B44" s="465"/>
    </row>
    <row r="45" spans="1:2" x14ac:dyDescent="0.2">
      <c r="A45" s="465"/>
      <c r="B45" s="465"/>
    </row>
    <row r="46" spans="1:2" x14ac:dyDescent="0.2">
      <c r="A46" s="465"/>
      <c r="B46" s="465"/>
    </row>
    <row r="47" spans="1:2" x14ac:dyDescent="0.2">
      <c r="A47" s="465"/>
      <c r="B47" s="465"/>
    </row>
    <row r="48" spans="1:2" x14ac:dyDescent="0.2">
      <c r="A48" s="465"/>
      <c r="B48" s="465"/>
    </row>
    <row r="49" spans="1:2" x14ac:dyDescent="0.2">
      <c r="A49" s="465"/>
      <c r="B49" s="465"/>
    </row>
    <row r="50" spans="1:2" x14ac:dyDescent="0.2">
      <c r="A50" s="465"/>
      <c r="B50" s="465"/>
    </row>
    <row r="51" spans="1:2" x14ac:dyDescent="0.2">
      <c r="A51" s="465"/>
      <c r="B51" s="465"/>
    </row>
    <row r="52" spans="1:2" x14ac:dyDescent="0.2">
      <c r="A52" s="465"/>
      <c r="B52" s="465"/>
    </row>
    <row r="53" spans="1:2" x14ac:dyDescent="0.2">
      <c r="A53" s="465"/>
      <c r="B53" s="465"/>
    </row>
    <row r="54" spans="1:2" x14ac:dyDescent="0.2">
      <c r="A54" s="465"/>
      <c r="B54" s="465"/>
    </row>
    <row r="55" spans="1:2" x14ac:dyDescent="0.2">
      <c r="A55" s="465"/>
      <c r="B55" s="465"/>
    </row>
    <row r="56" spans="1:2" x14ac:dyDescent="0.2">
      <c r="A56" s="465"/>
      <c r="B56" s="465"/>
    </row>
    <row r="57" spans="1:2" x14ac:dyDescent="0.2">
      <c r="A57" s="465"/>
      <c r="B57" s="465"/>
    </row>
    <row r="58" spans="1:2" x14ac:dyDescent="0.2">
      <c r="A58" s="465"/>
      <c r="B58" s="465"/>
    </row>
    <row r="59" spans="1:2" x14ac:dyDescent="0.2">
      <c r="A59" s="465"/>
      <c r="B59" s="465"/>
    </row>
    <row r="60" spans="1:2" x14ac:dyDescent="0.2">
      <c r="A60" s="465"/>
      <c r="B60" s="465"/>
    </row>
    <row r="61" spans="1:2" x14ac:dyDescent="0.2">
      <c r="A61" s="465"/>
      <c r="B61" s="465"/>
    </row>
    <row r="62" spans="1:2" x14ac:dyDescent="0.2">
      <c r="A62" s="465"/>
      <c r="B62" s="465"/>
    </row>
    <row r="63" spans="1:2" x14ac:dyDescent="0.2">
      <c r="A63" s="465"/>
      <c r="B63" s="465"/>
    </row>
    <row r="64" spans="1:2" x14ac:dyDescent="0.2">
      <c r="A64" s="465"/>
      <c r="B64" s="465"/>
    </row>
    <row r="65" spans="1:2" x14ac:dyDescent="0.2">
      <c r="A65" s="465"/>
      <c r="B65" s="465"/>
    </row>
    <row r="66" spans="1:2" x14ac:dyDescent="0.2">
      <c r="A66" s="465"/>
      <c r="B66" s="465"/>
    </row>
    <row r="67" spans="1:2" x14ac:dyDescent="0.2">
      <c r="A67" s="465"/>
      <c r="B67" s="465"/>
    </row>
    <row r="68" spans="1:2" x14ac:dyDescent="0.2">
      <c r="A68" s="465"/>
      <c r="B68" s="465"/>
    </row>
    <row r="69" spans="1:2" x14ac:dyDescent="0.2">
      <c r="A69" s="465"/>
      <c r="B69" s="465"/>
    </row>
    <row r="70" spans="1:2" x14ac:dyDescent="0.2">
      <c r="A70" s="465"/>
      <c r="B70" s="465"/>
    </row>
    <row r="71" spans="1:2" x14ac:dyDescent="0.2">
      <c r="A71" s="465"/>
      <c r="B71" s="465"/>
    </row>
    <row r="72" spans="1:2" x14ac:dyDescent="0.2">
      <c r="A72" s="465"/>
      <c r="B72" s="465"/>
    </row>
    <row r="73" spans="1:2" x14ac:dyDescent="0.2">
      <c r="A73" s="465"/>
      <c r="B73" s="465"/>
    </row>
    <row r="74" spans="1:2" x14ac:dyDescent="0.2">
      <c r="A74" s="465"/>
      <c r="B74" s="465"/>
    </row>
    <row r="75" spans="1:2" x14ac:dyDescent="0.2">
      <c r="A75" s="465"/>
      <c r="B75" s="465"/>
    </row>
    <row r="76" spans="1:2" x14ac:dyDescent="0.2">
      <c r="A76" s="465"/>
      <c r="B76" s="465"/>
    </row>
    <row r="77" spans="1:2" x14ac:dyDescent="0.2">
      <c r="A77" s="465"/>
      <c r="B77" s="465"/>
    </row>
    <row r="78" spans="1:2" x14ac:dyDescent="0.2">
      <c r="A78" s="465"/>
      <c r="B78" s="465"/>
    </row>
    <row r="79" spans="1:2" x14ac:dyDescent="0.2">
      <c r="A79" s="465"/>
      <c r="B79" s="465"/>
    </row>
    <row r="80" spans="1:2" x14ac:dyDescent="0.2">
      <c r="A80" s="465"/>
      <c r="B80" s="465"/>
    </row>
    <row r="81" spans="1:2" x14ac:dyDescent="0.2">
      <c r="A81" s="465"/>
      <c r="B81" s="465"/>
    </row>
    <row r="82" spans="1:2" x14ac:dyDescent="0.2">
      <c r="A82" s="465"/>
      <c r="B82" s="465"/>
    </row>
    <row r="83" spans="1:2" x14ac:dyDescent="0.2">
      <c r="A83" s="465"/>
      <c r="B83" s="465"/>
    </row>
    <row r="84" spans="1:2" x14ac:dyDescent="0.2">
      <c r="A84" s="465"/>
      <c r="B84" s="465"/>
    </row>
    <row r="85" spans="1:2" x14ac:dyDescent="0.2">
      <c r="A85" s="465"/>
      <c r="B85" s="465"/>
    </row>
    <row r="86" spans="1:2" x14ac:dyDescent="0.2">
      <c r="A86" s="465"/>
      <c r="B86" s="465"/>
    </row>
    <row r="87" spans="1:2" x14ac:dyDescent="0.2">
      <c r="A87" s="465"/>
      <c r="B87" s="465"/>
    </row>
    <row r="88" spans="1:2" x14ac:dyDescent="0.2">
      <c r="A88" s="465"/>
      <c r="B88" s="465"/>
    </row>
    <row r="89" spans="1:2" x14ac:dyDescent="0.2">
      <c r="A89" s="465"/>
      <c r="B89" s="465"/>
    </row>
    <row r="90" spans="1:2" x14ac:dyDescent="0.2">
      <c r="A90" s="465"/>
      <c r="B90" s="465"/>
    </row>
    <row r="91" spans="1:2" x14ac:dyDescent="0.2">
      <c r="A91" s="465"/>
      <c r="B91" s="465"/>
    </row>
    <row r="92" spans="1:2" x14ac:dyDescent="0.2">
      <c r="A92" s="465"/>
      <c r="B92" s="465"/>
    </row>
    <row r="93" spans="1:2" x14ac:dyDescent="0.2">
      <c r="A93" s="465"/>
      <c r="B93" s="465"/>
    </row>
    <row r="94" spans="1:2" x14ac:dyDescent="0.2">
      <c r="A94" s="465"/>
      <c r="B94" s="465"/>
    </row>
    <row r="95" spans="1:2" x14ac:dyDescent="0.2">
      <c r="A95" s="465"/>
      <c r="B95" s="465"/>
    </row>
    <row r="96" spans="1:2" x14ac:dyDescent="0.2">
      <c r="A96" s="465"/>
      <c r="B96" s="465"/>
    </row>
    <row r="97" spans="1:2" x14ac:dyDescent="0.2">
      <c r="A97" s="465"/>
      <c r="B97" s="465"/>
    </row>
    <row r="98" spans="1:2" x14ac:dyDescent="0.2">
      <c r="A98" s="465"/>
      <c r="B98" s="465"/>
    </row>
    <row r="99" spans="1:2" x14ac:dyDescent="0.2">
      <c r="A99" s="465"/>
      <c r="B99" s="465"/>
    </row>
    <row r="100" spans="1:2" x14ac:dyDescent="0.2">
      <c r="A100" s="465"/>
      <c r="B100" s="465"/>
    </row>
    <row r="101" spans="1:2" x14ac:dyDescent="0.2">
      <c r="A101" s="465"/>
      <c r="B101" s="465"/>
    </row>
    <row r="102" spans="1:2" x14ac:dyDescent="0.2">
      <c r="A102" s="465"/>
      <c r="B102" s="465"/>
    </row>
    <row r="103" spans="1:2" x14ac:dyDescent="0.2">
      <c r="A103" s="465"/>
      <c r="B103" s="465"/>
    </row>
    <row r="104" spans="1:2" x14ac:dyDescent="0.2">
      <c r="A104" s="465"/>
      <c r="B104" s="465"/>
    </row>
    <row r="105" spans="1:2" x14ac:dyDescent="0.2">
      <c r="A105" s="465"/>
      <c r="B105" s="465"/>
    </row>
    <row r="106" spans="1:2" x14ac:dyDescent="0.2">
      <c r="A106" s="465"/>
      <c r="B106" s="465"/>
    </row>
    <row r="107" spans="1:2" x14ac:dyDescent="0.2">
      <c r="A107" s="465"/>
      <c r="B107" s="465"/>
    </row>
    <row r="108" spans="1:2" x14ac:dyDescent="0.2">
      <c r="A108" s="465"/>
      <c r="B108" s="465"/>
    </row>
    <row r="109" spans="1:2" x14ac:dyDescent="0.2">
      <c r="A109" s="465"/>
      <c r="B109" s="465"/>
    </row>
    <row r="110" spans="1:2" x14ac:dyDescent="0.2">
      <c r="A110" s="465"/>
      <c r="B110" s="465"/>
    </row>
    <row r="111" spans="1:2" x14ac:dyDescent="0.2">
      <c r="A111" s="465"/>
      <c r="B111" s="465"/>
    </row>
    <row r="112" spans="1:2" x14ac:dyDescent="0.2">
      <c r="A112" s="465"/>
      <c r="B112" s="465"/>
    </row>
    <row r="113" spans="1:2" x14ac:dyDescent="0.2">
      <c r="A113" s="465"/>
      <c r="B113" s="465"/>
    </row>
    <row r="114" spans="1:2" x14ac:dyDescent="0.2">
      <c r="A114" s="465"/>
      <c r="B114" s="465"/>
    </row>
    <row r="115" spans="1:2" x14ac:dyDescent="0.2">
      <c r="A115" s="465"/>
      <c r="B115" s="465"/>
    </row>
    <row r="116" spans="1:2" x14ac:dyDescent="0.2">
      <c r="A116" s="465"/>
      <c r="B116" s="465"/>
    </row>
    <row r="117" spans="1:2" x14ac:dyDescent="0.2">
      <c r="A117" s="465"/>
      <c r="B117" s="465"/>
    </row>
    <row r="118" spans="1:2" x14ac:dyDescent="0.2">
      <c r="A118" s="465"/>
      <c r="B118" s="465"/>
    </row>
    <row r="119" spans="1:2" x14ac:dyDescent="0.2">
      <c r="A119" s="465"/>
      <c r="B119" s="465"/>
    </row>
    <row r="120" spans="1:2" x14ac:dyDescent="0.2">
      <c r="A120" s="465"/>
      <c r="B120" s="465"/>
    </row>
    <row r="121" spans="1:2" x14ac:dyDescent="0.2">
      <c r="A121" s="465"/>
      <c r="B121" s="465"/>
    </row>
    <row r="122" spans="1:2" x14ac:dyDescent="0.2">
      <c r="A122" s="465"/>
      <c r="B122" s="465"/>
    </row>
    <row r="123" spans="1:2" x14ac:dyDescent="0.2">
      <c r="A123" s="465"/>
      <c r="B123" s="465"/>
    </row>
    <row r="124" spans="1:2" x14ac:dyDescent="0.2">
      <c r="A124" s="465"/>
      <c r="B124" s="465"/>
    </row>
    <row r="125" spans="1:2" x14ac:dyDescent="0.2">
      <c r="A125" s="465"/>
      <c r="B125" s="465"/>
    </row>
    <row r="126" spans="1:2" x14ac:dyDescent="0.2">
      <c r="A126" s="465"/>
      <c r="B126" s="465"/>
    </row>
    <row r="127" spans="1:2" x14ac:dyDescent="0.2">
      <c r="A127" s="465"/>
      <c r="B127" s="465"/>
    </row>
    <row r="128" spans="1:2" x14ac:dyDescent="0.2">
      <c r="A128" s="465"/>
      <c r="B128" s="465"/>
    </row>
    <row r="129" spans="1:2" x14ac:dyDescent="0.2">
      <c r="A129" s="465"/>
      <c r="B129" s="465"/>
    </row>
    <row r="130" spans="1:2" x14ac:dyDescent="0.2">
      <c r="A130" s="465"/>
      <c r="B130" s="465"/>
    </row>
    <row r="131" spans="1:2" x14ac:dyDescent="0.2">
      <c r="A131" s="465"/>
      <c r="B131" s="465"/>
    </row>
    <row r="132" spans="1:2" x14ac:dyDescent="0.2">
      <c r="A132" s="465"/>
      <c r="B132" s="465"/>
    </row>
    <row r="133" spans="1:2" x14ac:dyDescent="0.2">
      <c r="A133" s="465"/>
      <c r="B133" s="465"/>
    </row>
    <row r="134" spans="1:2" x14ac:dyDescent="0.2">
      <c r="A134" s="465"/>
      <c r="B134" s="465"/>
    </row>
    <row r="135" spans="1:2" x14ac:dyDescent="0.2">
      <c r="A135" s="465"/>
      <c r="B135" s="465"/>
    </row>
    <row r="136" spans="1:2" x14ac:dyDescent="0.2">
      <c r="A136" s="465"/>
      <c r="B136" s="465"/>
    </row>
    <row r="137" spans="1:2" x14ac:dyDescent="0.2">
      <c r="A137" s="465"/>
      <c r="B137" s="465"/>
    </row>
    <row r="138" spans="1:2" x14ac:dyDescent="0.2">
      <c r="A138" s="465"/>
      <c r="B138" s="465"/>
    </row>
    <row r="139" spans="1:2" x14ac:dyDescent="0.2">
      <c r="A139" s="465"/>
      <c r="B139" s="465"/>
    </row>
    <row r="140" spans="1:2" x14ac:dyDescent="0.2">
      <c r="A140" s="465"/>
      <c r="B140" s="465"/>
    </row>
    <row r="141" spans="1:2" x14ac:dyDescent="0.2">
      <c r="A141" s="465"/>
      <c r="B141" s="465"/>
    </row>
    <row r="142" spans="1:2" x14ac:dyDescent="0.2">
      <c r="A142" s="465"/>
      <c r="B142" s="465"/>
    </row>
    <row r="143" spans="1:2" x14ac:dyDescent="0.2">
      <c r="A143" s="465"/>
      <c r="B143" s="465"/>
    </row>
    <row r="144" spans="1:2" x14ac:dyDescent="0.2">
      <c r="A144" s="465"/>
      <c r="B144" s="465"/>
    </row>
    <row r="145" spans="1:2" x14ac:dyDescent="0.2">
      <c r="A145" s="465"/>
      <c r="B145" s="465"/>
    </row>
    <row r="146" spans="1:2" x14ac:dyDescent="0.2">
      <c r="A146" s="465"/>
      <c r="B146" s="465"/>
    </row>
    <row r="147" spans="1:2" x14ac:dyDescent="0.2">
      <c r="A147" s="465"/>
      <c r="B147" s="465"/>
    </row>
    <row r="148" spans="1:2" x14ac:dyDescent="0.2">
      <c r="A148" s="465"/>
      <c r="B148" s="465"/>
    </row>
    <row r="149" spans="1:2" x14ac:dyDescent="0.2">
      <c r="A149" s="465"/>
      <c r="B149" s="465"/>
    </row>
    <row r="150" spans="1:2" x14ac:dyDescent="0.2">
      <c r="A150" s="465"/>
      <c r="B150" s="465"/>
    </row>
    <row r="151" spans="1:2" x14ac:dyDescent="0.2">
      <c r="A151" s="465"/>
      <c r="B151" s="465"/>
    </row>
    <row r="152" spans="1:2" x14ac:dyDescent="0.2">
      <c r="A152" s="465"/>
      <c r="B152" s="465"/>
    </row>
    <row r="153" spans="1:2" x14ac:dyDescent="0.2">
      <c r="A153" s="465"/>
      <c r="B153" s="465"/>
    </row>
    <row r="154" spans="1:2" x14ac:dyDescent="0.2">
      <c r="A154" s="465"/>
      <c r="B154" s="465"/>
    </row>
    <row r="155" spans="1:2" x14ac:dyDescent="0.2">
      <c r="A155" s="465"/>
      <c r="B155" s="465"/>
    </row>
    <row r="156" spans="1:2" x14ac:dyDescent="0.2">
      <c r="A156" s="465"/>
      <c r="B156" s="465"/>
    </row>
    <row r="157" spans="1:2" x14ac:dyDescent="0.2">
      <c r="A157" s="465"/>
      <c r="B157" s="465"/>
    </row>
    <row r="158" spans="1:2" x14ac:dyDescent="0.2">
      <c r="A158" s="465"/>
      <c r="B158" s="465"/>
    </row>
    <row r="159" spans="1:2" x14ac:dyDescent="0.2">
      <c r="A159" s="465"/>
      <c r="B159" s="465"/>
    </row>
    <row r="160" spans="1:2" x14ac:dyDescent="0.2">
      <c r="A160" s="465"/>
      <c r="B160" s="465"/>
    </row>
    <row r="161" spans="1:2" x14ac:dyDescent="0.2">
      <c r="A161" s="465"/>
      <c r="B161" s="465"/>
    </row>
    <row r="162" spans="1:2" x14ac:dyDescent="0.2">
      <c r="A162" s="465"/>
      <c r="B162" s="465"/>
    </row>
    <row r="163" spans="1:2" x14ac:dyDescent="0.2">
      <c r="A163" s="465"/>
      <c r="B163" s="465"/>
    </row>
    <row r="164" spans="1:2" x14ac:dyDescent="0.2">
      <c r="A164" s="465"/>
      <c r="B164" s="465"/>
    </row>
    <row r="165" spans="1:2" x14ac:dyDescent="0.2">
      <c r="A165" s="465"/>
      <c r="B165" s="465"/>
    </row>
    <row r="166" spans="1:2" x14ac:dyDescent="0.2">
      <c r="A166" s="465"/>
      <c r="B166" s="465"/>
    </row>
    <row r="167" spans="1:2" x14ac:dyDescent="0.2">
      <c r="A167" s="465"/>
      <c r="B167" s="465"/>
    </row>
    <row r="168" spans="1:2" x14ac:dyDescent="0.2">
      <c r="A168" s="465"/>
      <c r="B168" s="465"/>
    </row>
    <row r="169" spans="1:2" x14ac:dyDescent="0.2">
      <c r="A169" s="465"/>
      <c r="B169" s="465"/>
    </row>
    <row r="170" spans="1:2" x14ac:dyDescent="0.2">
      <c r="A170" s="465"/>
      <c r="B170" s="465"/>
    </row>
    <row r="171" spans="1:2" x14ac:dyDescent="0.2">
      <c r="A171" s="465"/>
      <c r="B171" s="465"/>
    </row>
    <row r="172" spans="1:2" x14ac:dyDescent="0.2">
      <c r="A172" s="465"/>
      <c r="B172" s="465"/>
    </row>
    <row r="173" spans="1:2" x14ac:dyDescent="0.2">
      <c r="A173" s="465"/>
      <c r="B173" s="465"/>
    </row>
    <row r="174" spans="1:2" x14ac:dyDescent="0.2">
      <c r="A174" s="465"/>
      <c r="B174" s="465"/>
    </row>
    <row r="175" spans="1:2" x14ac:dyDescent="0.2">
      <c r="A175" s="465"/>
      <c r="B175" s="465"/>
    </row>
    <row r="176" spans="1:2" x14ac:dyDescent="0.2">
      <c r="A176" s="465"/>
      <c r="B176" s="465"/>
    </row>
    <row r="177" spans="1:2" x14ac:dyDescent="0.2">
      <c r="A177" s="465"/>
      <c r="B177" s="465"/>
    </row>
    <row r="178" spans="1:2" x14ac:dyDescent="0.2">
      <c r="A178" s="465"/>
      <c r="B178" s="465"/>
    </row>
    <row r="179" spans="1:2" x14ac:dyDescent="0.2">
      <c r="A179" s="465"/>
      <c r="B179" s="465"/>
    </row>
    <row r="180" spans="1:2" x14ac:dyDescent="0.2">
      <c r="A180" s="465"/>
      <c r="B180" s="465"/>
    </row>
    <row r="181" spans="1:2" x14ac:dyDescent="0.2">
      <c r="A181" s="465"/>
      <c r="B181" s="465"/>
    </row>
    <row r="182" spans="1:2" x14ac:dyDescent="0.2">
      <c r="A182" s="465"/>
      <c r="B182" s="465"/>
    </row>
    <row r="183" spans="1:2" x14ac:dyDescent="0.2">
      <c r="A183" s="465"/>
      <c r="B183" s="465"/>
    </row>
    <row r="184" spans="1:2" x14ac:dyDescent="0.2">
      <c r="A184" s="465"/>
      <c r="B184" s="465"/>
    </row>
    <row r="185" spans="1:2" x14ac:dyDescent="0.2">
      <c r="A185" s="465"/>
      <c r="B185" s="465"/>
    </row>
    <row r="186" spans="1:2" x14ac:dyDescent="0.2">
      <c r="A186" s="465"/>
      <c r="B186" s="465"/>
    </row>
    <row r="187" spans="1:2" x14ac:dyDescent="0.2">
      <c r="A187" s="465"/>
      <c r="B187" s="465"/>
    </row>
    <row r="188" spans="1:2" x14ac:dyDescent="0.2">
      <c r="A188" s="465"/>
      <c r="B188" s="465"/>
    </row>
    <row r="189" spans="1:2" x14ac:dyDescent="0.2">
      <c r="A189" s="465"/>
      <c r="B189" s="465"/>
    </row>
    <row r="190" spans="1:2" x14ac:dyDescent="0.2">
      <c r="A190" s="465"/>
      <c r="B190" s="465"/>
    </row>
    <row r="191" spans="1:2" x14ac:dyDescent="0.2">
      <c r="A191" s="465"/>
      <c r="B191" s="465"/>
    </row>
    <row r="192" spans="1:2" x14ac:dyDescent="0.2">
      <c r="A192" s="465"/>
      <c r="B192" s="465"/>
    </row>
    <row r="193" spans="1:2" x14ac:dyDescent="0.2">
      <c r="A193" s="465"/>
      <c r="B193" s="465"/>
    </row>
    <row r="194" spans="1:2" x14ac:dyDescent="0.2">
      <c r="A194" s="465"/>
      <c r="B194" s="465"/>
    </row>
    <row r="195" spans="1:2" x14ac:dyDescent="0.2">
      <c r="A195" s="465"/>
      <c r="B195" s="465"/>
    </row>
    <row r="196" spans="1:2" x14ac:dyDescent="0.2">
      <c r="A196" s="465"/>
      <c r="B196" s="465"/>
    </row>
    <row r="197" spans="1:2" x14ac:dyDescent="0.2">
      <c r="A197" s="465"/>
      <c r="B197" s="465"/>
    </row>
    <row r="198" spans="1:2" x14ac:dyDescent="0.2">
      <c r="A198" s="465"/>
      <c r="B198" s="465"/>
    </row>
    <row r="199" spans="1:2" x14ac:dyDescent="0.2">
      <c r="A199" s="465"/>
      <c r="B199" s="465"/>
    </row>
    <row r="200" spans="1:2" x14ac:dyDescent="0.2">
      <c r="A200" s="465"/>
      <c r="B200" s="465"/>
    </row>
    <row r="201" spans="1:2" x14ac:dyDescent="0.2">
      <c r="A201" s="465"/>
      <c r="B201" s="465"/>
    </row>
    <row r="202" spans="1:2" x14ac:dyDescent="0.2">
      <c r="A202" s="465"/>
      <c r="B202" s="465"/>
    </row>
    <row r="203" spans="1:2" x14ac:dyDescent="0.2">
      <c r="A203" s="465"/>
      <c r="B203" s="465"/>
    </row>
    <row r="204" spans="1:2" x14ac:dyDescent="0.2">
      <c r="A204" s="465"/>
      <c r="B204" s="465"/>
    </row>
    <row r="205" spans="1:2" x14ac:dyDescent="0.2">
      <c r="A205" s="465"/>
      <c r="B205" s="465"/>
    </row>
    <row r="206" spans="1:2" x14ac:dyDescent="0.2">
      <c r="A206" s="465"/>
      <c r="B206" s="465"/>
    </row>
    <row r="207" spans="1:2" x14ac:dyDescent="0.2">
      <c r="A207" s="465"/>
      <c r="B207" s="465"/>
    </row>
    <row r="208" spans="1:2" x14ac:dyDescent="0.2">
      <c r="A208" s="465"/>
      <c r="B208" s="465"/>
    </row>
    <row r="209" spans="1:2" x14ac:dyDescent="0.2">
      <c r="A209" s="465"/>
      <c r="B209" s="465"/>
    </row>
    <row r="210" spans="1:2" x14ac:dyDescent="0.2">
      <c r="A210" s="465"/>
      <c r="B210" s="465"/>
    </row>
    <row r="211" spans="1:2" x14ac:dyDescent="0.2">
      <c r="A211" s="465"/>
      <c r="B211" s="465"/>
    </row>
    <row r="212" spans="1:2" x14ac:dyDescent="0.2">
      <c r="A212" s="465"/>
      <c r="B212" s="465"/>
    </row>
    <row r="213" spans="1:2" x14ac:dyDescent="0.2">
      <c r="A213" s="465"/>
      <c r="B213" s="465"/>
    </row>
    <row r="214" spans="1:2" x14ac:dyDescent="0.2">
      <c r="A214" s="465"/>
      <c r="B214" s="465"/>
    </row>
    <row r="215" spans="1:2" x14ac:dyDescent="0.2">
      <c r="A215" s="465"/>
      <c r="B215" s="465"/>
    </row>
    <row r="216" spans="1:2" x14ac:dyDescent="0.2">
      <c r="A216" s="465"/>
      <c r="B216" s="465"/>
    </row>
    <row r="217" spans="1:2" x14ac:dyDescent="0.2">
      <c r="A217" s="465"/>
      <c r="B217" s="465"/>
    </row>
    <row r="218" spans="1:2" x14ac:dyDescent="0.2">
      <c r="A218" s="465"/>
      <c r="B218" s="465"/>
    </row>
    <row r="219" spans="1:2" x14ac:dyDescent="0.2">
      <c r="A219" s="465"/>
      <c r="B219" s="465"/>
    </row>
    <row r="220" spans="1:2" x14ac:dyDescent="0.2">
      <c r="A220" s="465"/>
      <c r="B220" s="465"/>
    </row>
    <row r="221" spans="1:2" x14ac:dyDescent="0.2">
      <c r="A221" s="465"/>
      <c r="B221" s="465"/>
    </row>
    <row r="222" spans="1:2" x14ac:dyDescent="0.2">
      <c r="A222" s="465"/>
      <c r="B222" s="465"/>
    </row>
    <row r="223" spans="1:2" x14ac:dyDescent="0.2">
      <c r="A223" s="465"/>
      <c r="B223" s="465"/>
    </row>
    <row r="224" spans="1:2" x14ac:dyDescent="0.2">
      <c r="A224" s="465"/>
      <c r="B224" s="465"/>
    </row>
    <row r="225" spans="1:2" x14ac:dyDescent="0.2">
      <c r="A225" s="465"/>
      <c r="B225" s="465"/>
    </row>
    <row r="226" spans="1:2" x14ac:dyDescent="0.2">
      <c r="A226" s="465"/>
      <c r="B226" s="465"/>
    </row>
    <row r="227" spans="1:2" x14ac:dyDescent="0.2">
      <c r="A227" s="465"/>
      <c r="B227" s="465"/>
    </row>
    <row r="228" spans="1:2" x14ac:dyDescent="0.2">
      <c r="A228" s="465"/>
      <c r="B228" s="465"/>
    </row>
    <row r="229" spans="1:2" x14ac:dyDescent="0.2">
      <c r="A229" s="465"/>
      <c r="B229" s="465"/>
    </row>
    <row r="230" spans="1:2" x14ac:dyDescent="0.2">
      <c r="A230" s="465"/>
      <c r="B230" s="465"/>
    </row>
    <row r="231" spans="1:2" x14ac:dyDescent="0.2">
      <c r="A231" s="465"/>
      <c r="B231" s="465"/>
    </row>
    <row r="232" spans="1:2" x14ac:dyDescent="0.2">
      <c r="A232" s="465"/>
      <c r="B232" s="465"/>
    </row>
    <row r="233" spans="1:2" x14ac:dyDescent="0.2">
      <c r="A233" s="465"/>
      <c r="B233" s="465"/>
    </row>
    <row r="234" spans="1:2" x14ac:dyDescent="0.2">
      <c r="A234" s="465"/>
      <c r="B234" s="465"/>
    </row>
    <row r="235" spans="1:2" x14ac:dyDescent="0.2">
      <c r="A235" s="465"/>
      <c r="B235" s="465"/>
    </row>
    <row r="236" spans="1:2" x14ac:dyDescent="0.2">
      <c r="A236" s="465"/>
      <c r="B236" s="465"/>
    </row>
    <row r="237" spans="1:2" x14ac:dyDescent="0.2">
      <c r="A237" s="465"/>
      <c r="B237" s="465"/>
    </row>
    <row r="238" spans="1:2" x14ac:dyDescent="0.2">
      <c r="A238" s="465"/>
      <c r="B238" s="465"/>
    </row>
    <row r="239" spans="1:2" x14ac:dyDescent="0.2">
      <c r="A239" s="465"/>
      <c r="B239" s="465"/>
    </row>
    <row r="240" spans="1:2" x14ac:dyDescent="0.2">
      <c r="A240" s="465"/>
      <c r="B240" s="465"/>
    </row>
    <row r="241" spans="1:2" x14ac:dyDescent="0.2">
      <c r="A241" s="465"/>
      <c r="B241" s="465"/>
    </row>
    <row r="242" spans="1:2" x14ac:dyDescent="0.2">
      <c r="A242" s="465"/>
      <c r="B242" s="465"/>
    </row>
    <row r="243" spans="1:2" x14ac:dyDescent="0.2">
      <c r="A243" s="465"/>
      <c r="B243" s="465"/>
    </row>
    <row r="244" spans="1:2" x14ac:dyDescent="0.2">
      <c r="A244" s="465"/>
      <c r="B244" s="465"/>
    </row>
    <row r="245" spans="1:2" x14ac:dyDescent="0.2">
      <c r="A245" s="465"/>
      <c r="B245" s="465"/>
    </row>
    <row r="246" spans="1:2" x14ac:dyDescent="0.2">
      <c r="A246" s="465"/>
      <c r="B246" s="465"/>
    </row>
    <row r="247" spans="1:2" x14ac:dyDescent="0.2">
      <c r="A247" s="465"/>
      <c r="B247" s="465"/>
    </row>
    <row r="248" spans="1:2" x14ac:dyDescent="0.2">
      <c r="A248" s="465"/>
      <c r="B248" s="465"/>
    </row>
    <row r="249" spans="1:2" x14ac:dyDescent="0.2">
      <c r="A249" s="465"/>
      <c r="B249" s="465"/>
    </row>
    <row r="250" spans="1:2" x14ac:dyDescent="0.2">
      <c r="A250" s="465"/>
      <c r="B250" s="465"/>
    </row>
    <row r="251" spans="1:2" x14ac:dyDescent="0.2">
      <c r="A251" s="465"/>
      <c r="B251" s="465"/>
    </row>
    <row r="252" spans="1:2" x14ac:dyDescent="0.2">
      <c r="A252" s="465"/>
      <c r="B252" s="465"/>
    </row>
    <row r="253" spans="1:2" x14ac:dyDescent="0.2">
      <c r="A253" s="465"/>
      <c r="B253" s="465"/>
    </row>
    <row r="254" spans="1:2" x14ac:dyDescent="0.2">
      <c r="A254" s="465"/>
      <c r="B254" s="465"/>
    </row>
    <row r="255" spans="1:2" x14ac:dyDescent="0.2">
      <c r="A255" s="465"/>
      <c r="B255" s="465"/>
    </row>
    <row r="256" spans="1:2" x14ac:dyDescent="0.2">
      <c r="A256" s="465"/>
      <c r="B256" s="465"/>
    </row>
    <row r="257" spans="1:2" x14ac:dyDescent="0.2">
      <c r="A257" s="465"/>
      <c r="B257" s="465"/>
    </row>
    <row r="258" spans="1:2" x14ac:dyDescent="0.2">
      <c r="A258" s="465"/>
      <c r="B258" s="465"/>
    </row>
    <row r="259" spans="1:2" x14ac:dyDescent="0.2">
      <c r="A259" s="465"/>
      <c r="B259" s="465"/>
    </row>
    <row r="260" spans="1:2" x14ac:dyDescent="0.2">
      <c r="A260" s="465"/>
      <c r="B260" s="465"/>
    </row>
    <row r="261" spans="1:2" x14ac:dyDescent="0.2">
      <c r="A261" s="465"/>
      <c r="B261" s="465"/>
    </row>
    <row r="262" spans="1:2" x14ac:dyDescent="0.2">
      <c r="A262" s="465"/>
      <c r="B262" s="465"/>
    </row>
    <row r="263" spans="1:2" x14ac:dyDescent="0.2">
      <c r="A263" s="465"/>
      <c r="B263" s="465"/>
    </row>
    <row r="264" spans="1:2" x14ac:dyDescent="0.2">
      <c r="A264" s="465"/>
      <c r="B264" s="465"/>
    </row>
    <row r="265" spans="1:2" x14ac:dyDescent="0.2">
      <c r="A265" s="465"/>
      <c r="B265" s="465"/>
    </row>
    <row r="266" spans="1:2" x14ac:dyDescent="0.2">
      <c r="A266" s="465"/>
      <c r="B266" s="465"/>
    </row>
    <row r="267" spans="1:2" x14ac:dyDescent="0.2">
      <c r="A267" s="465"/>
      <c r="B267" s="465"/>
    </row>
    <row r="268" spans="1:2" x14ac:dyDescent="0.2">
      <c r="A268" s="465"/>
      <c r="B268" s="465"/>
    </row>
    <row r="269" spans="1:2" x14ac:dyDescent="0.2">
      <c r="A269" s="465"/>
      <c r="B269" s="465"/>
    </row>
    <row r="270" spans="1:2" x14ac:dyDescent="0.2">
      <c r="A270" s="465"/>
      <c r="B270" s="465"/>
    </row>
    <row r="271" spans="1:2" x14ac:dyDescent="0.2">
      <c r="A271" s="465"/>
      <c r="B271" s="465"/>
    </row>
    <row r="272" spans="1:2" x14ac:dyDescent="0.2">
      <c r="A272" s="465"/>
      <c r="B272" s="465"/>
    </row>
    <row r="273" spans="1:2" x14ac:dyDescent="0.2">
      <c r="A273" s="465"/>
      <c r="B273" s="465"/>
    </row>
    <row r="274" spans="1:2" x14ac:dyDescent="0.2">
      <c r="A274" s="465"/>
      <c r="B274" s="465"/>
    </row>
    <row r="275" spans="1:2" x14ac:dyDescent="0.2">
      <c r="A275" s="465"/>
      <c r="B275" s="465"/>
    </row>
    <row r="276" spans="1:2" x14ac:dyDescent="0.2">
      <c r="A276" s="465"/>
      <c r="B276" s="465"/>
    </row>
    <row r="277" spans="1:2" x14ac:dyDescent="0.2">
      <c r="A277" s="465"/>
      <c r="B277" s="465"/>
    </row>
    <row r="278" spans="1:2" x14ac:dyDescent="0.2">
      <c r="A278" s="465"/>
      <c r="B278" s="465"/>
    </row>
    <row r="279" spans="1:2" x14ac:dyDescent="0.2">
      <c r="A279" s="465"/>
      <c r="B279" s="465"/>
    </row>
    <row r="280" spans="1:2" x14ac:dyDescent="0.2">
      <c r="A280" s="465"/>
      <c r="B280" s="465"/>
    </row>
    <row r="281" spans="1:2" x14ac:dyDescent="0.2">
      <c r="A281" s="465"/>
      <c r="B281" s="465"/>
    </row>
    <row r="282" spans="1:2" x14ac:dyDescent="0.2">
      <c r="A282" s="465"/>
      <c r="B282" s="465"/>
    </row>
    <row r="283" spans="1:2" x14ac:dyDescent="0.2">
      <c r="A283" s="465"/>
      <c r="B283" s="465"/>
    </row>
    <row r="284" spans="1:2" x14ac:dyDescent="0.2">
      <c r="A284" s="465"/>
      <c r="B284" s="465"/>
    </row>
    <row r="285" spans="1:2" x14ac:dyDescent="0.2">
      <c r="B285" s="465"/>
    </row>
  </sheetData>
  <hyperlinks>
    <hyperlink ref="B30" r:id="rId1" xr:uid="{7E13DF04-D761-4F35-81A2-69CBF7CA64EE}"/>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9D589-46A0-4136-98C7-2F56D4D88442}">
  <sheetPr codeName="Tabelle20">
    <tabColor indexed="53"/>
  </sheetPr>
  <dimension ref="A1:N84"/>
  <sheetViews>
    <sheetView zoomScale="70" zoomScaleNormal="70" workbookViewId="0"/>
  </sheetViews>
  <sheetFormatPr baseColWidth="10" defaultRowHeight="15" customHeight="1" x14ac:dyDescent="0.2"/>
  <cols>
    <col min="1" max="1" width="15.7109375" style="486" customWidth="1"/>
    <col min="2" max="4" width="15.7109375" customWidth="1"/>
    <col min="5" max="7" width="15.7109375" style="477" customWidth="1"/>
    <col min="8" max="8" width="15.7109375" customWidth="1"/>
    <col min="9" max="14" width="15.7109375" style="477" customWidth="1"/>
  </cols>
  <sheetData>
    <row r="1" spans="1:14" ht="15" customHeight="1" x14ac:dyDescent="0.2">
      <c r="A1"/>
      <c r="E1"/>
      <c r="F1"/>
      <c r="G1"/>
      <c r="I1"/>
      <c r="J1"/>
      <c r="K1"/>
      <c r="L1"/>
      <c r="M1"/>
      <c r="N1"/>
    </row>
    <row r="2" spans="1:14" ht="15" customHeight="1" x14ac:dyDescent="0.2">
      <c r="A2" s="415" t="s">
        <v>48</v>
      </c>
      <c r="E2"/>
      <c r="F2"/>
      <c r="G2"/>
      <c r="I2"/>
      <c r="J2"/>
      <c r="K2"/>
      <c r="L2"/>
      <c r="M2"/>
      <c r="N2"/>
    </row>
    <row r="3" spans="1:14" ht="15" customHeight="1" x14ac:dyDescent="0.2">
      <c r="A3"/>
      <c r="E3"/>
      <c r="F3"/>
      <c r="G3"/>
      <c r="I3"/>
      <c r="J3"/>
      <c r="K3"/>
      <c r="L3"/>
      <c r="M3"/>
      <c r="N3"/>
    </row>
    <row r="4" spans="1:14" ht="15" customHeight="1" x14ac:dyDescent="0.2">
      <c r="A4"/>
      <c r="B4" s="473" t="s">
        <v>467</v>
      </c>
      <c r="C4" s="473"/>
      <c r="D4" s="473" t="s">
        <v>468</v>
      </c>
      <c r="E4" s="473"/>
      <c r="F4" s="473" t="s">
        <v>469</v>
      </c>
      <c r="G4" s="473"/>
      <c r="H4" s="473" t="s">
        <v>470</v>
      </c>
      <c r="I4" s="473"/>
      <c r="J4" s="473" t="s">
        <v>471</v>
      </c>
      <c r="K4" s="473"/>
      <c r="L4" s="473"/>
      <c r="M4" s="473"/>
      <c r="N4" s="473"/>
    </row>
    <row r="5" spans="1:14" ht="15" customHeight="1" x14ac:dyDescent="0.2">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
      <c r="A6" s="474" t="s">
        <v>479</v>
      </c>
      <c r="B6" s="475">
        <f>'Tabelle 2.3'!J11</f>
        <v>-1.9552669552669553</v>
      </c>
      <c r="C6" s="476">
        <f>'Tabelle 3.3'!J11</f>
        <v>1.6245753950671984</v>
      </c>
      <c r="D6" s="477">
        <f t="shared" ref="D6:E9" si="0">IF(OR(AND(B6&gt;=-50,B6&lt;=50),ISNUMBER(B6)=FALSE),B6,"")</f>
        <v>-1.9552669552669553</v>
      </c>
      <c r="E6" s="477">
        <f t="shared" si="0"/>
        <v>1.6245753950671984</v>
      </c>
      <c r="F6" t="str">
        <f t="shared" ref="F6:G9" si="1">IF(ISNUMBER(B6)=FALSE,"",IF(B6&lt;-50,"&lt; -50",IF(B6&gt;50,"&gt; 50","")))</f>
        <v/>
      </c>
      <c r="G6" t="str">
        <f t="shared" si="1"/>
        <v/>
      </c>
      <c r="H6" s="477" t="str">
        <f t="shared" ref="H6:I9" si="2">IF(B6&lt;-50,0.75,IF(B6&gt;50,-0.75,""))</f>
        <v/>
      </c>
      <c r="I6" s="477" t="str">
        <f t="shared" si="2"/>
        <v/>
      </c>
      <c r="J6" t="e">
        <f>IF(OR(B6&lt;-50,B6&gt;50),N6,#N/A)</f>
        <v>#N/A</v>
      </c>
      <c r="K6" t="e">
        <f>IF(B6&lt;-50,-45,IF(B6&gt;50,45,#N/A))</f>
        <v>#N/A</v>
      </c>
      <c r="L6" t="e">
        <f>IF(OR(C6&lt;-50,C6&gt;50),N6,#N/A)</f>
        <v>#N/A</v>
      </c>
      <c r="M6" t="e">
        <f>IF(C6&lt;-50,-45,IF(C6&gt;50,45,#N/A))</f>
        <v>#N/A</v>
      </c>
      <c r="N6">
        <v>5</v>
      </c>
    </row>
    <row r="7" spans="1:14" ht="15" customHeight="1" x14ac:dyDescent="0.2">
      <c r="A7" s="474" t="s">
        <v>480</v>
      </c>
      <c r="B7" s="475">
        <f>'Tabelle 2.1'!J25</f>
        <v>-0.88869591842368789</v>
      </c>
      <c r="C7" s="476">
        <f>'Tabelle 3.1'!J23</f>
        <v>-0.16446899331666462</v>
      </c>
      <c r="D7" s="477">
        <f t="shared" si="0"/>
        <v>-0.88869591842368789</v>
      </c>
      <c r="E7" s="477">
        <f>IF(OR(AND(C7&gt;=-50,C7&lt;=50),ISNUMBER(C7)=FALSE),C7,"")</f>
        <v>-0.16446899331666462</v>
      </c>
      <c r="F7" t="str">
        <f t="shared" si="1"/>
        <v/>
      </c>
      <c r="G7" t="str">
        <f>IF(ISNUMBER(C7)=FALSE,"",IF(C7&lt;-50,"&lt; -50",IF(C7&gt;50,"&gt; 50","")))</f>
        <v/>
      </c>
      <c r="H7" s="477" t="str">
        <f t="shared" si="2"/>
        <v/>
      </c>
      <c r="I7" s="477" t="str">
        <f>IF(C7&lt;-50,0.75,IF(C7&gt;50,-0.75,""))</f>
        <v/>
      </c>
      <c r="J7" t="e">
        <f>IF(OR(B7&lt;-50,B7&gt;50),N7,#N/A)</f>
        <v>#N/A</v>
      </c>
      <c r="K7" t="e">
        <f>IF(B7&lt;-50,-45,IF(B7&gt;50,45,#N/A))</f>
        <v>#N/A</v>
      </c>
      <c r="L7" t="e">
        <f>IF(OR(C7&lt;-50,C7&gt;50),N7,#N/A)</f>
        <v>#N/A</v>
      </c>
      <c r="M7" t="e">
        <f>IF(C7&lt;-50,-45,IF(C7&gt;50,45,#N/A))</f>
        <v>#N/A</v>
      </c>
      <c r="N7">
        <v>15</v>
      </c>
    </row>
    <row r="8" spans="1:14" ht="15" customHeight="1" x14ac:dyDescent="0.2">
      <c r="A8" s="474" t="s">
        <v>481</v>
      </c>
      <c r="B8" s="475">
        <f>'Tabelle 2.1'!J38</f>
        <v>-0.59175342849913715</v>
      </c>
      <c r="C8" s="476">
        <f>'Tabelle 3.1'!J34</f>
        <v>0.70258310087046472</v>
      </c>
      <c r="D8" s="477">
        <f t="shared" si="0"/>
        <v>-0.59175342849913715</v>
      </c>
      <c r="E8" s="477">
        <f>IF(OR(AND(C8&gt;=-50,C8&lt;=50),ISNUMBER(C8)=FALSE),C8,"")</f>
        <v>0.70258310087046472</v>
      </c>
      <c r="F8" t="str">
        <f t="shared" si="1"/>
        <v/>
      </c>
      <c r="G8" t="str">
        <f>IF(ISNUMBER(C8)=FALSE,"",IF(C8&lt;-50,"&lt; -50",IF(C8&gt;50,"&gt; 50","")))</f>
        <v/>
      </c>
      <c r="H8" s="477" t="str">
        <f t="shared" si="2"/>
        <v/>
      </c>
      <c r="I8" s="477" t="str">
        <f>IF(C8&lt;-50,0.75,IF(C8&gt;50,-0.75,""))</f>
        <v/>
      </c>
      <c r="J8" t="e">
        <f>IF(OR(B8&lt;-50,B8&gt;50),N8,#N/A)</f>
        <v>#N/A</v>
      </c>
      <c r="K8" t="e">
        <f>IF(B8&lt;-50,-45,IF(B8&gt;50,45,#N/A))</f>
        <v>#N/A</v>
      </c>
      <c r="L8" t="e">
        <f>IF(OR(C8&lt;-50,C8&gt;50),N8,#N/A)</f>
        <v>#N/A</v>
      </c>
      <c r="M8" t="e">
        <f>IF(C8&lt;-50,-45,IF(C8&gt;50,45,#N/A))</f>
        <v>#N/A</v>
      </c>
      <c r="N8">
        <v>25</v>
      </c>
    </row>
    <row r="9" spans="1:14" ht="15" customHeight="1" x14ac:dyDescent="0.2">
      <c r="A9" s="474" t="s">
        <v>482</v>
      </c>
      <c r="B9" s="475">
        <f>'Tabelle 2.1'!J51</f>
        <v>-9.3722224403616675E-2</v>
      </c>
      <c r="C9" s="476">
        <f>'Tabelle 3.1'!J45</f>
        <v>-0.45400908070601026</v>
      </c>
      <c r="D9" s="477">
        <f t="shared" si="0"/>
        <v>-9.3722224403616675E-2</v>
      </c>
      <c r="E9" s="477">
        <f t="shared" si="0"/>
        <v>-0.45400908070601026</v>
      </c>
      <c r="F9" t="str">
        <f t="shared" si="1"/>
        <v/>
      </c>
      <c r="G9" t="str">
        <f t="shared" si="1"/>
        <v/>
      </c>
      <c r="H9" s="477" t="str">
        <f t="shared" si="2"/>
        <v/>
      </c>
      <c r="I9" s="477"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8" t="s">
        <v>483</v>
      </c>
      <c r="B12" s="473" t="s">
        <v>467</v>
      </c>
      <c r="C12" s="473"/>
      <c r="D12" s="473" t="s">
        <v>468</v>
      </c>
      <c r="E12" s="473"/>
      <c r="F12" s="473" t="s">
        <v>469</v>
      </c>
      <c r="G12" s="473"/>
      <c r="H12" s="473" t="s">
        <v>470</v>
      </c>
      <c r="I12" s="473"/>
      <c r="J12" s="473" t="s">
        <v>471</v>
      </c>
      <c r="K12" s="473"/>
      <c r="L12" s="473"/>
      <c r="M12" s="473"/>
      <c r="N12" s="473"/>
    </row>
    <row r="13" spans="1:14" ht="15" customHeight="1" x14ac:dyDescent="0.2">
      <c r="A13" s="478"/>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
      <c r="A14">
        <v>1</v>
      </c>
      <c r="B14" s="475">
        <f>'Tabelle 2.3'!J11</f>
        <v>-1.9552669552669553</v>
      </c>
      <c r="C14" s="476">
        <f>'Tabelle 3.3'!J11</f>
        <v>1.6245753950671984</v>
      </c>
      <c r="D14" s="477">
        <f>IF(OR(AND(B14&gt;=-50,B14&lt;=50),ISNUMBER(B14)=FALSE),B14,"")</f>
        <v>-1.9552669552669553</v>
      </c>
      <c r="E14" s="477">
        <f>IF(OR(AND(C14&gt;=-50,C14&lt;=50),ISNUMBER(C14)=FALSE),C14,"")</f>
        <v>1.6245753950671984</v>
      </c>
      <c r="F14" t="str">
        <f>IF(ISNUMBER(B14)=FALSE,"",IF(B14&lt;-50,"&lt; -50",IF(B14&gt;50,"&gt; 50","")))</f>
        <v/>
      </c>
      <c r="G14" t="str">
        <f>IF(ISNUMBER(C14)=FALSE,"",IF(C14&lt;-50,"&lt; -50",IF(C14&gt;50,"&gt; 50","")))</f>
        <v/>
      </c>
      <c r="H14" s="477" t="str">
        <f>IF(B14&lt;-50,0.75,IF(B14&gt;50,-0.75,""))</f>
        <v/>
      </c>
      <c r="I14" s="477"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5">
        <f>'Tabelle 2.3'!J12</f>
        <v>2.1834061135371181</v>
      </c>
      <c r="C15" s="476">
        <f>'Tabelle 3.3'!J12</f>
        <v>14.84375</v>
      </c>
      <c r="D15" s="477">
        <f t="shared" ref="D15:E46" si="3">IF(OR(AND(B15&gt;=-50,B15&lt;=50),ISNUMBER(B15)=FALSE),B15,"")</f>
        <v>2.1834061135371181</v>
      </c>
      <c r="E15" s="477">
        <f t="shared" si="3"/>
        <v>14.84375</v>
      </c>
      <c r="F15" t="str">
        <f t="shared" ref="F15:G46" si="4">IF(ISNUMBER(B15)=FALSE,"",IF(B15&lt;-50,"&lt; -50",IF(B15&gt;50,"&gt; 50","")))</f>
        <v/>
      </c>
      <c r="G15" t="str">
        <f t="shared" si="4"/>
        <v/>
      </c>
      <c r="H15" s="477" t="str">
        <f t="shared" ref="H15:I46" si="5">IF(B15&lt;-50,0.75,IF(B15&gt;50,-0.75,""))</f>
        <v/>
      </c>
      <c r="I15" s="477"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5">
        <f>'Tabelle 2.3'!J13</f>
        <v>-8.9224768405655777</v>
      </c>
      <c r="C16" s="476">
        <f>'Tabelle 3.3'!J13</f>
        <v>-1.408450704225352</v>
      </c>
      <c r="D16" s="477">
        <f t="shared" si="3"/>
        <v>-8.9224768405655777</v>
      </c>
      <c r="E16" s="477">
        <f t="shared" si="3"/>
        <v>-1.408450704225352</v>
      </c>
      <c r="F16" t="str">
        <f t="shared" si="4"/>
        <v/>
      </c>
      <c r="G16" t="str">
        <f t="shared" si="4"/>
        <v/>
      </c>
      <c r="H16" s="477" t="str">
        <f t="shared" si="5"/>
        <v/>
      </c>
      <c r="I16" s="477" t="str">
        <f t="shared" si="5"/>
        <v/>
      </c>
      <c r="J16" t="e">
        <f t="shared" si="6"/>
        <v>#N/A</v>
      </c>
      <c r="K16" t="e">
        <f t="shared" si="7"/>
        <v>#N/A</v>
      </c>
      <c r="L16" t="e">
        <f t="shared" si="8"/>
        <v>#N/A</v>
      </c>
      <c r="M16" t="e">
        <f t="shared" si="9"/>
        <v>#N/A</v>
      </c>
      <c r="N16">
        <v>25</v>
      </c>
    </row>
    <row r="17" spans="1:14" ht="15" customHeight="1" x14ac:dyDescent="0.2">
      <c r="A17">
        <v>4</v>
      </c>
      <c r="B17" s="475">
        <f>'Tabelle 2.3'!J14</f>
        <v>-6.280162151727688</v>
      </c>
      <c r="C17" s="476">
        <f>'Tabelle 3.3'!J14</f>
        <v>2.2869022869022868</v>
      </c>
      <c r="D17" s="477">
        <f t="shared" si="3"/>
        <v>-6.280162151727688</v>
      </c>
      <c r="E17" s="477">
        <f t="shared" si="3"/>
        <v>2.2869022869022868</v>
      </c>
      <c r="F17" t="str">
        <f t="shared" si="4"/>
        <v/>
      </c>
      <c r="G17" t="str">
        <f t="shared" si="4"/>
        <v/>
      </c>
      <c r="H17" s="477" t="str">
        <f t="shared" si="5"/>
        <v/>
      </c>
      <c r="I17" s="477" t="str">
        <f t="shared" si="5"/>
        <v/>
      </c>
      <c r="J17" t="e">
        <f t="shared" si="6"/>
        <v>#N/A</v>
      </c>
      <c r="K17" t="e">
        <f t="shared" si="7"/>
        <v>#N/A</v>
      </c>
      <c r="L17" t="e">
        <f t="shared" si="8"/>
        <v>#N/A</v>
      </c>
      <c r="M17" t="e">
        <f t="shared" si="9"/>
        <v>#N/A</v>
      </c>
      <c r="N17">
        <v>36</v>
      </c>
    </row>
    <row r="18" spans="1:14" ht="15" customHeight="1" x14ac:dyDescent="0.2">
      <c r="A18">
        <v>5</v>
      </c>
      <c r="B18" s="475">
        <f>'Tabelle 2.3'!J15</f>
        <v>-4.5971449310428261</v>
      </c>
      <c r="C18" s="476">
        <f>'Tabelle 3.3'!J15</f>
        <v>13.605442176870747</v>
      </c>
      <c r="D18" s="477">
        <f t="shared" si="3"/>
        <v>-4.5971449310428261</v>
      </c>
      <c r="E18" s="477">
        <f t="shared" si="3"/>
        <v>13.605442176870747</v>
      </c>
      <c r="F18" t="str">
        <f t="shared" si="4"/>
        <v/>
      </c>
      <c r="G18" t="str">
        <f t="shared" si="4"/>
        <v/>
      </c>
      <c r="H18" s="477" t="str">
        <f t="shared" si="5"/>
        <v/>
      </c>
      <c r="I18" s="477" t="str">
        <f t="shared" si="5"/>
        <v/>
      </c>
      <c r="J18" t="e">
        <f t="shared" si="6"/>
        <v>#N/A</v>
      </c>
      <c r="K18" t="e">
        <f t="shared" si="7"/>
        <v>#N/A</v>
      </c>
      <c r="L18" t="e">
        <f t="shared" si="8"/>
        <v>#N/A</v>
      </c>
      <c r="M18" t="e">
        <f t="shared" si="9"/>
        <v>#N/A</v>
      </c>
      <c r="N18">
        <v>46</v>
      </c>
    </row>
    <row r="19" spans="1:14" ht="15" customHeight="1" x14ac:dyDescent="0.2">
      <c r="A19">
        <v>6</v>
      </c>
      <c r="B19" s="475">
        <f>'Tabelle 2.3'!J16</f>
        <v>-10.717628705148206</v>
      </c>
      <c r="C19" s="476">
        <f>'Tabelle 3.3'!J16</f>
        <v>-6.4935064935064934</v>
      </c>
      <c r="D19" s="477">
        <f t="shared" si="3"/>
        <v>-10.717628705148206</v>
      </c>
      <c r="E19" s="477">
        <f t="shared" si="3"/>
        <v>-6.4935064935064934</v>
      </c>
      <c r="F19" t="str">
        <f t="shared" si="4"/>
        <v/>
      </c>
      <c r="G19" t="str">
        <f t="shared" si="4"/>
        <v/>
      </c>
      <c r="H19" s="477" t="str">
        <f t="shared" si="5"/>
        <v/>
      </c>
      <c r="I19" s="477" t="str">
        <f t="shared" si="5"/>
        <v/>
      </c>
      <c r="J19" t="e">
        <f t="shared" si="6"/>
        <v>#N/A</v>
      </c>
      <c r="K19" t="e">
        <f t="shared" si="7"/>
        <v>#N/A</v>
      </c>
      <c r="L19" t="e">
        <f t="shared" si="8"/>
        <v>#N/A</v>
      </c>
      <c r="M19" t="e">
        <f t="shared" si="9"/>
        <v>#N/A</v>
      </c>
      <c r="N19">
        <v>56</v>
      </c>
    </row>
    <row r="20" spans="1:14" ht="15" customHeight="1" x14ac:dyDescent="0.2">
      <c r="A20">
        <v>7</v>
      </c>
      <c r="B20" s="475">
        <f>'Tabelle 2.3'!J17</f>
        <v>-1.9807923169267707</v>
      </c>
      <c r="C20" s="476">
        <f>'Tabelle 3.3'!J17</f>
        <v>5.825242718446602</v>
      </c>
      <c r="D20" s="477">
        <f t="shared" si="3"/>
        <v>-1.9807923169267707</v>
      </c>
      <c r="E20" s="477">
        <f t="shared" si="3"/>
        <v>5.825242718446602</v>
      </c>
      <c r="F20" t="str">
        <f t="shared" si="4"/>
        <v/>
      </c>
      <c r="G20" t="str">
        <f t="shared" si="4"/>
        <v/>
      </c>
      <c r="H20" s="477" t="str">
        <f t="shared" si="5"/>
        <v/>
      </c>
      <c r="I20" s="477" t="str">
        <f t="shared" si="5"/>
        <v/>
      </c>
      <c r="J20" t="e">
        <f t="shared" si="6"/>
        <v>#N/A</v>
      </c>
      <c r="K20" t="e">
        <f t="shared" si="7"/>
        <v>#N/A</v>
      </c>
      <c r="L20" t="e">
        <f t="shared" si="8"/>
        <v>#N/A</v>
      </c>
      <c r="M20" t="e">
        <f t="shared" si="9"/>
        <v>#N/A</v>
      </c>
      <c r="N20">
        <v>67</v>
      </c>
    </row>
    <row r="21" spans="1:14" ht="15" customHeight="1" x14ac:dyDescent="0.2">
      <c r="A21">
        <v>8</v>
      </c>
      <c r="B21" s="475">
        <f>'Tabelle 2.3'!J18</f>
        <v>-5.7527942143326758</v>
      </c>
      <c r="C21" s="476">
        <f>'Tabelle 3.3'!J18</f>
        <v>-1.9851116625310175</v>
      </c>
      <c r="D21" s="477">
        <f t="shared" si="3"/>
        <v>-5.7527942143326758</v>
      </c>
      <c r="E21" s="477">
        <f t="shared" si="3"/>
        <v>-1.9851116625310175</v>
      </c>
      <c r="F21" t="str">
        <f t="shared" si="4"/>
        <v/>
      </c>
      <c r="G21" t="str">
        <f t="shared" si="4"/>
        <v/>
      </c>
      <c r="H21" s="477" t="str">
        <f t="shared" si="5"/>
        <v/>
      </c>
      <c r="I21" s="477" t="str">
        <f t="shared" si="5"/>
        <v/>
      </c>
      <c r="J21" t="e">
        <f t="shared" si="6"/>
        <v>#N/A</v>
      </c>
      <c r="K21" t="e">
        <f t="shared" si="7"/>
        <v>#N/A</v>
      </c>
      <c r="L21" t="e">
        <f t="shared" si="8"/>
        <v>#N/A</v>
      </c>
      <c r="M21" t="e">
        <f t="shared" si="9"/>
        <v>#N/A</v>
      </c>
      <c r="N21">
        <v>77</v>
      </c>
    </row>
    <row r="22" spans="1:14" ht="15" customHeight="1" x14ac:dyDescent="0.2">
      <c r="A22">
        <v>9</v>
      </c>
      <c r="B22" s="475">
        <f>'Tabelle 2.3'!J19</f>
        <v>-1.3183815729656008</v>
      </c>
      <c r="C22" s="476">
        <f>'Tabelle 3.3'!J19</f>
        <v>4.8169556840077075</v>
      </c>
      <c r="D22" s="477">
        <f t="shared" si="3"/>
        <v>-1.3183815729656008</v>
      </c>
      <c r="E22" s="477">
        <f t="shared" si="3"/>
        <v>4.8169556840077075</v>
      </c>
      <c r="F22" t="str">
        <f t="shared" si="4"/>
        <v/>
      </c>
      <c r="G22" t="str">
        <f t="shared" si="4"/>
        <v/>
      </c>
      <c r="H22" s="477" t="str">
        <f t="shared" si="5"/>
        <v/>
      </c>
      <c r="I22" s="477" t="str">
        <f t="shared" si="5"/>
        <v/>
      </c>
      <c r="J22" t="e">
        <f t="shared" si="6"/>
        <v>#N/A</v>
      </c>
      <c r="K22" t="e">
        <f t="shared" si="7"/>
        <v>#N/A</v>
      </c>
      <c r="L22" t="e">
        <f t="shared" si="8"/>
        <v>#N/A</v>
      </c>
      <c r="M22" t="e">
        <f t="shared" si="9"/>
        <v>#N/A</v>
      </c>
      <c r="N22">
        <v>87</v>
      </c>
    </row>
    <row r="23" spans="1:14" ht="15" customHeight="1" x14ac:dyDescent="0.2">
      <c r="A23">
        <v>10</v>
      </c>
      <c r="B23" s="475">
        <f>'Tabelle 2.3'!J20</f>
        <v>0.55710306406685239</v>
      </c>
      <c r="C23" s="476">
        <f>'Tabelle 3.3'!J20</f>
        <v>-4.4009779951100247</v>
      </c>
      <c r="D23" s="477">
        <f t="shared" si="3"/>
        <v>0.55710306406685239</v>
      </c>
      <c r="E23" s="477">
        <f t="shared" si="3"/>
        <v>-4.4009779951100247</v>
      </c>
      <c r="F23" t="str">
        <f t="shared" si="4"/>
        <v/>
      </c>
      <c r="G23" t="str">
        <f t="shared" si="4"/>
        <v/>
      </c>
      <c r="H23" s="477" t="str">
        <f t="shared" si="5"/>
        <v/>
      </c>
      <c r="I23" s="477" t="str">
        <f t="shared" si="5"/>
        <v/>
      </c>
      <c r="J23" t="e">
        <f t="shared" si="6"/>
        <v>#N/A</v>
      </c>
      <c r="K23" t="e">
        <f t="shared" si="7"/>
        <v>#N/A</v>
      </c>
      <c r="L23" t="e">
        <f t="shared" si="8"/>
        <v>#N/A</v>
      </c>
      <c r="M23" t="e">
        <f t="shared" si="9"/>
        <v>#N/A</v>
      </c>
      <c r="N23">
        <v>98</v>
      </c>
    </row>
    <row r="24" spans="1:14" ht="15" customHeight="1" x14ac:dyDescent="0.2">
      <c r="A24">
        <v>11</v>
      </c>
      <c r="B24" s="475">
        <f>'Tabelle 2.3'!J21</f>
        <v>0.22026431718061673</v>
      </c>
      <c r="C24" s="476">
        <f>'Tabelle 3.3'!J21</f>
        <v>-5.3271028037383177</v>
      </c>
      <c r="D24" s="477">
        <f t="shared" si="3"/>
        <v>0.22026431718061673</v>
      </c>
      <c r="E24" s="477">
        <f t="shared" si="3"/>
        <v>-5.3271028037383177</v>
      </c>
      <c r="F24" t="str">
        <f t="shared" si="4"/>
        <v/>
      </c>
      <c r="G24" t="str">
        <f t="shared" si="4"/>
        <v/>
      </c>
      <c r="H24" s="477" t="str">
        <f t="shared" si="5"/>
        <v/>
      </c>
      <c r="I24" s="477" t="str">
        <f t="shared" si="5"/>
        <v/>
      </c>
      <c r="J24" t="e">
        <f t="shared" si="6"/>
        <v>#N/A</v>
      </c>
      <c r="K24" t="e">
        <f t="shared" si="7"/>
        <v>#N/A</v>
      </c>
      <c r="L24" t="e">
        <f t="shared" si="8"/>
        <v>#N/A</v>
      </c>
      <c r="M24" t="e">
        <f t="shared" si="9"/>
        <v>#N/A</v>
      </c>
      <c r="N24">
        <v>108</v>
      </c>
    </row>
    <row r="25" spans="1:14" ht="15" customHeight="1" x14ac:dyDescent="0.2">
      <c r="A25">
        <v>12</v>
      </c>
      <c r="B25" s="475">
        <f>'Tabelle 2.3'!J22</f>
        <v>-6.4202334630350197</v>
      </c>
      <c r="C25" s="476">
        <f>'Tabelle 3.3'!J22</f>
        <v>0</v>
      </c>
      <c r="D25" s="477">
        <f t="shared" si="3"/>
        <v>-6.4202334630350197</v>
      </c>
      <c r="E25" s="477">
        <f t="shared" si="3"/>
        <v>0</v>
      </c>
      <c r="F25" t="str">
        <f t="shared" si="4"/>
        <v/>
      </c>
      <c r="G25" t="str">
        <f t="shared" si="4"/>
        <v/>
      </c>
      <c r="H25" s="477" t="str">
        <f t="shared" si="5"/>
        <v/>
      </c>
      <c r="I25" s="477" t="str">
        <f t="shared" si="5"/>
        <v/>
      </c>
      <c r="J25" t="e">
        <f t="shared" si="6"/>
        <v>#N/A</v>
      </c>
      <c r="K25" t="e">
        <f t="shared" si="7"/>
        <v>#N/A</v>
      </c>
      <c r="L25" t="e">
        <f t="shared" si="8"/>
        <v>#N/A</v>
      </c>
      <c r="M25" t="e">
        <f t="shared" si="9"/>
        <v>#N/A</v>
      </c>
      <c r="N25">
        <v>118</v>
      </c>
    </row>
    <row r="26" spans="1:14" ht="15" customHeight="1" x14ac:dyDescent="0.2">
      <c r="A26">
        <v>13</v>
      </c>
      <c r="B26" s="475">
        <f>'Tabelle 2.3'!J23</f>
        <v>2.7713625866050808</v>
      </c>
      <c r="C26" s="476">
        <f>'Tabelle 3.3'!J23</f>
        <v>1.4705882352941178</v>
      </c>
      <c r="D26" s="477">
        <f t="shared" si="3"/>
        <v>2.7713625866050808</v>
      </c>
      <c r="E26" s="477">
        <f t="shared" si="3"/>
        <v>1.4705882352941178</v>
      </c>
      <c r="F26" t="str">
        <f t="shared" si="4"/>
        <v/>
      </c>
      <c r="G26" t="str">
        <f t="shared" si="4"/>
        <v/>
      </c>
      <c r="H26" s="477" t="str">
        <f t="shared" si="5"/>
        <v/>
      </c>
      <c r="I26" s="477" t="str">
        <f t="shared" si="5"/>
        <v/>
      </c>
      <c r="J26" t="e">
        <f t="shared" si="6"/>
        <v>#N/A</v>
      </c>
      <c r="K26" t="e">
        <f t="shared" si="7"/>
        <v>#N/A</v>
      </c>
      <c r="L26" t="e">
        <f t="shared" si="8"/>
        <v>#N/A</v>
      </c>
      <c r="M26" t="e">
        <f t="shared" si="9"/>
        <v>#N/A</v>
      </c>
      <c r="N26">
        <v>129</v>
      </c>
    </row>
    <row r="27" spans="1:14" ht="15" customHeight="1" x14ac:dyDescent="0.2">
      <c r="A27">
        <v>14</v>
      </c>
      <c r="B27" s="475">
        <f>'Tabelle 2.3'!J24</f>
        <v>-6.1171366594360084</v>
      </c>
      <c r="C27" s="476">
        <f>'Tabelle 3.3'!J24</f>
        <v>-1.7077798861480076</v>
      </c>
      <c r="D27" s="477">
        <f t="shared" si="3"/>
        <v>-6.1171366594360084</v>
      </c>
      <c r="E27" s="477">
        <f t="shared" si="3"/>
        <v>-1.7077798861480076</v>
      </c>
      <c r="F27" t="str">
        <f t="shared" si="4"/>
        <v/>
      </c>
      <c r="G27" t="str">
        <f t="shared" si="4"/>
        <v/>
      </c>
      <c r="H27" s="477" t="str">
        <f t="shared" si="5"/>
        <v/>
      </c>
      <c r="I27" s="477" t="str">
        <f t="shared" si="5"/>
        <v/>
      </c>
      <c r="J27" t="e">
        <f t="shared" si="6"/>
        <v>#N/A</v>
      </c>
      <c r="K27" t="e">
        <f t="shared" si="7"/>
        <v>#N/A</v>
      </c>
      <c r="L27" t="e">
        <f t="shared" si="8"/>
        <v>#N/A</v>
      </c>
      <c r="M27" t="e">
        <f t="shared" si="9"/>
        <v>#N/A</v>
      </c>
      <c r="N27">
        <v>139</v>
      </c>
    </row>
    <row r="28" spans="1:14" ht="15" customHeight="1" x14ac:dyDescent="0.2">
      <c r="A28">
        <v>15</v>
      </c>
      <c r="B28" s="475">
        <f>'Tabelle 2.3'!J25</f>
        <v>-4.5524930318984209</v>
      </c>
      <c r="C28" s="476">
        <f>'Tabelle 3.3'!J25</f>
        <v>13.843351548269581</v>
      </c>
      <c r="D28" s="477">
        <f t="shared" si="3"/>
        <v>-4.5524930318984209</v>
      </c>
      <c r="E28" s="477">
        <f t="shared" si="3"/>
        <v>13.843351548269581</v>
      </c>
      <c r="F28" t="str">
        <f t="shared" si="4"/>
        <v/>
      </c>
      <c r="G28" t="str">
        <f t="shared" si="4"/>
        <v/>
      </c>
      <c r="H28" s="477" t="str">
        <f t="shared" si="5"/>
        <v/>
      </c>
      <c r="I28" s="477" t="str">
        <f t="shared" si="5"/>
        <v/>
      </c>
      <c r="J28" t="e">
        <f t="shared" si="6"/>
        <v>#N/A</v>
      </c>
      <c r="K28" t="e">
        <f t="shared" si="7"/>
        <v>#N/A</v>
      </c>
      <c r="L28" t="e">
        <f t="shared" si="8"/>
        <v>#N/A</v>
      </c>
      <c r="M28" t="e">
        <f t="shared" si="9"/>
        <v>#N/A</v>
      </c>
      <c r="N28">
        <v>149</v>
      </c>
    </row>
    <row r="29" spans="1:14" ht="15" customHeight="1" x14ac:dyDescent="0.2">
      <c r="A29">
        <v>16</v>
      </c>
      <c r="B29" s="475">
        <f>'Tabelle 2.3'!J26</f>
        <v>-0.96424266773804745</v>
      </c>
      <c r="C29" s="476">
        <f>'Tabelle 3.3'!J26</f>
        <v>12.593984962406015</v>
      </c>
      <c r="D29" s="477">
        <f t="shared" si="3"/>
        <v>-0.96424266773804745</v>
      </c>
      <c r="E29" s="477">
        <f t="shared" si="3"/>
        <v>12.593984962406015</v>
      </c>
      <c r="F29" t="str">
        <f t="shared" si="4"/>
        <v/>
      </c>
      <c r="G29" t="str">
        <f t="shared" si="4"/>
        <v/>
      </c>
      <c r="H29" s="477" t="str">
        <f t="shared" si="5"/>
        <v/>
      </c>
      <c r="I29" s="477" t="str">
        <f t="shared" si="5"/>
        <v/>
      </c>
      <c r="J29" t="e">
        <f t="shared" si="6"/>
        <v>#N/A</v>
      </c>
      <c r="K29" t="e">
        <f t="shared" si="7"/>
        <v>#N/A</v>
      </c>
      <c r="L29" t="e">
        <f t="shared" si="8"/>
        <v>#N/A</v>
      </c>
      <c r="M29" t="e">
        <f t="shared" si="9"/>
        <v>#N/A</v>
      </c>
      <c r="N29">
        <v>160</v>
      </c>
    </row>
    <row r="30" spans="1:14" ht="15" customHeight="1" x14ac:dyDescent="0.2">
      <c r="A30">
        <v>17</v>
      </c>
      <c r="B30" s="475">
        <f>'Tabelle 2.3'!J27</f>
        <v>-16.621621621621621</v>
      </c>
      <c r="C30" s="476">
        <f>'Tabelle 3.3'!J27</f>
        <v>52.941176470588232</v>
      </c>
      <c r="D30" s="477">
        <f t="shared" si="3"/>
        <v>-16.621621621621621</v>
      </c>
      <c r="E30" s="477" t="str">
        <f t="shared" si="3"/>
        <v/>
      </c>
      <c r="F30" t="str">
        <f t="shared" si="4"/>
        <v/>
      </c>
      <c r="G30" t="str">
        <f t="shared" si="4"/>
        <v>&gt; 50</v>
      </c>
      <c r="H30" s="477" t="str">
        <f t="shared" si="5"/>
        <v/>
      </c>
      <c r="I30" s="477">
        <f t="shared" si="5"/>
        <v>-0.75</v>
      </c>
      <c r="J30" t="e">
        <f t="shared" si="6"/>
        <v>#N/A</v>
      </c>
      <c r="K30" t="e">
        <f t="shared" si="7"/>
        <v>#N/A</v>
      </c>
      <c r="L30">
        <f t="shared" si="8"/>
        <v>170</v>
      </c>
      <c r="M30">
        <f t="shared" si="9"/>
        <v>45</v>
      </c>
      <c r="N30">
        <v>170</v>
      </c>
    </row>
    <row r="31" spans="1:14" ht="15" customHeight="1" x14ac:dyDescent="0.2">
      <c r="A31">
        <v>18</v>
      </c>
      <c r="B31" s="475">
        <f>'Tabelle 2.3'!J28</f>
        <v>-1.9977802441731409</v>
      </c>
      <c r="C31" s="476">
        <f>'Tabelle 3.3'!J28</f>
        <v>3.2608695652173911</v>
      </c>
      <c r="D31" s="477">
        <f t="shared" si="3"/>
        <v>-1.9977802441731409</v>
      </c>
      <c r="E31" s="477">
        <f t="shared" si="3"/>
        <v>3.2608695652173911</v>
      </c>
      <c r="F31" t="str">
        <f t="shared" si="4"/>
        <v/>
      </c>
      <c r="G31" t="str">
        <f t="shared" si="4"/>
        <v/>
      </c>
      <c r="H31" s="477" t="str">
        <f t="shared" si="5"/>
        <v/>
      </c>
      <c r="I31" s="477" t="str">
        <f t="shared" si="5"/>
        <v/>
      </c>
      <c r="J31" t="e">
        <f t="shared" si="6"/>
        <v>#N/A</v>
      </c>
      <c r="K31" t="e">
        <f t="shared" si="7"/>
        <v>#N/A</v>
      </c>
      <c r="L31" t="e">
        <f t="shared" si="8"/>
        <v>#N/A</v>
      </c>
      <c r="M31" t="e">
        <f t="shared" si="9"/>
        <v>#N/A</v>
      </c>
      <c r="N31">
        <v>180</v>
      </c>
    </row>
    <row r="32" spans="1:14" ht="15" customHeight="1" x14ac:dyDescent="0.2">
      <c r="A32">
        <v>19</v>
      </c>
      <c r="B32" s="475">
        <f>'Tabelle 2.3'!J29</f>
        <v>3.4753827058336779</v>
      </c>
      <c r="C32" s="476">
        <f>'Tabelle 3.3'!J29</f>
        <v>6.1594202898550723</v>
      </c>
      <c r="D32" s="477">
        <f t="shared" si="3"/>
        <v>3.4753827058336779</v>
      </c>
      <c r="E32" s="477">
        <f t="shared" si="3"/>
        <v>6.1594202898550723</v>
      </c>
      <c r="F32" t="str">
        <f t="shared" si="4"/>
        <v/>
      </c>
      <c r="G32" t="str">
        <f t="shared" si="4"/>
        <v/>
      </c>
      <c r="H32" s="477" t="str">
        <f t="shared" si="5"/>
        <v/>
      </c>
      <c r="I32" s="477" t="str">
        <f t="shared" si="5"/>
        <v/>
      </c>
      <c r="J32" t="e">
        <f t="shared" si="6"/>
        <v>#N/A</v>
      </c>
      <c r="K32" t="e">
        <f t="shared" si="7"/>
        <v>#N/A</v>
      </c>
      <c r="L32" t="e">
        <f t="shared" si="8"/>
        <v>#N/A</v>
      </c>
      <c r="M32" t="e">
        <f t="shared" si="9"/>
        <v>#N/A</v>
      </c>
      <c r="N32">
        <v>191</v>
      </c>
    </row>
    <row r="33" spans="1:14" ht="15" customHeight="1" x14ac:dyDescent="0.2">
      <c r="A33">
        <v>20</v>
      </c>
      <c r="B33" s="475">
        <f>'Tabelle 2.3'!J30</f>
        <v>-6.4329366355741394E-2</v>
      </c>
      <c r="C33" s="476">
        <f>'Tabelle 3.3'!J30</f>
        <v>2.7896995708154506</v>
      </c>
      <c r="D33" s="477">
        <f t="shared" si="3"/>
        <v>-6.4329366355741394E-2</v>
      </c>
      <c r="E33" s="477">
        <f t="shared" si="3"/>
        <v>2.7896995708154506</v>
      </c>
      <c r="F33" t="str">
        <f t="shared" si="4"/>
        <v/>
      </c>
      <c r="G33" t="str">
        <f t="shared" si="4"/>
        <v/>
      </c>
      <c r="H33" s="477" t="str">
        <f t="shared" si="5"/>
        <v/>
      </c>
      <c r="I33" s="477" t="str">
        <f t="shared" si="5"/>
        <v/>
      </c>
      <c r="J33" t="e">
        <f t="shared" si="6"/>
        <v>#N/A</v>
      </c>
      <c r="K33" t="e">
        <f t="shared" si="7"/>
        <v>#N/A</v>
      </c>
      <c r="L33" t="e">
        <f t="shared" si="8"/>
        <v>#N/A</v>
      </c>
      <c r="M33" t="e">
        <f t="shared" si="9"/>
        <v>#N/A</v>
      </c>
      <c r="N33">
        <v>201</v>
      </c>
    </row>
    <row r="34" spans="1:14" ht="15" customHeight="1" x14ac:dyDescent="0.2">
      <c r="A34">
        <v>21</v>
      </c>
      <c r="B34" s="475">
        <f>'Tabelle 2.3'!J31</f>
        <v>12.42489270386266</v>
      </c>
      <c r="C34" s="476">
        <f>'Tabelle 3.3'!J31</f>
        <v>12.903225806451612</v>
      </c>
      <c r="D34" s="477">
        <f t="shared" si="3"/>
        <v>12.42489270386266</v>
      </c>
      <c r="E34" s="477">
        <f t="shared" si="3"/>
        <v>12.903225806451612</v>
      </c>
      <c r="F34" t="str">
        <f t="shared" si="4"/>
        <v/>
      </c>
      <c r="G34" t="str">
        <f t="shared" si="4"/>
        <v/>
      </c>
      <c r="H34" s="477" t="str">
        <f t="shared" si="5"/>
        <v/>
      </c>
      <c r="I34" s="477" t="str">
        <f t="shared" si="5"/>
        <v/>
      </c>
      <c r="J34" t="e">
        <f t="shared" si="6"/>
        <v>#N/A</v>
      </c>
      <c r="K34" t="e">
        <f t="shared" si="7"/>
        <v>#N/A</v>
      </c>
      <c r="L34" t="e">
        <f t="shared" si="8"/>
        <v>#N/A</v>
      </c>
      <c r="M34" t="e">
        <f t="shared" si="9"/>
        <v>#N/A</v>
      </c>
      <c r="N34">
        <v>211</v>
      </c>
    </row>
    <row r="35" spans="1:14" ht="15" customHeight="1" x14ac:dyDescent="0.2">
      <c r="A35">
        <v>22</v>
      </c>
      <c r="B35" s="475">
        <f>'Tabelle 2.3'!J32</f>
        <v>0.40540540540540543</v>
      </c>
      <c r="C35" s="476">
        <f>'Tabelle 3.3'!J32</f>
        <v>-4.2394014962593518</v>
      </c>
      <c r="D35" s="477">
        <f t="shared" si="3"/>
        <v>0.40540540540540543</v>
      </c>
      <c r="E35" s="477">
        <f t="shared" si="3"/>
        <v>-4.2394014962593518</v>
      </c>
      <c r="F35" t="str">
        <f t="shared" si="4"/>
        <v/>
      </c>
      <c r="G35" t="str">
        <f t="shared" si="4"/>
        <v/>
      </c>
      <c r="H35" s="477" t="str">
        <f t="shared" si="5"/>
        <v/>
      </c>
      <c r="I35" s="477" t="str">
        <f t="shared" si="5"/>
        <v/>
      </c>
      <c r="J35" t="e">
        <f t="shared" si="6"/>
        <v>#N/A</v>
      </c>
      <c r="K35" t="e">
        <f t="shared" si="7"/>
        <v>#N/A</v>
      </c>
      <c r="L35" t="e">
        <f t="shared" si="8"/>
        <v>#N/A</v>
      </c>
      <c r="M35" t="e">
        <f t="shared" si="9"/>
        <v>#N/A</v>
      </c>
      <c r="N35">
        <v>222</v>
      </c>
    </row>
    <row r="36" spans="1:14" ht="15" customHeight="1" x14ac:dyDescent="0.2">
      <c r="A36">
        <v>23</v>
      </c>
      <c r="B36" s="475" t="str">
        <f>'Tabelle 2.3'!J33</f>
        <v>*</v>
      </c>
      <c r="C36" s="476" t="str">
        <f>'Tabelle 3.3'!J33</f>
        <v>*</v>
      </c>
      <c r="D36" s="477" t="str">
        <f t="shared" si="3"/>
        <v>*</v>
      </c>
      <c r="E36" s="477" t="str">
        <f t="shared" si="3"/>
        <v>*</v>
      </c>
      <c r="F36" t="str">
        <f t="shared" si="4"/>
        <v/>
      </c>
      <c r="G36" t="str">
        <f t="shared" si="4"/>
        <v/>
      </c>
      <c r="H36" s="477">
        <f t="shared" si="5"/>
        <v>-0.75</v>
      </c>
      <c r="I36" s="477">
        <f t="shared" si="5"/>
        <v>-0.75</v>
      </c>
      <c r="J36">
        <f t="shared" si="6"/>
        <v>232</v>
      </c>
      <c r="K36">
        <f t="shared" si="7"/>
        <v>45</v>
      </c>
      <c r="L36">
        <f t="shared" si="8"/>
        <v>232</v>
      </c>
      <c r="M36">
        <f t="shared" si="9"/>
        <v>45</v>
      </c>
      <c r="N36">
        <v>232</v>
      </c>
    </row>
    <row r="37" spans="1:14" ht="15" customHeight="1" x14ac:dyDescent="0.2">
      <c r="A37">
        <v>24</v>
      </c>
      <c r="B37" s="475"/>
      <c r="C37" s="476"/>
      <c r="D37" s="477">
        <f t="shared" si="3"/>
        <v>0</v>
      </c>
      <c r="E37" s="477">
        <f t="shared" si="3"/>
        <v>0</v>
      </c>
      <c r="F37"/>
      <c r="G37"/>
      <c r="H37" s="477"/>
      <c r="J37"/>
      <c r="K37"/>
      <c r="L37"/>
      <c r="M37"/>
      <c r="N37"/>
    </row>
    <row r="38" spans="1:14" ht="15" customHeight="1" x14ac:dyDescent="0.2">
      <c r="A38">
        <v>25</v>
      </c>
      <c r="B38" s="475">
        <f>'Tabelle 2.3'!J35</f>
        <v>2.1834061135371181</v>
      </c>
      <c r="C38" s="476">
        <f>'Tabelle 3.3'!J35</f>
        <v>14.84375</v>
      </c>
      <c r="D38" s="477">
        <f t="shared" si="3"/>
        <v>2.1834061135371181</v>
      </c>
      <c r="E38" s="477">
        <f t="shared" si="3"/>
        <v>14.84375</v>
      </c>
      <c r="F38" t="str">
        <f t="shared" si="4"/>
        <v/>
      </c>
      <c r="G38" t="str">
        <f t="shared" si="4"/>
        <v/>
      </c>
      <c r="H38" s="477" t="str">
        <f t="shared" si="5"/>
        <v/>
      </c>
      <c r="I38" s="477" t="str">
        <f t="shared" si="5"/>
        <v/>
      </c>
      <c r="J38" t="e">
        <f t="shared" si="6"/>
        <v>#N/A</v>
      </c>
      <c r="K38" t="e">
        <f t="shared" si="7"/>
        <v>#N/A</v>
      </c>
      <c r="L38" t="e">
        <f t="shared" si="8"/>
        <v>#N/A</v>
      </c>
      <c r="M38" t="e">
        <f t="shared" si="9"/>
        <v>#N/A</v>
      </c>
      <c r="N38">
        <v>242</v>
      </c>
    </row>
    <row r="39" spans="1:14" ht="15" customHeight="1" x14ac:dyDescent="0.2">
      <c r="A39">
        <v>26</v>
      </c>
      <c r="B39" s="475">
        <f>'Tabelle 2.3'!J36</f>
        <v>-6.4650576718038186</v>
      </c>
      <c r="C39" s="476">
        <f>'Tabelle 3.3'!J36</f>
        <v>0.20942408376963351</v>
      </c>
      <c r="D39" s="477">
        <f t="shared" si="3"/>
        <v>-6.4650576718038186</v>
      </c>
      <c r="E39" s="477">
        <f t="shared" si="3"/>
        <v>0.20942408376963351</v>
      </c>
      <c r="F39" t="str">
        <f t="shared" si="4"/>
        <v/>
      </c>
      <c r="G39" t="str">
        <f t="shared" si="4"/>
        <v/>
      </c>
      <c r="H39" s="477" t="str">
        <f t="shared" si="5"/>
        <v/>
      </c>
      <c r="I39" s="477" t="str">
        <f t="shared" si="5"/>
        <v/>
      </c>
      <c r="J39" t="e">
        <f t="shared" si="6"/>
        <v>#N/A</v>
      </c>
      <c r="K39" t="e">
        <f t="shared" si="7"/>
        <v>#N/A</v>
      </c>
      <c r="L39" t="e">
        <f t="shared" si="8"/>
        <v>#N/A</v>
      </c>
      <c r="M39" t="e">
        <f t="shared" si="9"/>
        <v>#N/A</v>
      </c>
      <c r="N39">
        <v>253</v>
      </c>
    </row>
    <row r="40" spans="1:14" ht="15" customHeight="1" x14ac:dyDescent="0.2">
      <c r="A40">
        <v>27</v>
      </c>
      <c r="B40" s="475">
        <f>'Tabelle 2.3'!J37</f>
        <v>0.66545854252696002</v>
      </c>
      <c r="C40" s="476">
        <f>'Tabelle 3.3'!J37</f>
        <v>1.2589928057553956</v>
      </c>
      <c r="D40" s="477">
        <f t="shared" si="3"/>
        <v>0.66545854252696002</v>
      </c>
      <c r="E40" s="477">
        <f t="shared" si="3"/>
        <v>1.2589928057553956</v>
      </c>
      <c r="F40" t="str">
        <f t="shared" si="4"/>
        <v/>
      </c>
      <c r="G40" t="str">
        <f t="shared" si="4"/>
        <v/>
      </c>
      <c r="H40" s="477" t="str">
        <f t="shared" si="5"/>
        <v/>
      </c>
      <c r="I40" s="477" t="str">
        <f t="shared" si="5"/>
        <v/>
      </c>
      <c r="J40" t="e">
        <f t="shared" si="6"/>
        <v>#N/A</v>
      </c>
      <c r="K40" t="e">
        <f t="shared" si="7"/>
        <v>#N/A</v>
      </c>
      <c r="L40" t="e">
        <f t="shared" si="8"/>
        <v>#N/A</v>
      </c>
      <c r="M40" t="e">
        <f t="shared" si="9"/>
        <v>#N/A</v>
      </c>
      <c r="N40">
        <v>263</v>
      </c>
    </row>
    <row r="41" spans="1:14" ht="15" customHeight="1" x14ac:dyDescent="0.2">
      <c r="A41">
        <v>28</v>
      </c>
      <c r="B41" s="475" t="e">
        <f>'Tabelle 2.3'!#REF!</f>
        <v>#REF!</v>
      </c>
      <c r="C41" s="476" t="e">
        <f>'Tabelle 3.3'!#REF!</f>
        <v>#REF!</v>
      </c>
      <c r="D41" s="477" t="e">
        <f t="shared" si="3"/>
        <v>#REF!</v>
      </c>
      <c r="E41" s="477" t="e">
        <f t="shared" si="3"/>
        <v>#REF!</v>
      </c>
      <c r="F41" t="str">
        <f t="shared" si="4"/>
        <v/>
      </c>
      <c r="G41" t="str">
        <f t="shared" si="4"/>
        <v/>
      </c>
      <c r="H41" s="477" t="e">
        <f t="shared" si="5"/>
        <v>#REF!</v>
      </c>
      <c r="I41" s="477" t="e">
        <f t="shared" si="5"/>
        <v>#REF!</v>
      </c>
      <c r="J41" t="e">
        <f t="shared" si="6"/>
        <v>#REF!</v>
      </c>
      <c r="K41" t="e">
        <f t="shared" si="7"/>
        <v>#REF!</v>
      </c>
      <c r="L41" t="e">
        <f t="shared" si="8"/>
        <v>#REF!</v>
      </c>
      <c r="M41" t="e">
        <f t="shared" si="9"/>
        <v>#REF!</v>
      </c>
      <c r="N41">
        <v>273</v>
      </c>
    </row>
    <row r="42" spans="1:14" ht="15" customHeight="1" x14ac:dyDescent="0.2">
      <c r="A42">
        <v>29</v>
      </c>
      <c r="B42" s="475" t="e">
        <f>'Tabelle 2.3'!#REF!</f>
        <v>#REF!</v>
      </c>
      <c r="C42" s="476" t="e">
        <f>'Tabelle 3.3'!#REF!</f>
        <v>#REF!</v>
      </c>
      <c r="D42" s="477" t="e">
        <f t="shared" si="3"/>
        <v>#REF!</v>
      </c>
      <c r="E42" s="477" t="e">
        <f t="shared" si="3"/>
        <v>#REF!</v>
      </c>
      <c r="F42" t="str">
        <f t="shared" si="4"/>
        <v/>
      </c>
      <c r="G42" t="str">
        <f t="shared" si="4"/>
        <v/>
      </c>
      <c r="H42" s="477" t="e">
        <f t="shared" si="5"/>
        <v>#REF!</v>
      </c>
      <c r="I42" s="477" t="e">
        <f t="shared" si="5"/>
        <v>#REF!</v>
      </c>
      <c r="J42" t="e">
        <f t="shared" si="6"/>
        <v>#REF!</v>
      </c>
      <c r="K42" t="e">
        <f t="shared" si="7"/>
        <v>#REF!</v>
      </c>
      <c r="L42" t="e">
        <f t="shared" si="8"/>
        <v>#REF!</v>
      </c>
      <c r="M42" t="e">
        <f t="shared" si="9"/>
        <v>#REF!</v>
      </c>
      <c r="N42">
        <v>284</v>
      </c>
    </row>
    <row r="43" spans="1:14" ht="15" customHeight="1" x14ac:dyDescent="0.2">
      <c r="A43">
        <v>30</v>
      </c>
      <c r="B43" s="475" t="e">
        <f>'Tabelle 2.3'!#REF!</f>
        <v>#REF!</v>
      </c>
      <c r="C43" s="476" t="e">
        <f>'Tabelle 3.3'!#REF!</f>
        <v>#REF!</v>
      </c>
      <c r="D43" s="477" t="e">
        <f t="shared" si="3"/>
        <v>#REF!</v>
      </c>
      <c r="E43" s="477" t="e">
        <f t="shared" si="3"/>
        <v>#REF!</v>
      </c>
      <c r="F43" t="str">
        <f t="shared" si="4"/>
        <v/>
      </c>
      <c r="G43" t="str">
        <f t="shared" si="4"/>
        <v/>
      </c>
      <c r="H43" s="477" t="e">
        <f t="shared" si="5"/>
        <v>#REF!</v>
      </c>
      <c r="I43" s="477" t="e">
        <f t="shared" si="5"/>
        <v>#REF!</v>
      </c>
      <c r="J43" t="e">
        <f t="shared" si="6"/>
        <v>#REF!</v>
      </c>
      <c r="K43" t="e">
        <f t="shared" si="7"/>
        <v>#REF!</v>
      </c>
      <c r="L43" t="e">
        <f t="shared" si="8"/>
        <v>#REF!</v>
      </c>
      <c r="M43" t="e">
        <f t="shared" si="9"/>
        <v>#REF!</v>
      </c>
      <c r="N43">
        <v>294</v>
      </c>
    </row>
    <row r="44" spans="1:14" ht="15" customHeight="1" x14ac:dyDescent="0.2">
      <c r="A44">
        <v>31</v>
      </c>
      <c r="B44" s="475" t="e">
        <f>'Tabelle 2.3'!#REF!</f>
        <v>#REF!</v>
      </c>
      <c r="C44" s="476" t="e">
        <f>'Tabelle 3.3'!#REF!</f>
        <v>#REF!</v>
      </c>
      <c r="D44" s="477" t="e">
        <f t="shared" si="3"/>
        <v>#REF!</v>
      </c>
      <c r="E44" s="477" t="e">
        <f t="shared" si="3"/>
        <v>#REF!</v>
      </c>
      <c r="F44" t="str">
        <f t="shared" si="4"/>
        <v/>
      </c>
      <c r="G44" t="str">
        <f t="shared" si="4"/>
        <v/>
      </c>
      <c r="H44" s="477" t="e">
        <f t="shared" si="5"/>
        <v>#REF!</v>
      </c>
      <c r="I44" s="477" t="e">
        <f t="shared" si="5"/>
        <v>#REF!</v>
      </c>
      <c r="J44" t="e">
        <f t="shared" si="6"/>
        <v>#REF!</v>
      </c>
      <c r="K44" t="e">
        <f t="shared" si="7"/>
        <v>#REF!</v>
      </c>
      <c r="L44" t="e">
        <f t="shared" si="8"/>
        <v>#REF!</v>
      </c>
      <c r="M44" t="e">
        <f t="shared" si="9"/>
        <v>#REF!</v>
      </c>
      <c r="N44">
        <v>304</v>
      </c>
    </row>
    <row r="45" spans="1:14" ht="15" customHeight="1" x14ac:dyDescent="0.2">
      <c r="A45">
        <v>32</v>
      </c>
      <c r="B45" s="475" t="e">
        <f>'Tabelle 2.3'!#REF!</f>
        <v>#REF!</v>
      </c>
      <c r="C45" s="476" t="e">
        <f>'Tabelle 3.3'!#REF!</f>
        <v>#REF!</v>
      </c>
      <c r="D45" s="477" t="e">
        <f t="shared" si="3"/>
        <v>#REF!</v>
      </c>
      <c r="E45" s="477" t="e">
        <f t="shared" si="3"/>
        <v>#REF!</v>
      </c>
      <c r="F45" t="str">
        <f t="shared" si="4"/>
        <v/>
      </c>
      <c r="G45" t="str">
        <f t="shared" si="4"/>
        <v/>
      </c>
      <c r="H45" s="477" t="e">
        <f t="shared" si="5"/>
        <v>#REF!</v>
      </c>
      <c r="I45" s="477" t="e">
        <f t="shared" si="5"/>
        <v>#REF!</v>
      </c>
      <c r="J45" t="e">
        <f t="shared" si="6"/>
        <v>#REF!</v>
      </c>
      <c r="K45" t="e">
        <f t="shared" si="7"/>
        <v>#REF!</v>
      </c>
      <c r="L45" t="e">
        <f t="shared" si="8"/>
        <v>#REF!</v>
      </c>
      <c r="M45" t="e">
        <f t="shared" si="9"/>
        <v>#REF!</v>
      </c>
      <c r="N45">
        <v>315</v>
      </c>
    </row>
    <row r="46" spans="1:14" ht="15" customHeight="1" x14ac:dyDescent="0.2">
      <c r="A46">
        <v>33</v>
      </c>
      <c r="B46" s="475">
        <f>'Tabelle 2.3'!J37</f>
        <v>0.66545854252696002</v>
      </c>
      <c r="C46" s="476">
        <f>'Tabelle 3.3'!J37</f>
        <v>1.2589928057553956</v>
      </c>
      <c r="D46" s="477">
        <f t="shared" si="3"/>
        <v>0.66545854252696002</v>
      </c>
      <c r="E46" s="477">
        <f t="shared" si="3"/>
        <v>1.2589928057553956</v>
      </c>
      <c r="F46" t="str">
        <f t="shared" si="4"/>
        <v/>
      </c>
      <c r="G46" t="str">
        <f t="shared" si="4"/>
        <v/>
      </c>
      <c r="H46" s="477" t="str">
        <f t="shared" si="5"/>
        <v/>
      </c>
      <c r="I46" s="477"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9"/>
      <c r="E48"/>
      <c r="F48"/>
      <c r="G48"/>
      <c r="I48"/>
      <c r="J48"/>
      <c r="K48"/>
      <c r="L48"/>
      <c r="M48"/>
      <c r="N48"/>
    </row>
    <row r="49" spans="1:14" ht="15" customHeight="1" x14ac:dyDescent="0.2">
      <c r="A49" s="415" t="s">
        <v>484</v>
      </c>
      <c r="E49"/>
      <c r="F49"/>
      <c r="G49"/>
      <c r="I49"/>
      <c r="J49"/>
      <c r="K49"/>
      <c r="L49"/>
      <c r="M49"/>
      <c r="N49"/>
    </row>
    <row r="50" spans="1:14" ht="15" customHeight="1" x14ac:dyDescent="0.2">
      <c r="A50" s="480" t="s">
        <v>485</v>
      </c>
      <c r="B50" s="473" t="s">
        <v>94</v>
      </c>
      <c r="C50" s="473"/>
      <c r="D50" s="473"/>
      <c r="E50" s="481" t="s">
        <v>486</v>
      </c>
      <c r="F50" s="481"/>
      <c r="G50" s="481"/>
      <c r="H50" s="482" t="s">
        <v>487</v>
      </c>
      <c r="I50" s="481" t="s">
        <v>488</v>
      </c>
      <c r="J50" s="481"/>
      <c r="K50" s="481"/>
      <c r="L50" s="388" t="s">
        <v>489</v>
      </c>
      <c r="M50"/>
      <c r="N50"/>
    </row>
    <row r="51" spans="1:14" ht="39.950000000000003" customHeight="1" x14ac:dyDescent="0.2">
      <c r="A51" s="480"/>
      <c r="B51" s="483">
        <v>76479</v>
      </c>
      <c r="C51" s="483">
        <v>75566</v>
      </c>
      <c r="D51" s="483">
        <v>35950</v>
      </c>
      <c r="E51" s="483" t="s">
        <v>472</v>
      </c>
      <c r="F51" s="483" t="s">
        <v>112</v>
      </c>
      <c r="G51" s="483" t="s">
        <v>113</v>
      </c>
      <c r="H51" s="482"/>
      <c r="I51" s="483" t="s">
        <v>472</v>
      </c>
      <c r="J51" s="483" t="s">
        <v>112</v>
      </c>
      <c r="K51" s="483" t="s">
        <v>113</v>
      </c>
      <c r="L51" s="483" t="s">
        <v>490</v>
      </c>
      <c r="M51" s="483"/>
      <c r="N51" s="483"/>
    </row>
    <row r="52" spans="1:14" ht="15" customHeight="1" x14ac:dyDescent="0.2">
      <c r="A52" s="484" t="s">
        <v>491</v>
      </c>
      <c r="B52" s="485">
        <v>56538</v>
      </c>
      <c r="C52" s="485">
        <v>4543</v>
      </c>
      <c r="D52" s="485">
        <v>1848</v>
      </c>
      <c r="E52" s="477">
        <f>IF($A$52=37802,IF(COUNTBLANK(B$52:B$71)&gt;0,#N/A,B52/B$52*100),IF(COUNTBLANK(B$52:B$76)&gt;0,#N/A,B52/B$52*100))</f>
        <v>100</v>
      </c>
      <c r="F52" s="477">
        <f>IF($A$52=37802,IF(COUNTBLANK(C$52:C$71)&gt;0,#N/A,C52/C$52*100),IF(COUNTBLANK(C$52:C$76)&gt;0,#N/A,C52/C$52*100))</f>
        <v>100</v>
      </c>
      <c r="G52" s="477">
        <f>IF($A$52=37802,IF(COUNTBLANK(D$52:D$71)&gt;0,#N/A,D52/D$52*100),IF(COUNTBLANK(D$52:D$76)&gt;0,#N/A,D52/D$52*100))</f>
        <v>100</v>
      </c>
      <c r="H52" s="486" t="str">
        <f>IF(ISERROR(L52)=TRUE,IF(MONTH(A52)=MONTH(MAX(A$52:A$76)),A52,""),"")</f>
        <v/>
      </c>
      <c r="I52" s="477" t="str">
        <f>IF($H52&lt;&gt;"",E52,"")</f>
        <v/>
      </c>
      <c r="J52" s="477" t="str">
        <f>IF($H52&lt;&gt;"",F52,"")</f>
        <v/>
      </c>
      <c r="K52" s="477" t="str">
        <f t="shared" ref="J52:K67" si="10">IF($H52&lt;&gt;"",G52,"")</f>
        <v/>
      </c>
      <c r="L52" s="477" t="e">
        <f>IF(A$52=37802,IF(AND(COUNTBLANK(B$52:B$71)&lt;&gt;0,COUNTBLANK(C$52:C$71)&lt;&gt;0,COUNTBLANK(D$52:D$71)&lt;&gt;0),135,#N/A),IF(AND(COUNTBLANK(B$52:B$76)&lt;&gt;0,COUNTBLANK(C$52:C$76)&lt;&gt;0,COUNTBLANK(D$52:D$76)&lt;&gt;0),135,#N/A))</f>
        <v>#N/A</v>
      </c>
    </row>
    <row r="53" spans="1:14" ht="15" customHeight="1" x14ac:dyDescent="0.2">
      <c r="A53" s="484" t="s">
        <v>492</v>
      </c>
      <c r="B53" s="485">
        <v>56293</v>
      </c>
      <c r="C53" s="485">
        <v>4366</v>
      </c>
      <c r="D53" s="485">
        <v>1715</v>
      </c>
      <c r="E53" s="477">
        <f t="shared" ref="E53:G71" si="11">IF($A$52=37802,IF(COUNTBLANK(B$52:B$71)&gt;0,#N/A,B53/B$52*100),IF(COUNTBLANK(B$52:B$76)&gt;0,#N/A,B53/B$52*100))</f>
        <v>99.566663129222817</v>
      </c>
      <c r="F53" s="477">
        <f t="shared" si="11"/>
        <v>96.103896103896105</v>
      </c>
      <c r="G53" s="477">
        <f t="shared" si="11"/>
        <v>92.803030303030297</v>
      </c>
      <c r="H53" s="486" t="str">
        <f>IF(ISERROR(L53)=TRUE,IF(MONTH(A53)=MONTH(MAX(A$52:A$76)),A53,""),"")</f>
        <v/>
      </c>
      <c r="I53" s="477" t="str">
        <f t="shared" ref="I53:K76" si="12">IF($H53&lt;&gt;"",E53,"")</f>
        <v/>
      </c>
      <c r="J53" s="477" t="str">
        <f t="shared" si="10"/>
        <v/>
      </c>
      <c r="K53" s="477" t="str">
        <f t="shared" si="10"/>
        <v/>
      </c>
      <c r="L53" s="477" t="e">
        <f t="shared" ref="L53:L76" si="13">IF(A$52=37802,IF(AND(COUNTBLANK(B$52:B$71)&lt;&gt;0,COUNTBLANK(C$52:C$71)&lt;&gt;0,COUNTBLANK(D$52:D$71)&lt;&gt;0),135,#N/A),IF(AND(COUNTBLANK(B$52:B$76)&lt;&gt;0,COUNTBLANK(C$52:C$76)&lt;&gt;0,COUNTBLANK(D$52:D$76)&lt;&gt;0),135,#N/A))</f>
        <v>#N/A</v>
      </c>
    </row>
    <row r="54" spans="1:14" ht="15" customHeight="1" x14ac:dyDescent="0.2">
      <c r="A54" s="487" t="s">
        <v>493</v>
      </c>
      <c r="B54" s="485">
        <v>55887</v>
      </c>
      <c r="C54" s="485">
        <v>4285</v>
      </c>
      <c r="D54" s="485">
        <v>1706</v>
      </c>
      <c r="E54" s="477">
        <f t="shared" si="11"/>
        <v>98.848562029077797</v>
      </c>
      <c r="F54" s="477">
        <f t="shared" si="11"/>
        <v>94.320933303984162</v>
      </c>
      <c r="G54" s="477">
        <f t="shared" si="11"/>
        <v>92.316017316017323</v>
      </c>
      <c r="H54" s="486" t="str">
        <f>IF(ISERROR(L54)=TRUE,IF(MONTH(A54)=MONTH(MAX(A$52:A$76)),A54,""),"")</f>
        <v/>
      </c>
      <c r="I54" s="477" t="str">
        <f t="shared" si="12"/>
        <v/>
      </c>
      <c r="J54" s="477" t="str">
        <f t="shared" si="10"/>
        <v/>
      </c>
      <c r="K54" s="477" t="str">
        <f t="shared" si="10"/>
        <v/>
      </c>
      <c r="L54" s="477" t="e">
        <f t="shared" si="13"/>
        <v>#N/A</v>
      </c>
    </row>
    <row r="55" spans="1:14" ht="15" customHeight="1" x14ac:dyDescent="0.2">
      <c r="A55" s="487">
        <v>44075</v>
      </c>
      <c r="B55" s="485">
        <v>56576</v>
      </c>
      <c r="C55" s="485">
        <v>4373</v>
      </c>
      <c r="D55" s="485">
        <v>1803</v>
      </c>
      <c r="E55" s="477">
        <f t="shared" si="11"/>
        <v>100.06721143301851</v>
      </c>
      <c r="F55" s="477">
        <f t="shared" si="11"/>
        <v>96.257979308826762</v>
      </c>
      <c r="G55" s="477">
        <f t="shared" si="11"/>
        <v>97.564935064935071</v>
      </c>
      <c r="H55" s="486">
        <f>IF(ISERROR(L55)=TRUE,IF(MONTH(A55)=MONTH(MAX(A$52:A$76)),A55,""),"")</f>
        <v>44075</v>
      </c>
      <c r="I55" s="477">
        <f t="shared" si="12"/>
        <v>100.06721143301851</v>
      </c>
      <c r="J55" s="477">
        <f t="shared" si="10"/>
        <v>96.257979308826762</v>
      </c>
      <c r="K55" s="477">
        <f t="shared" si="10"/>
        <v>97.564935064935071</v>
      </c>
      <c r="L55" s="477" t="e">
        <f t="shared" si="13"/>
        <v>#N/A</v>
      </c>
    </row>
    <row r="56" spans="1:14" ht="15" customHeight="1" x14ac:dyDescent="0.2">
      <c r="A56" s="487" t="s">
        <v>494</v>
      </c>
      <c r="B56" s="485">
        <v>56438</v>
      </c>
      <c r="C56" s="485">
        <v>4177</v>
      </c>
      <c r="D56" s="485">
        <v>1813</v>
      </c>
      <c r="E56" s="477">
        <f t="shared" si="11"/>
        <v>99.823127807846049</v>
      </c>
      <c r="F56" s="477">
        <f t="shared" si="11"/>
        <v>91.943649570768216</v>
      </c>
      <c r="G56" s="477">
        <f t="shared" si="11"/>
        <v>98.106060606060609</v>
      </c>
      <c r="H56" s="486" t="str">
        <f t="shared" ref="H56:H71" si="14">IF(ISERROR(L56)=TRUE,IF(MONTH(A56)=MONTH(MAX(A$52:A$76)),A56,""),"")</f>
        <v/>
      </c>
      <c r="I56" s="477" t="str">
        <f t="shared" si="12"/>
        <v/>
      </c>
      <c r="J56" s="477" t="str">
        <f t="shared" si="10"/>
        <v/>
      </c>
      <c r="K56" s="477" t="str">
        <f t="shared" si="10"/>
        <v/>
      </c>
      <c r="L56" s="477" t="e">
        <f t="shared" si="13"/>
        <v>#N/A</v>
      </c>
    </row>
    <row r="57" spans="1:14" ht="15" customHeight="1" x14ac:dyDescent="0.2">
      <c r="A57" s="487" t="s">
        <v>495</v>
      </c>
      <c r="B57" s="485">
        <v>56282</v>
      </c>
      <c r="C57" s="485">
        <v>4071</v>
      </c>
      <c r="D57" s="485">
        <v>1805</v>
      </c>
      <c r="E57" s="477">
        <f t="shared" si="11"/>
        <v>99.547207188085878</v>
      </c>
      <c r="F57" s="477">
        <f t="shared" si="11"/>
        <v>89.610389610389603</v>
      </c>
      <c r="G57" s="477">
        <f t="shared" si="11"/>
        <v>97.673160173160184</v>
      </c>
      <c r="H57" s="486" t="str">
        <f t="shared" si="14"/>
        <v/>
      </c>
      <c r="I57" s="477" t="str">
        <f t="shared" si="12"/>
        <v/>
      </c>
      <c r="J57" s="477" t="str">
        <f t="shared" si="10"/>
        <v/>
      </c>
      <c r="K57" s="477" t="str">
        <f t="shared" si="10"/>
        <v/>
      </c>
      <c r="L57" s="477" t="e">
        <f t="shared" si="13"/>
        <v>#N/A</v>
      </c>
    </row>
    <row r="58" spans="1:14" ht="15" customHeight="1" x14ac:dyDescent="0.2">
      <c r="A58" s="487" t="s">
        <v>496</v>
      </c>
      <c r="B58" s="485">
        <v>56628</v>
      </c>
      <c r="C58" s="485">
        <v>4348</v>
      </c>
      <c r="D58" s="485">
        <v>1995</v>
      </c>
      <c r="E58" s="477">
        <f t="shared" si="11"/>
        <v>100.15918497293856</v>
      </c>
      <c r="F58" s="477">
        <f t="shared" si="11"/>
        <v>95.707682148360121</v>
      </c>
      <c r="G58" s="477">
        <f t="shared" si="11"/>
        <v>107.95454545454545</v>
      </c>
      <c r="H58" s="486" t="str">
        <f t="shared" si="14"/>
        <v/>
      </c>
      <c r="I58" s="477" t="str">
        <f t="shared" si="12"/>
        <v/>
      </c>
      <c r="J58" s="477" t="str">
        <f t="shared" si="10"/>
        <v/>
      </c>
      <c r="K58" s="477" t="str">
        <f t="shared" si="10"/>
        <v/>
      </c>
      <c r="L58" s="477" t="e">
        <f t="shared" si="13"/>
        <v>#N/A</v>
      </c>
    </row>
    <row r="59" spans="1:14" ht="15" customHeight="1" x14ac:dyDescent="0.2">
      <c r="A59" s="487">
        <v>44440</v>
      </c>
      <c r="B59" s="485">
        <v>57311</v>
      </c>
      <c r="C59" s="485">
        <v>4375</v>
      </c>
      <c r="D59" s="485">
        <v>2106</v>
      </c>
      <c r="E59" s="477">
        <f t="shared" si="11"/>
        <v>101.36722204535002</v>
      </c>
      <c r="F59" s="477">
        <f t="shared" si="11"/>
        <v>96.302003081664097</v>
      </c>
      <c r="G59" s="477">
        <f t="shared" si="11"/>
        <v>113.96103896103895</v>
      </c>
      <c r="H59" s="486">
        <f t="shared" si="14"/>
        <v>44440</v>
      </c>
      <c r="I59" s="477">
        <f t="shared" si="12"/>
        <v>101.36722204535002</v>
      </c>
      <c r="J59" s="477">
        <f t="shared" si="10"/>
        <v>96.302003081664097</v>
      </c>
      <c r="K59" s="477">
        <f t="shared" si="10"/>
        <v>113.96103896103895</v>
      </c>
      <c r="L59" s="477" t="e">
        <f t="shared" si="13"/>
        <v>#N/A</v>
      </c>
    </row>
    <row r="60" spans="1:14" ht="15" customHeight="1" x14ac:dyDescent="0.2">
      <c r="A60" s="487" t="s">
        <v>497</v>
      </c>
      <c r="B60" s="485">
        <v>56800</v>
      </c>
      <c r="C60" s="485">
        <v>4294</v>
      </c>
      <c r="D60" s="485">
        <v>2116</v>
      </c>
      <c r="E60" s="477">
        <f t="shared" si="11"/>
        <v>100.46340514344334</v>
      </c>
      <c r="F60" s="477">
        <f t="shared" si="11"/>
        <v>94.51904028175214</v>
      </c>
      <c r="G60" s="477">
        <f t="shared" si="11"/>
        <v>114.5021645021645</v>
      </c>
      <c r="H60" s="486" t="str">
        <f t="shared" si="14"/>
        <v/>
      </c>
      <c r="I60" s="477" t="str">
        <f t="shared" si="12"/>
        <v/>
      </c>
      <c r="J60" s="477" t="str">
        <f t="shared" si="10"/>
        <v/>
      </c>
      <c r="K60" s="477" t="str">
        <f t="shared" si="10"/>
        <v/>
      </c>
      <c r="L60" s="477" t="e">
        <f t="shared" si="13"/>
        <v>#N/A</v>
      </c>
    </row>
    <row r="61" spans="1:14" ht="15" customHeight="1" x14ac:dyDescent="0.2">
      <c r="A61" s="487" t="s">
        <v>498</v>
      </c>
      <c r="B61" s="485">
        <v>56597</v>
      </c>
      <c r="C61" s="485">
        <v>4298</v>
      </c>
      <c r="D61" s="485">
        <v>2093</v>
      </c>
      <c r="E61" s="477">
        <f t="shared" si="11"/>
        <v>100.10435459337084</v>
      </c>
      <c r="F61" s="477">
        <f t="shared" si="11"/>
        <v>94.60708782742681</v>
      </c>
      <c r="G61" s="477">
        <f t="shared" si="11"/>
        <v>113.25757575757575</v>
      </c>
      <c r="H61" s="486" t="str">
        <f t="shared" si="14"/>
        <v/>
      </c>
      <c r="I61" s="477" t="str">
        <f t="shared" si="12"/>
        <v/>
      </c>
      <c r="J61" s="477" t="str">
        <f t="shared" si="10"/>
        <v/>
      </c>
      <c r="K61" s="477" t="str">
        <f t="shared" si="10"/>
        <v/>
      </c>
      <c r="L61" s="477" t="e">
        <f t="shared" si="13"/>
        <v>#N/A</v>
      </c>
    </row>
    <row r="62" spans="1:14" ht="15" customHeight="1" x14ac:dyDescent="0.2">
      <c r="A62" s="487" t="s">
        <v>499</v>
      </c>
      <c r="B62" s="485">
        <v>56620</v>
      </c>
      <c r="C62" s="485">
        <v>4477</v>
      </c>
      <c r="D62" s="485">
        <v>2193</v>
      </c>
      <c r="E62" s="477">
        <f t="shared" si="11"/>
        <v>100.14503519756623</v>
      </c>
      <c r="F62" s="477">
        <f t="shared" si="11"/>
        <v>98.54721549636804</v>
      </c>
      <c r="G62" s="477">
        <f t="shared" si="11"/>
        <v>118.66883116883118</v>
      </c>
      <c r="H62" s="486" t="str">
        <f t="shared" si="14"/>
        <v/>
      </c>
      <c r="I62" s="477" t="str">
        <f t="shared" si="12"/>
        <v/>
      </c>
      <c r="J62" s="477" t="str">
        <f t="shared" si="10"/>
        <v/>
      </c>
      <c r="K62" s="477" t="str">
        <f t="shared" si="10"/>
        <v/>
      </c>
      <c r="L62" s="477" t="e">
        <f t="shared" si="13"/>
        <v>#N/A</v>
      </c>
    </row>
    <row r="63" spans="1:14" ht="15" customHeight="1" x14ac:dyDescent="0.2">
      <c r="A63" s="487">
        <v>44805</v>
      </c>
      <c r="B63" s="485">
        <v>57423</v>
      </c>
      <c r="C63" s="485">
        <v>4430</v>
      </c>
      <c r="D63" s="485">
        <v>2252</v>
      </c>
      <c r="E63" s="477">
        <f t="shared" si="11"/>
        <v>101.56531890056246</v>
      </c>
      <c r="F63" s="477">
        <f t="shared" si="11"/>
        <v>97.512656834690731</v>
      </c>
      <c r="G63" s="477">
        <f t="shared" si="11"/>
        <v>121.86147186147187</v>
      </c>
      <c r="H63" s="486">
        <f t="shared" si="14"/>
        <v>44805</v>
      </c>
      <c r="I63" s="477">
        <f t="shared" si="12"/>
        <v>101.56531890056246</v>
      </c>
      <c r="J63" s="477">
        <f t="shared" si="10"/>
        <v>97.512656834690731</v>
      </c>
      <c r="K63" s="477">
        <f t="shared" si="10"/>
        <v>121.86147186147187</v>
      </c>
      <c r="L63" s="477" t="e">
        <f t="shared" si="13"/>
        <v>#N/A</v>
      </c>
    </row>
    <row r="64" spans="1:14" ht="15" customHeight="1" x14ac:dyDescent="0.2">
      <c r="A64" s="487" t="s">
        <v>500</v>
      </c>
      <c r="B64" s="485">
        <v>56912</v>
      </c>
      <c r="C64" s="485">
        <v>4411</v>
      </c>
      <c r="D64" s="485">
        <v>2284</v>
      </c>
      <c r="E64" s="477">
        <f t="shared" si="11"/>
        <v>100.66150199865578</v>
      </c>
      <c r="F64" s="477">
        <f t="shared" si="11"/>
        <v>97.094430992736079</v>
      </c>
      <c r="G64" s="477">
        <f t="shared" si="11"/>
        <v>123.59307359307358</v>
      </c>
      <c r="H64" s="486" t="str">
        <f t="shared" si="14"/>
        <v/>
      </c>
      <c r="I64" s="477" t="str">
        <f t="shared" si="12"/>
        <v/>
      </c>
      <c r="J64" s="477" t="str">
        <f t="shared" si="10"/>
        <v/>
      </c>
      <c r="K64" s="477" t="str">
        <f t="shared" si="10"/>
        <v/>
      </c>
      <c r="L64" s="477" t="e">
        <f t="shared" si="13"/>
        <v>#N/A</v>
      </c>
    </row>
    <row r="65" spans="1:12" ht="15" customHeight="1" x14ac:dyDescent="0.2">
      <c r="A65" s="487" t="s">
        <v>501</v>
      </c>
      <c r="B65" s="485">
        <v>56014</v>
      </c>
      <c r="C65" s="485">
        <v>4174</v>
      </c>
      <c r="D65" s="485">
        <v>2136</v>
      </c>
      <c r="E65" s="477">
        <f t="shared" si="11"/>
        <v>99.073189713113308</v>
      </c>
      <c r="F65" s="477">
        <f t="shared" si="11"/>
        <v>91.877613911512213</v>
      </c>
      <c r="G65" s="477">
        <f t="shared" si="11"/>
        <v>115.58441558441559</v>
      </c>
      <c r="H65" s="486" t="str">
        <f t="shared" si="14"/>
        <v/>
      </c>
      <c r="I65" s="477" t="str">
        <f t="shared" si="12"/>
        <v/>
      </c>
      <c r="J65" s="477" t="str">
        <f t="shared" si="10"/>
        <v/>
      </c>
      <c r="K65" s="477" t="str">
        <f t="shared" si="10"/>
        <v/>
      </c>
      <c r="L65" s="477" t="e">
        <f t="shared" si="13"/>
        <v>#N/A</v>
      </c>
    </row>
    <row r="66" spans="1:12" ht="15" customHeight="1" x14ac:dyDescent="0.2">
      <c r="A66" s="487" t="s">
        <v>502</v>
      </c>
      <c r="B66" s="485">
        <v>56040</v>
      </c>
      <c r="C66" s="485">
        <v>4308</v>
      </c>
      <c r="D66" s="485">
        <v>2212</v>
      </c>
      <c r="E66" s="477">
        <f t="shared" si="11"/>
        <v>99.119176483073332</v>
      </c>
      <c r="F66" s="477">
        <f t="shared" si="11"/>
        <v>94.827206691613469</v>
      </c>
      <c r="G66" s="477">
        <f t="shared" si="11"/>
        <v>119.6969696969697</v>
      </c>
      <c r="H66" s="486" t="str">
        <f t="shared" si="14"/>
        <v/>
      </c>
      <c r="I66" s="477" t="str">
        <f t="shared" si="12"/>
        <v/>
      </c>
      <c r="J66" s="477" t="str">
        <f t="shared" si="10"/>
        <v/>
      </c>
      <c r="K66" s="477" t="str">
        <f t="shared" si="10"/>
        <v/>
      </c>
      <c r="L66" s="477" t="e">
        <f t="shared" si="13"/>
        <v>#N/A</v>
      </c>
    </row>
    <row r="67" spans="1:12" ht="15" customHeight="1" x14ac:dyDescent="0.2">
      <c r="A67" s="487">
        <v>45170</v>
      </c>
      <c r="B67" s="485">
        <v>56963</v>
      </c>
      <c r="C67" s="485">
        <v>4349</v>
      </c>
      <c r="D67" s="485">
        <v>2326</v>
      </c>
      <c r="E67" s="477">
        <f t="shared" si="11"/>
        <v>100.75170681665429</v>
      </c>
      <c r="F67" s="477">
        <f t="shared" si="11"/>
        <v>95.729694034778774</v>
      </c>
      <c r="G67" s="477">
        <f t="shared" si="11"/>
        <v>125.86580086580086</v>
      </c>
      <c r="H67" s="486">
        <f t="shared" si="14"/>
        <v>45170</v>
      </c>
      <c r="I67" s="477">
        <f t="shared" si="12"/>
        <v>100.75170681665429</v>
      </c>
      <c r="J67" s="477">
        <f t="shared" si="10"/>
        <v>95.729694034778774</v>
      </c>
      <c r="K67" s="477">
        <f t="shared" si="10"/>
        <v>125.86580086580086</v>
      </c>
      <c r="L67" s="477" t="e">
        <f t="shared" si="13"/>
        <v>#N/A</v>
      </c>
    </row>
    <row r="68" spans="1:12" ht="15" customHeight="1" x14ac:dyDescent="0.2">
      <c r="A68" s="487" t="s">
        <v>503</v>
      </c>
      <c r="B68" s="485">
        <v>56746</v>
      </c>
      <c r="C68" s="485">
        <v>4322</v>
      </c>
      <c r="D68" s="485">
        <v>2338</v>
      </c>
      <c r="E68" s="477">
        <f t="shared" si="11"/>
        <v>100.36789415968022</v>
      </c>
      <c r="F68" s="477">
        <f t="shared" si="11"/>
        <v>95.135373101474798</v>
      </c>
      <c r="G68" s="477">
        <f t="shared" si="11"/>
        <v>126.51515151515152</v>
      </c>
      <c r="H68" s="486" t="str">
        <f t="shared" si="14"/>
        <v/>
      </c>
      <c r="I68" s="477" t="str">
        <f t="shared" si="12"/>
        <v/>
      </c>
      <c r="J68" s="477" t="str">
        <f t="shared" si="12"/>
        <v/>
      </c>
      <c r="K68" s="477" t="str">
        <f t="shared" si="12"/>
        <v/>
      </c>
      <c r="L68" s="477" t="e">
        <f t="shared" si="13"/>
        <v>#N/A</v>
      </c>
    </row>
    <row r="69" spans="1:12" ht="15" customHeight="1" x14ac:dyDescent="0.2">
      <c r="A69" s="487" t="s">
        <v>504</v>
      </c>
      <c r="B69" s="485">
        <v>56280</v>
      </c>
      <c r="C69" s="485">
        <v>4243</v>
      </c>
      <c r="D69" s="485">
        <v>2313</v>
      </c>
      <c r="E69" s="477">
        <f t="shared" si="11"/>
        <v>99.54366974424282</v>
      </c>
      <c r="F69" s="477">
        <f t="shared" si="11"/>
        <v>93.396434074400176</v>
      </c>
      <c r="G69" s="477">
        <f t="shared" si="11"/>
        <v>125.16233766233766</v>
      </c>
      <c r="H69" s="486" t="str">
        <f t="shared" si="14"/>
        <v/>
      </c>
      <c r="I69" s="477" t="str">
        <f t="shared" si="12"/>
        <v/>
      </c>
      <c r="J69" s="477" t="str">
        <f t="shared" si="12"/>
        <v/>
      </c>
      <c r="K69" s="477" t="str">
        <f t="shared" si="12"/>
        <v/>
      </c>
      <c r="L69" s="477" t="e">
        <f t="shared" si="13"/>
        <v>#N/A</v>
      </c>
    </row>
    <row r="70" spans="1:12" ht="15" customHeight="1" x14ac:dyDescent="0.2">
      <c r="A70" s="487" t="s">
        <v>505</v>
      </c>
      <c r="B70" s="485">
        <v>56176</v>
      </c>
      <c r="C70" s="485">
        <v>4360</v>
      </c>
      <c r="D70" s="485">
        <v>2360</v>
      </c>
      <c r="E70" s="477">
        <f t="shared" si="11"/>
        <v>99.35972266440271</v>
      </c>
      <c r="F70" s="477">
        <f t="shared" si="11"/>
        <v>95.971824785384115</v>
      </c>
      <c r="G70" s="477">
        <f t="shared" si="11"/>
        <v>127.70562770562771</v>
      </c>
      <c r="H70" s="486" t="str">
        <f t="shared" si="14"/>
        <v/>
      </c>
      <c r="I70" s="477" t="str">
        <f t="shared" si="12"/>
        <v/>
      </c>
      <c r="J70" s="477" t="str">
        <f t="shared" si="12"/>
        <v/>
      </c>
      <c r="K70" s="477" t="str">
        <f t="shared" si="12"/>
        <v/>
      </c>
      <c r="L70" s="477" t="e">
        <f t="shared" si="13"/>
        <v>#N/A</v>
      </c>
    </row>
    <row r="71" spans="1:12" ht="15" customHeight="1" x14ac:dyDescent="0.2">
      <c r="A71" s="487">
        <v>45536</v>
      </c>
      <c r="B71" s="485">
        <v>56670</v>
      </c>
      <c r="C71" s="485">
        <v>4273</v>
      </c>
      <c r="D71" s="485">
        <v>2475</v>
      </c>
      <c r="E71" s="477">
        <f t="shared" si="11"/>
        <v>100.23347129364322</v>
      </c>
      <c r="F71" s="477">
        <f t="shared" si="11"/>
        <v>94.056790666960154</v>
      </c>
      <c r="G71" s="477">
        <f t="shared" si="11"/>
        <v>133.92857142857142</v>
      </c>
      <c r="H71" s="486">
        <f t="shared" si="14"/>
        <v>45536</v>
      </c>
      <c r="I71" s="477">
        <f t="shared" si="12"/>
        <v>100.23347129364322</v>
      </c>
      <c r="J71" s="477">
        <f t="shared" si="12"/>
        <v>94.056790666960154</v>
      </c>
      <c r="K71" s="477">
        <f t="shared" si="12"/>
        <v>133.92857142857142</v>
      </c>
      <c r="L71" s="477" t="e">
        <f t="shared" si="13"/>
        <v>#N/A</v>
      </c>
    </row>
    <row r="72" spans="1:12" ht="15" customHeight="1" x14ac:dyDescent="0.2">
      <c r="A72" s="487" t="s">
        <v>506</v>
      </c>
      <c r="B72" s="485">
        <v>55440</v>
      </c>
      <c r="C72" s="485">
        <v>4277</v>
      </c>
      <c r="D72" s="485">
        <v>2494</v>
      </c>
      <c r="E72" s="488">
        <f t="shared" ref="E72:G76" si="15">IF($A$52=37802,IF(COUNTBLANK(B$52:B$71)&gt;0,#N/A,IF(ISBLANK(B72)=FALSE,B72/B$52*100,#N/A)),IF(COUNTBLANK(B$52:B$76)&gt;0,#N/A,B72/B$52*100))</f>
        <v>98.057943330149627</v>
      </c>
      <c r="F72" s="488">
        <f t="shared" si="15"/>
        <v>94.144838212634824</v>
      </c>
      <c r="G72" s="488">
        <f t="shared" si="15"/>
        <v>134.95670995670997</v>
      </c>
      <c r="H72" s="489" t="str">
        <f>IF(A$52=37802,IF(ISERROR(L72)=TRUE,IF(ISBLANK(A72)=FALSE,IF(MONTH(A72)=MONTH(MAX(A$52:A$76)),A72,""),""),""),IF(ISERROR(L72)=TRUE,IF(MONTH(A72)=MONTH(MAX(A$52:A$76)),A72,""),""))</f>
        <v/>
      </c>
      <c r="I72" s="477" t="str">
        <f t="shared" si="12"/>
        <v/>
      </c>
      <c r="J72" s="477" t="str">
        <f t="shared" si="12"/>
        <v/>
      </c>
      <c r="K72" s="477" t="str">
        <f t="shared" si="12"/>
        <v/>
      </c>
      <c r="L72" s="477" t="e">
        <f t="shared" si="13"/>
        <v>#N/A</v>
      </c>
    </row>
    <row r="73" spans="1:12" ht="15" customHeight="1" x14ac:dyDescent="0.2">
      <c r="A73" s="487" t="s">
        <v>507</v>
      </c>
      <c r="B73" s="485">
        <v>54759</v>
      </c>
      <c r="C73" s="485">
        <v>4230</v>
      </c>
      <c r="D73" s="485">
        <v>2489</v>
      </c>
      <c r="E73" s="488">
        <f t="shared" si="15"/>
        <v>96.853443701581227</v>
      </c>
      <c r="F73" s="488">
        <f t="shared" si="15"/>
        <v>93.110279550957515</v>
      </c>
      <c r="G73" s="488">
        <f t="shared" si="15"/>
        <v>134.68614718614717</v>
      </c>
      <c r="H73" s="489" t="str">
        <f>IF(A$52=37802,IF(ISERROR(L73)=TRUE,IF(ISBLANK(A73)=FALSE,IF(MONTH(A73)=MONTH(MAX(A$52:A$76)),A73,""),""),""),IF(ISERROR(L73)=TRUE,IF(MONTH(A73)=MONTH(MAX(A$52:A$76)),A73,""),""))</f>
        <v/>
      </c>
      <c r="I73" s="477" t="str">
        <f t="shared" si="12"/>
        <v/>
      </c>
      <c r="J73" s="477" t="str">
        <f t="shared" si="12"/>
        <v/>
      </c>
      <c r="K73" s="477" t="str">
        <f t="shared" si="12"/>
        <v/>
      </c>
      <c r="L73" s="477" t="e">
        <f t="shared" si="13"/>
        <v>#N/A</v>
      </c>
    </row>
    <row r="74" spans="1:12" ht="15" customHeight="1" x14ac:dyDescent="0.2">
      <c r="A74" s="487" t="s">
        <v>508</v>
      </c>
      <c r="B74" s="485">
        <v>54791</v>
      </c>
      <c r="C74" s="485">
        <v>4409</v>
      </c>
      <c r="D74" s="485">
        <v>2553</v>
      </c>
      <c r="E74" s="488">
        <f t="shared" si="15"/>
        <v>96.91004280307051</v>
      </c>
      <c r="F74" s="488">
        <f t="shared" si="15"/>
        <v>97.050407219898744</v>
      </c>
      <c r="G74" s="488">
        <f t="shared" si="15"/>
        <v>138.14935064935065</v>
      </c>
      <c r="H74" s="489" t="str">
        <f>IF(A$52=37802,IF(ISERROR(L74)=TRUE,IF(ISBLANK(A74)=FALSE,IF(MONTH(A74)=MONTH(MAX(A$52:A$76)),A74,""),""),""),IF(ISERROR(L74)=TRUE,IF(MONTH(A74)=MONTH(MAX(A$52:A$76)),A74,""),""))</f>
        <v/>
      </c>
      <c r="I74" s="477" t="str">
        <f t="shared" si="12"/>
        <v/>
      </c>
      <c r="J74" s="477" t="str">
        <f t="shared" si="12"/>
        <v/>
      </c>
      <c r="K74" s="477" t="str">
        <f t="shared" si="12"/>
        <v/>
      </c>
      <c r="L74" s="477" t="e">
        <f t="shared" si="13"/>
        <v>#N/A</v>
      </c>
    </row>
    <row r="75" spans="1:12" ht="15" customHeight="1" x14ac:dyDescent="0.2">
      <c r="A75" s="487">
        <v>45901</v>
      </c>
      <c r="B75" s="485">
        <v>55297</v>
      </c>
      <c r="C75" s="485">
        <v>4318</v>
      </c>
      <c r="D75" s="485">
        <v>2648</v>
      </c>
      <c r="E75" s="488">
        <f t="shared" si="15"/>
        <v>97.805016095369496</v>
      </c>
      <c r="F75" s="488">
        <f t="shared" si="15"/>
        <v>95.047325555800128</v>
      </c>
      <c r="G75" s="488">
        <f t="shared" si="15"/>
        <v>143.29004329004329</v>
      </c>
      <c r="H75" s="489">
        <f>IF(A$52=37802,IF(ISERROR(L75)=TRUE,IF(ISBLANK(A75)=FALSE,IF(MONTH(A75)=MONTH(MAX(A$52:A$76)),A75,""),""),""),IF(ISERROR(L75)=TRUE,IF(MONTH(A75)=MONTH(MAX(A$52:A$76)),A75,""),""))</f>
        <v>45901</v>
      </c>
      <c r="I75" s="477">
        <f t="shared" si="12"/>
        <v>97.805016095369496</v>
      </c>
      <c r="J75" s="477">
        <f t="shared" si="12"/>
        <v>95.047325555800128</v>
      </c>
      <c r="K75" s="477">
        <f t="shared" si="12"/>
        <v>143.29004329004329</v>
      </c>
      <c r="L75" s="477" t="e">
        <f t="shared" si="13"/>
        <v>#N/A</v>
      </c>
    </row>
    <row r="76" spans="1:12" ht="15" customHeight="1" x14ac:dyDescent="0.2">
      <c r="A76" s="487" t="s">
        <v>509</v>
      </c>
      <c r="B76" s="485">
        <v>54356</v>
      </c>
      <c r="C76" s="490">
        <v>4250</v>
      </c>
      <c r="D76" s="490">
        <v>2631</v>
      </c>
      <c r="E76" s="488">
        <f t="shared" si="15"/>
        <v>96.140648767200815</v>
      </c>
      <c r="F76" s="488">
        <f t="shared" si="15"/>
        <v>93.550517279330833</v>
      </c>
      <c r="G76" s="488">
        <f t="shared" si="15"/>
        <v>142.37012987012986</v>
      </c>
      <c r="H76" s="489" t="str">
        <f>IF(A$52=37802,IF(ISERROR(L76)=TRUE,IF(ISBLANK(A76)=FALSE,IF(MONTH(A76)=MONTH(MAX(A$52:A$76)),A76,""),""),""),IF(ISERROR(L76)=TRUE,IF(MONTH(A76)=MONTH(MAX(A$52:A$76)),A76,""),""))</f>
        <v/>
      </c>
      <c r="I76" s="477" t="str">
        <f t="shared" si="12"/>
        <v/>
      </c>
      <c r="J76" s="477" t="str">
        <f t="shared" si="12"/>
        <v/>
      </c>
      <c r="K76" s="477" t="str">
        <f t="shared" si="12"/>
        <v/>
      </c>
      <c r="L76" s="477" t="e">
        <f t="shared" si="13"/>
        <v>#N/A</v>
      </c>
    </row>
    <row r="78" spans="1:12" ht="15" customHeight="1" x14ac:dyDescent="0.2">
      <c r="I78" s="477">
        <f>IF(I76&lt;&gt;"",I76,IF(I75&lt;&gt;"",I75,IF(I74&lt;&gt;"",I74,IF(I73&lt;&gt;"",I73,IF(I72&lt;&gt;"",I72,IF(I71&lt;&gt;"",I71,""))))))</f>
        <v>97.805016095369496</v>
      </c>
      <c r="J78" s="477">
        <f>IF(J76&lt;&gt;"",J76,IF(J75&lt;&gt;"",J75,IF(J74&lt;&gt;"",J74,IF(J73&lt;&gt;"",J73,IF(J72&lt;&gt;"",J72,IF(J71&lt;&gt;"",J71,""))))))</f>
        <v>95.047325555800128</v>
      </c>
      <c r="K78" s="477">
        <f>IF(K76&lt;&gt;"",K76,IF(K75&lt;&gt;"",K75,IF(K74&lt;&gt;"",K74,IF(K73&lt;&gt;"",K73,IF(K72&lt;&gt;"",K72,IF(K71&lt;&gt;"",K71,""))))))</f>
        <v>143.29004329004329</v>
      </c>
    </row>
    <row r="79" spans="1:12" ht="15" customHeight="1" x14ac:dyDescent="0.2">
      <c r="I79" s="474">
        <f>RANK(I78,$I78:$K78)</f>
        <v>2</v>
      </c>
      <c r="J79" s="474">
        <f>RANK(J78,$I78:$K78)</f>
        <v>3</v>
      </c>
      <c r="K79" s="474">
        <f>RANK(K78,$I78:$K78)</f>
        <v>1</v>
      </c>
    </row>
    <row r="80" spans="1:12" ht="15" customHeight="1" x14ac:dyDescent="0.2">
      <c r="I80" s="477" t="str">
        <f>"SvB: "&amp;IF(I78&gt;100,"+","")&amp;TEXT(I78-100,"0,0")&amp;"%"</f>
        <v>SvB: -2,2%</v>
      </c>
      <c r="J80" s="477" t="str">
        <f>"GeB - ausschließlich: "&amp;IF(J78&gt;100,"+","")&amp;TEXT(J78-100,"0,0")&amp;"%"</f>
        <v>GeB - ausschließlich: -5,0%</v>
      </c>
      <c r="K80" s="477" t="str">
        <f>"GeB - im Nebenjob: "&amp;IF(K78&gt;100,"+","")&amp;TEXT(K78-100,"0,0")&amp;"%"</f>
        <v>GeB - im Nebenjob: +43,3%</v>
      </c>
    </row>
    <row r="82" spans="9:9" ht="15" customHeight="1" x14ac:dyDescent="0.2">
      <c r="I82" s="477" t="str">
        <f>IF(ISERROR(HLOOKUP(1,I$79:K$80,2,FALSE)),"",HLOOKUP(1,I$79:K$80,2,FALSE))</f>
        <v>GeB - im Nebenjob: +43,3%</v>
      </c>
    </row>
    <row r="83" spans="9:9" ht="15" customHeight="1" x14ac:dyDescent="0.2">
      <c r="I83" s="477" t="str">
        <f>IF(ISERROR(HLOOKUP(2,I$79:K$80,2,FALSE)),"",HLOOKUP(2,I$79:K$80,2,FALSE))</f>
        <v>SvB: -2,2%</v>
      </c>
    </row>
    <row r="84" spans="9:9" ht="15" customHeight="1" x14ac:dyDescent="0.2">
      <c r="I84" s="477" t="str">
        <f>IF(ISERROR(HLOOKUP(3,I$79:K$80,2,FALSE)),"",HLOOKUP(3,I$79:K$80,2,FALSE))</f>
        <v>GeB - ausschließlich: -5,0%</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2586A-3E11-478E-9274-7C28F83A517B}">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30" customWidth="1"/>
    <col min="2" max="2" width="17.28515625" style="530" customWidth="1"/>
    <col min="3" max="3" width="23.28515625" style="530" customWidth="1"/>
    <col min="4" max="5" width="11.42578125" style="530" customWidth="1"/>
    <col min="6" max="8" width="11.42578125" style="530"/>
    <col min="9" max="9" width="15.7109375" style="530" customWidth="1"/>
    <col min="10" max="256" width="11.42578125" style="530"/>
    <col min="257" max="257" width="2.7109375" style="530" customWidth="1"/>
    <col min="258" max="258" width="17.28515625" style="530" customWidth="1"/>
    <col min="259" max="259" width="23.28515625" style="530" customWidth="1"/>
    <col min="260" max="261" width="11.42578125" style="530" customWidth="1"/>
    <col min="262" max="264" width="11.42578125" style="530"/>
    <col min="265" max="265" width="15.7109375" style="530" customWidth="1"/>
    <col min="266" max="512" width="11.42578125" style="530"/>
    <col min="513" max="513" width="2.7109375" style="530" customWidth="1"/>
    <col min="514" max="514" width="17.28515625" style="530" customWidth="1"/>
    <col min="515" max="515" width="23.28515625" style="530" customWidth="1"/>
    <col min="516" max="517" width="11.42578125" style="530" customWidth="1"/>
    <col min="518" max="520" width="11.42578125" style="530"/>
    <col min="521" max="521" width="15.7109375" style="530" customWidth="1"/>
    <col min="522" max="768" width="11.42578125" style="530"/>
    <col min="769" max="769" width="2.7109375" style="530" customWidth="1"/>
    <col min="770" max="770" width="17.28515625" style="530" customWidth="1"/>
    <col min="771" max="771" width="23.28515625" style="530" customWidth="1"/>
    <col min="772" max="773" width="11.42578125" style="530" customWidth="1"/>
    <col min="774" max="776" width="11.42578125" style="530"/>
    <col min="777" max="777" width="15.7109375" style="530" customWidth="1"/>
    <col min="778" max="1024" width="11.42578125" style="530"/>
    <col min="1025" max="1025" width="2.7109375" style="530" customWidth="1"/>
    <col min="1026" max="1026" width="17.28515625" style="530" customWidth="1"/>
    <col min="1027" max="1027" width="23.28515625" style="530" customWidth="1"/>
    <col min="1028" max="1029" width="11.42578125" style="530" customWidth="1"/>
    <col min="1030" max="1032" width="11.42578125" style="530"/>
    <col min="1033" max="1033" width="15.7109375" style="530" customWidth="1"/>
    <col min="1034" max="1280" width="11.42578125" style="530"/>
    <col min="1281" max="1281" width="2.7109375" style="530" customWidth="1"/>
    <col min="1282" max="1282" width="17.28515625" style="530" customWidth="1"/>
    <col min="1283" max="1283" width="23.28515625" style="530" customWidth="1"/>
    <col min="1284" max="1285" width="11.42578125" style="530" customWidth="1"/>
    <col min="1286" max="1288" width="11.42578125" style="530"/>
    <col min="1289" max="1289" width="15.7109375" style="530" customWidth="1"/>
    <col min="1290" max="1536" width="11.42578125" style="530"/>
    <col min="1537" max="1537" width="2.7109375" style="530" customWidth="1"/>
    <col min="1538" max="1538" width="17.28515625" style="530" customWidth="1"/>
    <col min="1539" max="1539" width="23.28515625" style="530" customWidth="1"/>
    <col min="1540" max="1541" width="11.42578125" style="530" customWidth="1"/>
    <col min="1542" max="1544" width="11.42578125" style="530"/>
    <col min="1545" max="1545" width="15.7109375" style="530" customWidth="1"/>
    <col min="1546" max="1792" width="11.42578125" style="530"/>
    <col min="1793" max="1793" width="2.7109375" style="530" customWidth="1"/>
    <col min="1794" max="1794" width="17.28515625" style="530" customWidth="1"/>
    <col min="1795" max="1795" width="23.28515625" style="530" customWidth="1"/>
    <col min="1796" max="1797" width="11.42578125" style="530" customWidth="1"/>
    <col min="1798" max="1800" width="11.42578125" style="530"/>
    <col min="1801" max="1801" width="15.7109375" style="530" customWidth="1"/>
    <col min="1802" max="2048" width="11.42578125" style="530"/>
    <col min="2049" max="2049" width="2.7109375" style="530" customWidth="1"/>
    <col min="2050" max="2050" width="17.28515625" style="530" customWidth="1"/>
    <col min="2051" max="2051" width="23.28515625" style="530" customWidth="1"/>
    <col min="2052" max="2053" width="11.42578125" style="530" customWidth="1"/>
    <col min="2054" max="2056" width="11.42578125" style="530"/>
    <col min="2057" max="2057" width="15.7109375" style="530" customWidth="1"/>
    <col min="2058" max="2304" width="11.42578125" style="530"/>
    <col min="2305" max="2305" width="2.7109375" style="530" customWidth="1"/>
    <col min="2306" max="2306" width="17.28515625" style="530" customWidth="1"/>
    <col min="2307" max="2307" width="23.28515625" style="530" customWidth="1"/>
    <col min="2308" max="2309" width="11.42578125" style="530" customWidth="1"/>
    <col min="2310" max="2312" width="11.42578125" style="530"/>
    <col min="2313" max="2313" width="15.7109375" style="530" customWidth="1"/>
    <col min="2314" max="2560" width="11.42578125" style="530"/>
    <col min="2561" max="2561" width="2.7109375" style="530" customWidth="1"/>
    <col min="2562" max="2562" width="17.28515625" style="530" customWidth="1"/>
    <col min="2563" max="2563" width="23.28515625" style="530" customWidth="1"/>
    <col min="2564" max="2565" width="11.42578125" style="530" customWidth="1"/>
    <col min="2566" max="2568" width="11.42578125" style="530"/>
    <col min="2569" max="2569" width="15.7109375" style="530" customWidth="1"/>
    <col min="2570" max="2816" width="11.42578125" style="530"/>
    <col min="2817" max="2817" width="2.7109375" style="530" customWidth="1"/>
    <col min="2818" max="2818" width="17.28515625" style="530" customWidth="1"/>
    <col min="2819" max="2819" width="23.28515625" style="530" customWidth="1"/>
    <col min="2820" max="2821" width="11.42578125" style="530" customWidth="1"/>
    <col min="2822" max="2824" width="11.42578125" style="530"/>
    <col min="2825" max="2825" width="15.7109375" style="530" customWidth="1"/>
    <col min="2826" max="3072" width="11.42578125" style="530"/>
    <col min="3073" max="3073" width="2.7109375" style="530" customWidth="1"/>
    <col min="3074" max="3074" width="17.28515625" style="530" customWidth="1"/>
    <col min="3075" max="3075" width="23.28515625" style="530" customWidth="1"/>
    <col min="3076" max="3077" width="11.42578125" style="530" customWidth="1"/>
    <col min="3078" max="3080" width="11.42578125" style="530"/>
    <col min="3081" max="3081" width="15.7109375" style="530" customWidth="1"/>
    <col min="3082" max="3328" width="11.42578125" style="530"/>
    <col min="3329" max="3329" width="2.7109375" style="530" customWidth="1"/>
    <col min="3330" max="3330" width="17.28515625" style="530" customWidth="1"/>
    <col min="3331" max="3331" width="23.28515625" style="530" customWidth="1"/>
    <col min="3332" max="3333" width="11.42578125" style="530" customWidth="1"/>
    <col min="3334" max="3336" width="11.42578125" style="530"/>
    <col min="3337" max="3337" width="15.7109375" style="530" customWidth="1"/>
    <col min="3338" max="3584" width="11.42578125" style="530"/>
    <col min="3585" max="3585" width="2.7109375" style="530" customWidth="1"/>
    <col min="3586" max="3586" width="17.28515625" style="530" customWidth="1"/>
    <col min="3587" max="3587" width="23.28515625" style="530" customWidth="1"/>
    <col min="3588" max="3589" width="11.42578125" style="530" customWidth="1"/>
    <col min="3590" max="3592" width="11.42578125" style="530"/>
    <col min="3593" max="3593" width="15.7109375" style="530" customWidth="1"/>
    <col min="3594" max="3840" width="11.42578125" style="530"/>
    <col min="3841" max="3841" width="2.7109375" style="530" customWidth="1"/>
    <col min="3842" max="3842" width="17.28515625" style="530" customWidth="1"/>
    <col min="3843" max="3843" width="23.28515625" style="530" customWidth="1"/>
    <col min="3844" max="3845" width="11.42578125" style="530" customWidth="1"/>
    <col min="3846" max="3848" width="11.42578125" style="530"/>
    <col min="3849" max="3849" width="15.7109375" style="530" customWidth="1"/>
    <col min="3850" max="4096" width="11.42578125" style="530"/>
    <col min="4097" max="4097" width="2.7109375" style="530" customWidth="1"/>
    <col min="4098" max="4098" width="17.28515625" style="530" customWidth="1"/>
    <col min="4099" max="4099" width="23.28515625" style="530" customWidth="1"/>
    <col min="4100" max="4101" width="11.42578125" style="530" customWidth="1"/>
    <col min="4102" max="4104" width="11.42578125" style="530"/>
    <col min="4105" max="4105" width="15.7109375" style="530" customWidth="1"/>
    <col min="4106" max="4352" width="11.42578125" style="530"/>
    <col min="4353" max="4353" width="2.7109375" style="530" customWidth="1"/>
    <col min="4354" max="4354" width="17.28515625" style="530" customWidth="1"/>
    <col min="4355" max="4355" width="23.28515625" style="530" customWidth="1"/>
    <col min="4356" max="4357" width="11.42578125" style="530" customWidth="1"/>
    <col min="4358" max="4360" width="11.42578125" style="530"/>
    <col min="4361" max="4361" width="15.7109375" style="530" customWidth="1"/>
    <col min="4362" max="4608" width="11.42578125" style="530"/>
    <col min="4609" max="4609" width="2.7109375" style="530" customWidth="1"/>
    <col min="4610" max="4610" width="17.28515625" style="530" customWidth="1"/>
    <col min="4611" max="4611" width="23.28515625" style="530" customWidth="1"/>
    <col min="4612" max="4613" width="11.42578125" style="530" customWidth="1"/>
    <col min="4614" max="4616" width="11.42578125" style="530"/>
    <col min="4617" max="4617" width="15.7109375" style="530" customWidth="1"/>
    <col min="4618" max="4864" width="11.42578125" style="530"/>
    <col min="4865" max="4865" width="2.7109375" style="530" customWidth="1"/>
    <col min="4866" max="4866" width="17.28515625" style="530" customWidth="1"/>
    <col min="4867" max="4867" width="23.28515625" style="530" customWidth="1"/>
    <col min="4868" max="4869" width="11.42578125" style="530" customWidth="1"/>
    <col min="4870" max="4872" width="11.42578125" style="530"/>
    <col min="4873" max="4873" width="15.7109375" style="530" customWidth="1"/>
    <col min="4874" max="5120" width="11.42578125" style="530"/>
    <col min="5121" max="5121" width="2.7109375" style="530" customWidth="1"/>
    <col min="5122" max="5122" width="17.28515625" style="530" customWidth="1"/>
    <col min="5123" max="5123" width="23.28515625" style="530" customWidth="1"/>
    <col min="5124" max="5125" width="11.42578125" style="530" customWidth="1"/>
    <col min="5126" max="5128" width="11.42578125" style="530"/>
    <col min="5129" max="5129" width="15.7109375" style="530" customWidth="1"/>
    <col min="5130" max="5376" width="11.42578125" style="530"/>
    <col min="5377" max="5377" width="2.7109375" style="530" customWidth="1"/>
    <col min="5378" max="5378" width="17.28515625" style="530" customWidth="1"/>
    <col min="5379" max="5379" width="23.28515625" style="530" customWidth="1"/>
    <col min="5380" max="5381" width="11.42578125" style="530" customWidth="1"/>
    <col min="5382" max="5384" width="11.42578125" style="530"/>
    <col min="5385" max="5385" width="15.7109375" style="530" customWidth="1"/>
    <col min="5386" max="5632" width="11.42578125" style="530"/>
    <col min="5633" max="5633" width="2.7109375" style="530" customWidth="1"/>
    <col min="5634" max="5634" width="17.28515625" style="530" customWidth="1"/>
    <col min="5635" max="5635" width="23.28515625" style="530" customWidth="1"/>
    <col min="5636" max="5637" width="11.42578125" style="530" customWidth="1"/>
    <col min="5638" max="5640" width="11.42578125" style="530"/>
    <col min="5641" max="5641" width="15.7109375" style="530" customWidth="1"/>
    <col min="5642" max="5888" width="11.42578125" style="530"/>
    <col min="5889" max="5889" width="2.7109375" style="530" customWidth="1"/>
    <col min="5890" max="5890" width="17.28515625" style="530" customWidth="1"/>
    <col min="5891" max="5891" width="23.28515625" style="530" customWidth="1"/>
    <col min="5892" max="5893" width="11.42578125" style="530" customWidth="1"/>
    <col min="5894" max="5896" width="11.42578125" style="530"/>
    <col min="5897" max="5897" width="15.7109375" style="530" customWidth="1"/>
    <col min="5898" max="6144" width="11.42578125" style="530"/>
    <col min="6145" max="6145" width="2.7109375" style="530" customWidth="1"/>
    <col min="6146" max="6146" width="17.28515625" style="530" customWidth="1"/>
    <col min="6147" max="6147" width="23.28515625" style="530" customWidth="1"/>
    <col min="6148" max="6149" width="11.42578125" style="530" customWidth="1"/>
    <col min="6150" max="6152" width="11.42578125" style="530"/>
    <col min="6153" max="6153" width="15.7109375" style="530" customWidth="1"/>
    <col min="6154" max="6400" width="11.42578125" style="530"/>
    <col min="6401" max="6401" width="2.7109375" style="530" customWidth="1"/>
    <col min="6402" max="6402" width="17.28515625" style="530" customWidth="1"/>
    <col min="6403" max="6403" width="23.28515625" style="530" customWidth="1"/>
    <col min="6404" max="6405" width="11.42578125" style="530" customWidth="1"/>
    <col min="6406" max="6408" width="11.42578125" style="530"/>
    <col min="6409" max="6409" width="15.7109375" style="530" customWidth="1"/>
    <col min="6410" max="6656" width="11.42578125" style="530"/>
    <col min="6657" max="6657" width="2.7109375" style="530" customWidth="1"/>
    <col min="6658" max="6658" width="17.28515625" style="530" customWidth="1"/>
    <col min="6659" max="6659" width="23.28515625" style="530" customWidth="1"/>
    <col min="6660" max="6661" width="11.42578125" style="530" customWidth="1"/>
    <col min="6662" max="6664" width="11.42578125" style="530"/>
    <col min="6665" max="6665" width="15.7109375" style="530" customWidth="1"/>
    <col min="6666" max="6912" width="11.42578125" style="530"/>
    <col min="6913" max="6913" width="2.7109375" style="530" customWidth="1"/>
    <col min="6914" max="6914" width="17.28515625" style="530" customWidth="1"/>
    <col min="6915" max="6915" width="23.28515625" style="530" customWidth="1"/>
    <col min="6916" max="6917" width="11.42578125" style="530" customWidth="1"/>
    <col min="6918" max="6920" width="11.42578125" style="530"/>
    <col min="6921" max="6921" width="15.7109375" style="530" customWidth="1"/>
    <col min="6922" max="7168" width="11.42578125" style="530"/>
    <col min="7169" max="7169" width="2.7109375" style="530" customWidth="1"/>
    <col min="7170" max="7170" width="17.28515625" style="530" customWidth="1"/>
    <col min="7171" max="7171" width="23.28515625" style="530" customWidth="1"/>
    <col min="7172" max="7173" width="11.42578125" style="530" customWidth="1"/>
    <col min="7174" max="7176" width="11.42578125" style="530"/>
    <col min="7177" max="7177" width="15.7109375" style="530" customWidth="1"/>
    <col min="7178" max="7424" width="11.42578125" style="530"/>
    <col min="7425" max="7425" width="2.7109375" style="530" customWidth="1"/>
    <col min="7426" max="7426" width="17.28515625" style="530" customWidth="1"/>
    <col min="7427" max="7427" width="23.28515625" style="530" customWidth="1"/>
    <col min="7428" max="7429" width="11.42578125" style="530" customWidth="1"/>
    <col min="7430" max="7432" width="11.42578125" style="530"/>
    <col min="7433" max="7433" width="15.7109375" style="530" customWidth="1"/>
    <col min="7434" max="7680" width="11.42578125" style="530"/>
    <col min="7681" max="7681" width="2.7109375" style="530" customWidth="1"/>
    <col min="7682" max="7682" width="17.28515625" style="530" customWidth="1"/>
    <col min="7683" max="7683" width="23.28515625" style="530" customWidth="1"/>
    <col min="7684" max="7685" width="11.42578125" style="530" customWidth="1"/>
    <col min="7686" max="7688" width="11.42578125" style="530"/>
    <col min="7689" max="7689" width="15.7109375" style="530" customWidth="1"/>
    <col min="7690" max="7936" width="11.42578125" style="530"/>
    <col min="7937" max="7937" width="2.7109375" style="530" customWidth="1"/>
    <col min="7938" max="7938" width="17.28515625" style="530" customWidth="1"/>
    <col min="7939" max="7939" width="23.28515625" style="530" customWidth="1"/>
    <col min="7940" max="7941" width="11.42578125" style="530" customWidth="1"/>
    <col min="7942" max="7944" width="11.42578125" style="530"/>
    <col min="7945" max="7945" width="15.7109375" style="530" customWidth="1"/>
    <col min="7946" max="8192" width="11.42578125" style="530"/>
    <col min="8193" max="8193" width="2.7109375" style="530" customWidth="1"/>
    <col min="8194" max="8194" width="17.28515625" style="530" customWidth="1"/>
    <col min="8195" max="8195" width="23.28515625" style="530" customWidth="1"/>
    <col min="8196" max="8197" width="11.42578125" style="530" customWidth="1"/>
    <col min="8198" max="8200" width="11.42578125" style="530"/>
    <col min="8201" max="8201" width="15.7109375" style="530" customWidth="1"/>
    <col min="8202" max="8448" width="11.42578125" style="530"/>
    <col min="8449" max="8449" width="2.7109375" style="530" customWidth="1"/>
    <col min="8450" max="8450" width="17.28515625" style="530" customWidth="1"/>
    <col min="8451" max="8451" width="23.28515625" style="530" customWidth="1"/>
    <col min="8452" max="8453" width="11.42578125" style="530" customWidth="1"/>
    <col min="8454" max="8456" width="11.42578125" style="530"/>
    <col min="8457" max="8457" width="15.7109375" style="530" customWidth="1"/>
    <col min="8458" max="8704" width="11.42578125" style="530"/>
    <col min="8705" max="8705" width="2.7109375" style="530" customWidth="1"/>
    <col min="8706" max="8706" width="17.28515625" style="530" customWidth="1"/>
    <col min="8707" max="8707" width="23.28515625" style="530" customWidth="1"/>
    <col min="8708" max="8709" width="11.42578125" style="530" customWidth="1"/>
    <col min="8710" max="8712" width="11.42578125" style="530"/>
    <col min="8713" max="8713" width="15.7109375" style="530" customWidth="1"/>
    <col min="8714" max="8960" width="11.42578125" style="530"/>
    <col min="8961" max="8961" width="2.7109375" style="530" customWidth="1"/>
    <col min="8962" max="8962" width="17.28515625" style="530" customWidth="1"/>
    <col min="8963" max="8963" width="23.28515625" style="530" customWidth="1"/>
    <col min="8964" max="8965" width="11.42578125" style="530" customWidth="1"/>
    <col min="8966" max="8968" width="11.42578125" style="530"/>
    <col min="8969" max="8969" width="15.7109375" style="530" customWidth="1"/>
    <col min="8970" max="9216" width="11.42578125" style="530"/>
    <col min="9217" max="9217" width="2.7109375" style="530" customWidth="1"/>
    <col min="9218" max="9218" width="17.28515625" style="530" customWidth="1"/>
    <col min="9219" max="9219" width="23.28515625" style="530" customWidth="1"/>
    <col min="9220" max="9221" width="11.42578125" style="530" customWidth="1"/>
    <col min="9222" max="9224" width="11.42578125" style="530"/>
    <col min="9225" max="9225" width="15.7109375" style="530" customWidth="1"/>
    <col min="9226" max="9472" width="11.42578125" style="530"/>
    <col min="9473" max="9473" width="2.7109375" style="530" customWidth="1"/>
    <col min="9474" max="9474" width="17.28515625" style="530" customWidth="1"/>
    <col min="9475" max="9475" width="23.28515625" style="530" customWidth="1"/>
    <col min="9476" max="9477" width="11.42578125" style="530" customWidth="1"/>
    <col min="9478" max="9480" width="11.42578125" style="530"/>
    <col min="9481" max="9481" width="15.7109375" style="530" customWidth="1"/>
    <col min="9482" max="9728" width="11.42578125" style="530"/>
    <col min="9729" max="9729" width="2.7109375" style="530" customWidth="1"/>
    <col min="9730" max="9730" width="17.28515625" style="530" customWidth="1"/>
    <col min="9731" max="9731" width="23.28515625" style="530" customWidth="1"/>
    <col min="9732" max="9733" width="11.42578125" style="530" customWidth="1"/>
    <col min="9734" max="9736" width="11.42578125" style="530"/>
    <col min="9737" max="9737" width="15.7109375" style="530" customWidth="1"/>
    <col min="9738" max="9984" width="11.42578125" style="530"/>
    <col min="9985" max="9985" width="2.7109375" style="530" customWidth="1"/>
    <col min="9986" max="9986" width="17.28515625" style="530" customWidth="1"/>
    <col min="9987" max="9987" width="23.28515625" style="530" customWidth="1"/>
    <col min="9988" max="9989" width="11.42578125" style="530" customWidth="1"/>
    <col min="9990" max="9992" width="11.42578125" style="530"/>
    <col min="9993" max="9993" width="15.7109375" style="530" customWidth="1"/>
    <col min="9994" max="10240" width="11.42578125" style="530"/>
    <col min="10241" max="10241" width="2.7109375" style="530" customWidth="1"/>
    <col min="10242" max="10242" width="17.28515625" style="530" customWidth="1"/>
    <col min="10243" max="10243" width="23.28515625" style="530" customWidth="1"/>
    <col min="10244" max="10245" width="11.42578125" style="530" customWidth="1"/>
    <col min="10246" max="10248" width="11.42578125" style="530"/>
    <col min="10249" max="10249" width="15.7109375" style="530" customWidth="1"/>
    <col min="10250" max="10496" width="11.42578125" style="530"/>
    <col min="10497" max="10497" width="2.7109375" style="530" customWidth="1"/>
    <col min="10498" max="10498" width="17.28515625" style="530" customWidth="1"/>
    <col min="10499" max="10499" width="23.28515625" style="530" customWidth="1"/>
    <col min="10500" max="10501" width="11.42578125" style="530" customWidth="1"/>
    <col min="10502" max="10504" width="11.42578125" style="530"/>
    <col min="10505" max="10505" width="15.7109375" style="530" customWidth="1"/>
    <col min="10506" max="10752" width="11.42578125" style="530"/>
    <col min="10753" max="10753" width="2.7109375" style="530" customWidth="1"/>
    <col min="10754" max="10754" width="17.28515625" style="530" customWidth="1"/>
    <col min="10755" max="10755" width="23.28515625" style="530" customWidth="1"/>
    <col min="10756" max="10757" width="11.42578125" style="530" customWidth="1"/>
    <col min="10758" max="10760" width="11.42578125" style="530"/>
    <col min="10761" max="10761" width="15.7109375" style="530" customWidth="1"/>
    <col min="10762" max="11008" width="11.42578125" style="530"/>
    <col min="11009" max="11009" width="2.7109375" style="530" customWidth="1"/>
    <col min="11010" max="11010" width="17.28515625" style="530" customWidth="1"/>
    <col min="11011" max="11011" width="23.28515625" style="530" customWidth="1"/>
    <col min="11012" max="11013" width="11.42578125" style="530" customWidth="1"/>
    <col min="11014" max="11016" width="11.42578125" style="530"/>
    <col min="11017" max="11017" width="15.7109375" style="530" customWidth="1"/>
    <col min="11018" max="11264" width="11.42578125" style="530"/>
    <col min="11265" max="11265" width="2.7109375" style="530" customWidth="1"/>
    <col min="11266" max="11266" width="17.28515625" style="530" customWidth="1"/>
    <col min="11267" max="11267" width="23.28515625" style="530" customWidth="1"/>
    <col min="11268" max="11269" width="11.42578125" style="530" customWidth="1"/>
    <col min="11270" max="11272" width="11.42578125" style="530"/>
    <col min="11273" max="11273" width="15.7109375" style="530" customWidth="1"/>
    <col min="11274" max="11520" width="11.42578125" style="530"/>
    <col min="11521" max="11521" width="2.7109375" style="530" customWidth="1"/>
    <col min="11522" max="11522" width="17.28515625" style="530" customWidth="1"/>
    <col min="11523" max="11523" width="23.28515625" style="530" customWidth="1"/>
    <col min="11524" max="11525" width="11.42578125" style="530" customWidth="1"/>
    <col min="11526" max="11528" width="11.42578125" style="530"/>
    <col min="11529" max="11529" width="15.7109375" style="530" customWidth="1"/>
    <col min="11530" max="11776" width="11.42578125" style="530"/>
    <col min="11777" max="11777" width="2.7109375" style="530" customWidth="1"/>
    <col min="11778" max="11778" width="17.28515625" style="530" customWidth="1"/>
    <col min="11779" max="11779" width="23.28515625" style="530" customWidth="1"/>
    <col min="11780" max="11781" width="11.42578125" style="530" customWidth="1"/>
    <col min="11782" max="11784" width="11.42578125" style="530"/>
    <col min="11785" max="11785" width="15.7109375" style="530" customWidth="1"/>
    <col min="11786" max="12032" width="11.42578125" style="530"/>
    <col min="12033" max="12033" width="2.7109375" style="530" customWidth="1"/>
    <col min="12034" max="12034" width="17.28515625" style="530" customWidth="1"/>
    <col min="12035" max="12035" width="23.28515625" style="530" customWidth="1"/>
    <col min="12036" max="12037" width="11.42578125" style="530" customWidth="1"/>
    <col min="12038" max="12040" width="11.42578125" style="530"/>
    <col min="12041" max="12041" width="15.7109375" style="530" customWidth="1"/>
    <col min="12042" max="12288" width="11.42578125" style="530"/>
    <col min="12289" max="12289" width="2.7109375" style="530" customWidth="1"/>
    <col min="12290" max="12290" width="17.28515625" style="530" customWidth="1"/>
    <col min="12291" max="12291" width="23.28515625" style="530" customWidth="1"/>
    <col min="12292" max="12293" width="11.42578125" style="530" customWidth="1"/>
    <col min="12294" max="12296" width="11.42578125" style="530"/>
    <col min="12297" max="12297" width="15.7109375" style="530" customWidth="1"/>
    <col min="12298" max="12544" width="11.42578125" style="530"/>
    <col min="12545" max="12545" width="2.7109375" style="530" customWidth="1"/>
    <col min="12546" max="12546" width="17.28515625" style="530" customWidth="1"/>
    <col min="12547" max="12547" width="23.28515625" style="530" customWidth="1"/>
    <col min="12548" max="12549" width="11.42578125" style="530" customWidth="1"/>
    <col min="12550" max="12552" width="11.42578125" style="530"/>
    <col min="12553" max="12553" width="15.7109375" style="530" customWidth="1"/>
    <col min="12554" max="12800" width="11.42578125" style="530"/>
    <col min="12801" max="12801" width="2.7109375" style="530" customWidth="1"/>
    <col min="12802" max="12802" width="17.28515625" style="530" customWidth="1"/>
    <col min="12803" max="12803" width="23.28515625" style="530" customWidth="1"/>
    <col min="12804" max="12805" width="11.42578125" style="530" customWidth="1"/>
    <col min="12806" max="12808" width="11.42578125" style="530"/>
    <col min="12809" max="12809" width="15.7109375" style="530" customWidth="1"/>
    <col min="12810" max="13056" width="11.42578125" style="530"/>
    <col min="13057" max="13057" width="2.7109375" style="530" customWidth="1"/>
    <col min="13058" max="13058" width="17.28515625" style="530" customWidth="1"/>
    <col min="13059" max="13059" width="23.28515625" style="530" customWidth="1"/>
    <col min="13060" max="13061" width="11.42578125" style="530" customWidth="1"/>
    <col min="13062" max="13064" width="11.42578125" style="530"/>
    <col min="13065" max="13065" width="15.7109375" style="530" customWidth="1"/>
    <col min="13066" max="13312" width="11.42578125" style="530"/>
    <col min="13313" max="13313" width="2.7109375" style="530" customWidth="1"/>
    <col min="13314" max="13314" width="17.28515625" style="530" customWidth="1"/>
    <col min="13315" max="13315" width="23.28515625" style="530" customWidth="1"/>
    <col min="13316" max="13317" width="11.42578125" style="530" customWidth="1"/>
    <col min="13318" max="13320" width="11.42578125" style="530"/>
    <col min="13321" max="13321" width="15.7109375" style="530" customWidth="1"/>
    <col min="13322" max="13568" width="11.42578125" style="530"/>
    <col min="13569" max="13569" width="2.7109375" style="530" customWidth="1"/>
    <col min="13570" max="13570" width="17.28515625" style="530" customWidth="1"/>
    <col min="13571" max="13571" width="23.28515625" style="530" customWidth="1"/>
    <col min="13572" max="13573" width="11.42578125" style="530" customWidth="1"/>
    <col min="13574" max="13576" width="11.42578125" style="530"/>
    <col min="13577" max="13577" width="15.7109375" style="530" customWidth="1"/>
    <col min="13578" max="13824" width="11.42578125" style="530"/>
    <col min="13825" max="13825" width="2.7109375" style="530" customWidth="1"/>
    <col min="13826" max="13826" width="17.28515625" style="530" customWidth="1"/>
    <col min="13827" max="13827" width="23.28515625" style="530" customWidth="1"/>
    <col min="13828" max="13829" width="11.42578125" style="530" customWidth="1"/>
    <col min="13830" max="13832" width="11.42578125" style="530"/>
    <col min="13833" max="13833" width="15.7109375" style="530" customWidth="1"/>
    <col min="13834" max="14080" width="11.42578125" style="530"/>
    <col min="14081" max="14081" width="2.7109375" style="530" customWidth="1"/>
    <col min="14082" max="14082" width="17.28515625" style="530" customWidth="1"/>
    <col min="14083" max="14083" width="23.28515625" style="530" customWidth="1"/>
    <col min="14084" max="14085" width="11.42578125" style="530" customWidth="1"/>
    <col min="14086" max="14088" width="11.42578125" style="530"/>
    <col min="14089" max="14089" width="15.7109375" style="530" customWidth="1"/>
    <col min="14090" max="14336" width="11.42578125" style="530"/>
    <col min="14337" max="14337" width="2.7109375" style="530" customWidth="1"/>
    <col min="14338" max="14338" width="17.28515625" style="530" customWidth="1"/>
    <col min="14339" max="14339" width="23.28515625" style="530" customWidth="1"/>
    <col min="14340" max="14341" width="11.42578125" style="530" customWidth="1"/>
    <col min="14342" max="14344" width="11.42578125" style="530"/>
    <col min="14345" max="14345" width="15.7109375" style="530" customWidth="1"/>
    <col min="14346" max="14592" width="11.42578125" style="530"/>
    <col min="14593" max="14593" width="2.7109375" style="530" customWidth="1"/>
    <col min="14594" max="14594" width="17.28515625" style="530" customWidth="1"/>
    <col min="14595" max="14595" width="23.28515625" style="530" customWidth="1"/>
    <col min="14596" max="14597" width="11.42578125" style="530" customWidth="1"/>
    <col min="14598" max="14600" width="11.42578125" style="530"/>
    <col min="14601" max="14601" width="15.7109375" style="530" customWidth="1"/>
    <col min="14602" max="14848" width="11.42578125" style="530"/>
    <col min="14849" max="14849" width="2.7109375" style="530" customWidth="1"/>
    <col min="14850" max="14850" width="17.28515625" style="530" customWidth="1"/>
    <col min="14851" max="14851" width="23.28515625" style="530" customWidth="1"/>
    <col min="14852" max="14853" width="11.42578125" style="530" customWidth="1"/>
    <col min="14854" max="14856" width="11.42578125" style="530"/>
    <col min="14857" max="14857" width="15.7109375" style="530" customWidth="1"/>
    <col min="14858" max="15104" width="11.42578125" style="530"/>
    <col min="15105" max="15105" width="2.7109375" style="530" customWidth="1"/>
    <col min="15106" max="15106" width="17.28515625" style="530" customWidth="1"/>
    <col min="15107" max="15107" width="23.28515625" style="530" customWidth="1"/>
    <col min="15108" max="15109" width="11.42578125" style="530" customWidth="1"/>
    <col min="15110" max="15112" width="11.42578125" style="530"/>
    <col min="15113" max="15113" width="15.7109375" style="530" customWidth="1"/>
    <col min="15114" max="15360" width="11.42578125" style="530"/>
    <col min="15361" max="15361" width="2.7109375" style="530" customWidth="1"/>
    <col min="15362" max="15362" width="17.28515625" style="530" customWidth="1"/>
    <col min="15363" max="15363" width="23.28515625" style="530" customWidth="1"/>
    <col min="15364" max="15365" width="11.42578125" style="530" customWidth="1"/>
    <col min="15366" max="15368" width="11.42578125" style="530"/>
    <col min="15369" max="15369" width="15.7109375" style="530" customWidth="1"/>
    <col min="15370" max="15616" width="11.42578125" style="530"/>
    <col min="15617" max="15617" width="2.7109375" style="530" customWidth="1"/>
    <col min="15618" max="15618" width="17.28515625" style="530" customWidth="1"/>
    <col min="15619" max="15619" width="23.28515625" style="530" customWidth="1"/>
    <col min="15620" max="15621" width="11.42578125" style="530" customWidth="1"/>
    <col min="15622" max="15624" width="11.42578125" style="530"/>
    <col min="15625" max="15625" width="15.7109375" style="530" customWidth="1"/>
    <col min="15626" max="15872" width="11.42578125" style="530"/>
    <col min="15873" max="15873" width="2.7109375" style="530" customWidth="1"/>
    <col min="15874" max="15874" width="17.28515625" style="530" customWidth="1"/>
    <col min="15875" max="15875" width="23.28515625" style="530" customWidth="1"/>
    <col min="15876" max="15877" width="11.42578125" style="530" customWidth="1"/>
    <col min="15878" max="15880" width="11.42578125" style="530"/>
    <col min="15881" max="15881" width="15.7109375" style="530" customWidth="1"/>
    <col min="15882" max="16128" width="11.42578125" style="530"/>
    <col min="16129" max="16129" width="2.7109375" style="530" customWidth="1"/>
    <col min="16130" max="16130" width="17.28515625" style="530" customWidth="1"/>
    <col min="16131" max="16131" width="23.28515625" style="530" customWidth="1"/>
    <col min="16132" max="16133" width="11.42578125" style="530" customWidth="1"/>
    <col min="16134" max="16136" width="11.42578125" style="530"/>
    <col min="16137" max="16137" width="15.7109375" style="530" customWidth="1"/>
    <col min="16138" max="16384" width="11.42578125" style="530"/>
  </cols>
  <sheetData>
    <row r="1" spans="1:11" s="492" customFormat="1" ht="32.25" customHeight="1" x14ac:dyDescent="0.2">
      <c r="A1" s="491"/>
      <c r="B1" s="491"/>
      <c r="C1" s="491"/>
      <c r="D1" s="491"/>
      <c r="E1" s="491"/>
      <c r="F1" s="491"/>
      <c r="G1" s="491"/>
      <c r="I1" s="493"/>
    </row>
    <row r="2" spans="1:11" s="495" customFormat="1" ht="13.15" customHeight="1" x14ac:dyDescent="0.2">
      <c r="A2" s="494"/>
      <c r="G2" s="496" t="s">
        <v>510</v>
      </c>
      <c r="H2" s="497"/>
      <c r="I2" s="497"/>
      <c r="K2" s="493"/>
    </row>
    <row r="3" spans="1:11" s="492" customFormat="1" ht="19.5" customHeight="1" x14ac:dyDescent="0.25">
      <c r="A3" s="498" t="s">
        <v>511</v>
      </c>
      <c r="D3" s="499"/>
    </row>
    <row r="4" spans="1:11" s="495" customFormat="1" ht="19.5" customHeight="1" x14ac:dyDescent="0.2">
      <c r="A4" s="494"/>
      <c r="G4" s="500"/>
      <c r="H4" s="497"/>
      <c r="I4" s="497"/>
    </row>
    <row r="5" spans="1:11" s="495" customFormat="1" ht="13.15" customHeight="1" x14ac:dyDescent="0.2">
      <c r="A5" s="494"/>
      <c r="G5" s="500"/>
      <c r="H5" s="497"/>
      <c r="I5" s="497"/>
    </row>
    <row r="6" spans="1:11" s="495" customFormat="1" ht="13.15" customHeight="1" x14ac:dyDescent="0.2">
      <c r="A6" s="501" t="s">
        <v>512</v>
      </c>
      <c r="B6" s="502"/>
      <c r="C6" s="502"/>
      <c r="D6" s="502"/>
      <c r="E6" s="502"/>
      <c r="F6" s="501"/>
      <c r="G6" s="501"/>
      <c r="H6" s="497"/>
      <c r="I6" s="497"/>
    </row>
    <row r="7" spans="1:11" s="495" customFormat="1" ht="13.15" customHeight="1" x14ac:dyDescent="0.2">
      <c r="A7" s="494"/>
      <c r="G7" s="500"/>
      <c r="H7" s="497"/>
      <c r="I7" s="497"/>
    </row>
    <row r="8" spans="1:11" s="500" customFormat="1" ht="13.15" customHeight="1" x14ac:dyDescent="0.2">
      <c r="B8" s="503" t="s">
        <v>513</v>
      </c>
      <c r="C8" s="504"/>
      <c r="D8" s="504"/>
      <c r="E8" s="505"/>
      <c r="F8" s="506"/>
      <c r="G8" s="506"/>
      <c r="H8" s="497"/>
      <c r="I8" s="497"/>
    </row>
    <row r="9" spans="1:11" s="500" customFormat="1" ht="13.15" customHeight="1" x14ac:dyDescent="0.2">
      <c r="A9" s="507"/>
      <c r="B9" s="508" t="s">
        <v>514</v>
      </c>
      <c r="C9" s="508"/>
      <c r="D9" s="509"/>
      <c r="E9" s="510"/>
      <c r="F9" s="510"/>
      <c r="H9" s="497"/>
      <c r="I9" s="497"/>
    </row>
    <row r="10" spans="1:11" s="500" customFormat="1" ht="13.15" customHeight="1" x14ac:dyDescent="0.2">
      <c r="A10" s="507"/>
      <c r="B10" s="511" t="s">
        <v>515</v>
      </c>
      <c r="C10" s="511"/>
      <c r="D10" s="512"/>
      <c r="E10" s="513"/>
      <c r="G10" s="514"/>
      <c r="H10" s="497"/>
      <c r="I10" s="497"/>
    </row>
    <row r="11" spans="1:11" s="500" customFormat="1" ht="13.15" customHeight="1" x14ac:dyDescent="0.2">
      <c r="A11" s="507"/>
      <c r="B11" s="515" t="s">
        <v>516</v>
      </c>
      <c r="C11" s="508"/>
      <c r="D11" s="512"/>
      <c r="E11" s="513"/>
      <c r="G11" s="514"/>
      <c r="H11" s="516"/>
      <c r="I11" s="516"/>
    </row>
    <row r="12" spans="1:11" s="500" customFormat="1" ht="13.15" customHeight="1" x14ac:dyDescent="0.2">
      <c r="A12" s="507"/>
      <c r="B12" s="517" t="s">
        <v>517</v>
      </c>
      <c r="C12" s="517"/>
      <c r="D12" s="512"/>
      <c r="E12" s="513"/>
      <c r="G12" s="514"/>
      <c r="H12" s="516"/>
      <c r="I12" s="516"/>
    </row>
    <row r="13" spans="1:11" s="500" customFormat="1" ht="13.15" customHeight="1" x14ac:dyDescent="0.2">
      <c r="A13" s="507"/>
      <c r="B13" s="517" t="s">
        <v>518</v>
      </c>
      <c r="C13" s="517"/>
      <c r="D13" s="512"/>
      <c r="E13" s="513"/>
      <c r="G13" s="514"/>
    </row>
    <row r="14" spans="1:11" s="500" customFormat="1" ht="13.15" customHeight="1" x14ac:dyDescent="0.2">
      <c r="A14" s="507"/>
      <c r="B14" s="517" t="s">
        <v>519</v>
      </c>
      <c r="C14" s="517"/>
      <c r="D14" s="512"/>
      <c r="E14" s="513"/>
      <c r="G14" s="514"/>
    </row>
    <row r="15" spans="1:11" s="500" customFormat="1" ht="13.15" customHeight="1" x14ac:dyDescent="0.2">
      <c r="A15" s="507"/>
      <c r="B15" s="517" t="s">
        <v>520</v>
      </c>
      <c r="C15" s="517"/>
      <c r="D15" s="512"/>
      <c r="E15" s="513"/>
      <c r="G15" s="514"/>
    </row>
    <row r="16" spans="1:11" s="500" customFormat="1" ht="13.15" customHeight="1" x14ac:dyDescent="0.2">
      <c r="A16" s="507"/>
      <c r="B16" s="518" t="s">
        <v>521</v>
      </c>
      <c r="C16" s="518"/>
      <c r="D16" s="512"/>
      <c r="E16" s="513"/>
      <c r="G16" s="514"/>
    </row>
    <row r="17" spans="1:7" s="500" customFormat="1" ht="13.15" customHeight="1" x14ac:dyDescent="0.2">
      <c r="A17" s="507"/>
      <c r="B17" s="518"/>
      <c r="C17" s="518"/>
      <c r="D17" s="512"/>
      <c r="E17" s="513"/>
      <c r="G17" s="514"/>
    </row>
    <row r="18" spans="1:7" s="500" customFormat="1" ht="13.15" customHeight="1" x14ac:dyDescent="0.2">
      <c r="B18" s="503" t="s">
        <v>522</v>
      </c>
      <c r="C18" s="519"/>
      <c r="D18" s="512"/>
      <c r="E18" s="513"/>
      <c r="G18" s="514"/>
    </row>
    <row r="19" spans="1:7" s="500" customFormat="1" ht="13.15" customHeight="1" x14ac:dyDescent="0.2">
      <c r="A19" s="507"/>
      <c r="B19" s="515" t="s">
        <v>523</v>
      </c>
      <c r="C19" s="508"/>
      <c r="D19" s="512"/>
      <c r="E19" s="513"/>
      <c r="G19" s="514"/>
    </row>
    <row r="20" spans="1:7" s="500" customFormat="1" ht="13.15" customHeight="1" x14ac:dyDescent="0.2">
      <c r="A20" s="507"/>
      <c r="B20" s="518" t="s">
        <v>524</v>
      </c>
      <c r="C20" s="518"/>
      <c r="D20" s="512"/>
      <c r="E20" s="513"/>
      <c r="G20" s="514"/>
    </row>
    <row r="21" spans="1:7" s="500" customFormat="1" ht="13.15" customHeight="1" x14ac:dyDescent="0.2">
      <c r="A21" s="507"/>
      <c r="B21" s="517" t="s">
        <v>525</v>
      </c>
      <c r="C21" s="517"/>
      <c r="D21" s="512"/>
      <c r="E21" s="513"/>
      <c r="G21" s="514"/>
    </row>
    <row r="22" spans="1:7" s="500" customFormat="1" ht="13.15" customHeight="1" x14ac:dyDescent="0.2">
      <c r="A22" s="507"/>
      <c r="B22" s="517" t="s">
        <v>526</v>
      </c>
      <c r="C22" s="517"/>
      <c r="D22" s="512"/>
      <c r="E22" s="513"/>
      <c r="G22" s="514"/>
    </row>
    <row r="23" spans="1:7" s="500" customFormat="1" ht="13.15" customHeight="1" x14ac:dyDescent="0.2">
      <c r="A23" s="507"/>
      <c r="B23" s="517" t="s">
        <v>527</v>
      </c>
      <c r="C23" s="517"/>
      <c r="D23" s="512"/>
      <c r="E23" s="513"/>
      <c r="G23" s="514"/>
    </row>
    <row r="24" spans="1:7" s="500" customFormat="1" ht="13.15" customHeight="1" x14ac:dyDescent="0.2">
      <c r="A24" s="507"/>
      <c r="B24" s="517" t="s">
        <v>528</v>
      </c>
      <c r="C24" s="517"/>
      <c r="D24" s="512"/>
      <c r="E24" s="513"/>
      <c r="G24" s="514"/>
    </row>
    <row r="25" spans="1:7" s="500" customFormat="1" ht="13.15" customHeight="1" x14ac:dyDescent="0.2">
      <c r="A25" s="507"/>
      <c r="B25" s="517" t="s">
        <v>529</v>
      </c>
      <c r="C25" s="517"/>
      <c r="D25" s="512"/>
      <c r="E25" s="513"/>
      <c r="G25" s="495"/>
    </row>
    <row r="26" spans="1:7" s="500" customFormat="1" ht="13.15" customHeight="1" x14ac:dyDescent="0.2">
      <c r="A26" s="507"/>
      <c r="B26" s="515" t="s">
        <v>530</v>
      </c>
      <c r="C26" s="508"/>
      <c r="D26" s="512"/>
      <c r="E26" s="513"/>
      <c r="G26" s="495"/>
    </row>
    <row r="27" spans="1:7" s="495" customFormat="1" ht="13.15" customHeight="1" x14ac:dyDescent="0.2">
      <c r="A27" s="520" t="s">
        <v>531</v>
      </c>
      <c r="B27" s="515" t="s">
        <v>531</v>
      </c>
      <c r="C27" s="508"/>
      <c r="D27" s="512"/>
      <c r="E27" s="513"/>
      <c r="F27" s="500"/>
    </row>
    <row r="28" spans="1:7" s="495" customFormat="1" ht="13.15" customHeight="1" x14ac:dyDescent="0.2">
      <c r="A28" s="507"/>
      <c r="B28" s="515" t="s">
        <v>532</v>
      </c>
      <c r="C28" s="508"/>
      <c r="D28" s="512"/>
      <c r="E28" s="513"/>
      <c r="F28" s="500"/>
    </row>
    <row r="29" spans="1:7" s="495" customFormat="1" ht="13.15" customHeight="1" x14ac:dyDescent="0.2">
      <c r="A29" s="507"/>
      <c r="B29" s="517" t="s">
        <v>533</v>
      </c>
      <c r="C29" s="521"/>
      <c r="D29" s="512"/>
      <c r="E29" s="513"/>
    </row>
    <row r="30" spans="1:7" s="495" customFormat="1" ht="13.15" customHeight="1" x14ac:dyDescent="0.2">
      <c r="A30" s="507"/>
      <c r="B30" s="517" t="s">
        <v>534</v>
      </c>
      <c r="C30" s="517"/>
      <c r="D30" s="512"/>
      <c r="E30" s="513"/>
    </row>
    <row r="31" spans="1:7" s="495" customFormat="1" ht="13.15" customHeight="1" x14ac:dyDescent="0.2">
      <c r="A31" s="507"/>
      <c r="B31" s="517" t="s">
        <v>535</v>
      </c>
      <c r="C31" s="517"/>
      <c r="D31" s="512"/>
      <c r="E31" s="513"/>
    </row>
    <row r="32" spans="1:7" s="495" customFormat="1" ht="13.15" customHeight="1" x14ac:dyDescent="0.2">
      <c r="A32" s="507"/>
      <c r="B32" s="522" t="s">
        <v>536</v>
      </c>
      <c r="C32" s="522"/>
      <c r="D32" s="512"/>
      <c r="E32" s="513"/>
    </row>
    <row r="33" spans="1:7" s="495" customFormat="1" ht="13.15" customHeight="1" x14ac:dyDescent="0.2">
      <c r="A33" s="507"/>
      <c r="B33" s="517" t="s">
        <v>537</v>
      </c>
      <c r="C33" s="517"/>
      <c r="D33" s="512"/>
      <c r="E33" s="513"/>
    </row>
    <row r="34" spans="1:7" s="495" customFormat="1" ht="13.15" customHeight="1" x14ac:dyDescent="0.2">
      <c r="A34" s="507"/>
      <c r="B34" s="517" t="s">
        <v>538</v>
      </c>
      <c r="C34" s="517"/>
      <c r="D34" s="512"/>
      <c r="E34" s="513"/>
    </row>
    <row r="35" spans="1:7" s="495" customFormat="1" ht="13.15" customHeight="1" x14ac:dyDescent="0.2">
      <c r="A35" s="507"/>
      <c r="B35" s="517" t="s">
        <v>539</v>
      </c>
      <c r="C35" s="517"/>
      <c r="D35" s="512"/>
      <c r="E35" s="513"/>
    </row>
    <row r="36" spans="1:7" s="495" customFormat="1" ht="13.15" customHeight="1" x14ac:dyDescent="0.2">
      <c r="A36" s="507"/>
      <c r="B36" s="522"/>
      <c r="C36" s="523"/>
      <c r="D36" s="512"/>
      <c r="E36" s="513"/>
    </row>
    <row r="37" spans="1:7" s="500" customFormat="1" ht="13.15" customHeight="1" x14ac:dyDescent="0.2">
      <c r="A37" s="524" t="s">
        <v>540</v>
      </c>
      <c r="B37" s="525"/>
      <c r="C37" s="525"/>
      <c r="D37" s="525"/>
      <c r="E37" s="525"/>
      <c r="F37" s="526"/>
      <c r="G37" s="526"/>
    </row>
    <row r="38" spans="1:7" ht="13.15" customHeight="1" x14ac:dyDescent="0.2">
      <c r="A38" s="527"/>
      <c r="B38" s="528"/>
      <c r="C38" s="528"/>
      <c r="D38" s="529"/>
      <c r="E38" s="529"/>
      <c r="F38" s="529"/>
      <c r="G38" s="529"/>
    </row>
    <row r="39" spans="1:7" ht="13.15" customHeight="1" x14ac:dyDescent="0.2">
      <c r="A39" s="531" t="s">
        <v>541</v>
      </c>
      <c r="B39" s="531"/>
      <c r="C39" s="531"/>
      <c r="D39" s="531"/>
      <c r="E39" s="531"/>
      <c r="F39" s="531"/>
      <c r="G39" s="531"/>
    </row>
    <row r="40" spans="1:7" ht="13.15" customHeight="1" x14ac:dyDescent="0.2">
      <c r="A40" s="507"/>
      <c r="B40" s="532"/>
      <c r="C40" s="532"/>
      <c r="D40" s="512"/>
      <c r="E40" s="513"/>
      <c r="F40" s="495"/>
      <c r="G40" s="495"/>
    </row>
    <row r="41" spans="1:7" ht="13.15" customHeight="1" x14ac:dyDescent="0.2">
      <c r="A41" s="533" t="s">
        <v>542</v>
      </c>
      <c r="B41" s="533"/>
      <c r="C41" s="533"/>
      <c r="D41" s="533"/>
      <c r="E41" s="533"/>
      <c r="F41" s="534"/>
      <c r="G41" s="534"/>
    </row>
    <row r="42" spans="1:7" ht="13.15" customHeight="1" x14ac:dyDescent="0.2">
      <c r="A42" s="534"/>
      <c r="B42" s="534"/>
      <c r="C42" s="534"/>
      <c r="D42" s="534"/>
      <c r="E42" s="534"/>
      <c r="F42" s="534"/>
      <c r="G42" s="534"/>
    </row>
    <row r="43" spans="1:7" ht="13.15" customHeight="1" x14ac:dyDescent="0.2">
      <c r="A43" s="535"/>
      <c r="B43" s="535"/>
      <c r="C43" s="535"/>
      <c r="D43" s="535"/>
      <c r="E43" s="535"/>
    </row>
    <row r="44" spans="1:7" ht="13.15" customHeight="1" x14ac:dyDescent="0.2">
      <c r="A44" s="536" t="s">
        <v>543</v>
      </c>
      <c r="B44" s="536"/>
      <c r="C44" s="536"/>
      <c r="D44" s="536"/>
      <c r="E44" s="536"/>
      <c r="F44" s="536"/>
      <c r="G44" s="536"/>
    </row>
    <row r="45" spans="1:7" ht="13.15" customHeight="1" x14ac:dyDescent="0.2">
      <c r="A45" s="531" t="s">
        <v>544</v>
      </c>
      <c r="B45" s="531"/>
      <c r="C45" s="537" t="s">
        <v>545</v>
      </c>
      <c r="D45" s="537"/>
      <c r="E45" s="537"/>
      <c r="F45" s="537"/>
      <c r="G45" s="537"/>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30601656-694C-4004-87EF-4D7EC5EB7FE6}"/>
    <hyperlink ref="A41:G42" r:id="rId2" display="Das Glossar enthält Erläuterungen zu allen statistisch relevanten Begriffen, die in den verschiedenen Produkten der Statistik der BA Verwendung finden." xr:uid="{D898C8D4-694E-4E0B-BBEC-0DB30FB7C934}"/>
    <hyperlink ref="A45:B45" r:id="rId3" display="Abkürzungsverzeichnis" xr:uid="{71C1E25E-A5F6-4591-9C08-0FBFB50A2686}"/>
    <hyperlink ref="C45" r:id="rId4" xr:uid="{58AD37CD-9F4D-4F6E-B518-BCBDDBEDA606}"/>
    <hyperlink ref="A39:G39" r:id="rId5" display="Die Qualitätsberichte der Statistik erläutern die Entstehung und Aussagekraft der jeweiligen Fachstatistik." xr:uid="{EDF47EAB-0300-4AD5-9521-0A84E1640D9B}"/>
    <hyperlink ref="B9:D9" r:id="rId6" display="Arbeitsuche, Arbeitslosigkeit und Unterbeschäftigung" xr:uid="{2D8C71B3-8ABB-42D1-A9E5-4D42CC9C6DBA}"/>
    <hyperlink ref="B10:C10" r:id="rId7" display="Ausbildungsmarkt" xr:uid="{E373AF82-96F6-4189-8EBA-AC7A8DBE7DD7}"/>
    <hyperlink ref="B11:C11" r:id="rId8" display="Beschäftigung" xr:uid="{B3A9F995-1389-4D94-8ABB-DD161EFFD226}"/>
    <hyperlink ref="B12:C12" r:id="rId9" display="Einnahmen/Ausgaben" xr:uid="{2CD02E80-C461-4A2C-800D-72803A3D5CCA}"/>
    <hyperlink ref="B13:C13" r:id="rId10" display="Förderung und berufliche Rehabilitation" xr:uid="{D3FE928B-AF24-4CFD-B776-254E5A28698B}"/>
    <hyperlink ref="B14:C14" r:id="rId11" display="Gemeldete Arbeitsstellen" xr:uid="{F945AF8A-ECCE-4545-94DD-EA3CC59D5E2C}"/>
    <hyperlink ref="B15:C15" r:id="rId12" display="Grundsicherung für Arbeitsuchende (SGB II)" xr:uid="{895FA110-A8E9-4E7C-B419-CE2806CC9DCC}"/>
    <hyperlink ref="B16:C16" r:id="rId13" display="Leistungen SGB III" xr:uid="{3B48472A-2477-4D6B-8F46-D5AD74F333F6}"/>
    <hyperlink ref="B19:C19" r:id="rId14" display="Berufe" xr:uid="{3BAB4EEE-5135-42A9-9D08-626E3BB90135}"/>
    <hyperlink ref="B20:C20" r:id="rId15" display="Bildung" xr:uid="{FBCE1626-D59B-4427-A121-5CF9A6D3CE79}"/>
    <hyperlink ref="B21:C21" r:id="rId16" display="Demografie" xr:uid="{ED8CBAD4-B9EA-4A9C-B209-2E7EA10AD837}"/>
    <hyperlink ref="B22:C22" r:id="rId17" display="Eingliederungsbilanzen" xr:uid="{64728FE8-A765-433F-AB27-B4B23FEE22FE}"/>
    <hyperlink ref="B23:C23" r:id="rId18" display="Entgelt" xr:uid="{408EBC64-198B-4EB6-A058-501652434B81}"/>
    <hyperlink ref="B24:C24" r:id="rId19" display="Fachkräftebedarf" xr:uid="{E6114955-751A-4940-A2AF-BC2AF9A5C69F}"/>
    <hyperlink ref="B25:C25" r:id="rId20" display="Familien und Kinder" xr:uid="{B8450A4D-E391-41EB-B950-0AAC0160D5CA}"/>
    <hyperlink ref="B26:C26" r:id="rId21" display="Frauen und Männer" xr:uid="{651B0EFD-9BDC-41C5-8271-1B62532E54BF}"/>
    <hyperlink ref="B28:C28" r:id="rId22" display="Langzeitarbeitslosigkeit" xr:uid="{4C7671AB-F460-41D5-A2F3-95A3DA690462}"/>
    <hyperlink ref="B29:C29" r:id="rId23" display="Menschen mit Behinderungen" xr:uid="{2FDF6088-66EE-4E77-B18F-05F26B6AB679}"/>
    <hyperlink ref="B30:C30" r:id="rId24" display="Migration" xr:uid="{A6C1A28B-F2A8-4CEF-9A6C-263F641E2075}"/>
    <hyperlink ref="B31:C31" r:id="rId25" display="Regionale Mobilität" xr:uid="{9A101B91-FE63-4AF4-9268-D262FBA4DD41}"/>
    <hyperlink ref="B34:C34" r:id="rId26" display="Wirtschaftszweige" xr:uid="{F88D3FC7-E878-4623-9338-1A42E1F11B06}"/>
    <hyperlink ref="B35:C35" r:id="rId27" display="Zeitarbeit" xr:uid="{2838FCB4-9AAB-4B79-AD94-062A4A830012}"/>
    <hyperlink ref="A27" r:id="rId28" tooltip="Jüngere" display="https://statistik.arbeitsagentur.de/DE/Navigation/Statistiken/Themen-im-Fokus/Juengere/Juengere-Nav.html?mtm_campaign=Bericht" xr:uid="{727EF83B-AAED-4303-9F84-D86D586FCE72}"/>
    <hyperlink ref="B27:C27" r:id="rId29" display="Jüngere" xr:uid="{BEBDFEDC-322D-4E34-9D9E-F52A0E16C25E}"/>
    <hyperlink ref="B33:C33" r:id="rId30" display="Ukraine-Krieg" xr:uid="{A8924BB5-90B9-4950-BF57-1B87891B26C8}"/>
    <hyperlink ref="A37:E37" r:id="rId31" display="Die Methodischen Hinweise der Statistik bieten ergänzende Informationen." xr:uid="{BD67846B-9C0A-4318-8CA1-F0B7B69B925E}"/>
    <hyperlink ref="B32" r:id="rId32" xr:uid="{702ACD57-6A82-434E-A273-8C6CB8697543}"/>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1E0CB-8549-407A-909D-7545DA0047BE}">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5" customWidth="1"/>
    <col min="2" max="4" width="15.140625" style="15" customWidth="1"/>
    <col min="5" max="5" width="6.42578125" style="15" customWidth="1"/>
    <col min="6" max="6" width="20.7109375" style="15" customWidth="1"/>
    <col min="7" max="7" width="13.28515625" style="16" customWidth="1"/>
    <col min="8" max="16384" width="11.140625" style="15"/>
  </cols>
  <sheetData>
    <row r="1" spans="1:7" s="14" customFormat="1" ht="33.75" customHeight="1" x14ac:dyDescent="0.2">
      <c r="A1" s="11"/>
      <c r="B1" s="12"/>
      <c r="C1" s="12"/>
      <c r="D1" s="12"/>
      <c r="E1" s="12"/>
      <c r="F1" s="12"/>
      <c r="G1" s="13" t="s">
        <v>38</v>
      </c>
    </row>
    <row r="2" spans="1:7" ht="12.75" customHeight="1" x14ac:dyDescent="0.2"/>
    <row r="3" spans="1:7" ht="12.75" x14ac:dyDescent="0.2"/>
    <row r="4" spans="1:7" ht="15.75" x14ac:dyDescent="0.25">
      <c r="A4" s="17" t="s">
        <v>39</v>
      </c>
      <c r="C4" s="17"/>
      <c r="D4" s="17"/>
      <c r="E4" s="17"/>
      <c r="F4" s="17"/>
    </row>
    <row r="5" spans="1:7" ht="12.75" x14ac:dyDescent="0.2"/>
    <row r="6" spans="1:7" ht="12.75" x14ac:dyDescent="0.2"/>
    <row r="7" spans="1:7" ht="15" x14ac:dyDescent="0.25">
      <c r="A7" s="18" t="s">
        <v>5</v>
      </c>
      <c r="C7" s="19"/>
      <c r="D7" s="19"/>
      <c r="E7" s="19"/>
      <c r="F7" s="19"/>
    </row>
    <row r="8" spans="1:7" ht="15" customHeight="1" x14ac:dyDescent="0.2">
      <c r="A8" s="16" t="s">
        <v>7</v>
      </c>
      <c r="C8" s="20"/>
      <c r="D8" s="20"/>
      <c r="E8" s="20"/>
      <c r="F8" s="20"/>
    </row>
    <row r="9" spans="1:7" ht="15" customHeight="1" x14ac:dyDescent="0.2">
      <c r="A9" s="20" t="s">
        <v>40</v>
      </c>
      <c r="C9" s="20"/>
      <c r="D9" s="20"/>
      <c r="E9" s="20"/>
      <c r="F9" s="20"/>
    </row>
    <row r="10" spans="1:7" ht="15" customHeight="1" x14ac:dyDescent="0.2"/>
    <row r="11" spans="1:7" ht="15" customHeight="1" x14ac:dyDescent="0.2">
      <c r="A11" s="18"/>
    </row>
    <row r="12" spans="1:7" s="16" customFormat="1" ht="15" customHeight="1" x14ac:dyDescent="0.2">
      <c r="A12" s="18" t="s">
        <v>41</v>
      </c>
      <c r="B12" s="18"/>
      <c r="C12" s="18"/>
      <c r="D12" s="18"/>
      <c r="E12" s="18"/>
    </row>
    <row r="13" spans="1:7" s="16" customFormat="1" ht="15" customHeight="1" x14ac:dyDescent="0.2">
      <c r="A13" s="16" t="s">
        <v>42</v>
      </c>
      <c r="F13" s="21"/>
    </row>
    <row r="14" spans="1:7" s="16" customFormat="1" ht="15" customHeight="1" x14ac:dyDescent="0.2">
      <c r="B14" s="16" t="s">
        <v>43</v>
      </c>
      <c r="F14" s="21"/>
      <c r="G14" s="22" t="s">
        <v>44</v>
      </c>
    </row>
    <row r="15" spans="1:7" s="16" customFormat="1" ht="15" customHeight="1" x14ac:dyDescent="0.2">
      <c r="A15" s="16" t="s">
        <v>45</v>
      </c>
      <c r="F15" s="21"/>
    </row>
    <row r="16" spans="1:7" s="16" customFormat="1" ht="15" customHeight="1" x14ac:dyDescent="0.2">
      <c r="B16" s="16" t="s">
        <v>46</v>
      </c>
      <c r="F16" s="21"/>
    </row>
    <row r="17" spans="1:7" s="16" customFormat="1" ht="15" customHeight="1" x14ac:dyDescent="0.2">
      <c r="B17" s="16" t="s">
        <v>47</v>
      </c>
      <c r="F17" s="21"/>
      <c r="G17" s="22" t="s">
        <v>48</v>
      </c>
    </row>
    <row r="18" spans="1:7" s="16" customFormat="1" ht="15" customHeight="1" x14ac:dyDescent="0.2">
      <c r="F18" s="21"/>
    </row>
    <row r="19" spans="1:7" s="16" customFormat="1" ht="15" customHeight="1" x14ac:dyDescent="0.2">
      <c r="A19" s="18" t="s">
        <v>49</v>
      </c>
      <c r="F19" s="21"/>
    </row>
    <row r="20" spans="1:7" s="16" customFormat="1" ht="15" customHeight="1" x14ac:dyDescent="0.2">
      <c r="B20" s="16" t="s">
        <v>50</v>
      </c>
      <c r="F20" s="21"/>
      <c r="G20" s="22" t="s">
        <v>51</v>
      </c>
    </row>
    <row r="21" spans="1:7" s="16" customFormat="1" ht="15" customHeight="1" x14ac:dyDescent="0.2">
      <c r="B21" s="16" t="s">
        <v>43</v>
      </c>
      <c r="F21" s="21"/>
      <c r="G21" s="22" t="s">
        <v>52</v>
      </c>
    </row>
    <row r="22" spans="1:7" s="16" customFormat="1" ht="15" customHeight="1" x14ac:dyDescent="0.2">
      <c r="B22" s="16" t="s">
        <v>53</v>
      </c>
      <c r="F22" s="21"/>
      <c r="G22" s="22" t="s">
        <v>54</v>
      </c>
    </row>
    <row r="23" spans="1:7" s="16" customFormat="1" ht="15" customHeight="1" x14ac:dyDescent="0.2">
      <c r="B23" s="16" t="s">
        <v>55</v>
      </c>
      <c r="F23" s="21"/>
      <c r="G23" s="22" t="s">
        <v>56</v>
      </c>
    </row>
    <row r="24" spans="1:7" s="16" customFormat="1" ht="15" customHeight="1" x14ac:dyDescent="0.2">
      <c r="F24" s="21"/>
    </row>
    <row r="25" spans="1:7" s="16" customFormat="1" ht="15" customHeight="1" x14ac:dyDescent="0.2">
      <c r="A25" s="18" t="s">
        <v>57</v>
      </c>
      <c r="F25" s="21"/>
    </row>
    <row r="26" spans="1:7" s="16" customFormat="1" ht="15" customHeight="1" x14ac:dyDescent="0.2">
      <c r="B26" s="16" t="s">
        <v>50</v>
      </c>
      <c r="F26" s="21"/>
      <c r="G26" s="22" t="s">
        <v>58</v>
      </c>
    </row>
    <row r="27" spans="1:7" s="16" customFormat="1" ht="15" customHeight="1" x14ac:dyDescent="0.2">
      <c r="B27" s="16" t="s">
        <v>43</v>
      </c>
      <c r="F27" s="21"/>
      <c r="G27" s="22" t="s">
        <v>59</v>
      </c>
    </row>
    <row r="28" spans="1:7" s="16" customFormat="1" ht="15" customHeight="1" x14ac:dyDescent="0.2">
      <c r="B28" s="16" t="s">
        <v>53</v>
      </c>
      <c r="F28" s="21"/>
      <c r="G28" s="22" t="s">
        <v>60</v>
      </c>
    </row>
    <row r="29" spans="1:7" s="16" customFormat="1" ht="15" customHeight="1" x14ac:dyDescent="0.2">
      <c r="A29" s="16" t="s">
        <v>61</v>
      </c>
      <c r="B29" s="16" t="s">
        <v>55</v>
      </c>
      <c r="F29" s="21"/>
      <c r="G29" s="22" t="s">
        <v>62</v>
      </c>
    </row>
    <row r="30" spans="1:7" s="16" customFormat="1" ht="15" customHeight="1" x14ac:dyDescent="0.2">
      <c r="F30" s="21"/>
    </row>
    <row r="31" spans="1:7" s="16" customFormat="1" ht="15" customHeight="1" x14ac:dyDescent="0.2">
      <c r="A31" s="18" t="s">
        <v>63</v>
      </c>
      <c r="F31" s="21"/>
    </row>
    <row r="32" spans="1:7" s="16" customFormat="1" ht="15" customHeight="1" x14ac:dyDescent="0.2">
      <c r="B32" s="16" t="s">
        <v>64</v>
      </c>
      <c r="F32" s="21"/>
      <c r="G32" s="22" t="s">
        <v>65</v>
      </c>
    </row>
    <row r="33" spans="1:7" s="16" customFormat="1" ht="15" customHeight="1" x14ac:dyDescent="0.2">
      <c r="B33" s="16" t="s">
        <v>53</v>
      </c>
      <c r="F33" s="21"/>
      <c r="G33" s="22" t="s">
        <v>66</v>
      </c>
    </row>
    <row r="34" spans="1:7" s="16" customFormat="1" ht="15" customHeight="1" x14ac:dyDescent="0.2">
      <c r="B34" s="16" t="s">
        <v>55</v>
      </c>
      <c r="F34" s="21"/>
      <c r="G34" s="22" t="s">
        <v>67</v>
      </c>
    </row>
    <row r="35" spans="1:7" s="16" customFormat="1" ht="15" customHeight="1" x14ac:dyDescent="0.2">
      <c r="F35" s="21"/>
    </row>
    <row r="36" spans="1:7" s="16" customFormat="1" ht="15" customHeight="1" x14ac:dyDescent="0.2">
      <c r="A36" s="18" t="s">
        <v>68</v>
      </c>
      <c r="F36" s="21"/>
    </row>
    <row r="37" spans="1:7" s="16" customFormat="1" ht="15" customHeight="1" x14ac:dyDescent="0.2">
      <c r="B37" s="16" t="s">
        <v>53</v>
      </c>
      <c r="F37" s="21"/>
      <c r="G37" s="22" t="s">
        <v>69</v>
      </c>
    </row>
    <row r="38" spans="1:7" s="16" customFormat="1" ht="15" customHeight="1" x14ac:dyDescent="0.2">
      <c r="B38" s="16" t="s">
        <v>55</v>
      </c>
      <c r="F38" s="21"/>
      <c r="G38" s="22" t="s">
        <v>70</v>
      </c>
    </row>
    <row r="39" spans="1:7" s="16" customFormat="1" ht="15" customHeight="1" x14ac:dyDescent="0.2">
      <c r="F39" s="21"/>
    </row>
    <row r="40" spans="1:7" s="16" customFormat="1" ht="15" customHeight="1" x14ac:dyDescent="0.2">
      <c r="A40" s="18" t="s">
        <v>71</v>
      </c>
      <c r="F40" s="21"/>
    </row>
    <row r="41" spans="1:7" s="16" customFormat="1" ht="32.25" customHeight="1" x14ac:dyDescent="0.2">
      <c r="B41" s="23" t="s">
        <v>72</v>
      </c>
      <c r="C41" s="23"/>
      <c r="D41" s="23"/>
      <c r="E41" s="23"/>
      <c r="F41" s="23"/>
      <c r="G41" s="22" t="s">
        <v>73</v>
      </c>
    </row>
    <row r="42" spans="1:7" s="16" customFormat="1" ht="15" customHeight="1" x14ac:dyDescent="0.2">
      <c r="F42" s="21"/>
    </row>
    <row r="43" spans="1:7" s="16" customFormat="1" ht="15" customHeight="1" x14ac:dyDescent="0.2">
      <c r="A43" s="18" t="s">
        <v>74</v>
      </c>
      <c r="F43" s="21"/>
      <c r="G43" s="22"/>
    </row>
    <row r="44" spans="1:7" s="16" customFormat="1" ht="12.75" x14ac:dyDescent="0.2">
      <c r="A44" s="20"/>
      <c r="B44" s="20"/>
      <c r="C44" s="20"/>
      <c r="D44" s="20"/>
      <c r="E44" s="20"/>
      <c r="F44" s="20"/>
    </row>
    <row r="45" spans="1:7" s="16" customFormat="1" ht="12.75" x14ac:dyDescent="0.2">
      <c r="B45" s="20" t="s">
        <v>75</v>
      </c>
      <c r="C45" s="20"/>
      <c r="D45" s="20"/>
      <c r="E45" s="20"/>
      <c r="F45" s="24"/>
      <c r="G45" s="21" t="s">
        <v>76</v>
      </c>
    </row>
    <row r="46" spans="1:7" s="16" customFormat="1" ht="12.75" x14ac:dyDescent="0.2">
      <c r="B46" s="20" t="s">
        <v>77</v>
      </c>
      <c r="C46" s="20"/>
      <c r="D46" s="20"/>
      <c r="E46" s="20"/>
      <c r="F46" s="24"/>
      <c r="G46" s="21" t="s">
        <v>78</v>
      </c>
    </row>
    <row r="47" spans="1:7" s="16" customFormat="1" ht="12.75" x14ac:dyDescent="0.2">
      <c r="B47" s="20" t="s">
        <v>79</v>
      </c>
      <c r="C47" s="20"/>
      <c r="D47" s="20"/>
      <c r="E47" s="20"/>
      <c r="F47" s="24"/>
      <c r="G47" s="21" t="s">
        <v>80</v>
      </c>
    </row>
    <row r="48" spans="1:7" s="16" customFormat="1" ht="12.75" x14ac:dyDescent="0.2">
      <c r="B48" s="20" t="s">
        <v>81</v>
      </c>
      <c r="C48" s="20"/>
      <c r="D48" s="20"/>
      <c r="E48" s="20"/>
      <c r="F48" s="24"/>
      <c r="G48" s="21" t="s">
        <v>82</v>
      </c>
    </row>
    <row r="49" spans="1:7" s="16" customFormat="1" ht="12.75" x14ac:dyDescent="0.2">
      <c r="B49" s="20"/>
      <c r="C49" s="20"/>
      <c r="D49" s="20"/>
      <c r="E49" s="20"/>
      <c r="F49" s="20"/>
      <c r="G49" s="22"/>
    </row>
    <row r="50" spans="1:7" s="16" customFormat="1" ht="12.75" x14ac:dyDescent="0.2">
      <c r="B50" s="20"/>
      <c r="D50" s="25"/>
      <c r="E50" s="25"/>
      <c r="F50" s="25"/>
    </row>
    <row r="51" spans="1:7" s="16" customFormat="1" ht="12.75" x14ac:dyDescent="0.2">
      <c r="B51" s="20"/>
      <c r="C51" s="26"/>
      <c r="D51" s="26"/>
      <c r="E51" s="26"/>
      <c r="F51" s="26"/>
    </row>
    <row r="52" spans="1:7" s="16" customFormat="1" ht="12.75" x14ac:dyDescent="0.2">
      <c r="B52" s="20"/>
      <c r="C52" s="20"/>
      <c r="D52" s="20"/>
      <c r="E52" s="20"/>
      <c r="F52" s="20"/>
    </row>
    <row r="53" spans="1:7" s="16" customFormat="1" ht="12.75" x14ac:dyDescent="0.2">
      <c r="B53" s="20"/>
      <c r="C53" s="20"/>
      <c r="D53" s="20"/>
      <c r="E53" s="20"/>
      <c r="F53" s="20"/>
    </row>
    <row r="54" spans="1:7" s="16" customFormat="1" ht="12.75" x14ac:dyDescent="0.2">
      <c r="B54" s="8"/>
      <c r="D54" s="27"/>
      <c r="E54" s="27"/>
      <c r="F54" s="27"/>
    </row>
    <row r="55" spans="1:7" ht="12.75" x14ac:dyDescent="0.2">
      <c r="A55" s="16"/>
      <c r="B55" s="28"/>
      <c r="C55" s="29"/>
      <c r="D55" s="29"/>
      <c r="E55" s="29"/>
      <c r="F55" s="29"/>
    </row>
    <row r="56" spans="1:7" ht="12.75" x14ac:dyDescent="0.2">
      <c r="A56" s="16"/>
      <c r="B56" s="30"/>
    </row>
    <row r="57" spans="1:7" ht="12.75" x14ac:dyDescent="0.2">
      <c r="A57" s="16"/>
    </row>
    <row r="58" spans="1:7" ht="12.75" x14ac:dyDescent="0.2">
      <c r="A58" s="16"/>
    </row>
    <row r="59" spans="1:7" ht="12.75" x14ac:dyDescent="0.2">
      <c r="A59" s="16"/>
      <c r="E59" s="31"/>
    </row>
    <row r="60" spans="1:7" ht="12.75" x14ac:dyDescent="0.2">
      <c r="B60" s="30"/>
    </row>
    <row r="61" spans="1:7" ht="12.75" x14ac:dyDescent="0.2">
      <c r="B61" s="32"/>
    </row>
    <row r="62" spans="1:7" ht="12.75" x14ac:dyDescent="0.2"/>
  </sheetData>
  <mergeCells count="1">
    <mergeCell ref="B41:F41"/>
  </mergeCells>
  <hyperlinks>
    <hyperlink ref="G14" location="'Tabelle 1'!A1" display="'Tabelle 1'!A1" xr:uid="{FF161F46-7B42-4FE6-9844-16CEBF4CB686}"/>
    <hyperlink ref="G17" location="'Diagramm'!A1" display="'Diagramm'!A1" xr:uid="{DCACF0A1-7FC4-40ED-A883-A324C12AB753}"/>
    <hyperlink ref="G20" location="'Tabelle 2.1'!A1" display="'Tabelle 2.1'!A1" xr:uid="{3B57C5B4-515E-4192-9A8D-3379D6AACD6F}"/>
    <hyperlink ref="G21" location="'Tabelle 2.2'!A1" display="'Tabelle 2.2'!A1" xr:uid="{2533A9F4-B74E-4A6C-B03D-BE9EA09B7E0A}"/>
    <hyperlink ref="G22" location="'Tabelle 2.3'!A1" display="'Tabelle 2.3'!A1" xr:uid="{37FE2EA8-C9D1-49BC-9978-0AFE21F6C6D0}"/>
    <hyperlink ref="G23" location="'Tabelle 2.4'!A1" display="'Tabelle 2.4'!A1" xr:uid="{573B04FA-6CC6-472A-A1E2-16F6F349DB52}"/>
    <hyperlink ref="G26" location="'Tabelle 3.1'!A1" display="'Tabelle 3.1'!A1" xr:uid="{6A5523CE-A97B-4CE4-AD31-4D0C28A58334}"/>
    <hyperlink ref="G27" location="'Tabelle 3.2'!A1" display="'Tabelle 3.2'!A1" xr:uid="{239EAC4B-3D27-48F6-A26C-33D1BE0B922C}"/>
    <hyperlink ref="G28" location="'Tabelle 3.3'!A1" display="'Tabelle 3.3'!A1" xr:uid="{5AD6E022-3E79-4AD9-BF22-160A86B7BC4A}"/>
    <hyperlink ref="G29" location="'Tabelle 3.4'!A1" display="'Tabelle 3.4'!A1" xr:uid="{65943189-E933-4926-BC14-30038C1C44CD}"/>
    <hyperlink ref="G32" location="'Tabelle 4.1'!A1" display="'Tabelle 4.1'!A1" xr:uid="{6D9BF86E-8A89-4550-BDC9-8655B0E5F7A4}"/>
    <hyperlink ref="G33" location="'Tabelle 4.2'!A1" display="'Tabelle 4.2'!A1" xr:uid="{262B51F3-61A9-4372-BA0A-A58052BB8E8A}"/>
    <hyperlink ref="G34" location="'Tabelle 4.3'!A1" display="'Tabelle 4.3'!A1" xr:uid="{086E603B-1047-48A7-BAAC-CC9E2603CBA9}"/>
    <hyperlink ref="G37" location="'Tabelle 5.1'!A1" display="'Tabelle 5.1'!A1" xr:uid="{D4896DF7-DCCF-46C3-8052-6CF1015B5857}"/>
    <hyperlink ref="G38" location="'Tabelle 5.2'!A1" display="'Tabelle 5.2'!A1" xr:uid="{DBD70AE3-63EB-4A17-952E-9189EA77729D}"/>
    <hyperlink ref="G41" location="'Tabelle 6'!A1" display="'Tabelle 6'!A1" xr:uid="{63E9BB53-E2E4-47C5-B7C3-5C711C779B9E}"/>
    <hyperlink ref="G45" location="'Hinweis - Berufsaggregate'!A1" display="Hinw Berufsagg" xr:uid="{36F1F331-456C-43AD-8EAE-E85DDD8B333E}"/>
    <hyperlink ref="G46" location="Hinweis_Befristung!A1" display="Hinw Befristung" xr:uid="{3EA1A92B-62B7-4985-9B62-F7FBEC036948}"/>
    <hyperlink ref="G47" location="Hinweis_beg_been_BV!A1" display="Hinw beg_been_BV" xr:uid="{F83A4B4F-302E-47EE-9AAB-838011642EA8}"/>
    <hyperlink ref="G48" location="Hinweise_SvB_GB!A1" display="Hinw SvB GB" xr:uid="{6D06F109-56A4-4C7B-84C2-DEF8D6CAF84B}"/>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E1CB5-2F66-4A25-B364-4AFBC7220955}">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4" customWidth="1"/>
    <col min="2" max="2" width="18.85546875" style="54" bestFit="1"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34"/>
      <c r="D1" s="34"/>
      <c r="E1" s="34"/>
      <c r="F1" s="34"/>
      <c r="G1" s="34"/>
      <c r="H1" s="34"/>
      <c r="I1" s="34"/>
      <c r="J1" s="35" t="s">
        <v>38</v>
      </c>
    </row>
    <row r="2" spans="1:15" customFormat="1" ht="6.2" customHeight="1" x14ac:dyDescent="0.2">
      <c r="A2" s="36"/>
      <c r="B2" s="37"/>
      <c r="C2" s="37"/>
      <c r="D2" s="37"/>
      <c r="E2" s="37"/>
      <c r="F2" s="37"/>
      <c r="G2" s="37"/>
      <c r="H2" s="37"/>
      <c r="I2" s="37"/>
      <c r="J2" s="37"/>
    </row>
    <row r="3" spans="1:15" s="40" customFormat="1" ht="24.95" customHeight="1" x14ac:dyDescent="0.2">
      <c r="A3" s="38" t="s">
        <v>83</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40</v>
      </c>
      <c r="B5" s="42"/>
      <c r="C5" s="42"/>
      <c r="D5" s="42"/>
      <c r="E5" s="43"/>
      <c r="F5" s="43"/>
      <c r="G5" s="43"/>
      <c r="H5" s="43"/>
      <c r="I5" s="43"/>
      <c r="J5" s="43"/>
    </row>
    <row r="6" spans="1:15" s="40" customFormat="1" ht="11.25" customHeight="1" x14ac:dyDescent="0.2">
      <c r="A6" s="44"/>
      <c r="B6" s="45"/>
      <c r="C6" s="45"/>
      <c r="D6" s="45"/>
      <c r="E6" s="45"/>
      <c r="F6" s="45"/>
      <c r="G6" s="45"/>
      <c r="H6" s="45"/>
      <c r="I6" s="45"/>
      <c r="J6" s="45"/>
    </row>
    <row r="7" spans="1:15" customFormat="1" ht="12" customHeight="1" x14ac:dyDescent="0.2">
      <c r="A7" s="46" t="s">
        <v>85</v>
      </c>
      <c r="B7" s="47"/>
      <c r="C7" s="48" t="s">
        <v>86</v>
      </c>
      <c r="D7" s="49" t="s">
        <v>87</v>
      </c>
      <c r="E7" s="50"/>
      <c r="F7" s="50"/>
      <c r="G7" s="50"/>
      <c r="H7" s="51"/>
      <c r="I7" s="52" t="s">
        <v>88</v>
      </c>
      <c r="J7" s="53"/>
      <c r="K7" s="54"/>
      <c r="L7" s="54"/>
      <c r="M7" s="54"/>
      <c r="N7" s="54"/>
      <c r="O7" s="54"/>
    </row>
    <row r="8" spans="1:15" ht="34.5" customHeight="1" x14ac:dyDescent="0.2">
      <c r="A8" s="55"/>
      <c r="B8" s="56"/>
      <c r="C8" s="57"/>
      <c r="D8" s="58" t="s">
        <v>89</v>
      </c>
      <c r="E8" s="58" t="s">
        <v>90</v>
      </c>
      <c r="F8" s="58" t="s">
        <v>91</v>
      </c>
      <c r="G8" s="58" t="s">
        <v>92</v>
      </c>
      <c r="H8" s="58" t="s">
        <v>93</v>
      </c>
      <c r="I8" s="59"/>
      <c r="J8" s="60"/>
    </row>
    <row r="9" spans="1:15" ht="12" customHeight="1" x14ac:dyDescent="0.2">
      <c r="A9" s="55"/>
      <c r="B9" s="56"/>
      <c r="C9" s="57"/>
      <c r="D9" s="61"/>
      <c r="E9" s="61"/>
      <c r="F9" s="61"/>
      <c r="G9" s="61"/>
      <c r="H9" s="61"/>
      <c r="I9" s="62" t="s">
        <v>94</v>
      </c>
      <c r="J9" s="63" t="s">
        <v>95</v>
      </c>
    </row>
    <row r="10" spans="1:15" ht="12" customHeight="1" x14ac:dyDescent="0.2">
      <c r="A10" s="64"/>
      <c r="B10" s="65"/>
      <c r="C10" s="66"/>
      <c r="D10" s="67">
        <v>1</v>
      </c>
      <c r="E10" s="67">
        <v>2</v>
      </c>
      <c r="F10" s="67">
        <v>3</v>
      </c>
      <c r="G10" s="67">
        <v>4</v>
      </c>
      <c r="H10" s="67">
        <v>5</v>
      </c>
      <c r="I10" s="67">
        <v>6</v>
      </c>
      <c r="J10" s="67">
        <v>7</v>
      </c>
      <c r="K10" s="68"/>
    </row>
    <row r="11" spans="1:15" ht="18" customHeight="1" x14ac:dyDescent="0.2">
      <c r="A11" s="69" t="s">
        <v>49</v>
      </c>
      <c r="B11" s="70"/>
      <c r="C11" s="71"/>
      <c r="D11" s="72"/>
      <c r="E11" s="73"/>
      <c r="F11" s="73"/>
      <c r="G11" s="73"/>
      <c r="H11" s="74"/>
      <c r="I11" s="75"/>
      <c r="J11" s="76"/>
    </row>
    <row r="12" spans="1:15" ht="13.5" customHeight="1" x14ac:dyDescent="0.2">
      <c r="A12" s="77" t="s">
        <v>96</v>
      </c>
      <c r="B12" s="78"/>
      <c r="C12" s="79">
        <v>100</v>
      </c>
      <c r="D12" s="80">
        <v>54356</v>
      </c>
      <c r="E12" s="80">
        <v>55297</v>
      </c>
      <c r="F12" s="80">
        <v>54791</v>
      </c>
      <c r="G12" s="80">
        <v>54759</v>
      </c>
      <c r="H12" s="80">
        <v>55440</v>
      </c>
      <c r="I12" s="81">
        <v>-1084</v>
      </c>
      <c r="J12" s="82">
        <v>-1.9552669552669553</v>
      </c>
      <c r="N12" s="83"/>
    </row>
    <row r="13" spans="1:15" ht="13.5" customHeight="1" x14ac:dyDescent="0.2">
      <c r="A13" s="84" t="s">
        <v>97</v>
      </c>
      <c r="B13" s="85" t="s">
        <v>98</v>
      </c>
      <c r="C13" s="79">
        <v>54.417175656781218</v>
      </c>
      <c r="D13" s="80">
        <v>29579</v>
      </c>
      <c r="E13" s="80">
        <v>30248</v>
      </c>
      <c r="F13" s="80">
        <v>29872</v>
      </c>
      <c r="G13" s="80">
        <v>29941</v>
      </c>
      <c r="H13" s="80">
        <v>30309</v>
      </c>
      <c r="I13" s="81">
        <v>-730</v>
      </c>
      <c r="J13" s="82">
        <v>-2.4085255204724669</v>
      </c>
    </row>
    <row r="14" spans="1:15" ht="13.5" customHeight="1" x14ac:dyDescent="0.2">
      <c r="A14" s="86"/>
      <c r="B14" s="85" t="s">
        <v>99</v>
      </c>
      <c r="C14" s="79">
        <v>45.582824343218782</v>
      </c>
      <c r="D14" s="80">
        <v>24777</v>
      </c>
      <c r="E14" s="80">
        <v>25049</v>
      </c>
      <c r="F14" s="80">
        <v>24919</v>
      </c>
      <c r="G14" s="80">
        <v>24818</v>
      </c>
      <c r="H14" s="80">
        <v>25131</v>
      </c>
      <c r="I14" s="81">
        <v>-354</v>
      </c>
      <c r="J14" s="82">
        <v>-1.4086188372925867</v>
      </c>
    </row>
    <row r="15" spans="1:15" ht="13.5" customHeight="1" x14ac:dyDescent="0.2">
      <c r="A15" s="84" t="s">
        <v>97</v>
      </c>
      <c r="B15" s="87" t="s">
        <v>100</v>
      </c>
      <c r="C15" s="79">
        <v>8.8306718669512101</v>
      </c>
      <c r="D15" s="80">
        <v>4800</v>
      </c>
      <c r="E15" s="80">
        <v>4934</v>
      </c>
      <c r="F15" s="80">
        <v>4507</v>
      </c>
      <c r="G15" s="80">
        <v>4679</v>
      </c>
      <c r="H15" s="80">
        <v>4883</v>
      </c>
      <c r="I15" s="81">
        <v>-83</v>
      </c>
      <c r="J15" s="82">
        <v>-1.6997747286504199</v>
      </c>
    </row>
    <row r="16" spans="1:15" ht="13.5" customHeight="1" x14ac:dyDescent="0.2">
      <c r="A16" s="84"/>
      <c r="B16" s="87" t="s">
        <v>101</v>
      </c>
      <c r="C16" s="79">
        <v>62.64625800279638</v>
      </c>
      <c r="D16" s="80">
        <v>34052</v>
      </c>
      <c r="E16" s="80">
        <v>34666</v>
      </c>
      <c r="F16" s="80">
        <v>34528</v>
      </c>
      <c r="G16" s="80">
        <v>34492</v>
      </c>
      <c r="H16" s="80">
        <v>34779</v>
      </c>
      <c r="I16" s="81">
        <v>-727</v>
      </c>
      <c r="J16" s="82">
        <v>-2.0903418729693204</v>
      </c>
    </row>
    <row r="17" spans="1:10" ht="13.5" customHeight="1" x14ac:dyDescent="0.2">
      <c r="A17" s="84"/>
      <c r="B17" s="87" t="s">
        <v>102</v>
      </c>
      <c r="C17" s="79">
        <v>26.558245639855766</v>
      </c>
      <c r="D17" s="80">
        <v>14436</v>
      </c>
      <c r="E17" s="80">
        <v>14653</v>
      </c>
      <c r="F17" s="80">
        <v>14760</v>
      </c>
      <c r="G17" s="80">
        <v>14624</v>
      </c>
      <c r="H17" s="80">
        <v>14850</v>
      </c>
      <c r="I17" s="81">
        <v>-414</v>
      </c>
      <c r="J17" s="82">
        <v>-2.7878787878787881</v>
      </c>
    </row>
    <row r="18" spans="1:10" ht="13.5" customHeight="1" x14ac:dyDescent="0.2">
      <c r="A18" s="86"/>
      <c r="B18" s="87" t="s">
        <v>103</v>
      </c>
      <c r="C18" s="79">
        <v>1.9648244903966443</v>
      </c>
      <c r="D18" s="80">
        <v>1068</v>
      </c>
      <c r="E18" s="80">
        <v>1044</v>
      </c>
      <c r="F18" s="80">
        <v>996</v>
      </c>
      <c r="G18" s="80">
        <v>964</v>
      </c>
      <c r="H18" s="80">
        <v>928</v>
      </c>
      <c r="I18" s="81">
        <v>140</v>
      </c>
      <c r="J18" s="82">
        <v>15.086206896551724</v>
      </c>
    </row>
    <row r="19" spans="1:10" ht="13.5" customHeight="1" x14ac:dyDescent="0.2">
      <c r="A19" s="86"/>
      <c r="B19" s="87" t="s">
        <v>104</v>
      </c>
      <c r="C19" s="79">
        <v>0.78924129810876442</v>
      </c>
      <c r="D19" s="80">
        <v>429</v>
      </c>
      <c r="E19" s="80">
        <v>412</v>
      </c>
      <c r="F19" s="80">
        <v>386</v>
      </c>
      <c r="G19" s="80">
        <v>385</v>
      </c>
      <c r="H19" s="80">
        <v>343</v>
      </c>
      <c r="I19" s="81">
        <v>86</v>
      </c>
      <c r="J19" s="82">
        <v>25.072886297376094</v>
      </c>
    </row>
    <row r="20" spans="1:10" ht="13.5" customHeight="1" x14ac:dyDescent="0.2">
      <c r="A20" s="84" t="s">
        <v>105</v>
      </c>
      <c r="B20" s="88" t="s">
        <v>106</v>
      </c>
      <c r="C20" s="79">
        <v>71.445654573552133</v>
      </c>
      <c r="D20" s="80">
        <v>38835</v>
      </c>
      <c r="E20" s="80">
        <v>39559</v>
      </c>
      <c r="F20" s="80">
        <v>39172</v>
      </c>
      <c r="G20" s="80">
        <v>39488</v>
      </c>
      <c r="H20" s="80">
        <v>40231</v>
      </c>
      <c r="I20" s="81">
        <v>-1396</v>
      </c>
      <c r="J20" s="82">
        <v>-3.469960975367254</v>
      </c>
    </row>
    <row r="21" spans="1:10" ht="13.5" customHeight="1" x14ac:dyDescent="0.2">
      <c r="A21" s="86"/>
      <c r="B21" s="88" t="s">
        <v>107</v>
      </c>
      <c r="C21" s="79">
        <v>28.554345426447863</v>
      </c>
      <c r="D21" s="80">
        <v>15521</v>
      </c>
      <c r="E21" s="80">
        <v>15738</v>
      </c>
      <c r="F21" s="80">
        <v>15619</v>
      </c>
      <c r="G21" s="80">
        <v>15271</v>
      </c>
      <c r="H21" s="80">
        <v>15209</v>
      </c>
      <c r="I21" s="81">
        <v>312</v>
      </c>
      <c r="J21" s="82">
        <v>2.0514169241896245</v>
      </c>
    </row>
    <row r="22" spans="1:10" ht="13.5" customHeight="1" x14ac:dyDescent="0.2">
      <c r="A22" s="84" t="s">
        <v>105</v>
      </c>
      <c r="B22" s="88" t="s">
        <v>108</v>
      </c>
      <c r="C22" s="79">
        <v>89.839208183089269</v>
      </c>
      <c r="D22" s="80">
        <v>48833</v>
      </c>
      <c r="E22" s="80">
        <v>49636</v>
      </c>
      <c r="F22" s="80">
        <v>49293</v>
      </c>
      <c r="G22" s="80">
        <v>49388</v>
      </c>
      <c r="H22" s="80">
        <v>50168</v>
      </c>
      <c r="I22" s="81">
        <v>-1335</v>
      </c>
      <c r="J22" s="82">
        <v>-2.661058842289906</v>
      </c>
    </row>
    <row r="23" spans="1:10" ht="13.5" customHeight="1" x14ac:dyDescent="0.2">
      <c r="A23" s="89"/>
      <c r="B23" s="90" t="s">
        <v>109</v>
      </c>
      <c r="C23" s="91">
        <v>10.160791816910736</v>
      </c>
      <c r="D23" s="80">
        <v>5523</v>
      </c>
      <c r="E23" s="80">
        <v>5661</v>
      </c>
      <c r="F23" s="80">
        <v>5498</v>
      </c>
      <c r="G23" s="80">
        <v>5371</v>
      </c>
      <c r="H23" s="80">
        <v>5272</v>
      </c>
      <c r="I23" s="81">
        <v>251</v>
      </c>
      <c r="J23" s="82">
        <v>4.7610015174506826</v>
      </c>
    </row>
    <row r="24" spans="1:10" ht="18" customHeight="1" x14ac:dyDescent="0.2">
      <c r="A24" s="92" t="s">
        <v>110</v>
      </c>
      <c r="B24" s="70"/>
      <c r="C24" s="93"/>
      <c r="D24" s="94"/>
      <c r="E24" s="95"/>
      <c r="F24" s="95"/>
      <c r="G24" s="95"/>
      <c r="H24" s="96"/>
      <c r="I24" s="97"/>
      <c r="J24" s="98"/>
    </row>
    <row r="25" spans="1:10" ht="15.75" customHeight="1" x14ac:dyDescent="0.2">
      <c r="A25" s="77" t="s">
        <v>111</v>
      </c>
      <c r="B25" s="78"/>
      <c r="C25" s="99"/>
      <c r="D25" s="100"/>
      <c r="E25" s="101"/>
      <c r="F25" s="101"/>
      <c r="G25" s="101"/>
      <c r="H25" s="102"/>
      <c r="I25" s="103"/>
      <c r="J25" s="104"/>
    </row>
    <row r="26" spans="1:10" ht="13.5" customHeight="1" x14ac:dyDescent="0.2">
      <c r="A26" s="77" t="s">
        <v>96</v>
      </c>
      <c r="B26" s="78"/>
      <c r="C26" s="79">
        <v>100</v>
      </c>
      <c r="D26" s="105">
        <v>6881</v>
      </c>
      <c r="E26" s="80">
        <v>6966</v>
      </c>
      <c r="F26" s="80">
        <v>6962</v>
      </c>
      <c r="G26" s="80">
        <v>6719</v>
      </c>
      <c r="H26" s="106">
        <v>6771</v>
      </c>
      <c r="I26" s="81">
        <v>110</v>
      </c>
      <c r="J26" s="82">
        <v>1.6245753950671984</v>
      </c>
    </row>
    <row r="27" spans="1:10" ht="13.5" customHeight="1" x14ac:dyDescent="0.2">
      <c r="A27" s="84" t="s">
        <v>97</v>
      </c>
      <c r="B27" s="85" t="s">
        <v>98</v>
      </c>
      <c r="C27" s="79">
        <v>47.434965847987208</v>
      </c>
      <c r="D27" s="81">
        <v>3264</v>
      </c>
      <c r="E27" s="80">
        <v>3319</v>
      </c>
      <c r="F27" s="80">
        <v>3275</v>
      </c>
      <c r="G27" s="80">
        <v>3170</v>
      </c>
      <c r="H27" s="106">
        <v>3149</v>
      </c>
      <c r="I27" s="81">
        <v>115</v>
      </c>
      <c r="J27" s="82">
        <v>3.6519530009526835</v>
      </c>
    </row>
    <row r="28" spans="1:10" ht="13.5" customHeight="1" x14ac:dyDescent="0.2">
      <c r="A28" s="86"/>
      <c r="B28" s="85" t="s">
        <v>99</v>
      </c>
      <c r="C28" s="79">
        <v>52.565034152012792</v>
      </c>
      <c r="D28" s="81">
        <v>3617</v>
      </c>
      <c r="E28" s="80">
        <v>3647</v>
      </c>
      <c r="F28" s="80">
        <v>3687</v>
      </c>
      <c r="G28" s="80">
        <v>3549</v>
      </c>
      <c r="H28" s="106">
        <v>3622</v>
      </c>
      <c r="I28" s="81">
        <v>-5</v>
      </c>
      <c r="J28" s="82">
        <v>-0.13804527885146328</v>
      </c>
    </row>
    <row r="29" spans="1:10" ht="13.5" customHeight="1" x14ac:dyDescent="0.2">
      <c r="A29" s="84" t="s">
        <v>97</v>
      </c>
      <c r="B29" s="87" t="s">
        <v>100</v>
      </c>
      <c r="C29" s="79">
        <v>15.550065397471299</v>
      </c>
      <c r="D29" s="81">
        <v>1070</v>
      </c>
      <c r="E29" s="80">
        <v>1116</v>
      </c>
      <c r="F29" s="80">
        <v>1183</v>
      </c>
      <c r="G29" s="80">
        <v>1079</v>
      </c>
      <c r="H29" s="106">
        <v>1090</v>
      </c>
      <c r="I29" s="81">
        <v>-20</v>
      </c>
      <c r="J29" s="82">
        <v>-1.834862385321101</v>
      </c>
    </row>
    <row r="30" spans="1:10" ht="13.5" customHeight="1" x14ac:dyDescent="0.2">
      <c r="A30" s="84"/>
      <c r="B30" s="87" t="s">
        <v>101</v>
      </c>
      <c r="C30" s="79">
        <v>39.296613864263918</v>
      </c>
      <c r="D30" s="81">
        <v>2704</v>
      </c>
      <c r="E30" s="80">
        <v>2708</v>
      </c>
      <c r="F30" s="80">
        <v>2651</v>
      </c>
      <c r="G30" s="80">
        <v>2600</v>
      </c>
      <c r="H30" s="106">
        <v>2641</v>
      </c>
      <c r="I30" s="81">
        <v>63</v>
      </c>
      <c r="J30" s="82">
        <v>2.3854600530102235</v>
      </c>
    </row>
    <row r="31" spans="1:10" ht="13.5" customHeight="1" x14ac:dyDescent="0.2">
      <c r="A31" s="84"/>
      <c r="B31" s="87" t="s">
        <v>102</v>
      </c>
      <c r="C31" s="79">
        <v>17.72998110739718</v>
      </c>
      <c r="D31" s="81">
        <v>1220</v>
      </c>
      <c r="E31" s="80">
        <v>1256</v>
      </c>
      <c r="F31" s="80">
        <v>1279</v>
      </c>
      <c r="G31" s="80">
        <v>1254</v>
      </c>
      <c r="H31" s="106">
        <v>1251</v>
      </c>
      <c r="I31" s="81">
        <v>-31</v>
      </c>
      <c r="J31" s="82">
        <v>-2.478017585931255</v>
      </c>
    </row>
    <row r="32" spans="1:10" ht="13.5" customHeight="1" x14ac:dyDescent="0.2">
      <c r="A32" s="86"/>
      <c r="B32" s="87" t="s">
        <v>103</v>
      </c>
      <c r="C32" s="79">
        <v>27.423339630867606</v>
      </c>
      <c r="D32" s="81">
        <v>1887</v>
      </c>
      <c r="E32" s="80">
        <v>1886</v>
      </c>
      <c r="F32" s="80">
        <v>1849</v>
      </c>
      <c r="G32" s="80">
        <v>1786</v>
      </c>
      <c r="H32" s="106">
        <v>1789</v>
      </c>
      <c r="I32" s="81">
        <v>98</v>
      </c>
      <c r="J32" s="82">
        <v>5.4779206260480713</v>
      </c>
    </row>
    <row r="33" spans="1:10" ht="13.5" customHeight="1" x14ac:dyDescent="0.2">
      <c r="A33" s="86"/>
      <c r="B33" s="87" t="s">
        <v>104</v>
      </c>
      <c r="C33" s="79">
        <v>4.2871675628542363</v>
      </c>
      <c r="D33" s="81">
        <v>295</v>
      </c>
      <c r="E33" s="80">
        <v>302</v>
      </c>
      <c r="F33" s="80">
        <v>291</v>
      </c>
      <c r="G33" s="80">
        <v>289</v>
      </c>
      <c r="H33" s="106">
        <v>257</v>
      </c>
      <c r="I33" s="81">
        <v>38</v>
      </c>
      <c r="J33" s="82">
        <v>14.785992217898833</v>
      </c>
    </row>
    <row r="34" spans="1:10" ht="13.5" customHeight="1" x14ac:dyDescent="0.2">
      <c r="A34" s="84" t="s">
        <v>105</v>
      </c>
      <c r="B34" s="88" t="s">
        <v>108</v>
      </c>
      <c r="C34" s="79">
        <v>92.631884900450515</v>
      </c>
      <c r="D34" s="81">
        <v>6374</v>
      </c>
      <c r="E34" s="80">
        <v>6456</v>
      </c>
      <c r="F34" s="80">
        <v>6462</v>
      </c>
      <c r="G34" s="80">
        <v>6242</v>
      </c>
      <c r="H34" s="106">
        <v>6292</v>
      </c>
      <c r="I34" s="81">
        <v>82</v>
      </c>
      <c r="J34" s="82">
        <v>1.3032422123331213</v>
      </c>
    </row>
    <row r="35" spans="1:10" ht="13.5" customHeight="1" x14ac:dyDescent="0.2">
      <c r="A35" s="84"/>
      <c r="B35" s="85" t="s">
        <v>109</v>
      </c>
      <c r="C35" s="79">
        <v>7.3681150995494837</v>
      </c>
      <c r="D35" s="81">
        <v>507</v>
      </c>
      <c r="E35" s="80">
        <v>510</v>
      </c>
      <c r="F35" s="80">
        <v>500</v>
      </c>
      <c r="G35" s="80">
        <v>477</v>
      </c>
      <c r="H35" s="106">
        <v>479</v>
      </c>
      <c r="I35" s="81">
        <v>28</v>
      </c>
      <c r="J35" s="82">
        <v>5.8455114822546976</v>
      </c>
    </row>
    <row r="36" spans="1:10" ht="18" customHeight="1" x14ac:dyDescent="0.2">
      <c r="A36" s="77" t="s">
        <v>112</v>
      </c>
      <c r="B36" s="78"/>
      <c r="C36" s="107"/>
      <c r="D36" s="100"/>
      <c r="E36" s="101"/>
      <c r="F36" s="101"/>
      <c r="G36" s="101"/>
      <c r="H36" s="102"/>
      <c r="I36" s="103"/>
      <c r="J36" s="104"/>
    </row>
    <row r="37" spans="1:10" ht="13.5" customHeight="1" x14ac:dyDescent="0.2">
      <c r="A37" s="77" t="s">
        <v>96</v>
      </c>
      <c r="B37" s="78"/>
      <c r="C37" s="79">
        <v>100</v>
      </c>
      <c r="D37" s="105">
        <v>4250</v>
      </c>
      <c r="E37" s="80">
        <v>4318</v>
      </c>
      <c r="F37" s="80">
        <v>4409</v>
      </c>
      <c r="G37" s="80">
        <v>4230</v>
      </c>
      <c r="H37" s="106">
        <v>4277</v>
      </c>
      <c r="I37" s="81">
        <v>-27</v>
      </c>
      <c r="J37" s="82">
        <v>-0.63128361000701427</v>
      </c>
    </row>
    <row r="38" spans="1:10" ht="13.5" customHeight="1" x14ac:dyDescent="0.2">
      <c r="A38" s="84" t="s">
        <v>97</v>
      </c>
      <c r="B38" s="85" t="s">
        <v>98</v>
      </c>
      <c r="C38" s="79">
        <v>48.658823529411762</v>
      </c>
      <c r="D38" s="81">
        <v>2068</v>
      </c>
      <c r="E38" s="80">
        <v>2088</v>
      </c>
      <c r="F38" s="80">
        <v>2121</v>
      </c>
      <c r="G38" s="80">
        <v>2043</v>
      </c>
      <c r="H38" s="106">
        <v>2027</v>
      </c>
      <c r="I38" s="81">
        <v>41</v>
      </c>
      <c r="J38" s="82">
        <v>2.0226936359151457</v>
      </c>
    </row>
    <row r="39" spans="1:10" ht="13.5" customHeight="1" x14ac:dyDescent="0.2">
      <c r="A39" s="86"/>
      <c r="B39" s="85" t="s">
        <v>99</v>
      </c>
      <c r="C39" s="79">
        <v>51.341176470588238</v>
      </c>
      <c r="D39" s="81">
        <v>2182</v>
      </c>
      <c r="E39" s="80">
        <v>2230</v>
      </c>
      <c r="F39" s="80">
        <v>2288</v>
      </c>
      <c r="G39" s="80">
        <v>2187</v>
      </c>
      <c r="H39" s="106">
        <v>2250</v>
      </c>
      <c r="I39" s="81">
        <v>-68</v>
      </c>
      <c r="J39" s="82">
        <v>-3.0222222222222221</v>
      </c>
    </row>
    <row r="40" spans="1:10" ht="13.5" customHeight="1" x14ac:dyDescent="0.2">
      <c r="A40" s="84" t="s">
        <v>97</v>
      </c>
      <c r="B40" s="87" t="s">
        <v>100</v>
      </c>
      <c r="C40" s="79">
        <v>17.741176470588236</v>
      </c>
      <c r="D40" s="81">
        <v>754</v>
      </c>
      <c r="E40" s="80">
        <v>788</v>
      </c>
      <c r="F40" s="80">
        <v>879</v>
      </c>
      <c r="G40" s="80">
        <v>781</v>
      </c>
      <c r="H40" s="106">
        <v>768</v>
      </c>
      <c r="I40" s="81">
        <v>-14</v>
      </c>
      <c r="J40" s="82">
        <v>-1.8229166666666667</v>
      </c>
    </row>
    <row r="41" spans="1:10" ht="13.5" customHeight="1" x14ac:dyDescent="0.2">
      <c r="A41" s="84"/>
      <c r="B41" s="87" t="s">
        <v>101</v>
      </c>
      <c r="C41" s="79">
        <v>21.811764705882354</v>
      </c>
      <c r="D41" s="81">
        <v>927</v>
      </c>
      <c r="E41" s="80">
        <v>931</v>
      </c>
      <c r="F41" s="80">
        <v>928</v>
      </c>
      <c r="G41" s="80">
        <v>912</v>
      </c>
      <c r="H41" s="106">
        <v>967</v>
      </c>
      <c r="I41" s="81">
        <v>-40</v>
      </c>
      <c r="J41" s="82">
        <v>-4.1365046535677354</v>
      </c>
    </row>
    <row r="42" spans="1:10" ht="13.5" customHeight="1" x14ac:dyDescent="0.2">
      <c r="A42" s="84"/>
      <c r="B42" s="87" t="s">
        <v>102</v>
      </c>
      <c r="C42" s="79">
        <v>17.482352941176469</v>
      </c>
      <c r="D42" s="81">
        <v>743</v>
      </c>
      <c r="E42" s="80">
        <v>768</v>
      </c>
      <c r="F42" s="80">
        <v>803</v>
      </c>
      <c r="G42" s="80">
        <v>795</v>
      </c>
      <c r="H42" s="106">
        <v>793</v>
      </c>
      <c r="I42" s="81">
        <v>-50</v>
      </c>
      <c r="J42" s="82">
        <v>-6.3051702395964693</v>
      </c>
    </row>
    <row r="43" spans="1:10" ht="13.5" customHeight="1" x14ac:dyDescent="0.2">
      <c r="A43" s="86"/>
      <c r="B43" s="87" t="s">
        <v>103</v>
      </c>
      <c r="C43" s="79">
        <v>42.964705882352938</v>
      </c>
      <c r="D43" s="81">
        <v>1826</v>
      </c>
      <c r="E43" s="80">
        <v>1831</v>
      </c>
      <c r="F43" s="80">
        <v>1799</v>
      </c>
      <c r="G43" s="80">
        <v>1742</v>
      </c>
      <c r="H43" s="106">
        <v>1749</v>
      </c>
      <c r="I43" s="81">
        <v>77</v>
      </c>
      <c r="J43" s="82">
        <v>4.4025157232704402</v>
      </c>
    </row>
    <row r="44" spans="1:10" ht="13.5" customHeight="1" x14ac:dyDescent="0.2">
      <c r="A44" s="86"/>
      <c r="B44" s="87" t="s">
        <v>104</v>
      </c>
      <c r="C44" s="79">
        <v>6.3294117647058821</v>
      </c>
      <c r="D44" s="81">
        <v>269</v>
      </c>
      <c r="E44" s="80">
        <v>282</v>
      </c>
      <c r="F44" s="80">
        <v>274</v>
      </c>
      <c r="G44" s="80">
        <v>278</v>
      </c>
      <c r="H44" s="106">
        <v>250</v>
      </c>
      <c r="I44" s="81">
        <v>19</v>
      </c>
      <c r="J44" s="82">
        <v>7.6</v>
      </c>
    </row>
    <row r="45" spans="1:10" ht="13.5" customHeight="1" x14ac:dyDescent="0.2">
      <c r="A45" s="84" t="s">
        <v>105</v>
      </c>
      <c r="B45" s="88" t="s">
        <v>108</v>
      </c>
      <c r="C45" s="79">
        <v>92.917647058823533</v>
      </c>
      <c r="D45" s="81">
        <v>3949</v>
      </c>
      <c r="E45" s="80">
        <v>4024</v>
      </c>
      <c r="F45" s="80">
        <v>4105</v>
      </c>
      <c r="G45" s="80">
        <v>3929</v>
      </c>
      <c r="H45" s="106">
        <v>3979</v>
      </c>
      <c r="I45" s="81">
        <v>-30</v>
      </c>
      <c r="J45" s="82">
        <v>-0.75395828097511941</v>
      </c>
    </row>
    <row r="46" spans="1:10" ht="13.5" customHeight="1" x14ac:dyDescent="0.2">
      <c r="A46" s="84"/>
      <c r="B46" s="85" t="s">
        <v>109</v>
      </c>
      <c r="C46" s="79">
        <v>7.0823529411764703</v>
      </c>
      <c r="D46" s="81">
        <v>301</v>
      </c>
      <c r="E46" s="80">
        <v>294</v>
      </c>
      <c r="F46" s="80">
        <v>304</v>
      </c>
      <c r="G46" s="80">
        <v>301</v>
      </c>
      <c r="H46" s="106">
        <v>298</v>
      </c>
      <c r="I46" s="81">
        <v>3</v>
      </c>
      <c r="J46" s="82">
        <v>1.0067114093959733</v>
      </c>
    </row>
    <row r="47" spans="1:10" ht="18" customHeight="1" x14ac:dyDescent="0.2">
      <c r="A47" s="77" t="s">
        <v>113</v>
      </c>
      <c r="B47" s="78"/>
      <c r="C47" s="107"/>
      <c r="D47" s="100"/>
      <c r="E47" s="101"/>
      <c r="F47" s="101"/>
      <c r="G47" s="101"/>
      <c r="H47" s="102"/>
      <c r="I47" s="103"/>
      <c r="J47" s="104"/>
    </row>
    <row r="48" spans="1:10" ht="13.5" customHeight="1" x14ac:dyDescent="0.2">
      <c r="A48" s="77" t="s">
        <v>96</v>
      </c>
      <c r="B48" s="78"/>
      <c r="C48" s="79">
        <v>100</v>
      </c>
      <c r="D48" s="105">
        <v>2631</v>
      </c>
      <c r="E48" s="80">
        <v>2648</v>
      </c>
      <c r="F48" s="80">
        <v>2553</v>
      </c>
      <c r="G48" s="80">
        <v>2489</v>
      </c>
      <c r="H48" s="106">
        <v>2494</v>
      </c>
      <c r="I48" s="81">
        <v>137</v>
      </c>
      <c r="J48" s="82">
        <v>5.4931836407377705</v>
      </c>
    </row>
    <row r="49" spans="1:12" ht="13.5" customHeight="1" x14ac:dyDescent="0.2">
      <c r="A49" s="84" t="s">
        <v>97</v>
      </c>
      <c r="B49" s="85" t="s">
        <v>98</v>
      </c>
      <c r="C49" s="79">
        <v>45.458000760167238</v>
      </c>
      <c r="D49" s="81">
        <v>1196</v>
      </c>
      <c r="E49" s="80">
        <v>1231</v>
      </c>
      <c r="F49" s="80">
        <v>1154</v>
      </c>
      <c r="G49" s="80">
        <v>1127</v>
      </c>
      <c r="H49" s="106">
        <v>1122</v>
      </c>
      <c r="I49" s="81">
        <v>74</v>
      </c>
      <c r="J49" s="82">
        <v>6.595365418894831</v>
      </c>
    </row>
    <row r="50" spans="1:12" ht="13.5" customHeight="1" x14ac:dyDescent="0.2">
      <c r="A50" s="86"/>
      <c r="B50" s="85" t="s">
        <v>99</v>
      </c>
      <c r="C50" s="79">
        <v>54.541999239832762</v>
      </c>
      <c r="D50" s="81">
        <v>1435</v>
      </c>
      <c r="E50" s="80">
        <v>1417</v>
      </c>
      <c r="F50" s="80">
        <v>1399</v>
      </c>
      <c r="G50" s="80">
        <v>1362</v>
      </c>
      <c r="H50" s="106">
        <v>1372</v>
      </c>
      <c r="I50" s="81">
        <v>63</v>
      </c>
      <c r="J50" s="82">
        <v>4.591836734693878</v>
      </c>
    </row>
    <row r="51" spans="1:12" ht="13.5" customHeight="1" x14ac:dyDescent="0.2">
      <c r="A51" s="84" t="s">
        <v>97</v>
      </c>
      <c r="B51" s="87" t="s">
        <v>100</v>
      </c>
      <c r="C51" s="79">
        <v>12.010642341315089</v>
      </c>
      <c r="D51" s="81">
        <v>316</v>
      </c>
      <c r="E51" s="80">
        <v>328</v>
      </c>
      <c r="F51" s="80">
        <v>304</v>
      </c>
      <c r="G51" s="80">
        <v>298</v>
      </c>
      <c r="H51" s="106">
        <v>322</v>
      </c>
      <c r="I51" s="81">
        <v>-6</v>
      </c>
      <c r="J51" s="82">
        <v>-1.8633540372670807</v>
      </c>
    </row>
    <row r="52" spans="1:12" ht="13.5" customHeight="1" x14ac:dyDescent="0.2">
      <c r="A52" s="84"/>
      <c r="B52" s="87" t="s">
        <v>101</v>
      </c>
      <c r="C52" s="79">
        <v>67.540858988977575</v>
      </c>
      <c r="D52" s="81">
        <v>1777</v>
      </c>
      <c r="E52" s="80">
        <v>1777</v>
      </c>
      <c r="F52" s="80">
        <v>1723</v>
      </c>
      <c r="G52" s="80">
        <v>1688</v>
      </c>
      <c r="H52" s="106">
        <v>1674</v>
      </c>
      <c r="I52" s="81">
        <v>103</v>
      </c>
      <c r="J52" s="82">
        <v>6.1529271206690561</v>
      </c>
    </row>
    <row r="53" spans="1:12" ht="13.5" customHeight="1" x14ac:dyDescent="0.2">
      <c r="A53" s="84"/>
      <c r="B53" s="87" t="s">
        <v>102</v>
      </c>
      <c r="C53" s="79">
        <v>18.129988597491447</v>
      </c>
      <c r="D53" s="81">
        <v>477</v>
      </c>
      <c r="E53" s="80">
        <v>488</v>
      </c>
      <c r="F53" s="80">
        <v>476</v>
      </c>
      <c r="G53" s="80">
        <v>459</v>
      </c>
      <c r="H53" s="106">
        <v>458</v>
      </c>
      <c r="I53" s="81">
        <v>19</v>
      </c>
      <c r="J53" s="82">
        <v>4.1484716157205241</v>
      </c>
    </row>
    <row r="54" spans="1:12" ht="13.5" customHeight="1" x14ac:dyDescent="0.2">
      <c r="A54" s="86"/>
      <c r="B54" s="87" t="s">
        <v>103</v>
      </c>
      <c r="C54" s="79">
        <v>2.3185100722158873</v>
      </c>
      <c r="D54" s="81">
        <v>61</v>
      </c>
      <c r="E54" s="80">
        <v>55</v>
      </c>
      <c r="F54" s="80">
        <v>50</v>
      </c>
      <c r="G54" s="80">
        <v>44</v>
      </c>
      <c r="H54" s="106">
        <v>40</v>
      </c>
      <c r="I54" s="81">
        <v>21</v>
      </c>
      <c r="J54" s="82">
        <v>52.5</v>
      </c>
    </row>
    <row r="55" spans="1:12" ht="13.5" customHeight="1" x14ac:dyDescent="0.2">
      <c r="A55" s="86"/>
      <c r="B55" s="87" t="s">
        <v>104</v>
      </c>
      <c r="C55" s="79">
        <v>0.98821740782972256</v>
      </c>
      <c r="D55" s="81">
        <v>26</v>
      </c>
      <c r="E55" s="80">
        <v>20</v>
      </c>
      <c r="F55" s="80">
        <v>17</v>
      </c>
      <c r="G55" s="80">
        <v>11</v>
      </c>
      <c r="H55" s="106">
        <v>7</v>
      </c>
      <c r="I55" s="81">
        <v>19</v>
      </c>
      <c r="J55" s="82" t="s">
        <v>547</v>
      </c>
    </row>
    <row r="56" spans="1:12" ht="13.5" customHeight="1" x14ac:dyDescent="0.2">
      <c r="A56" s="84" t="s">
        <v>105</v>
      </c>
      <c r="B56" s="88" t="s">
        <v>108</v>
      </c>
      <c r="C56" s="79">
        <v>92.170277461041422</v>
      </c>
      <c r="D56" s="81">
        <v>2425</v>
      </c>
      <c r="E56" s="80">
        <v>2432</v>
      </c>
      <c r="F56" s="80">
        <v>2357</v>
      </c>
      <c r="G56" s="80">
        <v>2313</v>
      </c>
      <c r="H56" s="106">
        <v>2313</v>
      </c>
      <c r="I56" s="81">
        <v>112</v>
      </c>
      <c r="J56" s="82">
        <v>4.8421962818849975</v>
      </c>
    </row>
    <row r="57" spans="1:12" ht="13.5" customHeight="1" x14ac:dyDescent="0.2">
      <c r="A57" s="108"/>
      <c r="B57" s="90" t="s">
        <v>109</v>
      </c>
      <c r="C57" s="91">
        <v>7.8297225389585705</v>
      </c>
      <c r="D57" s="109">
        <v>206</v>
      </c>
      <c r="E57" s="110">
        <v>216</v>
      </c>
      <c r="F57" s="110">
        <v>196</v>
      </c>
      <c r="G57" s="110">
        <v>176</v>
      </c>
      <c r="H57" s="111">
        <v>181</v>
      </c>
      <c r="I57" s="109">
        <v>25</v>
      </c>
      <c r="J57" s="112">
        <v>13.812154696132596</v>
      </c>
    </row>
    <row r="58" spans="1:12" s="113" customFormat="1" ht="11.25" customHeight="1" x14ac:dyDescent="0.15">
      <c r="B58" s="114"/>
      <c r="C58" s="114"/>
      <c r="D58" s="114"/>
      <c r="E58" s="114"/>
      <c r="F58" s="114"/>
      <c r="G58" s="114"/>
      <c r="H58" s="114"/>
      <c r="I58" s="114"/>
      <c r="J58" s="115" t="s">
        <v>35</v>
      </c>
      <c r="K58" s="114"/>
      <c r="L58" s="114"/>
    </row>
    <row r="59" spans="1:12" s="113" customFormat="1" ht="12.75" customHeight="1" x14ac:dyDescent="0.15">
      <c r="A59" s="114" t="s">
        <v>114</v>
      </c>
      <c r="D59" s="116"/>
      <c r="K59" s="114"/>
      <c r="L59" s="114"/>
    </row>
    <row r="60" spans="1:12" s="113" customFormat="1" ht="21" customHeight="1" x14ac:dyDescent="0.15">
      <c r="A60" s="117" t="s">
        <v>115</v>
      </c>
      <c r="B60" s="118"/>
      <c r="C60" s="118"/>
      <c r="D60" s="118"/>
      <c r="E60" s="118"/>
      <c r="F60" s="118"/>
      <c r="G60" s="118"/>
      <c r="H60" s="118"/>
      <c r="I60" s="118"/>
      <c r="J60" s="118"/>
      <c r="K60" s="114"/>
      <c r="L60" s="114"/>
    </row>
    <row r="61" spans="1:12" s="87" customFormat="1" ht="12.75" customHeight="1" x14ac:dyDescent="0.2">
      <c r="A61" s="117"/>
      <c r="B61" s="118"/>
      <c r="C61" s="118"/>
      <c r="D61" s="118"/>
      <c r="E61" s="118"/>
      <c r="F61" s="118"/>
      <c r="G61" s="118"/>
      <c r="H61" s="118"/>
      <c r="I61" s="118"/>
      <c r="J61" s="118"/>
      <c r="K61" s="114"/>
      <c r="L61" s="114"/>
    </row>
    <row r="62" spans="1:12" s="87" customFormat="1" ht="12.75" customHeight="1" x14ac:dyDescent="0.2"/>
    <row r="63" spans="1:12" ht="15.95" customHeight="1" x14ac:dyDescent="0.2">
      <c r="B63" s="119"/>
      <c r="C63" s="120"/>
      <c r="D63" s="120"/>
      <c r="E63" s="120"/>
      <c r="F63" s="120"/>
      <c r="G63" s="120"/>
      <c r="H63" s="120"/>
      <c r="I63" s="120"/>
      <c r="J63" s="120"/>
      <c r="K63" s="120"/>
    </row>
    <row r="64" spans="1:12" ht="15.95" customHeight="1" x14ac:dyDescent="0.2">
      <c r="C64" s="54"/>
      <c r="D64" s="54"/>
      <c r="E64" s="54"/>
      <c r="F64" s="54"/>
      <c r="G64" s="54"/>
      <c r="H64" s="54"/>
      <c r="I64" s="54"/>
      <c r="J64" s="54"/>
    </row>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F37E5-6089-475B-BC22-78869C2A9262}">
  <sheetPr codeName="Tabelle5"/>
  <dimension ref="A1:K110"/>
  <sheetViews>
    <sheetView showGridLines="0" zoomScaleNormal="100" workbookViewId="0"/>
  </sheetViews>
  <sheetFormatPr baseColWidth="10" defaultColWidth="8.85546875" defaultRowHeight="15.95" customHeight="1" x14ac:dyDescent="0.2"/>
  <cols>
    <col min="1" max="1" width="10" style="54" customWidth="1"/>
    <col min="2" max="2" width="35.7109375" style="54" customWidth="1"/>
    <col min="3" max="3" width="6.28515625" style="88" customWidth="1"/>
    <col min="4" max="4" width="11.7109375" style="121" customWidth="1"/>
    <col min="5" max="9" width="15" style="121" customWidth="1"/>
    <col min="10" max="10" width="10.7109375" style="186" bestFit="1" customWidth="1"/>
    <col min="11" max="11" width="10" style="149" bestFit="1" customWidth="1"/>
    <col min="12" max="16384" width="8.85546875" style="54"/>
  </cols>
  <sheetData>
    <row r="1" spans="1:11" customFormat="1" ht="36.75" customHeight="1" x14ac:dyDescent="0.2">
      <c r="A1" s="33"/>
      <c r="B1" s="34"/>
      <c r="C1" s="34"/>
      <c r="D1" s="34"/>
      <c r="E1" s="34"/>
      <c r="F1" s="34"/>
      <c r="G1" s="34"/>
      <c r="H1" s="34"/>
      <c r="I1" s="13" t="s">
        <v>38</v>
      </c>
      <c r="J1" s="123"/>
      <c r="K1" s="124"/>
    </row>
    <row r="2" spans="1:11" customFormat="1" ht="6.2" customHeight="1" x14ac:dyDescent="0.2">
      <c r="A2" s="36"/>
      <c r="B2" s="37"/>
      <c r="C2" s="37"/>
      <c r="D2" s="37"/>
      <c r="E2" s="37"/>
      <c r="F2" s="37"/>
      <c r="G2" s="37"/>
      <c r="H2" s="37"/>
      <c r="I2" s="37"/>
      <c r="J2" s="123"/>
      <c r="K2" s="124"/>
    </row>
    <row r="3" spans="1:11" s="40" customFormat="1" ht="15" x14ac:dyDescent="0.2">
      <c r="A3" s="39" t="s">
        <v>116</v>
      </c>
      <c r="B3" s="39"/>
      <c r="C3" s="39"/>
      <c r="D3" s="39"/>
      <c r="E3" s="39"/>
      <c r="F3" s="39"/>
      <c r="G3" s="39"/>
      <c r="H3" s="39"/>
      <c r="I3" s="39"/>
      <c r="J3" s="125"/>
      <c r="K3" s="126"/>
    </row>
    <row r="4" spans="1:11" s="40" customFormat="1" ht="15" x14ac:dyDescent="0.2">
      <c r="A4" s="39" t="s">
        <v>117</v>
      </c>
      <c r="B4" s="39"/>
      <c r="C4" s="39"/>
      <c r="D4" s="39"/>
      <c r="E4" s="39"/>
      <c r="F4" s="39"/>
      <c r="G4" s="39"/>
      <c r="H4" s="39"/>
      <c r="I4" s="39"/>
      <c r="J4" s="125"/>
      <c r="K4" s="126"/>
    </row>
    <row r="5" spans="1:11" s="40" customFormat="1" ht="12" customHeight="1" x14ac:dyDescent="0.2">
      <c r="A5" s="42" t="s">
        <v>118</v>
      </c>
      <c r="B5" s="42"/>
      <c r="C5" s="42"/>
      <c r="D5" s="42"/>
      <c r="E5" s="127"/>
      <c r="F5" s="127"/>
      <c r="G5" s="127"/>
      <c r="H5" s="127"/>
      <c r="I5" s="18"/>
      <c r="J5" s="125"/>
      <c r="K5" s="126"/>
    </row>
    <row r="6" spans="1:11" s="40" customFormat="1" ht="11.25" customHeight="1" x14ac:dyDescent="0.2">
      <c r="A6" s="128" t="s">
        <v>40</v>
      </c>
      <c r="B6" s="128"/>
      <c r="C6" s="129"/>
      <c r="D6" s="130" t="s">
        <v>119</v>
      </c>
      <c r="E6" s="130"/>
      <c r="F6" s="130"/>
      <c r="G6" s="130"/>
      <c r="H6" s="130"/>
      <c r="I6" s="130"/>
      <c r="J6" s="125"/>
      <c r="K6" s="126"/>
    </row>
    <row r="7" spans="1:11" s="40" customFormat="1" ht="24.95" customHeight="1" x14ac:dyDescent="0.2">
      <c r="A7" s="131"/>
      <c r="B7" s="132"/>
      <c r="C7" s="133"/>
      <c r="D7" s="134" t="s">
        <v>49</v>
      </c>
      <c r="E7" s="134"/>
      <c r="F7" s="134"/>
      <c r="G7" s="134" t="s">
        <v>120</v>
      </c>
      <c r="H7" s="134"/>
      <c r="I7" s="134"/>
      <c r="J7" s="125"/>
      <c r="K7" s="126"/>
    </row>
    <row r="8" spans="1:11" s="40" customFormat="1" ht="15" customHeight="1" x14ac:dyDescent="0.2">
      <c r="A8" s="135"/>
      <c r="B8" s="136"/>
      <c r="C8" s="136"/>
      <c r="D8" s="136"/>
      <c r="E8" s="136"/>
      <c r="F8" s="136"/>
      <c r="G8" s="136"/>
      <c r="H8" s="136"/>
      <c r="I8" s="137"/>
    </row>
    <row r="9" spans="1:11" s="141" customFormat="1" ht="24.95" customHeight="1" x14ac:dyDescent="0.2">
      <c r="A9" s="138" t="s">
        <v>7</v>
      </c>
      <c r="B9" s="139"/>
      <c r="C9" s="139"/>
      <c r="D9" s="139"/>
      <c r="E9" s="139"/>
      <c r="F9" s="139"/>
      <c r="G9" s="139"/>
      <c r="H9" s="139"/>
      <c r="I9" s="140"/>
    </row>
    <row r="10" spans="1:11" s="141" customFormat="1" ht="24.95" customHeight="1" x14ac:dyDescent="0.2">
      <c r="A10" s="138" t="s">
        <v>121</v>
      </c>
      <c r="B10" s="139"/>
      <c r="C10" s="139"/>
      <c r="D10" s="139"/>
      <c r="E10" s="139"/>
      <c r="F10" s="139"/>
      <c r="G10" s="139"/>
      <c r="H10" s="139"/>
      <c r="I10" s="140"/>
    </row>
    <row r="11" spans="1:11" s="141" customFormat="1" ht="24.95" customHeight="1" x14ac:dyDescent="0.2">
      <c r="A11" s="138" t="s">
        <v>122</v>
      </c>
      <c r="B11" s="139"/>
      <c r="C11" s="139"/>
      <c r="D11" s="139"/>
      <c r="E11" s="139"/>
      <c r="F11" s="139"/>
      <c r="G11" s="139"/>
      <c r="H11" s="139"/>
      <c r="I11" s="140"/>
    </row>
    <row r="12" spans="1:11" s="141" customFormat="1" ht="24.95" customHeight="1" x14ac:dyDescent="0.2">
      <c r="A12" s="138" t="s">
        <v>123</v>
      </c>
      <c r="B12" s="139"/>
      <c r="C12" s="139"/>
      <c r="D12" s="139"/>
      <c r="E12" s="139"/>
      <c r="F12" s="139"/>
      <c r="G12" s="139"/>
      <c r="H12" s="139"/>
      <c r="I12" s="140"/>
    </row>
    <row r="13" spans="1:11" ht="0.75" customHeight="1" x14ac:dyDescent="0.2">
      <c r="A13" s="89"/>
      <c r="B13" s="90"/>
      <c r="C13" s="142"/>
      <c r="D13" s="143"/>
      <c r="E13" s="143"/>
      <c r="F13" s="143"/>
      <c r="G13" s="143"/>
      <c r="H13" s="143"/>
      <c r="I13" s="144"/>
      <c r="J13" s="145"/>
      <c r="K13" s="54"/>
    </row>
    <row r="14" spans="1:11" ht="9.9499999999999993" customHeight="1" x14ac:dyDescent="0.2">
      <c r="A14" s="86"/>
      <c r="B14" s="85"/>
      <c r="C14" s="122"/>
      <c r="D14" s="146"/>
      <c r="E14" s="146"/>
      <c r="F14" s="146"/>
      <c r="G14" s="146"/>
      <c r="H14" s="146"/>
      <c r="I14" s="147"/>
      <c r="J14" s="148"/>
    </row>
    <row r="15" spans="1:11" s="40" customFormat="1" ht="15" x14ac:dyDescent="0.2">
      <c r="A15" s="150" t="s">
        <v>7</v>
      </c>
      <c r="B15" s="151"/>
      <c r="C15" s="151"/>
      <c r="D15" s="151"/>
      <c r="E15" s="151"/>
      <c r="F15" s="151"/>
      <c r="G15" s="151"/>
      <c r="H15" s="151"/>
      <c r="I15" s="152"/>
      <c r="J15" s="123"/>
      <c r="K15" s="126"/>
    </row>
    <row r="16" spans="1:11" s="158" customFormat="1" ht="24.95" customHeight="1" x14ac:dyDescent="0.2">
      <c r="A16" s="153" t="s">
        <v>96</v>
      </c>
      <c r="B16" s="154"/>
      <c r="C16" s="155"/>
      <c r="D16" s="156"/>
      <c r="E16" s="156"/>
      <c r="F16" s="156"/>
      <c r="G16" s="156"/>
      <c r="H16" s="156"/>
      <c r="I16" s="157"/>
    </row>
    <row r="17" spans="1:9" s="164" customFormat="1" ht="24.95" customHeight="1" x14ac:dyDescent="0.2">
      <c r="A17" s="159" t="s">
        <v>124</v>
      </c>
      <c r="B17" s="160" t="s">
        <v>125</v>
      </c>
      <c r="C17" s="161"/>
      <c r="D17" s="162"/>
      <c r="E17" s="162"/>
      <c r="F17" s="162"/>
      <c r="G17" s="162"/>
      <c r="H17" s="162"/>
      <c r="I17" s="163"/>
    </row>
    <row r="18" spans="1:9" s="164" customFormat="1" ht="24.95" customHeight="1" x14ac:dyDescent="0.2">
      <c r="A18" s="159" t="s">
        <v>126</v>
      </c>
      <c r="B18" s="165" t="s">
        <v>127</v>
      </c>
      <c r="C18" s="161"/>
      <c r="D18" s="162"/>
      <c r="E18" s="162"/>
      <c r="F18" s="162"/>
      <c r="G18" s="162"/>
      <c r="H18" s="162"/>
      <c r="I18" s="163"/>
    </row>
    <row r="19" spans="1:9" s="166" customFormat="1" ht="24.95" customHeight="1" x14ac:dyDescent="0.2">
      <c r="A19" s="159" t="s">
        <v>128</v>
      </c>
      <c r="B19" s="165" t="s">
        <v>129</v>
      </c>
      <c r="C19" s="161"/>
      <c r="D19" s="162"/>
      <c r="E19" s="162"/>
      <c r="F19" s="162"/>
      <c r="G19" s="162"/>
      <c r="H19" s="162"/>
      <c r="I19" s="163"/>
    </row>
    <row r="20" spans="1:9" s="164" customFormat="1" ht="24.95" customHeight="1" x14ac:dyDescent="0.2">
      <c r="A20" s="159" t="s">
        <v>130</v>
      </c>
      <c r="B20" s="167" t="s">
        <v>131</v>
      </c>
      <c r="C20" s="167"/>
      <c r="D20" s="162"/>
      <c r="E20" s="162"/>
      <c r="F20" s="162"/>
      <c r="G20" s="162"/>
      <c r="H20" s="162"/>
      <c r="I20" s="163"/>
    </row>
    <row r="21" spans="1:9" s="166" customFormat="1" ht="24.95" customHeight="1" x14ac:dyDescent="0.2">
      <c r="A21" s="159" t="s">
        <v>132</v>
      </c>
      <c r="B21" s="165" t="s">
        <v>133</v>
      </c>
      <c r="C21" s="161"/>
      <c r="D21" s="162"/>
      <c r="E21" s="162"/>
      <c r="F21" s="162"/>
      <c r="G21" s="162"/>
      <c r="H21" s="162"/>
      <c r="I21" s="163"/>
    </row>
    <row r="22" spans="1:9" s="164" customFormat="1" ht="24.95" customHeight="1" x14ac:dyDescent="0.2">
      <c r="A22" s="159" t="s">
        <v>134</v>
      </c>
      <c r="B22" s="167" t="s">
        <v>135</v>
      </c>
      <c r="C22" s="167"/>
      <c r="D22" s="162"/>
      <c r="E22" s="162"/>
      <c r="F22" s="162"/>
      <c r="G22" s="162"/>
      <c r="H22" s="162"/>
      <c r="I22" s="163"/>
    </row>
    <row r="23" spans="1:9" s="166" customFormat="1" ht="24.95" customHeight="1" x14ac:dyDescent="0.2">
      <c r="A23" s="168" t="s">
        <v>136</v>
      </c>
      <c r="B23" s="169" t="s">
        <v>137</v>
      </c>
      <c r="C23" s="161"/>
      <c r="D23" s="162"/>
      <c r="E23" s="162"/>
      <c r="F23" s="162"/>
      <c r="G23" s="162"/>
      <c r="H23" s="162"/>
      <c r="I23" s="163"/>
    </row>
    <row r="24" spans="1:9" s="164" customFormat="1" ht="24.95" customHeight="1" x14ac:dyDescent="0.2">
      <c r="A24" s="159" t="s">
        <v>138</v>
      </c>
      <c r="B24" s="165" t="s">
        <v>139</v>
      </c>
      <c r="C24" s="161"/>
      <c r="D24" s="162"/>
      <c r="E24" s="162"/>
      <c r="F24" s="162"/>
      <c r="G24" s="162"/>
      <c r="H24" s="162"/>
      <c r="I24" s="163"/>
    </row>
    <row r="25" spans="1:9" s="166" customFormat="1" ht="24.95" customHeight="1" x14ac:dyDescent="0.2">
      <c r="A25" s="159" t="s">
        <v>140</v>
      </c>
      <c r="B25" s="165" t="s">
        <v>141</v>
      </c>
      <c r="C25" s="161"/>
      <c r="D25" s="162"/>
      <c r="E25" s="162"/>
      <c r="F25" s="162"/>
      <c r="G25" s="162"/>
      <c r="H25" s="162"/>
      <c r="I25" s="163"/>
    </row>
    <row r="26" spans="1:9" s="164" customFormat="1" ht="24.95" customHeight="1" x14ac:dyDescent="0.2">
      <c r="A26" s="168" t="s">
        <v>142</v>
      </c>
      <c r="B26" s="169" t="s">
        <v>143</v>
      </c>
      <c r="C26" s="161"/>
      <c r="D26" s="162"/>
      <c r="E26" s="162"/>
      <c r="F26" s="162"/>
      <c r="G26" s="162"/>
      <c r="H26" s="162"/>
      <c r="I26" s="163"/>
    </row>
    <row r="27" spans="1:9" s="164" customFormat="1" ht="24.95" customHeight="1" x14ac:dyDescent="0.2">
      <c r="A27" s="168" t="s">
        <v>144</v>
      </c>
      <c r="B27" s="165" t="s">
        <v>145</v>
      </c>
      <c r="C27" s="161"/>
      <c r="D27" s="162"/>
      <c r="E27" s="162"/>
      <c r="F27" s="162"/>
      <c r="G27" s="162"/>
      <c r="H27" s="162"/>
      <c r="I27" s="163"/>
    </row>
    <row r="28" spans="1:9" s="164" customFormat="1" ht="24.95" customHeight="1" x14ac:dyDescent="0.2">
      <c r="A28" s="159" t="s">
        <v>146</v>
      </c>
      <c r="B28" s="167" t="s">
        <v>147</v>
      </c>
      <c r="C28" s="167"/>
      <c r="D28" s="162"/>
      <c r="E28" s="162"/>
      <c r="F28" s="162"/>
      <c r="G28" s="162"/>
      <c r="H28" s="162"/>
      <c r="I28" s="163"/>
    </row>
    <row r="29" spans="1:9" s="164" customFormat="1" ht="24.95" customHeight="1" x14ac:dyDescent="0.2">
      <c r="A29" s="159" t="s">
        <v>148</v>
      </c>
      <c r="B29" s="167" t="s">
        <v>149</v>
      </c>
      <c r="C29" s="167"/>
      <c r="D29" s="162"/>
      <c r="E29" s="162"/>
      <c r="F29" s="162"/>
      <c r="G29" s="162"/>
      <c r="H29" s="162"/>
      <c r="I29" s="163"/>
    </row>
    <row r="30" spans="1:9" s="164" customFormat="1" ht="24.95" customHeight="1" x14ac:dyDescent="0.2">
      <c r="A30" s="168" t="s">
        <v>150</v>
      </c>
      <c r="B30" s="170" t="s">
        <v>151</v>
      </c>
      <c r="C30" s="170"/>
      <c r="D30" s="162"/>
      <c r="E30" s="162"/>
      <c r="F30" s="162"/>
      <c r="G30" s="162"/>
      <c r="H30" s="162"/>
      <c r="I30" s="163"/>
    </row>
    <row r="31" spans="1:9" s="164" customFormat="1" ht="24.95" customHeight="1" x14ac:dyDescent="0.2">
      <c r="A31" s="159" t="s">
        <v>152</v>
      </c>
      <c r="B31" s="170" t="s">
        <v>153</v>
      </c>
      <c r="C31" s="170"/>
      <c r="D31" s="162"/>
      <c r="E31" s="162"/>
      <c r="F31" s="162"/>
      <c r="G31" s="162"/>
      <c r="H31" s="162"/>
      <c r="I31" s="163"/>
    </row>
    <row r="32" spans="1:9" s="164" customFormat="1" ht="24.95" customHeight="1" x14ac:dyDescent="0.2">
      <c r="A32" s="168">
        <v>782.78300000000002</v>
      </c>
      <c r="B32" s="171" t="s">
        <v>154</v>
      </c>
      <c r="C32" s="161"/>
      <c r="D32" s="162"/>
      <c r="E32" s="162"/>
      <c r="F32" s="162"/>
      <c r="G32" s="162"/>
      <c r="H32" s="162"/>
      <c r="I32" s="163"/>
    </row>
    <row r="33" spans="1:11" s="164" customFormat="1" ht="24.95" customHeight="1" x14ac:dyDescent="0.2">
      <c r="A33" s="159" t="s">
        <v>155</v>
      </c>
      <c r="B33" s="167" t="s">
        <v>156</v>
      </c>
      <c r="C33" s="167"/>
      <c r="D33" s="162"/>
      <c r="E33" s="162"/>
      <c r="F33" s="162"/>
      <c r="G33" s="162"/>
      <c r="H33" s="162"/>
      <c r="I33" s="163"/>
    </row>
    <row r="34" spans="1:11" s="164" customFormat="1" ht="24.95" customHeight="1" x14ac:dyDescent="0.2">
      <c r="A34" s="159" t="s">
        <v>157</v>
      </c>
      <c r="B34" s="165" t="s">
        <v>158</v>
      </c>
      <c r="C34" s="161"/>
      <c r="D34" s="162"/>
      <c r="E34" s="162"/>
      <c r="F34" s="162"/>
      <c r="G34" s="162"/>
      <c r="H34" s="162"/>
      <c r="I34" s="163"/>
    </row>
    <row r="35" spans="1:11" s="164" customFormat="1" ht="24.95" customHeight="1" x14ac:dyDescent="0.2">
      <c r="A35" s="159">
        <v>86</v>
      </c>
      <c r="B35" s="165" t="s">
        <v>159</v>
      </c>
      <c r="C35" s="161"/>
      <c r="D35" s="162"/>
      <c r="E35" s="162"/>
      <c r="F35" s="162"/>
      <c r="G35" s="162"/>
      <c r="H35" s="162"/>
      <c r="I35" s="163"/>
    </row>
    <row r="36" spans="1:11" s="164" customFormat="1" ht="24.95" customHeight="1" x14ac:dyDescent="0.2">
      <c r="A36" s="159">
        <v>87.88</v>
      </c>
      <c r="B36" s="172" t="s">
        <v>160</v>
      </c>
      <c r="C36" s="161"/>
      <c r="D36" s="162"/>
      <c r="E36" s="162"/>
      <c r="F36" s="162"/>
      <c r="G36" s="162"/>
      <c r="H36" s="162"/>
      <c r="I36" s="163"/>
    </row>
    <row r="37" spans="1:11" s="164" customFormat="1" ht="24.95" customHeight="1" x14ac:dyDescent="0.2">
      <c r="A37" s="159" t="s">
        <v>161</v>
      </c>
      <c r="B37" s="167" t="s">
        <v>162</v>
      </c>
      <c r="C37" s="167"/>
      <c r="D37" s="162"/>
      <c r="E37" s="162"/>
      <c r="F37" s="162"/>
      <c r="G37" s="162"/>
      <c r="H37" s="162"/>
      <c r="I37" s="163"/>
    </row>
    <row r="38" spans="1:11" s="164" customFormat="1" ht="24.95" customHeight="1" x14ac:dyDescent="0.2">
      <c r="A38" s="159"/>
      <c r="B38" s="172" t="s">
        <v>163</v>
      </c>
      <c r="C38" s="161"/>
      <c r="D38" s="162"/>
      <c r="E38" s="162"/>
      <c r="F38" s="162"/>
      <c r="G38" s="162"/>
      <c r="H38" s="162"/>
      <c r="I38" s="163"/>
    </row>
    <row r="39" spans="1:11" s="164" customFormat="1" ht="24.95" customHeight="1" x14ac:dyDescent="0.2">
      <c r="A39" s="173" t="s">
        <v>164</v>
      </c>
      <c r="B39" s="174"/>
      <c r="C39" s="161"/>
      <c r="D39" s="162"/>
      <c r="E39" s="162"/>
      <c r="F39" s="162"/>
      <c r="G39" s="162"/>
      <c r="H39" s="162"/>
      <c r="I39" s="163"/>
    </row>
    <row r="40" spans="1:11" s="164" customFormat="1" ht="24.95" customHeight="1" x14ac:dyDescent="0.2">
      <c r="A40" s="175" t="s">
        <v>124</v>
      </c>
      <c r="B40" s="176" t="s">
        <v>125</v>
      </c>
      <c r="C40" s="161"/>
      <c r="D40" s="162"/>
      <c r="E40" s="162"/>
      <c r="F40" s="162"/>
      <c r="G40" s="162"/>
      <c r="H40" s="162"/>
      <c r="I40" s="163"/>
    </row>
    <row r="41" spans="1:11" s="164" customFormat="1" ht="24.95" customHeight="1" x14ac:dyDescent="0.2">
      <c r="A41" s="175" t="s">
        <v>165</v>
      </c>
      <c r="B41" s="176" t="s">
        <v>166</v>
      </c>
      <c r="C41" s="161"/>
      <c r="D41" s="162"/>
      <c r="E41" s="162"/>
      <c r="F41" s="162"/>
      <c r="G41" s="162"/>
      <c r="H41" s="162"/>
      <c r="I41" s="163"/>
    </row>
    <row r="42" spans="1:11" s="164" customFormat="1" ht="24.95" customHeight="1" x14ac:dyDescent="0.2">
      <c r="A42" s="175" t="s">
        <v>167</v>
      </c>
      <c r="B42" s="176" t="s">
        <v>168</v>
      </c>
      <c r="C42" s="161"/>
      <c r="D42" s="162"/>
      <c r="E42" s="162"/>
      <c r="F42" s="162"/>
      <c r="G42" s="162"/>
      <c r="H42" s="162"/>
      <c r="I42" s="163"/>
    </row>
    <row r="43" spans="1:11" ht="2.25" customHeight="1" x14ac:dyDescent="0.2">
      <c r="A43" s="177"/>
      <c r="B43" s="132"/>
      <c r="C43" s="178"/>
      <c r="D43" s="179"/>
      <c r="E43" s="179"/>
      <c r="F43" s="179"/>
      <c r="G43" s="179"/>
      <c r="H43" s="179"/>
      <c r="I43" s="180"/>
      <c r="J43" s="54"/>
      <c r="K43" s="54"/>
    </row>
    <row r="44" spans="1:11" s="181" customFormat="1" ht="11.25" customHeight="1" x14ac:dyDescent="0.15">
      <c r="I44" s="182" t="s">
        <v>35</v>
      </c>
      <c r="J44" s="183"/>
      <c r="K44" s="184"/>
    </row>
    <row r="45" spans="1:11" s="181" customFormat="1" ht="20.100000000000001" customHeight="1" x14ac:dyDescent="0.15">
      <c r="A45" s="185" t="s">
        <v>169</v>
      </c>
      <c r="B45" s="185"/>
      <c r="C45" s="185"/>
      <c r="D45" s="185"/>
      <c r="E45" s="185"/>
      <c r="F45" s="185"/>
      <c r="G45" s="185"/>
      <c r="H45" s="185"/>
      <c r="I45" s="185"/>
    </row>
    <row r="46" spans="1:11" s="181" customFormat="1" ht="9" x14ac:dyDescent="0.15"/>
    <row r="47" spans="1:11" ht="11.25" x14ac:dyDescent="0.2">
      <c r="A47" s="68"/>
      <c r="C47" s="54"/>
      <c r="D47" s="54"/>
      <c r="E47" s="54"/>
      <c r="F47" s="54"/>
      <c r="G47" s="54"/>
      <c r="H47" s="54"/>
      <c r="I47" s="54"/>
      <c r="J47" s="54"/>
      <c r="K47" s="54"/>
    </row>
    <row r="48" spans="1:11" ht="15.95" customHeight="1" x14ac:dyDescent="0.2">
      <c r="C48" s="54"/>
      <c r="D48" s="54"/>
      <c r="E48" s="54"/>
      <c r="F48" s="54"/>
      <c r="G48" s="54"/>
      <c r="H48" s="54"/>
      <c r="I48" s="54"/>
    </row>
    <row r="49" spans="10:11" s="54" customFormat="1" ht="15.95" customHeight="1" x14ac:dyDescent="0.2">
      <c r="J49" s="186"/>
      <c r="K49" s="149"/>
    </row>
    <row r="50" spans="10:11" s="54" customFormat="1" ht="15.95" customHeight="1" x14ac:dyDescent="0.2">
      <c r="J50" s="186"/>
      <c r="K50" s="149"/>
    </row>
    <row r="51" spans="10:11" s="54" customFormat="1" ht="15.95" customHeight="1" x14ac:dyDescent="0.2">
      <c r="J51" s="186"/>
      <c r="K51" s="149"/>
    </row>
    <row r="52" spans="10:11" s="54" customFormat="1" ht="15.95" customHeight="1" x14ac:dyDescent="0.2">
      <c r="J52" s="186"/>
      <c r="K52" s="149"/>
    </row>
    <row r="53" spans="10:11" s="54" customFormat="1" ht="15.95" customHeight="1" x14ac:dyDescent="0.2">
      <c r="J53" s="186"/>
      <c r="K53" s="149"/>
    </row>
    <row r="54" spans="10:11" s="54" customFormat="1" ht="15.95" customHeight="1" x14ac:dyDescent="0.2">
      <c r="J54" s="186"/>
      <c r="K54" s="149"/>
    </row>
    <row r="55" spans="10:11" s="54" customFormat="1" ht="15.95" customHeight="1" x14ac:dyDescent="0.2">
      <c r="J55" s="186"/>
      <c r="K55" s="149"/>
    </row>
    <row r="56" spans="10:11" s="54" customFormat="1" ht="15.95" customHeight="1" x14ac:dyDescent="0.2">
      <c r="J56" s="186"/>
      <c r="K56" s="149"/>
    </row>
    <row r="57" spans="10:11" s="54" customFormat="1" ht="15.95" customHeight="1" x14ac:dyDescent="0.2">
      <c r="J57" s="186"/>
      <c r="K57" s="149"/>
    </row>
    <row r="58" spans="10:11" s="54" customFormat="1" ht="15.95" customHeight="1" x14ac:dyDescent="0.2">
      <c r="J58" s="186"/>
      <c r="K58" s="149"/>
    </row>
    <row r="59" spans="10:11" s="54" customFormat="1" ht="15.95" customHeight="1" x14ac:dyDescent="0.2">
      <c r="J59" s="186"/>
      <c r="K59" s="149"/>
    </row>
    <row r="60" spans="10:11" s="54" customFormat="1" ht="15.95" customHeight="1" x14ac:dyDescent="0.2">
      <c r="J60" s="186"/>
      <c r="K60" s="149"/>
    </row>
    <row r="61" spans="10:11" s="54" customFormat="1" ht="15.95" customHeight="1" x14ac:dyDescent="0.2">
      <c r="J61" s="186"/>
      <c r="K61" s="149"/>
    </row>
    <row r="62" spans="10:11" s="54" customFormat="1" ht="15.95" customHeight="1" x14ac:dyDescent="0.2">
      <c r="J62" s="186"/>
      <c r="K62" s="149"/>
    </row>
    <row r="63" spans="10:11" s="54" customFormat="1" ht="15.95" customHeight="1" x14ac:dyDescent="0.2">
      <c r="J63" s="186"/>
      <c r="K63" s="149"/>
    </row>
    <row r="64" spans="10:11" s="54" customFormat="1" ht="15.95" customHeight="1" x14ac:dyDescent="0.2">
      <c r="J64" s="186"/>
      <c r="K64" s="149"/>
    </row>
    <row r="65" spans="10:11" s="54" customFormat="1" ht="15.95" customHeight="1" x14ac:dyDescent="0.2">
      <c r="J65" s="186"/>
      <c r="K65" s="149"/>
    </row>
    <row r="66" spans="10:11" s="54" customFormat="1" ht="15.95" customHeight="1" x14ac:dyDescent="0.2">
      <c r="J66" s="186"/>
      <c r="K66" s="149"/>
    </row>
    <row r="67" spans="10:11" s="54" customFormat="1" ht="15.95" customHeight="1" x14ac:dyDescent="0.2">
      <c r="J67" s="186"/>
      <c r="K67" s="149"/>
    </row>
    <row r="68" spans="10:11" s="54" customFormat="1" ht="15.95" customHeight="1" x14ac:dyDescent="0.2">
      <c r="J68" s="186"/>
      <c r="K68" s="149"/>
    </row>
    <row r="69" spans="10:11" s="54" customFormat="1" ht="15.95" customHeight="1" x14ac:dyDescent="0.2">
      <c r="J69" s="186"/>
      <c r="K69" s="149"/>
    </row>
    <row r="70" spans="10:11" s="54" customFormat="1" ht="15.95" customHeight="1" x14ac:dyDescent="0.2">
      <c r="J70" s="186"/>
      <c r="K70" s="149"/>
    </row>
    <row r="71" spans="10:11" s="54" customFormat="1" ht="15.95" customHeight="1" x14ac:dyDescent="0.2">
      <c r="J71" s="186"/>
      <c r="K71" s="149"/>
    </row>
    <row r="72" spans="10:11" s="54" customFormat="1" ht="15.95" customHeight="1" x14ac:dyDescent="0.2">
      <c r="J72" s="186"/>
      <c r="K72" s="149"/>
    </row>
    <row r="73" spans="10:11" s="54" customFormat="1" ht="15.95" customHeight="1" x14ac:dyDescent="0.2">
      <c r="J73" s="186"/>
      <c r="K73" s="149"/>
    </row>
    <row r="74" spans="10:11" s="54" customFormat="1" ht="15.95" customHeight="1" x14ac:dyDescent="0.2">
      <c r="J74" s="186"/>
      <c r="K74" s="149"/>
    </row>
    <row r="75" spans="10:11" s="54" customFormat="1" ht="15.95" customHeight="1" x14ac:dyDescent="0.2">
      <c r="J75" s="186"/>
      <c r="K75" s="149"/>
    </row>
    <row r="76" spans="10:11" s="54" customFormat="1" ht="15.95" customHeight="1" x14ac:dyDescent="0.2">
      <c r="J76" s="186"/>
      <c r="K76" s="149"/>
    </row>
    <row r="77" spans="10:11" s="54" customFormat="1" ht="15.95" customHeight="1" x14ac:dyDescent="0.2">
      <c r="J77" s="186"/>
      <c r="K77" s="149"/>
    </row>
    <row r="78" spans="10:11" s="54" customFormat="1" ht="15.95" customHeight="1" x14ac:dyDescent="0.2">
      <c r="J78" s="186"/>
      <c r="K78" s="149"/>
    </row>
    <row r="79" spans="10:11" s="54" customFormat="1" ht="15.95" customHeight="1" x14ac:dyDescent="0.2">
      <c r="J79" s="186"/>
      <c r="K79" s="149"/>
    </row>
    <row r="80" spans="10:11" s="54" customFormat="1" ht="15.95" customHeight="1" x14ac:dyDescent="0.2">
      <c r="J80" s="186"/>
      <c r="K80" s="149"/>
    </row>
    <row r="81" spans="10:11" s="54" customFormat="1" ht="15.95" customHeight="1" x14ac:dyDescent="0.2">
      <c r="J81" s="186"/>
      <c r="K81" s="149"/>
    </row>
    <row r="82" spans="10:11" s="54" customFormat="1" ht="15.95" customHeight="1" x14ac:dyDescent="0.2">
      <c r="J82" s="186"/>
      <c r="K82" s="149"/>
    </row>
    <row r="83" spans="10:11" s="54" customFormat="1" ht="15.95" customHeight="1" x14ac:dyDescent="0.2">
      <c r="J83" s="186"/>
      <c r="K83" s="149"/>
    </row>
    <row r="84" spans="10:11" s="54" customFormat="1" ht="15.95" customHeight="1" x14ac:dyDescent="0.2">
      <c r="J84" s="186"/>
      <c r="K84" s="149"/>
    </row>
    <row r="85" spans="10:11" s="54" customFormat="1" ht="15.95" customHeight="1" x14ac:dyDescent="0.2">
      <c r="J85" s="186"/>
      <c r="K85" s="149"/>
    </row>
    <row r="86" spans="10:11" s="54" customFormat="1" ht="15.95" customHeight="1" x14ac:dyDescent="0.2">
      <c r="J86" s="186"/>
      <c r="K86" s="149"/>
    </row>
    <row r="87" spans="10:11" s="54" customFormat="1" ht="15.95" customHeight="1" x14ac:dyDescent="0.2">
      <c r="J87" s="186"/>
      <c r="K87" s="149"/>
    </row>
    <row r="88" spans="10:11" s="54" customFormat="1" ht="15.95" customHeight="1" x14ac:dyDescent="0.2">
      <c r="J88" s="186"/>
      <c r="K88" s="149"/>
    </row>
    <row r="89" spans="10:11" s="54" customFormat="1" ht="15.95" customHeight="1" x14ac:dyDescent="0.2">
      <c r="J89" s="186"/>
      <c r="K89" s="149"/>
    </row>
    <row r="90" spans="10:11" s="54" customFormat="1" ht="15.95" customHeight="1" x14ac:dyDescent="0.2">
      <c r="J90" s="186"/>
      <c r="K90" s="149"/>
    </row>
    <row r="91" spans="10:11" s="54" customFormat="1" ht="15.95" customHeight="1" x14ac:dyDescent="0.2">
      <c r="J91" s="186"/>
      <c r="K91" s="149"/>
    </row>
    <row r="92" spans="10:11" s="54" customFormat="1" ht="15.95" customHeight="1" x14ac:dyDescent="0.2">
      <c r="J92" s="186"/>
      <c r="K92" s="149"/>
    </row>
    <row r="93" spans="10:11" s="54" customFormat="1" ht="15.95" customHeight="1" x14ac:dyDescent="0.2">
      <c r="J93" s="186"/>
      <c r="K93" s="149"/>
    </row>
    <row r="94" spans="10:11" s="54" customFormat="1" ht="15.95" customHeight="1" x14ac:dyDescent="0.2">
      <c r="J94" s="186"/>
      <c r="K94" s="149"/>
    </row>
    <row r="95" spans="10:11" s="54" customFormat="1" ht="15.95" customHeight="1" x14ac:dyDescent="0.2">
      <c r="J95" s="186"/>
      <c r="K95" s="149"/>
    </row>
    <row r="96" spans="10:11" s="54" customFormat="1" ht="15.95" customHeight="1" x14ac:dyDescent="0.2">
      <c r="J96" s="186"/>
      <c r="K96" s="149"/>
    </row>
    <row r="97" spans="10:11" s="54" customFormat="1" ht="15.95" customHeight="1" x14ac:dyDescent="0.2">
      <c r="J97" s="186"/>
      <c r="K97" s="149"/>
    </row>
    <row r="98" spans="10:11" s="54" customFormat="1" ht="15.95" customHeight="1" x14ac:dyDescent="0.2">
      <c r="J98" s="186"/>
      <c r="K98" s="149"/>
    </row>
    <row r="99" spans="10:11" s="54" customFormat="1" ht="15.95" customHeight="1" x14ac:dyDescent="0.2">
      <c r="J99" s="186"/>
      <c r="K99" s="149"/>
    </row>
    <row r="100" spans="10:11" s="54" customFormat="1" ht="15.95" customHeight="1" x14ac:dyDescent="0.2">
      <c r="J100" s="186"/>
      <c r="K100" s="149"/>
    </row>
    <row r="101" spans="10:11" s="54" customFormat="1" ht="15.95" customHeight="1" x14ac:dyDescent="0.2">
      <c r="J101" s="186"/>
      <c r="K101" s="149"/>
    </row>
    <row r="102" spans="10:11" s="54" customFormat="1" ht="15.95" customHeight="1" x14ac:dyDescent="0.2">
      <c r="J102" s="186"/>
      <c r="K102" s="149"/>
    </row>
    <row r="103" spans="10:11" s="54" customFormat="1" ht="15.95" customHeight="1" x14ac:dyDescent="0.2">
      <c r="J103" s="186"/>
      <c r="K103" s="149"/>
    </row>
    <row r="104" spans="10:11" s="54" customFormat="1" ht="15.95" customHeight="1" x14ac:dyDescent="0.2">
      <c r="J104" s="186"/>
      <c r="K104" s="149"/>
    </row>
    <row r="105" spans="10:11" s="54" customFormat="1" ht="15.95" customHeight="1" x14ac:dyDescent="0.2">
      <c r="J105" s="186"/>
      <c r="K105" s="149"/>
    </row>
    <row r="106" spans="10:11" s="54" customFormat="1" ht="15.95" customHeight="1" x14ac:dyDescent="0.2">
      <c r="J106" s="186"/>
      <c r="K106" s="149"/>
    </row>
    <row r="107" spans="10:11" s="54" customFormat="1" ht="15.95" customHeight="1" x14ac:dyDescent="0.2">
      <c r="J107" s="186"/>
      <c r="K107" s="149"/>
    </row>
    <row r="108" spans="10:11" s="54" customFormat="1" ht="15.95" customHeight="1" x14ac:dyDescent="0.2">
      <c r="J108" s="186"/>
      <c r="K108" s="149"/>
    </row>
    <row r="109" spans="10:11" s="54" customFormat="1" ht="15.95" customHeight="1" x14ac:dyDescent="0.2">
      <c r="J109" s="186"/>
      <c r="K109" s="149"/>
    </row>
    <row r="110" spans="10:11" s="54" customFormat="1" ht="15.95" customHeight="1" x14ac:dyDescent="0.2">
      <c r="J110" s="186"/>
      <c r="K110" s="149"/>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00EA1-60B3-4842-9B94-5416AF826FD1}">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4" customWidth="1"/>
    <col min="2" max="2" width="1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t="s">
        <v>61</v>
      </c>
      <c r="B1" s="34"/>
      <c r="C1" s="34"/>
      <c r="D1" s="34"/>
      <c r="E1" s="34"/>
      <c r="F1" s="34"/>
      <c r="G1" s="34"/>
      <c r="H1" s="34"/>
      <c r="I1" s="34"/>
      <c r="J1" s="35" t="s">
        <v>38</v>
      </c>
    </row>
    <row r="2" spans="1:15" customFormat="1" ht="6.2" customHeight="1" x14ac:dyDescent="0.2">
      <c r="A2" s="36"/>
      <c r="B2" s="37"/>
      <c r="C2" s="37"/>
      <c r="D2" s="37"/>
      <c r="E2" s="37"/>
      <c r="F2" s="37"/>
      <c r="G2" s="37"/>
      <c r="H2" s="37"/>
      <c r="I2" s="37"/>
      <c r="J2" s="37"/>
    </row>
    <row r="3" spans="1:15" s="40" customFormat="1" ht="24.95" customHeight="1" x14ac:dyDescent="0.2">
      <c r="A3" s="38" t="s">
        <v>170</v>
      </c>
      <c r="B3" s="39"/>
      <c r="C3" s="39"/>
      <c r="D3" s="39"/>
      <c r="E3" s="39"/>
      <c r="F3" s="39"/>
      <c r="G3" s="39"/>
      <c r="H3" s="39"/>
      <c r="I3" s="39"/>
      <c r="J3" s="39"/>
    </row>
    <row r="4" spans="1:15" s="40" customFormat="1" ht="12" customHeight="1" x14ac:dyDescent="0.2">
      <c r="A4" s="42" t="s">
        <v>118</v>
      </c>
      <c r="B4" s="42"/>
      <c r="C4" s="42"/>
      <c r="D4" s="42"/>
      <c r="E4" s="42"/>
      <c r="F4" s="42"/>
      <c r="G4" s="42"/>
      <c r="H4" s="42"/>
      <c r="I4" s="42"/>
      <c r="J4" s="42"/>
    </row>
    <row r="5" spans="1:15" s="40" customFormat="1" ht="11.25" customHeight="1" x14ac:dyDescent="0.2">
      <c r="A5" s="42" t="s">
        <v>40</v>
      </c>
      <c r="B5" s="42"/>
      <c r="C5" s="42"/>
      <c r="D5" s="42"/>
      <c r="E5" s="43"/>
      <c r="F5" s="43"/>
      <c r="G5" s="43"/>
      <c r="H5" s="43"/>
      <c r="I5" s="43"/>
      <c r="J5" s="43"/>
    </row>
    <row r="6" spans="1:15" s="40" customFormat="1" ht="12.75" customHeight="1" x14ac:dyDescent="0.2">
      <c r="A6" s="187"/>
      <c r="B6" s="188"/>
      <c r="C6" s="188"/>
      <c r="D6" s="188"/>
      <c r="E6" s="188"/>
      <c r="F6" s="188"/>
      <c r="G6" s="188"/>
      <c r="H6" s="188"/>
      <c r="I6" s="188"/>
      <c r="J6" s="188"/>
    </row>
    <row r="7" spans="1:15" customFormat="1" ht="12" customHeight="1" x14ac:dyDescent="0.2">
      <c r="A7" s="46" t="s">
        <v>171</v>
      </c>
      <c r="B7" s="47"/>
      <c r="C7" s="48" t="s">
        <v>172</v>
      </c>
      <c r="D7" s="49" t="s">
        <v>173</v>
      </c>
      <c r="E7" s="50"/>
      <c r="F7" s="50"/>
      <c r="G7" s="50"/>
      <c r="H7" s="51"/>
      <c r="I7" s="52" t="s">
        <v>174</v>
      </c>
      <c r="J7" s="53"/>
      <c r="K7" s="54"/>
      <c r="L7" s="54"/>
      <c r="M7" s="54"/>
      <c r="N7" s="54"/>
      <c r="O7" s="54"/>
    </row>
    <row r="8" spans="1:15" ht="21.75" customHeight="1" x14ac:dyDescent="0.2">
      <c r="A8" s="55"/>
      <c r="B8" s="56"/>
      <c r="C8" s="57"/>
      <c r="D8" s="58" t="s">
        <v>89</v>
      </c>
      <c r="E8" s="58" t="s">
        <v>90</v>
      </c>
      <c r="F8" s="58" t="s">
        <v>91</v>
      </c>
      <c r="G8" s="58" t="s">
        <v>92</v>
      </c>
      <c r="H8" s="58" t="s">
        <v>93</v>
      </c>
      <c r="I8" s="59"/>
      <c r="J8" s="60"/>
    </row>
    <row r="9" spans="1:15" ht="12" customHeight="1" x14ac:dyDescent="0.2">
      <c r="A9" s="55"/>
      <c r="B9" s="56"/>
      <c r="C9" s="57"/>
      <c r="D9" s="61"/>
      <c r="E9" s="61"/>
      <c r="F9" s="61"/>
      <c r="G9" s="61"/>
      <c r="H9" s="61"/>
      <c r="I9" s="62" t="s">
        <v>94</v>
      </c>
      <c r="J9" s="63" t="s">
        <v>95</v>
      </c>
    </row>
    <row r="10" spans="1:15" ht="12" customHeight="1" x14ac:dyDescent="0.2">
      <c r="A10" s="64"/>
      <c r="B10" s="65"/>
      <c r="C10" s="66"/>
      <c r="D10" s="67">
        <v>1</v>
      </c>
      <c r="E10" s="67">
        <v>2</v>
      </c>
      <c r="F10" s="67">
        <v>3</v>
      </c>
      <c r="G10" s="67">
        <v>4</v>
      </c>
      <c r="H10" s="67">
        <v>5</v>
      </c>
      <c r="I10" s="67">
        <v>6</v>
      </c>
      <c r="J10" s="67">
        <v>7</v>
      </c>
      <c r="K10" s="68"/>
    </row>
    <row r="11" spans="1:15" ht="14.1" customHeight="1" x14ac:dyDescent="0.2">
      <c r="A11" s="69" t="s">
        <v>7</v>
      </c>
      <c r="B11" s="189"/>
      <c r="C11" s="190"/>
      <c r="D11" s="191"/>
      <c r="E11" s="192"/>
      <c r="F11" s="192"/>
      <c r="G11" s="192"/>
      <c r="H11" s="193"/>
      <c r="I11" s="191"/>
      <c r="J11" s="194"/>
    </row>
    <row r="12" spans="1:15" ht="14.1" customHeight="1" x14ac:dyDescent="0.2">
      <c r="A12" s="92" t="s">
        <v>96</v>
      </c>
      <c r="B12" s="70"/>
      <c r="C12" s="79">
        <v>100</v>
      </c>
      <c r="D12" s="195">
        <v>54356</v>
      </c>
      <c r="E12" s="196">
        <v>55297</v>
      </c>
      <c r="F12" s="80">
        <v>54791</v>
      </c>
      <c r="G12" s="80">
        <v>54759</v>
      </c>
      <c r="H12" s="106">
        <v>55440</v>
      </c>
      <c r="I12" s="81">
        <v>-1084</v>
      </c>
      <c r="J12" s="82">
        <v>-1.9552669552669553</v>
      </c>
    </row>
    <row r="13" spans="1:15" ht="12" customHeight="1" x14ac:dyDescent="0.2">
      <c r="A13" s="84" t="s">
        <v>97</v>
      </c>
      <c r="B13" s="85" t="s">
        <v>98</v>
      </c>
      <c r="C13" s="79">
        <v>54.417175656781218</v>
      </c>
      <c r="D13" s="81">
        <v>29579</v>
      </c>
      <c r="E13" s="80">
        <v>30248</v>
      </c>
      <c r="F13" s="80">
        <v>29872</v>
      </c>
      <c r="G13" s="80">
        <v>29941</v>
      </c>
      <c r="H13" s="106">
        <v>30309</v>
      </c>
      <c r="I13" s="81">
        <v>-730</v>
      </c>
      <c r="J13" s="82">
        <v>-2.4085255204724669</v>
      </c>
    </row>
    <row r="14" spans="1:15" ht="12" customHeight="1" x14ac:dyDescent="0.2">
      <c r="A14" s="84"/>
      <c r="B14" s="85" t="s">
        <v>99</v>
      </c>
      <c r="C14" s="79">
        <v>45.582824343218782</v>
      </c>
      <c r="D14" s="81">
        <v>24777</v>
      </c>
      <c r="E14" s="80">
        <v>25049</v>
      </c>
      <c r="F14" s="80">
        <v>24919</v>
      </c>
      <c r="G14" s="80">
        <v>24818</v>
      </c>
      <c r="H14" s="106">
        <v>25131</v>
      </c>
      <c r="I14" s="81">
        <v>-354</v>
      </c>
      <c r="J14" s="82">
        <v>-1.4086188372925867</v>
      </c>
    </row>
    <row r="15" spans="1:15" ht="12" customHeight="1" x14ac:dyDescent="0.2">
      <c r="A15" s="84" t="s">
        <v>97</v>
      </c>
      <c r="B15" s="87" t="s">
        <v>100</v>
      </c>
      <c r="C15" s="79">
        <v>8.8306718669512101</v>
      </c>
      <c r="D15" s="81">
        <v>4800</v>
      </c>
      <c r="E15" s="80">
        <v>4934</v>
      </c>
      <c r="F15" s="80">
        <v>4507</v>
      </c>
      <c r="G15" s="80">
        <v>4679</v>
      </c>
      <c r="H15" s="106">
        <v>4883</v>
      </c>
      <c r="I15" s="81">
        <v>-83</v>
      </c>
      <c r="J15" s="82">
        <v>-1.6997747286504199</v>
      </c>
    </row>
    <row r="16" spans="1:15" ht="12" customHeight="1" x14ac:dyDescent="0.2">
      <c r="A16" s="84"/>
      <c r="B16" s="87" t="s">
        <v>101</v>
      </c>
      <c r="C16" s="79">
        <v>62.64625800279638</v>
      </c>
      <c r="D16" s="81">
        <v>34052</v>
      </c>
      <c r="E16" s="80">
        <v>34666</v>
      </c>
      <c r="F16" s="80">
        <v>34528</v>
      </c>
      <c r="G16" s="80">
        <v>34492</v>
      </c>
      <c r="H16" s="106">
        <v>34779</v>
      </c>
      <c r="I16" s="81">
        <v>-727</v>
      </c>
      <c r="J16" s="82">
        <v>-2.0903418729693204</v>
      </c>
    </row>
    <row r="17" spans="1:10" ht="12" customHeight="1" x14ac:dyDescent="0.2">
      <c r="A17" s="84"/>
      <c r="B17" s="87" t="s">
        <v>102</v>
      </c>
      <c r="C17" s="79">
        <v>26.558245639855766</v>
      </c>
      <c r="D17" s="81">
        <v>14436</v>
      </c>
      <c r="E17" s="80">
        <v>14653</v>
      </c>
      <c r="F17" s="80">
        <v>14760</v>
      </c>
      <c r="G17" s="80">
        <v>14624</v>
      </c>
      <c r="H17" s="106">
        <v>14850</v>
      </c>
      <c r="I17" s="81">
        <v>-414</v>
      </c>
      <c r="J17" s="82">
        <v>-2.7878787878787881</v>
      </c>
    </row>
    <row r="18" spans="1:10" ht="12" customHeight="1" x14ac:dyDescent="0.2">
      <c r="A18" s="86"/>
      <c r="B18" s="87" t="s">
        <v>103</v>
      </c>
      <c r="C18" s="79">
        <v>1.9648244903966443</v>
      </c>
      <c r="D18" s="81">
        <v>1068</v>
      </c>
      <c r="E18" s="80">
        <v>1044</v>
      </c>
      <c r="F18" s="80">
        <v>996</v>
      </c>
      <c r="G18" s="80">
        <v>964</v>
      </c>
      <c r="H18" s="106">
        <v>928</v>
      </c>
      <c r="I18" s="81">
        <v>140</v>
      </c>
      <c r="J18" s="82">
        <v>15.086206896551724</v>
      </c>
    </row>
    <row r="19" spans="1:10" ht="12" customHeight="1" x14ac:dyDescent="0.2">
      <c r="A19" s="86"/>
      <c r="B19" s="87" t="s">
        <v>104</v>
      </c>
      <c r="C19" s="79">
        <v>0.78924129810876442</v>
      </c>
      <c r="D19" s="81">
        <v>429</v>
      </c>
      <c r="E19" s="80">
        <v>412</v>
      </c>
      <c r="F19" s="80">
        <v>386</v>
      </c>
      <c r="G19" s="80">
        <v>385</v>
      </c>
      <c r="H19" s="106">
        <v>343</v>
      </c>
      <c r="I19" s="81">
        <v>86</v>
      </c>
      <c r="J19" s="82">
        <v>25.072886297376094</v>
      </c>
    </row>
    <row r="20" spans="1:10" ht="12" customHeight="1" x14ac:dyDescent="0.2">
      <c r="A20" s="84" t="s">
        <v>105</v>
      </c>
      <c r="B20" s="85" t="s">
        <v>175</v>
      </c>
      <c r="C20" s="79">
        <v>71.445654573552133</v>
      </c>
      <c r="D20" s="81">
        <v>38835</v>
      </c>
      <c r="E20" s="80">
        <v>39559</v>
      </c>
      <c r="F20" s="80">
        <v>39172</v>
      </c>
      <c r="G20" s="80">
        <v>39488</v>
      </c>
      <c r="H20" s="106">
        <v>40231</v>
      </c>
      <c r="I20" s="81">
        <v>-1396</v>
      </c>
      <c r="J20" s="82">
        <v>-3.469960975367254</v>
      </c>
    </row>
    <row r="21" spans="1:10" ht="12" customHeight="1" x14ac:dyDescent="0.2">
      <c r="A21" s="84"/>
      <c r="B21" s="85" t="s">
        <v>176</v>
      </c>
      <c r="C21" s="79">
        <v>28.554345426447863</v>
      </c>
      <c r="D21" s="81">
        <v>15521</v>
      </c>
      <c r="E21" s="80">
        <v>15738</v>
      </c>
      <c r="F21" s="80">
        <v>15619</v>
      </c>
      <c r="G21" s="80">
        <v>15271</v>
      </c>
      <c r="H21" s="106">
        <v>15209</v>
      </c>
      <c r="I21" s="81">
        <v>312</v>
      </c>
      <c r="J21" s="82">
        <v>2.0514169241896245</v>
      </c>
    </row>
    <row r="22" spans="1:10" ht="12" customHeight="1" x14ac:dyDescent="0.2">
      <c r="A22" s="84" t="s">
        <v>105</v>
      </c>
      <c r="B22" s="85" t="s">
        <v>108</v>
      </c>
      <c r="C22" s="79">
        <v>89.839208183089269</v>
      </c>
      <c r="D22" s="81">
        <v>48833</v>
      </c>
      <c r="E22" s="80">
        <v>49636</v>
      </c>
      <c r="F22" s="80">
        <v>49293</v>
      </c>
      <c r="G22" s="80">
        <v>49388</v>
      </c>
      <c r="H22" s="106">
        <v>50168</v>
      </c>
      <c r="I22" s="81">
        <v>-1335</v>
      </c>
      <c r="J22" s="82">
        <v>-2.661058842289906</v>
      </c>
    </row>
    <row r="23" spans="1:10" ht="12" customHeight="1" x14ac:dyDescent="0.2">
      <c r="A23" s="84"/>
      <c r="B23" s="85" t="s">
        <v>109</v>
      </c>
      <c r="C23" s="79">
        <v>10.160791816910736</v>
      </c>
      <c r="D23" s="81">
        <v>5523</v>
      </c>
      <c r="E23" s="80">
        <v>5661</v>
      </c>
      <c r="F23" s="80">
        <v>5498</v>
      </c>
      <c r="G23" s="80">
        <v>5371</v>
      </c>
      <c r="H23" s="106">
        <v>5272</v>
      </c>
      <c r="I23" s="81">
        <v>251</v>
      </c>
      <c r="J23" s="82">
        <v>4.7610015174506826</v>
      </c>
    </row>
    <row r="24" spans="1:10" ht="14.1" customHeight="1" x14ac:dyDescent="0.2">
      <c r="A24" s="69" t="s">
        <v>121</v>
      </c>
      <c r="B24" s="189"/>
      <c r="C24" s="190"/>
      <c r="D24" s="197"/>
      <c r="E24" s="198"/>
      <c r="F24" s="198"/>
      <c r="G24" s="198"/>
      <c r="H24" s="199"/>
      <c r="I24" s="191"/>
      <c r="J24" s="194"/>
    </row>
    <row r="25" spans="1:10" ht="14.1" customHeight="1" x14ac:dyDescent="0.2">
      <c r="A25" s="92" t="s">
        <v>96</v>
      </c>
      <c r="B25" s="70"/>
      <c r="C25" s="79">
        <v>100</v>
      </c>
      <c r="D25" s="200">
        <v>789816</v>
      </c>
      <c r="E25" s="196">
        <v>798037</v>
      </c>
      <c r="F25" s="196">
        <v>788290</v>
      </c>
      <c r="G25" s="196">
        <v>790834</v>
      </c>
      <c r="H25" s="201">
        <v>796898</v>
      </c>
      <c r="I25" s="195">
        <v>-7082</v>
      </c>
      <c r="J25" s="82">
        <v>-0.88869591842368789</v>
      </c>
    </row>
    <row r="26" spans="1:10" ht="12" customHeight="1" x14ac:dyDescent="0.2">
      <c r="A26" s="84" t="s">
        <v>97</v>
      </c>
      <c r="B26" s="85" t="s">
        <v>98</v>
      </c>
      <c r="C26" s="79">
        <v>51.721286983297375</v>
      </c>
      <c r="D26" s="81">
        <v>408503</v>
      </c>
      <c r="E26" s="80">
        <v>413841</v>
      </c>
      <c r="F26" s="80">
        <v>407799</v>
      </c>
      <c r="G26" s="80">
        <v>407884</v>
      </c>
      <c r="H26" s="106">
        <v>410638</v>
      </c>
      <c r="I26" s="81">
        <v>-2135</v>
      </c>
      <c r="J26" s="82">
        <v>-0.51992265693871487</v>
      </c>
    </row>
    <row r="27" spans="1:10" ht="12" customHeight="1" x14ac:dyDescent="0.2">
      <c r="A27" s="84"/>
      <c r="B27" s="85" t="s">
        <v>99</v>
      </c>
      <c r="C27" s="79">
        <v>48.278713016702625</v>
      </c>
      <c r="D27" s="81">
        <v>381313</v>
      </c>
      <c r="E27" s="80">
        <v>384196</v>
      </c>
      <c r="F27" s="80">
        <v>380491</v>
      </c>
      <c r="G27" s="80">
        <v>382950</v>
      </c>
      <c r="H27" s="106">
        <v>386260</v>
      </c>
      <c r="I27" s="81">
        <v>-4947</v>
      </c>
      <c r="J27" s="82">
        <v>-1.2807435406203076</v>
      </c>
    </row>
    <row r="28" spans="1:10" ht="12" customHeight="1" x14ac:dyDescent="0.2">
      <c r="A28" s="84" t="s">
        <v>97</v>
      </c>
      <c r="B28" s="87" t="s">
        <v>100</v>
      </c>
      <c r="C28" s="79">
        <v>10.008786856685608</v>
      </c>
      <c r="D28" s="81">
        <v>79051</v>
      </c>
      <c r="E28" s="80">
        <v>81472</v>
      </c>
      <c r="F28" s="80">
        <v>73495</v>
      </c>
      <c r="G28" s="80">
        <v>76098</v>
      </c>
      <c r="H28" s="106">
        <v>78908</v>
      </c>
      <c r="I28" s="81">
        <v>143</v>
      </c>
      <c r="J28" s="82">
        <v>0.18122370355350534</v>
      </c>
    </row>
    <row r="29" spans="1:10" ht="12" customHeight="1" x14ac:dyDescent="0.2">
      <c r="A29" s="84"/>
      <c r="B29" s="87" t="s">
        <v>101</v>
      </c>
      <c r="C29" s="79">
        <v>62.776266877348647</v>
      </c>
      <c r="D29" s="81">
        <v>495817</v>
      </c>
      <c r="E29" s="80">
        <v>500171</v>
      </c>
      <c r="F29" s="80">
        <v>498937</v>
      </c>
      <c r="G29" s="80">
        <v>499702</v>
      </c>
      <c r="H29" s="106">
        <v>501037</v>
      </c>
      <c r="I29" s="81">
        <v>-5220</v>
      </c>
      <c r="J29" s="82">
        <v>-1.0418392254464242</v>
      </c>
    </row>
    <row r="30" spans="1:10" ht="12" customHeight="1" x14ac:dyDescent="0.2">
      <c r="A30" s="84"/>
      <c r="B30" s="87" t="s">
        <v>102</v>
      </c>
      <c r="C30" s="79">
        <v>25.375657115074905</v>
      </c>
      <c r="D30" s="81">
        <v>200421</v>
      </c>
      <c r="E30" s="80">
        <v>202236</v>
      </c>
      <c r="F30" s="80">
        <v>202168</v>
      </c>
      <c r="G30" s="80">
        <v>201863</v>
      </c>
      <c r="H30" s="106">
        <v>203796</v>
      </c>
      <c r="I30" s="81">
        <v>-3375</v>
      </c>
      <c r="J30" s="82">
        <v>-1.6560678325384208</v>
      </c>
    </row>
    <row r="31" spans="1:10" ht="12" customHeight="1" x14ac:dyDescent="0.2">
      <c r="A31" s="86"/>
      <c r="B31" s="87" t="s">
        <v>103</v>
      </c>
      <c r="C31" s="79">
        <v>1.8392891508908404</v>
      </c>
      <c r="D31" s="81">
        <v>14527</v>
      </c>
      <c r="E31" s="80">
        <v>14158</v>
      </c>
      <c r="F31" s="80">
        <v>13690</v>
      </c>
      <c r="G31" s="80">
        <v>13171</v>
      </c>
      <c r="H31" s="106">
        <v>13157</v>
      </c>
      <c r="I31" s="81">
        <v>1370</v>
      </c>
      <c r="J31" s="82">
        <v>10.412708064148362</v>
      </c>
    </row>
    <row r="32" spans="1:10" ht="12" customHeight="1" x14ac:dyDescent="0.2">
      <c r="A32" s="86"/>
      <c r="B32" s="87" t="s">
        <v>104</v>
      </c>
      <c r="C32" s="79">
        <v>0.79828719600514553</v>
      </c>
      <c r="D32" s="81">
        <v>6305</v>
      </c>
      <c r="E32" s="80">
        <v>6156</v>
      </c>
      <c r="F32" s="80">
        <v>5993</v>
      </c>
      <c r="G32" s="80">
        <v>5839</v>
      </c>
      <c r="H32" s="106">
        <v>5280</v>
      </c>
      <c r="I32" s="81">
        <v>1025</v>
      </c>
      <c r="J32" s="82">
        <v>19.412878787878789</v>
      </c>
    </row>
    <row r="33" spans="1:10" ht="12" customHeight="1" x14ac:dyDescent="0.2">
      <c r="A33" s="84" t="s">
        <v>105</v>
      </c>
      <c r="B33" s="85" t="s">
        <v>175</v>
      </c>
      <c r="C33" s="79">
        <v>67.406332614178496</v>
      </c>
      <c r="D33" s="81">
        <v>532386</v>
      </c>
      <c r="E33" s="80">
        <v>539083</v>
      </c>
      <c r="F33" s="80">
        <v>531307</v>
      </c>
      <c r="G33" s="80">
        <v>534694</v>
      </c>
      <c r="H33" s="106">
        <v>540633</v>
      </c>
      <c r="I33" s="81">
        <v>-8247</v>
      </c>
      <c r="J33" s="82">
        <v>-1.5254340745015564</v>
      </c>
    </row>
    <row r="34" spans="1:10" ht="12" customHeight="1" x14ac:dyDescent="0.2">
      <c r="A34" s="84"/>
      <c r="B34" s="85" t="s">
        <v>176</v>
      </c>
      <c r="C34" s="79">
        <v>32.593667385821504</v>
      </c>
      <c r="D34" s="81">
        <v>257430</v>
      </c>
      <c r="E34" s="80">
        <v>258954</v>
      </c>
      <c r="F34" s="80">
        <v>256983</v>
      </c>
      <c r="G34" s="80">
        <v>256140</v>
      </c>
      <c r="H34" s="106">
        <v>256265</v>
      </c>
      <c r="I34" s="81">
        <v>1165</v>
      </c>
      <c r="J34" s="82">
        <v>0.45460753516867303</v>
      </c>
    </row>
    <row r="35" spans="1:10" ht="12" customHeight="1" x14ac:dyDescent="0.2">
      <c r="A35" s="84" t="s">
        <v>105</v>
      </c>
      <c r="B35" s="85" t="s">
        <v>108</v>
      </c>
      <c r="C35" s="79">
        <v>91.057917287064328</v>
      </c>
      <c r="D35" s="81">
        <v>719190</v>
      </c>
      <c r="E35" s="80">
        <v>726946</v>
      </c>
      <c r="F35" s="80">
        <v>719874</v>
      </c>
      <c r="G35" s="80">
        <v>724110</v>
      </c>
      <c r="H35" s="106">
        <v>731841</v>
      </c>
      <c r="I35" s="81">
        <v>-12651</v>
      </c>
      <c r="J35" s="82">
        <v>-1.728654174882249</v>
      </c>
    </row>
    <row r="36" spans="1:10" ht="12" customHeight="1" x14ac:dyDescent="0.2">
      <c r="A36" s="84"/>
      <c r="B36" s="85" t="s">
        <v>109</v>
      </c>
      <c r="C36" s="79">
        <v>8.9420827129356706</v>
      </c>
      <c r="D36" s="81">
        <v>70626</v>
      </c>
      <c r="E36" s="80">
        <v>71091</v>
      </c>
      <c r="F36" s="80">
        <v>68416</v>
      </c>
      <c r="G36" s="80">
        <v>66724</v>
      </c>
      <c r="H36" s="106">
        <v>65056</v>
      </c>
      <c r="I36" s="81">
        <v>5570</v>
      </c>
      <c r="J36" s="82">
        <v>8.5618544023610426</v>
      </c>
    </row>
    <row r="37" spans="1:10" ht="14.1" customHeight="1" x14ac:dyDescent="0.2">
      <c r="A37" s="69" t="s">
        <v>122</v>
      </c>
      <c r="B37" s="189"/>
      <c r="C37" s="190"/>
      <c r="D37" s="197"/>
      <c r="E37" s="198"/>
      <c r="F37" s="198"/>
      <c r="G37" s="198"/>
      <c r="H37" s="199"/>
      <c r="I37" s="191"/>
      <c r="J37" s="194"/>
    </row>
    <row r="38" spans="1:10" ht="14.1" customHeight="1" x14ac:dyDescent="0.2">
      <c r="A38" s="92" t="s">
        <v>96</v>
      </c>
      <c r="B38" s="70"/>
      <c r="C38" s="79">
        <v>100</v>
      </c>
      <c r="D38" s="200">
        <v>6345124</v>
      </c>
      <c r="E38" s="196">
        <v>6393151</v>
      </c>
      <c r="F38" s="196">
        <v>6340446</v>
      </c>
      <c r="G38" s="196">
        <v>6340342</v>
      </c>
      <c r="H38" s="201">
        <v>6382895</v>
      </c>
      <c r="I38" s="195">
        <v>-37771</v>
      </c>
      <c r="J38" s="82">
        <v>-0.59175342849913715</v>
      </c>
    </row>
    <row r="39" spans="1:10" ht="12" customHeight="1" x14ac:dyDescent="0.2">
      <c r="A39" s="84" t="s">
        <v>97</v>
      </c>
      <c r="B39" s="85" t="s">
        <v>98</v>
      </c>
      <c r="C39" s="79">
        <v>51.825322877850773</v>
      </c>
      <c r="D39" s="81">
        <v>3288381</v>
      </c>
      <c r="E39" s="80">
        <v>3320510</v>
      </c>
      <c r="F39" s="80">
        <v>3285268</v>
      </c>
      <c r="G39" s="80">
        <v>3278664</v>
      </c>
      <c r="H39" s="106">
        <v>3298170</v>
      </c>
      <c r="I39" s="81">
        <v>-9789</v>
      </c>
      <c r="J39" s="82">
        <v>-0.29680095325589645</v>
      </c>
    </row>
    <row r="40" spans="1:10" ht="12" customHeight="1" x14ac:dyDescent="0.2">
      <c r="A40" s="84"/>
      <c r="B40" s="85" t="s">
        <v>99</v>
      </c>
      <c r="C40" s="79">
        <v>48.174677122149227</v>
      </c>
      <c r="D40" s="81">
        <v>3056743</v>
      </c>
      <c r="E40" s="80">
        <v>3072641</v>
      </c>
      <c r="F40" s="80">
        <v>3055178</v>
      </c>
      <c r="G40" s="80">
        <v>3061678</v>
      </c>
      <c r="H40" s="106">
        <v>3084725</v>
      </c>
      <c r="I40" s="81">
        <v>-27982</v>
      </c>
      <c r="J40" s="82">
        <v>-0.90711489678982726</v>
      </c>
    </row>
    <row r="41" spans="1:10" ht="12" customHeight="1" x14ac:dyDescent="0.2">
      <c r="A41" s="84" t="s">
        <v>97</v>
      </c>
      <c r="B41" s="87" t="s">
        <v>100</v>
      </c>
      <c r="C41" s="79">
        <v>9.5850609066111243</v>
      </c>
      <c r="D41" s="81">
        <v>608184</v>
      </c>
      <c r="E41" s="80">
        <v>620896</v>
      </c>
      <c r="F41" s="80">
        <v>574664</v>
      </c>
      <c r="G41" s="80">
        <v>587278</v>
      </c>
      <c r="H41" s="106">
        <v>608061</v>
      </c>
      <c r="I41" s="81">
        <v>123</v>
      </c>
      <c r="J41" s="82">
        <v>2.0228233680502451E-2</v>
      </c>
    </row>
    <row r="42" spans="1:10" ht="12" customHeight="1" x14ac:dyDescent="0.2">
      <c r="A42" s="84"/>
      <c r="B42" s="87" t="s">
        <v>101</v>
      </c>
      <c r="C42" s="79">
        <v>65.770534980876661</v>
      </c>
      <c r="D42" s="81">
        <v>4173222</v>
      </c>
      <c r="E42" s="80">
        <v>4203345</v>
      </c>
      <c r="F42" s="80">
        <v>4199514</v>
      </c>
      <c r="G42" s="80">
        <v>4196176</v>
      </c>
      <c r="H42" s="106">
        <v>4207636</v>
      </c>
      <c r="I42" s="81">
        <v>-34414</v>
      </c>
      <c r="J42" s="82">
        <v>-0.81789394329737652</v>
      </c>
    </row>
    <row r="43" spans="1:10" ht="12" customHeight="1" x14ac:dyDescent="0.2">
      <c r="A43" s="84"/>
      <c r="B43" s="87" t="s">
        <v>102</v>
      </c>
      <c r="C43" s="79">
        <v>22.714938273861947</v>
      </c>
      <c r="D43" s="81">
        <v>1441291</v>
      </c>
      <c r="E43" s="80">
        <v>1450895</v>
      </c>
      <c r="F43" s="80">
        <v>1451387</v>
      </c>
      <c r="G43" s="80">
        <v>1446511</v>
      </c>
      <c r="H43" s="106">
        <v>1457672</v>
      </c>
      <c r="I43" s="81">
        <v>-16381</v>
      </c>
      <c r="J43" s="82">
        <v>-1.1237781887832106</v>
      </c>
    </row>
    <row r="44" spans="1:10" ht="12" customHeight="1" x14ac:dyDescent="0.2">
      <c r="A44" s="86"/>
      <c r="B44" s="87" t="s">
        <v>103</v>
      </c>
      <c r="C44" s="79">
        <v>1.929465838650277</v>
      </c>
      <c r="D44" s="81">
        <v>122427</v>
      </c>
      <c r="E44" s="80">
        <v>118015</v>
      </c>
      <c r="F44" s="80">
        <v>114881</v>
      </c>
      <c r="G44" s="80">
        <v>110377</v>
      </c>
      <c r="H44" s="106">
        <v>109526</v>
      </c>
      <c r="I44" s="81">
        <v>12901</v>
      </c>
      <c r="J44" s="82">
        <v>11.778938334276793</v>
      </c>
    </row>
    <row r="45" spans="1:10" ht="12" customHeight="1" x14ac:dyDescent="0.2">
      <c r="A45" s="86"/>
      <c r="B45" s="87" t="s">
        <v>104</v>
      </c>
      <c r="C45" s="79">
        <v>0.82817924440877755</v>
      </c>
      <c r="D45" s="81">
        <v>52549</v>
      </c>
      <c r="E45" s="80">
        <v>51342</v>
      </c>
      <c r="F45" s="80">
        <v>50472</v>
      </c>
      <c r="G45" s="80">
        <v>48966</v>
      </c>
      <c r="H45" s="106">
        <v>43781</v>
      </c>
      <c r="I45" s="81">
        <v>8768</v>
      </c>
      <c r="J45" s="82">
        <v>20.026952330919805</v>
      </c>
    </row>
    <row r="46" spans="1:10" ht="12" customHeight="1" x14ac:dyDescent="0.2">
      <c r="A46" s="84" t="s">
        <v>105</v>
      </c>
      <c r="B46" s="85" t="s">
        <v>175</v>
      </c>
      <c r="C46" s="79">
        <v>65.876064833405934</v>
      </c>
      <c r="D46" s="81">
        <v>4179918</v>
      </c>
      <c r="E46" s="80">
        <v>4225066</v>
      </c>
      <c r="F46" s="80">
        <v>4187008</v>
      </c>
      <c r="G46" s="80">
        <v>4202332</v>
      </c>
      <c r="H46" s="106">
        <v>4241046</v>
      </c>
      <c r="I46" s="81">
        <v>-61128</v>
      </c>
      <c r="J46" s="82">
        <v>-1.4413425367232517</v>
      </c>
    </row>
    <row r="47" spans="1:10" ht="12" customHeight="1" x14ac:dyDescent="0.2">
      <c r="A47" s="84"/>
      <c r="B47" s="85" t="s">
        <v>176</v>
      </c>
      <c r="C47" s="79">
        <v>34.123919406460772</v>
      </c>
      <c r="D47" s="81">
        <v>2165205</v>
      </c>
      <c r="E47" s="80">
        <v>2168084</v>
      </c>
      <c r="F47" s="80">
        <v>2153433</v>
      </c>
      <c r="G47" s="80">
        <v>2138005</v>
      </c>
      <c r="H47" s="106">
        <v>2141848</v>
      </c>
      <c r="I47" s="81">
        <v>23357</v>
      </c>
      <c r="J47" s="82">
        <v>1.090506889377771</v>
      </c>
    </row>
    <row r="48" spans="1:10" ht="12" customHeight="1" x14ac:dyDescent="0.2">
      <c r="A48" s="84" t="s">
        <v>105</v>
      </c>
      <c r="B48" s="85" t="s">
        <v>108</v>
      </c>
      <c r="C48" s="79">
        <v>86.680622790035315</v>
      </c>
      <c r="D48" s="81">
        <v>5499993</v>
      </c>
      <c r="E48" s="80">
        <v>5544592</v>
      </c>
      <c r="F48" s="80">
        <v>5506781</v>
      </c>
      <c r="G48" s="80">
        <v>5525860</v>
      </c>
      <c r="H48" s="106">
        <v>5576328</v>
      </c>
      <c r="I48" s="81">
        <v>-76335</v>
      </c>
      <c r="J48" s="82">
        <v>-1.3689115848278652</v>
      </c>
    </row>
    <row r="49" spans="1:10" ht="12" customHeight="1" x14ac:dyDescent="0.2">
      <c r="A49" s="84"/>
      <c r="B49" s="85" t="s">
        <v>109</v>
      </c>
      <c r="C49" s="79">
        <v>13.319235368765055</v>
      </c>
      <c r="D49" s="81">
        <v>845122</v>
      </c>
      <c r="E49" s="80">
        <v>848528</v>
      </c>
      <c r="F49" s="80">
        <v>833611</v>
      </c>
      <c r="G49" s="80">
        <v>814404</v>
      </c>
      <c r="H49" s="106">
        <v>806480</v>
      </c>
      <c r="I49" s="81">
        <v>38642</v>
      </c>
      <c r="J49" s="82">
        <v>4.7914393413351846</v>
      </c>
    </row>
    <row r="50" spans="1:10" ht="14.1" customHeight="1" x14ac:dyDescent="0.2">
      <c r="A50" s="69" t="s">
        <v>123</v>
      </c>
      <c r="B50" s="189"/>
      <c r="C50" s="190"/>
      <c r="D50" s="197"/>
      <c r="E50" s="198"/>
      <c r="F50" s="198"/>
      <c r="G50" s="198"/>
      <c r="H50" s="199"/>
      <c r="I50" s="191"/>
      <c r="J50" s="194"/>
    </row>
    <row r="51" spans="1:10" ht="14.1" customHeight="1" x14ac:dyDescent="0.2">
      <c r="A51" s="92" t="s">
        <v>96</v>
      </c>
      <c r="B51" s="70"/>
      <c r="C51" s="79">
        <v>100</v>
      </c>
      <c r="D51" s="200">
        <v>34985555</v>
      </c>
      <c r="E51" s="196">
        <v>35215934</v>
      </c>
      <c r="F51" s="196">
        <v>34885488</v>
      </c>
      <c r="G51" s="196">
        <v>34887706</v>
      </c>
      <c r="H51" s="201">
        <v>35018375</v>
      </c>
      <c r="I51" s="195">
        <v>-32820</v>
      </c>
      <c r="J51" s="82">
        <v>-9.3722224403616675E-2</v>
      </c>
    </row>
    <row r="52" spans="1:10" ht="12" customHeight="1" x14ac:dyDescent="0.2">
      <c r="A52" s="84" t="s">
        <v>97</v>
      </c>
      <c r="B52" s="85" t="s">
        <v>98</v>
      </c>
      <c r="C52" s="79">
        <v>53.363732546189418</v>
      </c>
      <c r="D52" s="81">
        <v>18669598</v>
      </c>
      <c r="E52" s="80">
        <v>18853052</v>
      </c>
      <c r="F52" s="80">
        <v>18659848</v>
      </c>
      <c r="G52" s="80">
        <v>18640170</v>
      </c>
      <c r="H52" s="106">
        <v>18707512</v>
      </c>
      <c r="I52" s="81">
        <v>-37914</v>
      </c>
      <c r="J52" s="82">
        <v>-0.20266724939158132</v>
      </c>
    </row>
    <row r="53" spans="1:10" ht="12" customHeight="1" x14ac:dyDescent="0.2">
      <c r="A53" s="84"/>
      <c r="B53" s="85" t="s">
        <v>99</v>
      </c>
      <c r="C53" s="79">
        <v>46.636267453810582</v>
      </c>
      <c r="D53" s="81">
        <v>16315957</v>
      </c>
      <c r="E53" s="80">
        <v>16362882</v>
      </c>
      <c r="F53" s="80">
        <v>16225640</v>
      </c>
      <c r="G53" s="80">
        <v>16247536</v>
      </c>
      <c r="H53" s="106">
        <v>16310863</v>
      </c>
      <c r="I53" s="81">
        <v>5094</v>
      </c>
      <c r="J53" s="82">
        <v>3.1230720287455053E-2</v>
      </c>
    </row>
    <row r="54" spans="1:10" ht="12" customHeight="1" x14ac:dyDescent="0.2">
      <c r="A54" s="84" t="s">
        <v>97</v>
      </c>
      <c r="B54" s="87" t="s">
        <v>100</v>
      </c>
      <c r="C54" s="79">
        <v>9.9519730357286029</v>
      </c>
      <c r="D54" s="81">
        <v>3481753</v>
      </c>
      <c r="E54" s="80">
        <v>3567411</v>
      </c>
      <c r="F54" s="80">
        <v>3312093</v>
      </c>
      <c r="G54" s="80">
        <v>3404157</v>
      </c>
      <c r="H54" s="106">
        <v>3530165</v>
      </c>
      <c r="I54" s="81">
        <v>-48412</v>
      </c>
      <c r="J54" s="82">
        <v>-1.3713806578446051</v>
      </c>
    </row>
    <row r="55" spans="1:10" ht="12" customHeight="1" x14ac:dyDescent="0.2">
      <c r="A55" s="84"/>
      <c r="B55" s="87" t="s">
        <v>101</v>
      </c>
      <c r="C55" s="79">
        <v>65.477855074758708</v>
      </c>
      <c r="D55" s="81">
        <v>22907791</v>
      </c>
      <c r="E55" s="80">
        <v>23045292</v>
      </c>
      <c r="F55" s="80">
        <v>22995034</v>
      </c>
      <c r="G55" s="80">
        <v>22969743</v>
      </c>
      <c r="H55" s="106">
        <v>22977613</v>
      </c>
      <c r="I55" s="81">
        <v>-69822</v>
      </c>
      <c r="J55" s="82">
        <v>-0.30386968393975478</v>
      </c>
    </row>
    <row r="56" spans="1:10" ht="12" customHeight="1" x14ac:dyDescent="0.2">
      <c r="A56" s="84"/>
      <c r="B56" s="87" t="s">
        <v>102</v>
      </c>
      <c r="C56" s="79">
        <v>22.390949636214145</v>
      </c>
      <c r="D56" s="81">
        <v>7833598</v>
      </c>
      <c r="E56" s="80">
        <v>7864767</v>
      </c>
      <c r="F56" s="80">
        <v>7857543</v>
      </c>
      <c r="G56" s="80">
        <v>7821575</v>
      </c>
      <c r="H56" s="106">
        <v>7838209</v>
      </c>
      <c r="I56" s="81">
        <v>-4611</v>
      </c>
      <c r="J56" s="82">
        <v>-5.8827214227127653E-2</v>
      </c>
    </row>
    <row r="57" spans="1:10" ht="12" customHeight="1" x14ac:dyDescent="0.2">
      <c r="A57" s="86"/>
      <c r="B57" s="87" t="s">
        <v>103</v>
      </c>
      <c r="C57" s="79">
        <v>2.179213678330957</v>
      </c>
      <c r="D57" s="81">
        <v>762410</v>
      </c>
      <c r="E57" s="80">
        <v>738460</v>
      </c>
      <c r="F57" s="80">
        <v>720815</v>
      </c>
      <c r="G57" s="80">
        <v>692228</v>
      </c>
      <c r="H57" s="106">
        <v>672387</v>
      </c>
      <c r="I57" s="81">
        <v>90023</v>
      </c>
      <c r="J57" s="82">
        <v>13.38856938043121</v>
      </c>
    </row>
    <row r="58" spans="1:10" ht="12" customHeight="1" x14ac:dyDescent="0.2">
      <c r="A58" s="86"/>
      <c r="B58" s="87" t="s">
        <v>104</v>
      </c>
      <c r="C58" s="79">
        <v>0.91582940444992222</v>
      </c>
      <c r="D58" s="81">
        <v>320408</v>
      </c>
      <c r="E58" s="80">
        <v>315777</v>
      </c>
      <c r="F58" s="80">
        <v>311816</v>
      </c>
      <c r="G58" s="80">
        <v>302788</v>
      </c>
      <c r="H58" s="106">
        <v>262742</v>
      </c>
      <c r="I58" s="81">
        <v>57666</v>
      </c>
      <c r="J58" s="82">
        <v>21.947766249781154</v>
      </c>
    </row>
    <row r="59" spans="1:10" ht="12" customHeight="1" x14ac:dyDescent="0.2">
      <c r="A59" s="84" t="s">
        <v>105</v>
      </c>
      <c r="B59" s="85" t="s">
        <v>175</v>
      </c>
      <c r="C59" s="79">
        <v>68.655872402195712</v>
      </c>
      <c r="D59" s="81">
        <v>24019638</v>
      </c>
      <c r="E59" s="80">
        <v>24278676</v>
      </c>
      <c r="F59" s="80">
        <v>24024859</v>
      </c>
      <c r="G59" s="80">
        <v>24107647</v>
      </c>
      <c r="H59" s="106">
        <v>24248794</v>
      </c>
      <c r="I59" s="81">
        <v>-229156</v>
      </c>
      <c r="J59" s="82">
        <v>-0.94502019358158595</v>
      </c>
    </row>
    <row r="60" spans="1:10" ht="12" customHeight="1" x14ac:dyDescent="0.2">
      <c r="A60" s="84"/>
      <c r="B60" s="85" t="s">
        <v>176</v>
      </c>
      <c r="C60" s="79">
        <v>31.344124739481767</v>
      </c>
      <c r="D60" s="81">
        <v>10965916</v>
      </c>
      <c r="E60" s="80">
        <v>10937257</v>
      </c>
      <c r="F60" s="80">
        <v>10860622</v>
      </c>
      <c r="G60" s="80">
        <v>10780051</v>
      </c>
      <c r="H60" s="106">
        <v>10769577</v>
      </c>
      <c r="I60" s="81">
        <v>196339</v>
      </c>
      <c r="J60" s="82">
        <v>1.823089244823636</v>
      </c>
    </row>
    <row r="61" spans="1:10" ht="12" customHeight="1" x14ac:dyDescent="0.2">
      <c r="A61" s="84" t="s">
        <v>105</v>
      </c>
      <c r="B61" s="85" t="s">
        <v>108</v>
      </c>
      <c r="C61" s="79">
        <v>83.183099424891211</v>
      </c>
      <c r="D61" s="81">
        <v>29102069</v>
      </c>
      <c r="E61" s="80">
        <v>29281880</v>
      </c>
      <c r="F61" s="80">
        <v>29047509</v>
      </c>
      <c r="G61" s="80">
        <v>29151408</v>
      </c>
      <c r="H61" s="106">
        <v>29352342</v>
      </c>
      <c r="I61" s="81">
        <v>-250273</v>
      </c>
      <c r="J61" s="82">
        <v>-0.85265087194745826</v>
      </c>
    </row>
    <row r="62" spans="1:10" ht="12" customHeight="1" x14ac:dyDescent="0.2">
      <c r="A62" s="84"/>
      <c r="B62" s="85" t="s">
        <v>109</v>
      </c>
      <c r="C62" s="79">
        <v>16.816857700270869</v>
      </c>
      <c r="D62" s="81">
        <v>5883471</v>
      </c>
      <c r="E62" s="80">
        <v>5934017</v>
      </c>
      <c r="F62" s="80">
        <v>5837916</v>
      </c>
      <c r="G62" s="80">
        <v>5736211</v>
      </c>
      <c r="H62" s="106">
        <v>5665936</v>
      </c>
      <c r="I62" s="81">
        <v>217535</v>
      </c>
      <c r="J62" s="82">
        <v>3.839347991223339</v>
      </c>
    </row>
    <row r="63" spans="1:10" ht="14.1" customHeight="1" x14ac:dyDescent="0.2">
      <c r="A63" s="69" t="s">
        <v>177</v>
      </c>
      <c r="B63" s="189"/>
      <c r="C63" s="190"/>
      <c r="D63" s="197"/>
      <c r="E63" s="198"/>
      <c r="F63" s="198"/>
      <c r="G63" s="198"/>
      <c r="H63" s="199"/>
      <c r="I63" s="191"/>
      <c r="J63" s="194"/>
    </row>
    <row r="64" spans="1:10" ht="14.1" customHeight="1" x14ac:dyDescent="0.2">
      <c r="A64" s="92" t="s">
        <v>96</v>
      </c>
      <c r="B64" s="70"/>
      <c r="C64" s="79">
        <v>100</v>
      </c>
      <c r="D64" s="200">
        <v>63017</v>
      </c>
      <c r="E64" s="196">
        <v>63841</v>
      </c>
      <c r="F64" s="196">
        <v>63392</v>
      </c>
      <c r="G64" s="196">
        <v>63675</v>
      </c>
      <c r="H64" s="106">
        <v>64210</v>
      </c>
      <c r="I64" s="81">
        <v>-1193</v>
      </c>
      <c r="J64" s="82">
        <v>-1.8579660489020402</v>
      </c>
    </row>
    <row r="65" spans="1:12" ht="12" customHeight="1" x14ac:dyDescent="0.2">
      <c r="A65" s="84" t="s">
        <v>97</v>
      </c>
      <c r="B65" s="85" t="s">
        <v>98</v>
      </c>
      <c r="C65" s="79">
        <v>52.755605630226768</v>
      </c>
      <c r="D65" s="195">
        <v>33245</v>
      </c>
      <c r="E65" s="196">
        <v>33850</v>
      </c>
      <c r="F65" s="196">
        <v>33610</v>
      </c>
      <c r="G65" s="196">
        <v>33677</v>
      </c>
      <c r="H65" s="106">
        <v>33913</v>
      </c>
      <c r="I65" s="81">
        <v>-668</v>
      </c>
      <c r="J65" s="82">
        <v>-1.9697461150591218</v>
      </c>
    </row>
    <row r="66" spans="1:12" ht="12" customHeight="1" x14ac:dyDescent="0.2">
      <c r="A66" s="84"/>
      <c r="B66" s="85" t="s">
        <v>99</v>
      </c>
      <c r="C66" s="79">
        <v>47.244394369773232</v>
      </c>
      <c r="D66" s="195">
        <v>29772</v>
      </c>
      <c r="E66" s="196">
        <v>29991</v>
      </c>
      <c r="F66" s="196">
        <v>29782</v>
      </c>
      <c r="G66" s="196">
        <v>29998</v>
      </c>
      <c r="H66" s="106">
        <v>30297</v>
      </c>
      <c r="I66" s="81">
        <v>-525</v>
      </c>
      <c r="J66" s="82">
        <v>-1.7328448361223883</v>
      </c>
    </row>
    <row r="67" spans="1:12" ht="12" customHeight="1" x14ac:dyDescent="0.2">
      <c r="A67" s="84" t="s">
        <v>97</v>
      </c>
      <c r="B67" s="87" t="s">
        <v>100</v>
      </c>
      <c r="C67" s="79">
        <v>9.4688734785851434</v>
      </c>
      <c r="D67" s="195">
        <v>5967</v>
      </c>
      <c r="E67" s="196">
        <v>6176</v>
      </c>
      <c r="F67" s="196">
        <v>5643</v>
      </c>
      <c r="G67" s="196">
        <v>5869</v>
      </c>
      <c r="H67" s="106">
        <v>6126</v>
      </c>
      <c r="I67" s="81">
        <v>-159</v>
      </c>
      <c r="J67" s="82">
        <v>-2.5954946131243877</v>
      </c>
    </row>
    <row r="68" spans="1:12" ht="12" customHeight="1" x14ac:dyDescent="0.2">
      <c r="A68" s="84"/>
      <c r="B68" s="87" t="s">
        <v>101</v>
      </c>
      <c r="C68" s="79">
        <v>62.218131615278416</v>
      </c>
      <c r="D68" s="195">
        <v>39208</v>
      </c>
      <c r="E68" s="196">
        <v>39678</v>
      </c>
      <c r="F68" s="196">
        <v>39772</v>
      </c>
      <c r="G68" s="196">
        <v>39873</v>
      </c>
      <c r="H68" s="106">
        <v>40001</v>
      </c>
      <c r="I68" s="81">
        <v>-793</v>
      </c>
      <c r="J68" s="82">
        <v>-1.9824504387390316</v>
      </c>
    </row>
    <row r="69" spans="1:12" ht="12" customHeight="1" x14ac:dyDescent="0.2">
      <c r="A69" s="84"/>
      <c r="B69" s="87" t="s">
        <v>102</v>
      </c>
      <c r="C69" s="79">
        <v>26.500785502324771</v>
      </c>
      <c r="D69" s="195">
        <v>16700</v>
      </c>
      <c r="E69" s="196">
        <v>16888</v>
      </c>
      <c r="F69" s="196">
        <v>16931</v>
      </c>
      <c r="G69" s="196">
        <v>16924</v>
      </c>
      <c r="H69" s="106">
        <v>17074</v>
      </c>
      <c r="I69" s="81">
        <v>-374</v>
      </c>
      <c r="J69" s="82">
        <v>-2.1904650345554644</v>
      </c>
    </row>
    <row r="70" spans="1:12" ht="12" customHeight="1" x14ac:dyDescent="0.2">
      <c r="A70" s="86"/>
      <c r="B70" s="87" t="s">
        <v>103</v>
      </c>
      <c r="C70" s="79">
        <v>1.8122094038116698</v>
      </c>
      <c r="D70" s="195">
        <v>1142</v>
      </c>
      <c r="E70" s="196">
        <v>1099</v>
      </c>
      <c r="F70" s="196">
        <v>1046</v>
      </c>
      <c r="G70" s="196">
        <v>1009</v>
      </c>
      <c r="H70" s="106">
        <v>1009</v>
      </c>
      <c r="I70" s="81">
        <v>133</v>
      </c>
      <c r="J70" s="82">
        <v>13.181367690782954</v>
      </c>
    </row>
    <row r="71" spans="1:12" ht="12" customHeight="1" x14ac:dyDescent="0.2">
      <c r="A71" s="86"/>
      <c r="B71" s="87" t="s">
        <v>104</v>
      </c>
      <c r="C71" s="79">
        <v>0.74900423695193363</v>
      </c>
      <c r="D71" s="195">
        <v>472</v>
      </c>
      <c r="E71" s="196">
        <v>451</v>
      </c>
      <c r="F71" s="196">
        <v>426</v>
      </c>
      <c r="G71" s="196">
        <v>425</v>
      </c>
      <c r="H71" s="106">
        <v>391</v>
      </c>
      <c r="I71" s="81">
        <v>81</v>
      </c>
      <c r="J71" s="82">
        <v>20.716112531969308</v>
      </c>
    </row>
    <row r="72" spans="1:12" ht="12" customHeight="1" x14ac:dyDescent="0.2">
      <c r="A72" s="84" t="s">
        <v>105</v>
      </c>
      <c r="B72" s="85" t="s">
        <v>175</v>
      </c>
      <c r="C72" s="79">
        <v>71.306155481854105</v>
      </c>
      <c r="D72" s="195">
        <v>44935</v>
      </c>
      <c r="E72" s="196">
        <v>45483</v>
      </c>
      <c r="F72" s="196">
        <v>45140</v>
      </c>
      <c r="G72" s="196">
        <v>45473</v>
      </c>
      <c r="H72" s="106">
        <v>45995</v>
      </c>
      <c r="I72" s="81">
        <v>-1060</v>
      </c>
      <c r="J72" s="82">
        <v>-2.3045983259049896</v>
      </c>
    </row>
    <row r="73" spans="1:12" ht="12" customHeight="1" x14ac:dyDescent="0.2">
      <c r="A73" s="84"/>
      <c r="B73" s="85" t="s">
        <v>176</v>
      </c>
      <c r="C73" s="79">
        <v>28.693844518145898</v>
      </c>
      <c r="D73" s="81">
        <v>18082</v>
      </c>
      <c r="E73" s="80">
        <v>18358</v>
      </c>
      <c r="F73" s="80">
        <v>18252</v>
      </c>
      <c r="G73" s="80">
        <v>18202</v>
      </c>
      <c r="H73" s="106">
        <v>18215</v>
      </c>
      <c r="I73" s="81">
        <v>-133</v>
      </c>
      <c r="J73" s="82">
        <v>-0.73016744441394454</v>
      </c>
    </row>
    <row r="74" spans="1:12" ht="12" customHeight="1" x14ac:dyDescent="0.2">
      <c r="A74" s="84" t="s">
        <v>105</v>
      </c>
      <c r="B74" s="85" t="s">
        <v>108</v>
      </c>
      <c r="C74" s="79">
        <v>91.919640731866011</v>
      </c>
      <c r="D74" s="81">
        <v>57925</v>
      </c>
      <c r="E74" s="80">
        <v>58544</v>
      </c>
      <c r="F74" s="80">
        <v>58245</v>
      </c>
      <c r="G74" s="80">
        <v>58652</v>
      </c>
      <c r="H74" s="106">
        <v>59229</v>
      </c>
      <c r="I74" s="81">
        <v>-1304</v>
      </c>
      <c r="J74" s="82">
        <v>-2.201624204359351</v>
      </c>
    </row>
    <row r="75" spans="1:12" ht="12" customHeight="1" x14ac:dyDescent="0.2">
      <c r="A75" s="108"/>
      <c r="B75" s="90" t="s">
        <v>109</v>
      </c>
      <c r="C75" s="91">
        <v>8.0803592681339964</v>
      </c>
      <c r="D75" s="109">
        <v>5092</v>
      </c>
      <c r="E75" s="110">
        <v>5297</v>
      </c>
      <c r="F75" s="110">
        <v>5147</v>
      </c>
      <c r="G75" s="110">
        <v>5023</v>
      </c>
      <c r="H75" s="111">
        <v>4981</v>
      </c>
      <c r="I75" s="109">
        <v>111</v>
      </c>
      <c r="J75" s="112">
        <v>2.2284681790805059</v>
      </c>
    </row>
    <row r="76" spans="1:12" s="113" customFormat="1" ht="11.25" customHeight="1" x14ac:dyDescent="0.15">
      <c r="B76" s="114"/>
      <c r="C76" s="114"/>
      <c r="D76" s="114"/>
      <c r="E76" s="114"/>
      <c r="F76" s="114"/>
      <c r="G76" s="114"/>
      <c r="H76" s="114"/>
      <c r="I76" s="114"/>
      <c r="J76" s="115" t="s">
        <v>35</v>
      </c>
    </row>
    <row r="77" spans="1:12" s="113" customFormat="1" ht="12.75" customHeight="1" x14ac:dyDescent="0.15">
      <c r="A77" s="114" t="s">
        <v>114</v>
      </c>
      <c r="D77" s="116"/>
    </row>
    <row r="78" spans="1:12" s="113" customFormat="1" ht="21" customHeight="1" x14ac:dyDescent="0.15">
      <c r="A78" s="117" t="s">
        <v>178</v>
      </c>
      <c r="B78" s="118"/>
      <c r="C78" s="118"/>
      <c r="D78" s="118"/>
      <c r="E78" s="118"/>
      <c r="F78" s="118"/>
      <c r="G78" s="118"/>
      <c r="H78" s="118"/>
      <c r="I78" s="118"/>
      <c r="J78" s="118"/>
    </row>
    <row r="79" spans="1:12" s="87" customFormat="1" ht="12.75" customHeight="1" x14ac:dyDescent="0.2">
      <c r="A79" s="117"/>
      <c r="B79" s="118"/>
      <c r="C79" s="118"/>
      <c r="D79" s="118"/>
      <c r="E79" s="118"/>
      <c r="F79" s="118"/>
      <c r="G79" s="118"/>
      <c r="H79" s="118"/>
      <c r="I79" s="118"/>
      <c r="J79" s="118"/>
    </row>
    <row r="80" spans="1:12" s="87" customFormat="1" ht="12.75" customHeight="1" x14ac:dyDescent="0.2">
      <c r="A80" s="117"/>
      <c r="B80" s="118"/>
      <c r="C80" s="118"/>
      <c r="D80" s="118"/>
      <c r="E80" s="118"/>
      <c r="F80" s="118"/>
      <c r="G80" s="118"/>
      <c r="H80" s="118"/>
      <c r="I80" s="118"/>
      <c r="J80" s="118"/>
      <c r="K80" s="202"/>
      <c r="L80" s="202"/>
    </row>
    <row r="81" s="54" customFormat="1" ht="12.75" customHeight="1" x14ac:dyDescent="0.2"/>
    <row r="82" s="54" customFormat="1" ht="12.75" customHeight="1" x14ac:dyDescent="0.2"/>
    <row r="83" s="54" customFormat="1" ht="12.7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075B0-D222-4E8A-A8F5-EF02D823C452}">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4" customWidth="1"/>
    <col min="2" max="2" width="2.28515625" style="54" customWidth="1"/>
    <col min="3" max="3" width="6.7109375" style="54" customWidth="1"/>
    <col min="4" max="4" width="32.5703125" style="54" customWidth="1"/>
    <col min="5" max="5" width="5.7109375" style="88" customWidth="1"/>
    <col min="6" max="10" width="9.7109375" style="121" customWidth="1"/>
    <col min="11" max="11" width="9.7109375" style="101" customWidth="1"/>
    <col min="12" max="12" width="9.7109375" style="122" customWidth="1"/>
    <col min="13" max="256" width="8.85546875" style="54"/>
    <col min="257" max="258" width="3.7109375" style="54" customWidth="1"/>
    <col min="259" max="259" width="3.85546875" style="54" customWidth="1"/>
    <col min="260" max="260" width="26.28515625" style="54" customWidth="1"/>
    <col min="261" max="261" width="5.7109375" style="54" customWidth="1"/>
    <col min="262" max="268" width="9.5703125" style="54" customWidth="1"/>
    <col min="269" max="512" width="8.85546875" style="54"/>
    <col min="513" max="514" width="3.7109375" style="54" customWidth="1"/>
    <col min="515" max="515" width="3.85546875" style="54" customWidth="1"/>
    <col min="516" max="516" width="26.28515625" style="54" customWidth="1"/>
    <col min="517" max="517" width="5.7109375" style="54" customWidth="1"/>
    <col min="518" max="524" width="9.5703125" style="54" customWidth="1"/>
    <col min="525" max="768" width="8.85546875" style="54"/>
    <col min="769" max="770" width="3.7109375" style="54" customWidth="1"/>
    <col min="771" max="771" width="3.85546875" style="54" customWidth="1"/>
    <col min="772" max="772" width="26.28515625" style="54" customWidth="1"/>
    <col min="773" max="773" width="5.7109375" style="54" customWidth="1"/>
    <col min="774" max="780" width="9.5703125" style="54" customWidth="1"/>
    <col min="781" max="1024" width="8.85546875" style="54"/>
    <col min="1025" max="1026" width="3.7109375" style="54" customWidth="1"/>
    <col min="1027" max="1027" width="3.85546875" style="54" customWidth="1"/>
    <col min="1028" max="1028" width="26.28515625" style="54" customWidth="1"/>
    <col min="1029" max="1029" width="5.7109375" style="54" customWidth="1"/>
    <col min="1030" max="1036" width="9.5703125" style="54" customWidth="1"/>
    <col min="1037" max="1280" width="8.85546875" style="54"/>
    <col min="1281" max="1282" width="3.7109375" style="54" customWidth="1"/>
    <col min="1283" max="1283" width="3.85546875" style="54" customWidth="1"/>
    <col min="1284" max="1284" width="26.28515625" style="54" customWidth="1"/>
    <col min="1285" max="1285" width="5.7109375" style="54" customWidth="1"/>
    <col min="1286" max="1292" width="9.5703125" style="54" customWidth="1"/>
    <col min="1293" max="1536" width="8.85546875" style="54"/>
    <col min="1537" max="1538" width="3.7109375" style="54" customWidth="1"/>
    <col min="1539" max="1539" width="3.85546875" style="54" customWidth="1"/>
    <col min="1540" max="1540" width="26.28515625" style="54" customWidth="1"/>
    <col min="1541" max="1541" width="5.7109375" style="54" customWidth="1"/>
    <col min="1542" max="1548" width="9.5703125" style="54" customWidth="1"/>
    <col min="1549" max="1792" width="8.85546875" style="54"/>
    <col min="1793" max="1794" width="3.7109375" style="54" customWidth="1"/>
    <col min="1795" max="1795" width="3.85546875" style="54" customWidth="1"/>
    <col min="1796" max="1796" width="26.28515625" style="54" customWidth="1"/>
    <col min="1797" max="1797" width="5.7109375" style="54" customWidth="1"/>
    <col min="1798" max="1804" width="9.5703125" style="54" customWidth="1"/>
    <col min="1805" max="2048" width="8.85546875" style="54"/>
    <col min="2049" max="2050" width="3.7109375" style="54" customWidth="1"/>
    <col min="2051" max="2051" width="3.85546875" style="54" customWidth="1"/>
    <col min="2052" max="2052" width="26.28515625" style="54" customWidth="1"/>
    <col min="2053" max="2053" width="5.7109375" style="54" customWidth="1"/>
    <col min="2054" max="2060" width="9.5703125" style="54" customWidth="1"/>
    <col min="2061" max="2304" width="8.85546875" style="54"/>
    <col min="2305" max="2306" width="3.7109375" style="54" customWidth="1"/>
    <col min="2307" max="2307" width="3.85546875" style="54" customWidth="1"/>
    <col min="2308" max="2308" width="26.28515625" style="54" customWidth="1"/>
    <col min="2309" max="2309" width="5.7109375" style="54" customWidth="1"/>
    <col min="2310" max="2316" width="9.5703125" style="54" customWidth="1"/>
    <col min="2317" max="2560" width="8.85546875" style="54"/>
    <col min="2561" max="2562" width="3.7109375" style="54" customWidth="1"/>
    <col min="2563" max="2563" width="3.85546875" style="54" customWidth="1"/>
    <col min="2564" max="2564" width="26.28515625" style="54" customWidth="1"/>
    <col min="2565" max="2565" width="5.7109375" style="54" customWidth="1"/>
    <col min="2566" max="2572" width="9.5703125" style="54" customWidth="1"/>
    <col min="2573" max="2816" width="8.85546875" style="54"/>
    <col min="2817" max="2818" width="3.7109375" style="54" customWidth="1"/>
    <col min="2819" max="2819" width="3.85546875" style="54" customWidth="1"/>
    <col min="2820" max="2820" width="26.28515625" style="54" customWidth="1"/>
    <col min="2821" max="2821" width="5.7109375" style="54" customWidth="1"/>
    <col min="2822" max="2828" width="9.5703125" style="54" customWidth="1"/>
    <col min="2829" max="3072" width="8.85546875" style="54"/>
    <col min="3073" max="3074" width="3.7109375" style="54" customWidth="1"/>
    <col min="3075" max="3075" width="3.85546875" style="54" customWidth="1"/>
    <col min="3076" max="3076" width="26.28515625" style="54" customWidth="1"/>
    <col min="3077" max="3077" width="5.7109375" style="54" customWidth="1"/>
    <col min="3078" max="3084" width="9.5703125" style="54" customWidth="1"/>
    <col min="3085" max="3328" width="8.85546875" style="54"/>
    <col min="3329" max="3330" width="3.7109375" style="54" customWidth="1"/>
    <col min="3331" max="3331" width="3.85546875" style="54" customWidth="1"/>
    <col min="3332" max="3332" width="26.28515625" style="54" customWidth="1"/>
    <col min="3333" max="3333" width="5.7109375" style="54" customWidth="1"/>
    <col min="3334" max="3340" width="9.5703125" style="54" customWidth="1"/>
    <col min="3341" max="3584" width="8.85546875" style="54"/>
    <col min="3585" max="3586" width="3.7109375" style="54" customWidth="1"/>
    <col min="3587" max="3587" width="3.85546875" style="54" customWidth="1"/>
    <col min="3588" max="3588" width="26.28515625" style="54" customWidth="1"/>
    <col min="3589" max="3589" width="5.7109375" style="54" customWidth="1"/>
    <col min="3590" max="3596" width="9.5703125" style="54" customWidth="1"/>
    <col min="3597" max="3840" width="8.85546875" style="54"/>
    <col min="3841" max="3842" width="3.7109375" style="54" customWidth="1"/>
    <col min="3843" max="3843" width="3.85546875" style="54" customWidth="1"/>
    <col min="3844" max="3844" width="26.28515625" style="54" customWidth="1"/>
    <col min="3845" max="3845" width="5.7109375" style="54" customWidth="1"/>
    <col min="3846" max="3852" width="9.5703125" style="54" customWidth="1"/>
    <col min="3853" max="4096" width="8.85546875" style="54"/>
    <col min="4097" max="4098" width="3.7109375" style="54" customWidth="1"/>
    <col min="4099" max="4099" width="3.85546875" style="54" customWidth="1"/>
    <col min="4100" max="4100" width="26.28515625" style="54" customWidth="1"/>
    <col min="4101" max="4101" width="5.7109375" style="54" customWidth="1"/>
    <col min="4102" max="4108" width="9.5703125" style="54" customWidth="1"/>
    <col min="4109" max="4352" width="8.85546875" style="54"/>
    <col min="4353" max="4354" width="3.7109375" style="54" customWidth="1"/>
    <col min="4355" max="4355" width="3.85546875" style="54" customWidth="1"/>
    <col min="4356" max="4356" width="26.28515625" style="54" customWidth="1"/>
    <col min="4357" max="4357" width="5.7109375" style="54" customWidth="1"/>
    <col min="4358" max="4364" width="9.5703125" style="54" customWidth="1"/>
    <col min="4365" max="4608" width="8.85546875" style="54"/>
    <col min="4609" max="4610" width="3.7109375" style="54" customWidth="1"/>
    <col min="4611" max="4611" width="3.85546875" style="54" customWidth="1"/>
    <col min="4612" max="4612" width="26.28515625" style="54" customWidth="1"/>
    <col min="4613" max="4613" width="5.7109375" style="54" customWidth="1"/>
    <col min="4614" max="4620" width="9.5703125" style="54" customWidth="1"/>
    <col min="4621" max="4864" width="8.85546875" style="54"/>
    <col min="4865" max="4866" width="3.7109375" style="54" customWidth="1"/>
    <col min="4867" max="4867" width="3.85546875" style="54" customWidth="1"/>
    <col min="4868" max="4868" width="26.28515625" style="54" customWidth="1"/>
    <col min="4869" max="4869" width="5.7109375" style="54" customWidth="1"/>
    <col min="4870" max="4876" width="9.5703125" style="54" customWidth="1"/>
    <col min="4877" max="5120" width="8.85546875" style="54"/>
    <col min="5121" max="5122" width="3.7109375" style="54" customWidth="1"/>
    <col min="5123" max="5123" width="3.85546875" style="54" customWidth="1"/>
    <col min="5124" max="5124" width="26.28515625" style="54" customWidth="1"/>
    <col min="5125" max="5125" width="5.7109375" style="54" customWidth="1"/>
    <col min="5126" max="5132" width="9.5703125" style="54" customWidth="1"/>
    <col min="5133" max="5376" width="8.85546875" style="54"/>
    <col min="5377" max="5378" width="3.7109375" style="54" customWidth="1"/>
    <col min="5379" max="5379" width="3.85546875" style="54" customWidth="1"/>
    <col min="5380" max="5380" width="26.28515625" style="54" customWidth="1"/>
    <col min="5381" max="5381" width="5.7109375" style="54" customWidth="1"/>
    <col min="5382" max="5388" width="9.5703125" style="54" customWidth="1"/>
    <col min="5389" max="5632" width="8.85546875" style="54"/>
    <col min="5633" max="5634" width="3.7109375" style="54" customWidth="1"/>
    <col min="5635" max="5635" width="3.85546875" style="54" customWidth="1"/>
    <col min="5636" max="5636" width="26.28515625" style="54" customWidth="1"/>
    <col min="5637" max="5637" width="5.7109375" style="54" customWidth="1"/>
    <col min="5638" max="5644" width="9.5703125" style="54" customWidth="1"/>
    <col min="5645" max="5888" width="8.85546875" style="54"/>
    <col min="5889" max="5890" width="3.7109375" style="54" customWidth="1"/>
    <col min="5891" max="5891" width="3.85546875" style="54" customWidth="1"/>
    <col min="5892" max="5892" width="26.28515625" style="54" customWidth="1"/>
    <col min="5893" max="5893" width="5.7109375" style="54" customWidth="1"/>
    <col min="5894" max="5900" width="9.5703125" style="54" customWidth="1"/>
    <col min="5901" max="6144" width="8.85546875" style="54"/>
    <col min="6145" max="6146" width="3.7109375" style="54" customWidth="1"/>
    <col min="6147" max="6147" width="3.85546875" style="54" customWidth="1"/>
    <col min="6148" max="6148" width="26.28515625" style="54" customWidth="1"/>
    <col min="6149" max="6149" width="5.7109375" style="54" customWidth="1"/>
    <col min="6150" max="6156" width="9.5703125" style="54" customWidth="1"/>
    <col min="6157" max="6400" width="8.85546875" style="54"/>
    <col min="6401" max="6402" width="3.7109375" style="54" customWidth="1"/>
    <col min="6403" max="6403" width="3.85546875" style="54" customWidth="1"/>
    <col min="6404" max="6404" width="26.28515625" style="54" customWidth="1"/>
    <col min="6405" max="6405" width="5.7109375" style="54" customWidth="1"/>
    <col min="6406" max="6412" width="9.5703125" style="54" customWidth="1"/>
    <col min="6413" max="6656" width="8.85546875" style="54"/>
    <col min="6657" max="6658" width="3.7109375" style="54" customWidth="1"/>
    <col min="6659" max="6659" width="3.85546875" style="54" customWidth="1"/>
    <col min="6660" max="6660" width="26.28515625" style="54" customWidth="1"/>
    <col min="6661" max="6661" width="5.7109375" style="54" customWidth="1"/>
    <col min="6662" max="6668" width="9.5703125" style="54" customWidth="1"/>
    <col min="6669" max="6912" width="8.85546875" style="54"/>
    <col min="6913" max="6914" width="3.7109375" style="54" customWidth="1"/>
    <col min="6915" max="6915" width="3.85546875" style="54" customWidth="1"/>
    <col min="6916" max="6916" width="26.28515625" style="54" customWidth="1"/>
    <col min="6917" max="6917" width="5.7109375" style="54" customWidth="1"/>
    <col min="6918" max="6924" width="9.5703125" style="54" customWidth="1"/>
    <col min="6925" max="7168" width="8.85546875" style="54"/>
    <col min="7169" max="7170" width="3.7109375" style="54" customWidth="1"/>
    <col min="7171" max="7171" width="3.85546875" style="54" customWidth="1"/>
    <col min="7172" max="7172" width="26.28515625" style="54" customWidth="1"/>
    <col min="7173" max="7173" width="5.7109375" style="54" customWidth="1"/>
    <col min="7174" max="7180" width="9.5703125" style="54" customWidth="1"/>
    <col min="7181" max="7424" width="8.85546875" style="54"/>
    <col min="7425" max="7426" width="3.7109375" style="54" customWidth="1"/>
    <col min="7427" max="7427" width="3.85546875" style="54" customWidth="1"/>
    <col min="7428" max="7428" width="26.28515625" style="54" customWidth="1"/>
    <col min="7429" max="7429" width="5.7109375" style="54" customWidth="1"/>
    <col min="7430" max="7436" width="9.5703125" style="54" customWidth="1"/>
    <col min="7437" max="7680" width="8.85546875" style="54"/>
    <col min="7681" max="7682" width="3.7109375" style="54" customWidth="1"/>
    <col min="7683" max="7683" width="3.85546875" style="54" customWidth="1"/>
    <col min="7684" max="7684" width="26.28515625" style="54" customWidth="1"/>
    <col min="7685" max="7685" width="5.7109375" style="54" customWidth="1"/>
    <col min="7686" max="7692" width="9.5703125" style="54" customWidth="1"/>
    <col min="7693" max="7936" width="8.85546875" style="54"/>
    <col min="7937" max="7938" width="3.7109375" style="54" customWidth="1"/>
    <col min="7939" max="7939" width="3.85546875" style="54" customWidth="1"/>
    <col min="7940" max="7940" width="26.28515625" style="54" customWidth="1"/>
    <col min="7941" max="7941" width="5.7109375" style="54" customWidth="1"/>
    <col min="7942" max="7948" width="9.5703125" style="54" customWidth="1"/>
    <col min="7949" max="8192" width="8.85546875" style="54"/>
    <col min="8193" max="8194" width="3.7109375" style="54" customWidth="1"/>
    <col min="8195" max="8195" width="3.85546875" style="54" customWidth="1"/>
    <col min="8196" max="8196" width="26.28515625" style="54" customWidth="1"/>
    <col min="8197" max="8197" width="5.7109375" style="54" customWidth="1"/>
    <col min="8198" max="8204" width="9.5703125" style="54" customWidth="1"/>
    <col min="8205" max="8448" width="8.85546875" style="54"/>
    <col min="8449" max="8450" width="3.7109375" style="54" customWidth="1"/>
    <col min="8451" max="8451" width="3.85546875" style="54" customWidth="1"/>
    <col min="8452" max="8452" width="26.28515625" style="54" customWidth="1"/>
    <col min="8453" max="8453" width="5.7109375" style="54" customWidth="1"/>
    <col min="8454" max="8460" width="9.5703125" style="54" customWidth="1"/>
    <col min="8461" max="8704" width="8.85546875" style="54"/>
    <col min="8705" max="8706" width="3.7109375" style="54" customWidth="1"/>
    <col min="8707" max="8707" width="3.85546875" style="54" customWidth="1"/>
    <col min="8708" max="8708" width="26.28515625" style="54" customWidth="1"/>
    <col min="8709" max="8709" width="5.7109375" style="54" customWidth="1"/>
    <col min="8710" max="8716" width="9.5703125" style="54" customWidth="1"/>
    <col min="8717" max="8960" width="8.85546875" style="54"/>
    <col min="8961" max="8962" width="3.7109375" style="54" customWidth="1"/>
    <col min="8963" max="8963" width="3.85546875" style="54" customWidth="1"/>
    <col min="8964" max="8964" width="26.28515625" style="54" customWidth="1"/>
    <col min="8965" max="8965" width="5.7109375" style="54" customWidth="1"/>
    <col min="8966" max="8972" width="9.5703125" style="54" customWidth="1"/>
    <col min="8973" max="9216" width="8.85546875" style="54"/>
    <col min="9217" max="9218" width="3.7109375" style="54" customWidth="1"/>
    <col min="9219" max="9219" width="3.85546875" style="54" customWidth="1"/>
    <col min="9220" max="9220" width="26.28515625" style="54" customWidth="1"/>
    <col min="9221" max="9221" width="5.7109375" style="54" customWidth="1"/>
    <col min="9222" max="9228" width="9.5703125" style="54" customWidth="1"/>
    <col min="9229" max="9472" width="8.85546875" style="54"/>
    <col min="9473" max="9474" width="3.7109375" style="54" customWidth="1"/>
    <col min="9475" max="9475" width="3.85546875" style="54" customWidth="1"/>
    <col min="9476" max="9476" width="26.28515625" style="54" customWidth="1"/>
    <col min="9477" max="9477" width="5.7109375" style="54" customWidth="1"/>
    <col min="9478" max="9484" width="9.5703125" style="54" customWidth="1"/>
    <col min="9485" max="9728" width="8.85546875" style="54"/>
    <col min="9729" max="9730" width="3.7109375" style="54" customWidth="1"/>
    <col min="9731" max="9731" width="3.85546875" style="54" customWidth="1"/>
    <col min="9732" max="9732" width="26.28515625" style="54" customWidth="1"/>
    <col min="9733" max="9733" width="5.7109375" style="54" customWidth="1"/>
    <col min="9734" max="9740" width="9.5703125" style="54" customWidth="1"/>
    <col min="9741" max="9984" width="8.85546875" style="54"/>
    <col min="9985" max="9986" width="3.7109375" style="54" customWidth="1"/>
    <col min="9987" max="9987" width="3.85546875" style="54" customWidth="1"/>
    <col min="9988" max="9988" width="26.28515625" style="54" customWidth="1"/>
    <col min="9989" max="9989" width="5.7109375" style="54" customWidth="1"/>
    <col min="9990" max="9996" width="9.5703125" style="54" customWidth="1"/>
    <col min="9997" max="10240" width="8.85546875" style="54"/>
    <col min="10241" max="10242" width="3.7109375" style="54" customWidth="1"/>
    <col min="10243" max="10243" width="3.85546875" style="54" customWidth="1"/>
    <col min="10244" max="10244" width="26.28515625" style="54" customWidth="1"/>
    <col min="10245" max="10245" width="5.7109375" style="54" customWidth="1"/>
    <col min="10246" max="10252" width="9.5703125" style="54" customWidth="1"/>
    <col min="10253" max="10496" width="8.85546875" style="54"/>
    <col min="10497" max="10498" width="3.7109375" style="54" customWidth="1"/>
    <col min="10499" max="10499" width="3.85546875" style="54" customWidth="1"/>
    <col min="10500" max="10500" width="26.28515625" style="54" customWidth="1"/>
    <col min="10501" max="10501" width="5.7109375" style="54" customWidth="1"/>
    <col min="10502" max="10508" width="9.5703125" style="54" customWidth="1"/>
    <col min="10509" max="10752" width="8.85546875" style="54"/>
    <col min="10753" max="10754" width="3.7109375" style="54" customWidth="1"/>
    <col min="10755" max="10755" width="3.85546875" style="54" customWidth="1"/>
    <col min="10756" max="10756" width="26.28515625" style="54" customWidth="1"/>
    <col min="10757" max="10757" width="5.7109375" style="54" customWidth="1"/>
    <col min="10758" max="10764" width="9.5703125" style="54" customWidth="1"/>
    <col min="10765" max="11008" width="8.85546875" style="54"/>
    <col min="11009" max="11010" width="3.7109375" style="54" customWidth="1"/>
    <col min="11011" max="11011" width="3.85546875" style="54" customWidth="1"/>
    <col min="11012" max="11012" width="26.28515625" style="54" customWidth="1"/>
    <col min="11013" max="11013" width="5.7109375" style="54" customWidth="1"/>
    <col min="11014" max="11020" width="9.5703125" style="54" customWidth="1"/>
    <col min="11021" max="11264" width="8.85546875" style="54"/>
    <col min="11265" max="11266" width="3.7109375" style="54" customWidth="1"/>
    <col min="11267" max="11267" width="3.85546875" style="54" customWidth="1"/>
    <col min="11268" max="11268" width="26.28515625" style="54" customWidth="1"/>
    <col min="11269" max="11269" width="5.7109375" style="54" customWidth="1"/>
    <col min="11270" max="11276" width="9.5703125" style="54" customWidth="1"/>
    <col min="11277" max="11520" width="8.85546875" style="54"/>
    <col min="11521" max="11522" width="3.7109375" style="54" customWidth="1"/>
    <col min="11523" max="11523" width="3.85546875" style="54" customWidth="1"/>
    <col min="11524" max="11524" width="26.28515625" style="54" customWidth="1"/>
    <col min="11525" max="11525" width="5.7109375" style="54" customWidth="1"/>
    <col min="11526" max="11532" width="9.5703125" style="54" customWidth="1"/>
    <col min="11533" max="11776" width="8.85546875" style="54"/>
    <col min="11777" max="11778" width="3.7109375" style="54" customWidth="1"/>
    <col min="11779" max="11779" width="3.85546875" style="54" customWidth="1"/>
    <col min="11780" max="11780" width="26.28515625" style="54" customWidth="1"/>
    <col min="11781" max="11781" width="5.7109375" style="54" customWidth="1"/>
    <col min="11782" max="11788" width="9.5703125" style="54" customWidth="1"/>
    <col min="11789" max="12032" width="8.85546875" style="54"/>
    <col min="12033" max="12034" width="3.7109375" style="54" customWidth="1"/>
    <col min="12035" max="12035" width="3.85546875" style="54" customWidth="1"/>
    <col min="12036" max="12036" width="26.28515625" style="54" customWidth="1"/>
    <col min="12037" max="12037" width="5.7109375" style="54" customWidth="1"/>
    <col min="12038" max="12044" width="9.5703125" style="54" customWidth="1"/>
    <col min="12045" max="12288" width="8.85546875" style="54"/>
    <col min="12289" max="12290" width="3.7109375" style="54" customWidth="1"/>
    <col min="12291" max="12291" width="3.85546875" style="54" customWidth="1"/>
    <col min="12292" max="12292" width="26.28515625" style="54" customWidth="1"/>
    <col min="12293" max="12293" width="5.7109375" style="54" customWidth="1"/>
    <col min="12294" max="12300" width="9.5703125" style="54" customWidth="1"/>
    <col min="12301" max="12544" width="8.85546875" style="54"/>
    <col min="12545" max="12546" width="3.7109375" style="54" customWidth="1"/>
    <col min="12547" max="12547" width="3.85546875" style="54" customWidth="1"/>
    <col min="12548" max="12548" width="26.28515625" style="54" customWidth="1"/>
    <col min="12549" max="12549" width="5.7109375" style="54" customWidth="1"/>
    <col min="12550" max="12556" width="9.5703125" style="54" customWidth="1"/>
    <col min="12557" max="12800" width="8.85546875" style="54"/>
    <col min="12801" max="12802" width="3.7109375" style="54" customWidth="1"/>
    <col min="12803" max="12803" width="3.85546875" style="54" customWidth="1"/>
    <col min="12804" max="12804" width="26.28515625" style="54" customWidth="1"/>
    <col min="12805" max="12805" width="5.7109375" style="54" customWidth="1"/>
    <col min="12806" max="12812" width="9.5703125" style="54" customWidth="1"/>
    <col min="12813" max="13056" width="8.85546875" style="54"/>
    <col min="13057" max="13058" width="3.7109375" style="54" customWidth="1"/>
    <col min="13059" max="13059" width="3.85546875" style="54" customWidth="1"/>
    <col min="13060" max="13060" width="26.28515625" style="54" customWidth="1"/>
    <col min="13061" max="13061" width="5.7109375" style="54" customWidth="1"/>
    <col min="13062" max="13068" width="9.5703125" style="54" customWidth="1"/>
    <col min="13069" max="13312" width="8.85546875" style="54"/>
    <col min="13313" max="13314" width="3.7109375" style="54" customWidth="1"/>
    <col min="13315" max="13315" width="3.85546875" style="54" customWidth="1"/>
    <col min="13316" max="13316" width="26.28515625" style="54" customWidth="1"/>
    <col min="13317" max="13317" width="5.7109375" style="54" customWidth="1"/>
    <col min="13318" max="13324" width="9.5703125" style="54" customWidth="1"/>
    <col min="13325" max="13568" width="8.85546875" style="54"/>
    <col min="13569" max="13570" width="3.7109375" style="54" customWidth="1"/>
    <col min="13571" max="13571" width="3.85546875" style="54" customWidth="1"/>
    <col min="13572" max="13572" width="26.28515625" style="54" customWidth="1"/>
    <col min="13573" max="13573" width="5.7109375" style="54" customWidth="1"/>
    <col min="13574" max="13580" width="9.5703125" style="54" customWidth="1"/>
    <col min="13581" max="13824" width="8.85546875" style="54"/>
    <col min="13825" max="13826" width="3.7109375" style="54" customWidth="1"/>
    <col min="13827" max="13827" width="3.85546875" style="54" customWidth="1"/>
    <col min="13828" max="13828" width="26.28515625" style="54" customWidth="1"/>
    <col min="13829" max="13829" width="5.7109375" style="54" customWidth="1"/>
    <col min="13830" max="13836" width="9.5703125" style="54" customWidth="1"/>
    <col min="13837" max="14080" width="8.85546875" style="54"/>
    <col min="14081" max="14082" width="3.7109375" style="54" customWidth="1"/>
    <col min="14083" max="14083" width="3.85546875" style="54" customWidth="1"/>
    <col min="14084" max="14084" width="26.28515625" style="54" customWidth="1"/>
    <col min="14085" max="14085" width="5.7109375" style="54" customWidth="1"/>
    <col min="14086" max="14092" width="9.5703125" style="54" customWidth="1"/>
    <col min="14093" max="14336" width="8.85546875" style="54"/>
    <col min="14337" max="14338" width="3.7109375" style="54" customWidth="1"/>
    <col min="14339" max="14339" width="3.85546875" style="54" customWidth="1"/>
    <col min="14340" max="14340" width="26.28515625" style="54" customWidth="1"/>
    <col min="14341" max="14341" width="5.7109375" style="54" customWidth="1"/>
    <col min="14342" max="14348" width="9.5703125" style="54" customWidth="1"/>
    <col min="14349" max="14592" width="8.85546875" style="54"/>
    <col min="14593" max="14594" width="3.7109375" style="54" customWidth="1"/>
    <col min="14595" max="14595" width="3.85546875" style="54" customWidth="1"/>
    <col min="14596" max="14596" width="26.28515625" style="54" customWidth="1"/>
    <col min="14597" max="14597" width="5.7109375" style="54" customWidth="1"/>
    <col min="14598" max="14604" width="9.5703125" style="54" customWidth="1"/>
    <col min="14605" max="14848" width="8.85546875" style="54"/>
    <col min="14849" max="14850" width="3.7109375" style="54" customWidth="1"/>
    <col min="14851" max="14851" width="3.85546875" style="54" customWidth="1"/>
    <col min="14852" max="14852" width="26.28515625" style="54" customWidth="1"/>
    <col min="14853" max="14853" width="5.7109375" style="54" customWidth="1"/>
    <col min="14854" max="14860" width="9.5703125" style="54" customWidth="1"/>
    <col min="14861" max="15104" width="8.85546875" style="54"/>
    <col min="15105" max="15106" width="3.7109375" style="54" customWidth="1"/>
    <col min="15107" max="15107" width="3.85546875" style="54" customWidth="1"/>
    <col min="15108" max="15108" width="26.28515625" style="54" customWidth="1"/>
    <col min="15109" max="15109" width="5.7109375" style="54" customWidth="1"/>
    <col min="15110" max="15116" width="9.5703125" style="54" customWidth="1"/>
    <col min="15117" max="15360" width="8.85546875" style="54"/>
    <col min="15361" max="15362" width="3.7109375" style="54" customWidth="1"/>
    <col min="15363" max="15363" width="3.85546875" style="54" customWidth="1"/>
    <col min="15364" max="15364" width="26.28515625" style="54" customWidth="1"/>
    <col min="15365" max="15365" width="5.7109375" style="54" customWidth="1"/>
    <col min="15366" max="15372" width="9.5703125" style="54" customWidth="1"/>
    <col min="15373" max="15616" width="8.85546875" style="54"/>
    <col min="15617" max="15618" width="3.7109375" style="54" customWidth="1"/>
    <col min="15619" max="15619" width="3.85546875" style="54" customWidth="1"/>
    <col min="15620" max="15620" width="26.28515625" style="54" customWidth="1"/>
    <col min="15621" max="15621" width="5.7109375" style="54" customWidth="1"/>
    <col min="15622" max="15628" width="9.5703125" style="54" customWidth="1"/>
    <col min="15629" max="15872" width="8.85546875" style="54"/>
    <col min="15873" max="15874" width="3.7109375" style="54" customWidth="1"/>
    <col min="15875" max="15875" width="3.85546875" style="54" customWidth="1"/>
    <col min="15876" max="15876" width="26.28515625" style="54" customWidth="1"/>
    <col min="15877" max="15877" width="5.7109375" style="54" customWidth="1"/>
    <col min="15878" max="15884" width="9.5703125" style="54" customWidth="1"/>
    <col min="15885" max="16128" width="8.85546875" style="54"/>
    <col min="16129" max="16130" width="3.7109375" style="54" customWidth="1"/>
    <col min="16131" max="16131" width="3.85546875" style="54" customWidth="1"/>
    <col min="16132" max="16132" width="26.28515625" style="54" customWidth="1"/>
    <col min="16133" max="16133" width="5.7109375" style="54" customWidth="1"/>
    <col min="16134" max="16140" width="9.5703125" style="54" customWidth="1"/>
    <col min="16141" max="16384" width="8.85546875" style="54"/>
  </cols>
  <sheetData>
    <row r="1" spans="1:17" customFormat="1" ht="36.75" customHeight="1" x14ac:dyDescent="0.2">
      <c r="A1" s="33"/>
      <c r="B1" s="33"/>
      <c r="C1" s="33"/>
      <c r="D1" s="34"/>
      <c r="E1" s="203"/>
      <c r="F1" s="34"/>
      <c r="G1" s="34"/>
      <c r="H1" s="34"/>
      <c r="I1" s="34"/>
      <c r="J1" s="34"/>
      <c r="K1" s="204"/>
      <c r="L1" s="35" t="s">
        <v>38</v>
      </c>
    </row>
    <row r="2" spans="1:17" customFormat="1" ht="11.25" customHeight="1" x14ac:dyDescent="0.2">
      <c r="A2" s="36"/>
      <c r="B2" s="36"/>
      <c r="C2" s="36"/>
      <c r="D2" s="37"/>
      <c r="E2" s="205"/>
      <c r="F2" s="37"/>
      <c r="G2" s="37"/>
      <c r="H2" s="37"/>
      <c r="I2" s="37"/>
      <c r="J2" s="37"/>
      <c r="K2" s="206"/>
      <c r="L2" s="37"/>
    </row>
    <row r="3" spans="1:17" s="40" customFormat="1" ht="20.100000000000001" customHeight="1" x14ac:dyDescent="0.2">
      <c r="A3" s="39" t="s">
        <v>179</v>
      </c>
      <c r="B3" s="39"/>
      <c r="C3" s="39"/>
      <c r="D3" s="39"/>
      <c r="E3" s="39"/>
      <c r="F3" s="39"/>
      <c r="G3" s="39"/>
      <c r="H3" s="39"/>
      <c r="I3" s="39"/>
      <c r="J3" s="39"/>
      <c r="K3" s="39"/>
      <c r="L3" s="39"/>
    </row>
    <row r="4" spans="1:17" s="40" customFormat="1" ht="12" customHeight="1" x14ac:dyDescent="0.2">
      <c r="A4" s="41" t="s">
        <v>84</v>
      </c>
      <c r="B4" s="41"/>
      <c r="C4" s="41"/>
      <c r="D4" s="41"/>
      <c r="E4" s="41"/>
      <c r="F4" s="41"/>
      <c r="G4" s="41"/>
      <c r="H4" s="41"/>
      <c r="I4" s="41"/>
      <c r="J4" s="41"/>
      <c r="K4" s="41"/>
      <c r="L4" s="41"/>
    </row>
    <row r="5" spans="1:17" s="40" customFormat="1" ht="12" customHeight="1" x14ac:dyDescent="0.2">
      <c r="A5" s="42" t="s">
        <v>40</v>
      </c>
      <c r="B5" s="42"/>
      <c r="C5" s="42"/>
      <c r="D5" s="42"/>
      <c r="E5" s="42"/>
      <c r="F5" s="42"/>
      <c r="G5" s="207"/>
      <c r="H5" s="207"/>
      <c r="I5" s="207"/>
      <c r="J5" s="207"/>
      <c r="K5" s="208"/>
      <c r="L5" s="207"/>
    </row>
    <row r="6" spans="1:17" s="40" customFormat="1" ht="11.25" customHeight="1" x14ac:dyDescent="0.2">
      <c r="A6" s="187"/>
      <c r="B6" s="188"/>
      <c r="C6" s="188"/>
      <c r="D6" s="188"/>
      <c r="E6" s="188"/>
      <c r="F6" s="188"/>
      <c r="G6" s="188"/>
      <c r="H6" s="188"/>
      <c r="I6" s="188"/>
      <c r="J6" s="188"/>
      <c r="K6" s="209"/>
    </row>
    <row r="7" spans="1:17" customFormat="1" ht="12" customHeight="1" x14ac:dyDescent="0.2">
      <c r="A7" s="46" t="s">
        <v>85</v>
      </c>
      <c r="B7" s="47"/>
      <c r="C7" s="47"/>
      <c r="D7" s="47"/>
      <c r="E7" s="48" t="s">
        <v>86</v>
      </c>
      <c r="F7" s="49" t="s">
        <v>173</v>
      </c>
      <c r="G7" s="50"/>
      <c r="H7" s="50"/>
      <c r="I7" s="50"/>
      <c r="J7" s="51"/>
      <c r="K7" s="52" t="s">
        <v>174</v>
      </c>
      <c r="L7" s="53"/>
      <c r="M7" s="54"/>
      <c r="N7" s="54"/>
      <c r="O7" s="54"/>
      <c r="P7" s="54"/>
      <c r="Q7" s="54"/>
    </row>
    <row r="8" spans="1:17" ht="21.75" customHeight="1" x14ac:dyDescent="0.2">
      <c r="A8" s="55"/>
      <c r="B8" s="56"/>
      <c r="C8" s="56"/>
      <c r="D8" s="56"/>
      <c r="E8" s="57"/>
      <c r="F8" s="58" t="s">
        <v>89</v>
      </c>
      <c r="G8" s="58" t="s">
        <v>90</v>
      </c>
      <c r="H8" s="58" t="s">
        <v>91</v>
      </c>
      <c r="I8" s="58" t="s">
        <v>92</v>
      </c>
      <c r="J8" s="58" t="s">
        <v>93</v>
      </c>
      <c r="K8" s="59"/>
      <c r="L8" s="60"/>
    </row>
    <row r="9" spans="1:17" ht="12" customHeight="1" x14ac:dyDescent="0.2">
      <c r="A9" s="55"/>
      <c r="B9" s="56"/>
      <c r="C9" s="56"/>
      <c r="D9" s="56"/>
      <c r="E9" s="57"/>
      <c r="F9" s="61"/>
      <c r="G9" s="61"/>
      <c r="H9" s="61"/>
      <c r="I9" s="61"/>
      <c r="J9" s="61"/>
      <c r="K9" s="62" t="s">
        <v>94</v>
      </c>
      <c r="L9" s="63" t="s">
        <v>95</v>
      </c>
    </row>
    <row r="10" spans="1:17" ht="12" customHeight="1" x14ac:dyDescent="0.2">
      <c r="A10" s="64"/>
      <c r="B10" s="65"/>
      <c r="C10" s="65"/>
      <c r="D10" s="65"/>
      <c r="E10" s="66"/>
      <c r="F10" s="67">
        <v>1</v>
      </c>
      <c r="G10" s="67">
        <v>2</v>
      </c>
      <c r="H10" s="67">
        <v>3</v>
      </c>
      <c r="I10" s="67">
        <v>4</v>
      </c>
      <c r="J10" s="67">
        <v>5</v>
      </c>
      <c r="K10" s="67">
        <v>6</v>
      </c>
      <c r="L10" s="67">
        <v>7</v>
      </c>
      <c r="M10" s="68"/>
    </row>
    <row r="11" spans="1:17" ht="18" customHeight="1" x14ac:dyDescent="0.2">
      <c r="A11" s="210" t="s">
        <v>96</v>
      </c>
      <c r="B11" s="211"/>
      <c r="C11" s="211"/>
      <c r="D11" s="212"/>
      <c r="E11" s="79">
        <v>100</v>
      </c>
      <c r="F11" s="81">
        <v>54356</v>
      </c>
      <c r="G11" s="80">
        <v>55297</v>
      </c>
      <c r="H11" s="80">
        <v>54791</v>
      </c>
      <c r="I11" s="80">
        <v>54759</v>
      </c>
      <c r="J11" s="106">
        <v>55440</v>
      </c>
      <c r="K11" s="80">
        <v>-1084</v>
      </c>
      <c r="L11" s="82">
        <v>-1.9552669552669553</v>
      </c>
    </row>
    <row r="12" spans="1:17" ht="24.95" customHeight="1" x14ac:dyDescent="0.2">
      <c r="A12" s="213" t="s">
        <v>180</v>
      </c>
      <c r="B12" s="214"/>
      <c r="C12" s="214"/>
      <c r="D12" s="215"/>
      <c r="E12" s="79">
        <v>54.417175656781218</v>
      </c>
      <c r="F12" s="81">
        <v>29579</v>
      </c>
      <c r="G12" s="80">
        <v>30248</v>
      </c>
      <c r="H12" s="80">
        <v>29872</v>
      </c>
      <c r="I12" s="80">
        <v>29941</v>
      </c>
      <c r="J12" s="106">
        <v>30309</v>
      </c>
      <c r="K12" s="80">
        <v>-730</v>
      </c>
      <c r="L12" s="82">
        <v>-2.4085255204724669</v>
      </c>
    </row>
    <row r="13" spans="1:17" ht="15" customHeight="1" x14ac:dyDescent="0.2">
      <c r="A13" s="86"/>
      <c r="B13" s="216" t="s">
        <v>99</v>
      </c>
      <c r="C13" s="216"/>
      <c r="E13" s="79">
        <v>45.582824343218782</v>
      </c>
      <c r="F13" s="81">
        <v>24777</v>
      </c>
      <c r="G13" s="80">
        <v>25049</v>
      </c>
      <c r="H13" s="80">
        <v>24919</v>
      </c>
      <c r="I13" s="80">
        <v>24818</v>
      </c>
      <c r="J13" s="106">
        <v>25131</v>
      </c>
      <c r="K13" s="80">
        <v>-354</v>
      </c>
      <c r="L13" s="82">
        <v>-1.4086188372925867</v>
      </c>
    </row>
    <row r="14" spans="1:17" ht="24.95" customHeight="1" x14ac:dyDescent="0.2">
      <c r="A14" s="213" t="s">
        <v>181</v>
      </c>
      <c r="B14" s="214"/>
      <c r="C14" s="214"/>
      <c r="D14" s="215"/>
      <c r="E14" s="79">
        <v>8.8306718669512101</v>
      </c>
      <c r="F14" s="81">
        <v>4800</v>
      </c>
      <c r="G14" s="80">
        <v>4934</v>
      </c>
      <c r="H14" s="80">
        <v>4507</v>
      </c>
      <c r="I14" s="80">
        <v>4679</v>
      </c>
      <c r="J14" s="106">
        <v>4883</v>
      </c>
      <c r="K14" s="80">
        <v>-83</v>
      </c>
      <c r="L14" s="82">
        <v>-1.6997747286504199</v>
      </c>
    </row>
    <row r="15" spans="1:17" ht="15" customHeight="1" x14ac:dyDescent="0.2">
      <c r="A15" s="86"/>
      <c r="B15" s="85"/>
      <c r="C15" s="54" t="s">
        <v>98</v>
      </c>
      <c r="E15" s="79">
        <v>59.583333333333336</v>
      </c>
      <c r="F15" s="81">
        <v>2860</v>
      </c>
      <c r="G15" s="80">
        <v>2970</v>
      </c>
      <c r="H15" s="80">
        <v>2719</v>
      </c>
      <c r="I15" s="80">
        <v>2814</v>
      </c>
      <c r="J15" s="106">
        <v>2947</v>
      </c>
      <c r="K15" s="80">
        <v>-87</v>
      </c>
      <c r="L15" s="82">
        <v>-2.9521547336274176</v>
      </c>
    </row>
    <row r="16" spans="1:17" ht="15" customHeight="1" x14ac:dyDescent="0.2">
      <c r="A16" s="86"/>
      <c r="B16" s="85"/>
      <c r="C16" s="54" t="s">
        <v>99</v>
      </c>
      <c r="E16" s="79">
        <v>40.416666666666664</v>
      </c>
      <c r="F16" s="81">
        <v>1940</v>
      </c>
      <c r="G16" s="80">
        <v>1964</v>
      </c>
      <c r="H16" s="80">
        <v>1788</v>
      </c>
      <c r="I16" s="80">
        <v>1865</v>
      </c>
      <c r="J16" s="106">
        <v>1936</v>
      </c>
      <c r="K16" s="80">
        <v>4</v>
      </c>
      <c r="L16" s="82">
        <v>0.20661157024793389</v>
      </c>
    </row>
    <row r="17" spans="1:12" ht="15" customHeight="1" x14ac:dyDescent="0.2">
      <c r="A17" s="86"/>
      <c r="B17" s="87" t="s">
        <v>101</v>
      </c>
      <c r="E17" s="79">
        <v>62.64625800279638</v>
      </c>
      <c r="F17" s="81">
        <v>34052</v>
      </c>
      <c r="G17" s="80">
        <v>34666</v>
      </c>
      <c r="H17" s="80">
        <v>34528</v>
      </c>
      <c r="I17" s="80">
        <v>34492</v>
      </c>
      <c r="J17" s="106">
        <v>34779</v>
      </c>
      <c r="K17" s="80">
        <v>-727</v>
      </c>
      <c r="L17" s="82">
        <v>-2.0903418729693204</v>
      </c>
    </row>
    <row r="18" spans="1:12" ht="15" customHeight="1" x14ac:dyDescent="0.2">
      <c r="A18" s="86"/>
      <c r="B18" s="85"/>
      <c r="C18" s="54" t="s">
        <v>98</v>
      </c>
      <c r="E18" s="79">
        <v>55.38000704804417</v>
      </c>
      <c r="F18" s="81">
        <v>18858</v>
      </c>
      <c r="G18" s="80">
        <v>19271</v>
      </c>
      <c r="H18" s="80">
        <v>19149</v>
      </c>
      <c r="I18" s="80">
        <v>19194</v>
      </c>
      <c r="J18" s="106">
        <v>19348</v>
      </c>
      <c r="K18" s="80">
        <v>-490</v>
      </c>
      <c r="L18" s="82">
        <v>-2.5325615050651229</v>
      </c>
    </row>
    <row r="19" spans="1:12" ht="15" customHeight="1" x14ac:dyDescent="0.2">
      <c r="A19" s="86"/>
      <c r="B19" s="85"/>
      <c r="C19" s="54" t="s">
        <v>99</v>
      </c>
      <c r="E19" s="79">
        <v>44.61999295195583</v>
      </c>
      <c r="F19" s="81">
        <v>15194</v>
      </c>
      <c r="G19" s="80">
        <v>15395</v>
      </c>
      <c r="H19" s="80">
        <v>15379</v>
      </c>
      <c r="I19" s="80">
        <v>15298</v>
      </c>
      <c r="J19" s="106">
        <v>15431</v>
      </c>
      <c r="K19" s="80">
        <v>-237</v>
      </c>
      <c r="L19" s="82">
        <v>-1.5358693538979975</v>
      </c>
    </row>
    <row r="20" spans="1:12" ht="15" customHeight="1" x14ac:dyDescent="0.2">
      <c r="A20" s="86"/>
      <c r="B20" s="87" t="s">
        <v>102</v>
      </c>
      <c r="E20" s="79">
        <v>26.558245639855766</v>
      </c>
      <c r="F20" s="81">
        <v>14436</v>
      </c>
      <c r="G20" s="80">
        <v>14653</v>
      </c>
      <c r="H20" s="80">
        <v>14760</v>
      </c>
      <c r="I20" s="80">
        <v>14624</v>
      </c>
      <c r="J20" s="106">
        <v>14850</v>
      </c>
      <c r="K20" s="80">
        <v>-414</v>
      </c>
      <c r="L20" s="82">
        <v>-2.7878787878787881</v>
      </c>
    </row>
    <row r="21" spans="1:12" ht="15" customHeight="1" x14ac:dyDescent="0.2">
      <c r="A21" s="86"/>
      <c r="B21" s="85"/>
      <c r="C21" s="54" t="s">
        <v>98</v>
      </c>
      <c r="E21" s="79">
        <v>49.923801607093381</v>
      </c>
      <c r="F21" s="81">
        <v>7207</v>
      </c>
      <c r="G21" s="80">
        <v>7354</v>
      </c>
      <c r="H21" s="80">
        <v>7397</v>
      </c>
      <c r="I21" s="80">
        <v>7342</v>
      </c>
      <c r="J21" s="106">
        <v>7455</v>
      </c>
      <c r="K21" s="80">
        <v>-248</v>
      </c>
      <c r="L21" s="82">
        <v>-3.3266264252179747</v>
      </c>
    </row>
    <row r="22" spans="1:12" ht="15" customHeight="1" x14ac:dyDescent="0.2">
      <c r="A22" s="86"/>
      <c r="B22" s="85"/>
      <c r="C22" s="54" t="s">
        <v>99</v>
      </c>
      <c r="E22" s="79">
        <v>50.076198392906619</v>
      </c>
      <c r="F22" s="81">
        <v>7229</v>
      </c>
      <c r="G22" s="80">
        <v>7299</v>
      </c>
      <c r="H22" s="80">
        <v>7363</v>
      </c>
      <c r="I22" s="80">
        <v>7282</v>
      </c>
      <c r="J22" s="106">
        <v>7395</v>
      </c>
      <c r="K22" s="80">
        <v>-166</v>
      </c>
      <c r="L22" s="82">
        <v>-2.2447599729546992</v>
      </c>
    </row>
    <row r="23" spans="1:12" ht="15" customHeight="1" x14ac:dyDescent="0.2">
      <c r="A23" s="86"/>
      <c r="B23" s="87" t="s">
        <v>103</v>
      </c>
      <c r="E23" s="79">
        <v>1.9648244903966443</v>
      </c>
      <c r="F23" s="81">
        <v>1068</v>
      </c>
      <c r="G23" s="80">
        <v>1044</v>
      </c>
      <c r="H23" s="80">
        <v>996</v>
      </c>
      <c r="I23" s="80">
        <v>964</v>
      </c>
      <c r="J23" s="106">
        <v>928</v>
      </c>
      <c r="K23" s="80">
        <v>140</v>
      </c>
      <c r="L23" s="82">
        <v>15.086206896551724</v>
      </c>
    </row>
    <row r="24" spans="1:12" ht="15" customHeight="1" x14ac:dyDescent="0.2">
      <c r="A24" s="86"/>
      <c r="B24" s="85"/>
      <c r="C24" s="54" t="s">
        <v>98</v>
      </c>
      <c r="E24" s="79">
        <v>61.235955056179776</v>
      </c>
      <c r="F24" s="81">
        <v>654</v>
      </c>
      <c r="G24" s="80">
        <v>653</v>
      </c>
      <c r="H24" s="80">
        <v>607</v>
      </c>
      <c r="I24" s="80">
        <v>591</v>
      </c>
      <c r="J24" s="106">
        <v>559</v>
      </c>
      <c r="K24" s="80">
        <v>95</v>
      </c>
      <c r="L24" s="82">
        <v>16.994633273703041</v>
      </c>
    </row>
    <row r="25" spans="1:12" ht="15" customHeight="1" x14ac:dyDescent="0.2">
      <c r="A25" s="86"/>
      <c r="B25" s="85"/>
      <c r="C25" s="54" t="s">
        <v>99</v>
      </c>
      <c r="E25" s="79">
        <v>38.764044943820224</v>
      </c>
      <c r="F25" s="81">
        <v>414</v>
      </c>
      <c r="G25" s="80">
        <v>391</v>
      </c>
      <c r="H25" s="80">
        <v>389</v>
      </c>
      <c r="I25" s="80">
        <v>373</v>
      </c>
      <c r="J25" s="106">
        <v>369</v>
      </c>
      <c r="K25" s="80">
        <v>45</v>
      </c>
      <c r="L25" s="82">
        <v>12.195121951219512</v>
      </c>
    </row>
    <row r="26" spans="1:12" ht="15" customHeight="1" x14ac:dyDescent="0.2">
      <c r="A26" s="86"/>
      <c r="C26" s="87" t="s">
        <v>182</v>
      </c>
      <c r="D26" s="54" t="s">
        <v>183</v>
      </c>
      <c r="E26" s="79">
        <v>0.78924129810876442</v>
      </c>
      <c r="F26" s="81">
        <v>429</v>
      </c>
      <c r="G26" s="80">
        <v>412</v>
      </c>
      <c r="H26" s="80">
        <v>386</v>
      </c>
      <c r="I26" s="80">
        <v>385</v>
      </c>
      <c r="J26" s="106">
        <v>343</v>
      </c>
      <c r="K26" s="80">
        <v>86</v>
      </c>
      <c r="L26" s="82">
        <v>25.072886297376094</v>
      </c>
    </row>
    <row r="27" spans="1:12" ht="15" customHeight="1" x14ac:dyDescent="0.2">
      <c r="A27" s="86"/>
      <c r="B27" s="85"/>
      <c r="D27" s="217" t="s">
        <v>98</v>
      </c>
      <c r="E27" s="79">
        <v>57.575757575757578</v>
      </c>
      <c r="F27" s="81">
        <v>247</v>
      </c>
      <c r="G27" s="80">
        <v>238</v>
      </c>
      <c r="H27" s="80">
        <v>210</v>
      </c>
      <c r="I27" s="80">
        <v>215</v>
      </c>
      <c r="J27" s="106">
        <v>188</v>
      </c>
      <c r="K27" s="80">
        <v>59</v>
      </c>
      <c r="L27" s="82">
        <v>31.382978723404257</v>
      </c>
    </row>
    <row r="28" spans="1:12" ht="15" customHeight="1" x14ac:dyDescent="0.2">
      <c r="A28" s="86"/>
      <c r="B28" s="85"/>
      <c r="D28" s="217" t="s">
        <v>99</v>
      </c>
      <c r="E28" s="79">
        <v>42.424242424242422</v>
      </c>
      <c r="F28" s="81">
        <v>182</v>
      </c>
      <c r="G28" s="80">
        <v>174</v>
      </c>
      <c r="H28" s="80">
        <v>176</v>
      </c>
      <c r="I28" s="80">
        <v>170</v>
      </c>
      <c r="J28" s="106">
        <v>155</v>
      </c>
      <c r="K28" s="80">
        <v>27</v>
      </c>
      <c r="L28" s="82">
        <v>17.419354838709676</v>
      </c>
    </row>
    <row r="29" spans="1:12" ht="24.95" customHeight="1" x14ac:dyDescent="0.2">
      <c r="A29" s="213" t="s">
        <v>184</v>
      </c>
      <c r="B29" s="214"/>
      <c r="C29" s="214"/>
      <c r="D29" s="215"/>
      <c r="E29" s="79">
        <v>89.839208183089269</v>
      </c>
      <c r="F29" s="81">
        <v>48833</v>
      </c>
      <c r="G29" s="80">
        <v>49636</v>
      </c>
      <c r="H29" s="80">
        <v>49293</v>
      </c>
      <c r="I29" s="80">
        <v>49388</v>
      </c>
      <c r="J29" s="106">
        <v>50168</v>
      </c>
      <c r="K29" s="80">
        <v>-1335</v>
      </c>
      <c r="L29" s="82">
        <v>-2.661058842289906</v>
      </c>
    </row>
    <row r="30" spans="1:12" ht="15" customHeight="1" x14ac:dyDescent="0.2">
      <c r="A30" s="86"/>
      <c r="B30" s="85"/>
      <c r="C30" s="54" t="s">
        <v>98</v>
      </c>
      <c r="E30" s="79">
        <v>52.974423033604324</v>
      </c>
      <c r="F30" s="81">
        <v>25869</v>
      </c>
      <c r="G30" s="80">
        <v>26406</v>
      </c>
      <c r="H30" s="80">
        <v>26127</v>
      </c>
      <c r="I30" s="80">
        <v>26299</v>
      </c>
      <c r="J30" s="106">
        <v>26761</v>
      </c>
      <c r="K30" s="80">
        <v>-892</v>
      </c>
      <c r="L30" s="82">
        <v>-3.333208773962109</v>
      </c>
    </row>
    <row r="31" spans="1:12" ht="15" customHeight="1" x14ac:dyDescent="0.2">
      <c r="A31" s="86"/>
      <c r="B31" s="85"/>
      <c r="C31" s="54" t="s">
        <v>99</v>
      </c>
      <c r="E31" s="79">
        <v>47.025576966395676</v>
      </c>
      <c r="F31" s="81">
        <v>22964</v>
      </c>
      <c r="G31" s="80">
        <v>23230</v>
      </c>
      <c r="H31" s="80">
        <v>23166</v>
      </c>
      <c r="I31" s="80">
        <v>23089</v>
      </c>
      <c r="J31" s="106">
        <v>23407</v>
      </c>
      <c r="K31" s="80">
        <v>-443</v>
      </c>
      <c r="L31" s="82">
        <v>-1.8925962318964413</v>
      </c>
    </row>
    <row r="32" spans="1:12" ht="15" customHeight="1" x14ac:dyDescent="0.2">
      <c r="A32" s="86"/>
      <c r="B32" s="85" t="s">
        <v>109</v>
      </c>
      <c r="E32" s="79">
        <v>10.160791816910736</v>
      </c>
      <c r="F32" s="81">
        <v>5523</v>
      </c>
      <c r="G32" s="80">
        <v>5661</v>
      </c>
      <c r="H32" s="80">
        <v>5498</v>
      </c>
      <c r="I32" s="80">
        <v>5371</v>
      </c>
      <c r="J32" s="106">
        <v>5272</v>
      </c>
      <c r="K32" s="80">
        <v>251</v>
      </c>
      <c r="L32" s="82">
        <v>4.7610015174506826</v>
      </c>
    </row>
    <row r="33" spans="1:12" ht="15" customHeight="1" x14ac:dyDescent="0.2">
      <c r="A33" s="86"/>
      <c r="B33" s="85"/>
      <c r="C33" s="54" t="s">
        <v>98</v>
      </c>
      <c r="E33" s="79">
        <v>67.173637515842842</v>
      </c>
      <c r="F33" s="81">
        <v>3710</v>
      </c>
      <c r="G33" s="80">
        <v>3842</v>
      </c>
      <c r="H33" s="80">
        <v>3745</v>
      </c>
      <c r="I33" s="80">
        <v>3642</v>
      </c>
      <c r="J33" s="106">
        <v>3548</v>
      </c>
      <c r="K33" s="80">
        <v>162</v>
      </c>
      <c r="L33" s="82">
        <v>4.5659526493799323</v>
      </c>
    </row>
    <row r="34" spans="1:12" ht="15" customHeight="1" x14ac:dyDescent="0.2">
      <c r="A34" s="86"/>
      <c r="B34" s="85"/>
      <c r="C34" s="54" t="s">
        <v>99</v>
      </c>
      <c r="E34" s="79">
        <v>32.826362484157158</v>
      </c>
      <c r="F34" s="81">
        <v>1813</v>
      </c>
      <c r="G34" s="80">
        <v>1819</v>
      </c>
      <c r="H34" s="80">
        <v>1753</v>
      </c>
      <c r="I34" s="80">
        <v>1729</v>
      </c>
      <c r="J34" s="106">
        <v>1724</v>
      </c>
      <c r="K34" s="80">
        <v>89</v>
      </c>
      <c r="L34" s="82">
        <v>5.1624129930394433</v>
      </c>
    </row>
    <row r="35" spans="1:12" ht="24.95" customHeight="1" x14ac:dyDescent="0.2">
      <c r="A35" s="213" t="s">
        <v>185</v>
      </c>
      <c r="B35" s="214"/>
      <c r="C35" s="214"/>
      <c r="D35" s="215"/>
      <c r="E35" s="79">
        <v>71.445654573552133</v>
      </c>
      <c r="F35" s="81">
        <v>38835</v>
      </c>
      <c r="G35" s="80">
        <v>39559</v>
      </c>
      <c r="H35" s="80">
        <v>39172</v>
      </c>
      <c r="I35" s="80">
        <v>39488</v>
      </c>
      <c r="J35" s="106">
        <v>40231</v>
      </c>
      <c r="K35" s="80">
        <v>-1396</v>
      </c>
      <c r="L35" s="82">
        <v>-3.469960975367254</v>
      </c>
    </row>
    <row r="36" spans="1:12" ht="15" customHeight="1" x14ac:dyDescent="0.2">
      <c r="A36" s="86"/>
      <c r="B36" s="85"/>
      <c r="C36" s="54" t="s">
        <v>98</v>
      </c>
      <c r="E36" s="79">
        <v>67.109566113042362</v>
      </c>
      <c r="F36" s="81">
        <v>26062</v>
      </c>
      <c r="G36" s="80">
        <v>26612</v>
      </c>
      <c r="H36" s="80">
        <v>26305</v>
      </c>
      <c r="I36" s="80">
        <v>26510</v>
      </c>
      <c r="J36" s="106">
        <v>26969</v>
      </c>
      <c r="K36" s="80">
        <v>-907</v>
      </c>
      <c r="L36" s="82">
        <v>-3.3631206199710779</v>
      </c>
    </row>
    <row r="37" spans="1:12" ht="15" customHeight="1" x14ac:dyDescent="0.2">
      <c r="A37" s="86"/>
      <c r="B37" s="85"/>
      <c r="C37" s="54" t="s">
        <v>99</v>
      </c>
      <c r="E37" s="79">
        <v>32.890433886957638</v>
      </c>
      <c r="F37" s="81">
        <v>12773</v>
      </c>
      <c r="G37" s="80">
        <v>12947</v>
      </c>
      <c r="H37" s="80">
        <v>12867</v>
      </c>
      <c r="I37" s="80">
        <v>12978</v>
      </c>
      <c r="J37" s="106">
        <v>13262</v>
      </c>
      <c r="K37" s="80">
        <v>-489</v>
      </c>
      <c r="L37" s="82">
        <v>-3.6872266626451515</v>
      </c>
    </row>
    <row r="38" spans="1:12" ht="15" customHeight="1" x14ac:dyDescent="0.2">
      <c r="A38" s="86"/>
      <c r="B38" s="85" t="s">
        <v>176</v>
      </c>
      <c r="E38" s="79">
        <v>28.554345426447863</v>
      </c>
      <c r="F38" s="81">
        <v>15521</v>
      </c>
      <c r="G38" s="80">
        <v>15738</v>
      </c>
      <c r="H38" s="80">
        <v>15619</v>
      </c>
      <c r="I38" s="80">
        <v>15271</v>
      </c>
      <c r="J38" s="106">
        <v>15209</v>
      </c>
      <c r="K38" s="80">
        <v>312</v>
      </c>
      <c r="L38" s="82">
        <v>2.0514169241896245</v>
      </c>
    </row>
    <row r="39" spans="1:12" ht="15" customHeight="1" x14ac:dyDescent="0.2">
      <c r="A39" s="86"/>
      <c r="B39" s="85"/>
      <c r="C39" s="54" t="s">
        <v>98</v>
      </c>
      <c r="E39" s="79">
        <v>22.65962244700728</v>
      </c>
      <c r="F39" s="81">
        <v>3517</v>
      </c>
      <c r="G39" s="80">
        <v>3636</v>
      </c>
      <c r="H39" s="80">
        <v>3567</v>
      </c>
      <c r="I39" s="80">
        <v>3431</v>
      </c>
      <c r="J39" s="106">
        <v>3340</v>
      </c>
      <c r="K39" s="80">
        <v>177</v>
      </c>
      <c r="L39" s="82">
        <v>5.2994011976047908</v>
      </c>
    </row>
    <row r="40" spans="1:12" ht="15" customHeight="1" x14ac:dyDescent="0.2">
      <c r="A40" s="86"/>
      <c r="B40" s="85"/>
      <c r="C40" s="54" t="s">
        <v>99</v>
      </c>
      <c r="E40" s="79">
        <v>77.34037755299272</v>
      </c>
      <c r="F40" s="81">
        <v>12004</v>
      </c>
      <c r="G40" s="80">
        <v>12102</v>
      </c>
      <c r="H40" s="80">
        <v>12052</v>
      </c>
      <c r="I40" s="80">
        <v>11840</v>
      </c>
      <c r="J40" s="106">
        <v>11869</v>
      </c>
      <c r="K40" s="80">
        <v>135</v>
      </c>
      <c r="L40" s="82">
        <v>1.1374168000674025</v>
      </c>
    </row>
    <row r="41" spans="1:12" ht="24.75" customHeight="1" x14ac:dyDescent="0.2">
      <c r="A41" s="213" t="s">
        <v>552</v>
      </c>
      <c r="B41" s="214"/>
      <c r="C41" s="214"/>
      <c r="D41" s="215"/>
      <c r="E41" s="79">
        <v>3.7033630142026639</v>
      </c>
      <c r="F41" s="81">
        <v>2013</v>
      </c>
      <c r="G41" s="80">
        <v>2050</v>
      </c>
      <c r="H41" s="80">
        <v>1712</v>
      </c>
      <c r="I41" s="80">
        <v>1841</v>
      </c>
      <c r="J41" s="106">
        <v>2027</v>
      </c>
      <c r="K41" s="80">
        <v>-14</v>
      </c>
      <c r="L41" s="82">
        <v>-0.69067587567834243</v>
      </c>
    </row>
    <row r="42" spans="1:12" ht="15" customHeight="1" x14ac:dyDescent="0.2">
      <c r="A42" s="86"/>
      <c r="B42" s="85"/>
      <c r="C42" s="54" t="s">
        <v>98</v>
      </c>
      <c r="E42" s="79">
        <v>60.556383507203179</v>
      </c>
      <c r="F42" s="81">
        <v>1219</v>
      </c>
      <c r="G42" s="80">
        <v>1234</v>
      </c>
      <c r="H42" s="80">
        <v>1052</v>
      </c>
      <c r="I42" s="80">
        <v>1119</v>
      </c>
      <c r="J42" s="106">
        <v>1251</v>
      </c>
      <c r="K42" s="80">
        <v>-32</v>
      </c>
      <c r="L42" s="82">
        <v>-2.5579536370903275</v>
      </c>
    </row>
    <row r="43" spans="1:12" ht="15" customHeight="1" x14ac:dyDescent="0.2">
      <c r="A43" s="89"/>
      <c r="B43" s="90"/>
      <c r="C43" s="132" t="s">
        <v>99</v>
      </c>
      <c r="D43" s="132"/>
      <c r="E43" s="91">
        <v>39.443616492796821</v>
      </c>
      <c r="F43" s="109">
        <v>794</v>
      </c>
      <c r="G43" s="110">
        <v>816</v>
      </c>
      <c r="H43" s="110">
        <v>660</v>
      </c>
      <c r="I43" s="110">
        <v>722</v>
      </c>
      <c r="J43" s="111">
        <v>776</v>
      </c>
      <c r="K43" s="110">
        <v>18</v>
      </c>
      <c r="L43" s="112">
        <v>2.3195876288659796</v>
      </c>
    </row>
    <row r="44" spans="1:12" ht="45.75" customHeight="1" x14ac:dyDescent="0.2">
      <c r="A44" s="213" t="s">
        <v>186</v>
      </c>
      <c r="B44" s="214"/>
      <c r="C44" s="214"/>
      <c r="D44" s="215"/>
      <c r="E44" s="79">
        <v>1.464419751269409</v>
      </c>
      <c r="F44" s="81">
        <v>796</v>
      </c>
      <c r="G44" s="80">
        <v>795</v>
      </c>
      <c r="H44" s="80">
        <v>792</v>
      </c>
      <c r="I44" s="80">
        <v>796</v>
      </c>
      <c r="J44" s="106">
        <v>803</v>
      </c>
      <c r="K44" s="80">
        <v>-7</v>
      </c>
      <c r="L44" s="82">
        <v>-0.87173100871731013</v>
      </c>
    </row>
    <row r="45" spans="1:12" ht="15" customHeight="1" x14ac:dyDescent="0.2">
      <c r="A45" s="86"/>
      <c r="B45" s="85"/>
      <c r="C45" s="54" t="s">
        <v>98</v>
      </c>
      <c r="E45" s="79">
        <v>58.91959798994975</v>
      </c>
      <c r="F45" s="81">
        <v>469</v>
      </c>
      <c r="G45" s="80">
        <v>467</v>
      </c>
      <c r="H45" s="80">
        <v>468</v>
      </c>
      <c r="I45" s="80">
        <v>471</v>
      </c>
      <c r="J45" s="106">
        <v>476</v>
      </c>
      <c r="K45" s="80">
        <v>-7</v>
      </c>
      <c r="L45" s="82">
        <v>-1.4705882352941178</v>
      </c>
    </row>
    <row r="46" spans="1:12" ht="15" customHeight="1" x14ac:dyDescent="0.2">
      <c r="A46" s="89"/>
      <c r="B46" s="90"/>
      <c r="C46" s="132" t="s">
        <v>99</v>
      </c>
      <c r="D46" s="132"/>
      <c r="E46" s="91">
        <v>41.08040201005025</v>
      </c>
      <c r="F46" s="109">
        <v>327</v>
      </c>
      <c r="G46" s="110">
        <v>328</v>
      </c>
      <c r="H46" s="110">
        <v>324</v>
      </c>
      <c r="I46" s="110">
        <v>325</v>
      </c>
      <c r="J46" s="111">
        <v>327</v>
      </c>
      <c r="K46" s="110">
        <v>0</v>
      </c>
      <c r="L46" s="112">
        <v>0</v>
      </c>
    </row>
    <row r="47" spans="1:12" ht="39" customHeight="1" x14ac:dyDescent="0.2">
      <c r="A47" s="213" t="s">
        <v>553</v>
      </c>
      <c r="B47" s="128"/>
      <c r="C47" s="128"/>
      <c r="D47" s="218"/>
      <c r="E47" s="79">
        <v>0.42497608359702699</v>
      </c>
      <c r="F47" s="81">
        <v>231</v>
      </c>
      <c r="G47" s="80">
        <v>231</v>
      </c>
      <c r="H47" s="80">
        <v>238</v>
      </c>
      <c r="I47" s="80">
        <v>211</v>
      </c>
      <c r="J47" s="106">
        <v>227</v>
      </c>
      <c r="K47" s="80">
        <v>4</v>
      </c>
      <c r="L47" s="82">
        <v>1.7621145374449338</v>
      </c>
    </row>
    <row r="48" spans="1:12" ht="15" customHeight="1" x14ac:dyDescent="0.2">
      <c r="A48" s="86"/>
      <c r="B48" s="85"/>
      <c r="C48" s="54" t="s">
        <v>98</v>
      </c>
      <c r="E48" s="79">
        <v>51.082251082251084</v>
      </c>
      <c r="F48" s="81">
        <v>118</v>
      </c>
      <c r="G48" s="80">
        <v>121</v>
      </c>
      <c r="H48" s="80">
        <v>119</v>
      </c>
      <c r="I48" s="80">
        <v>95</v>
      </c>
      <c r="J48" s="106">
        <v>103</v>
      </c>
      <c r="K48" s="80">
        <v>15</v>
      </c>
      <c r="L48" s="82">
        <v>14.563106796116505</v>
      </c>
    </row>
    <row r="49" spans="1:12" ht="15" customHeight="1" x14ac:dyDescent="0.2">
      <c r="A49" s="89"/>
      <c r="B49" s="90"/>
      <c r="C49" s="132" t="s">
        <v>99</v>
      </c>
      <c r="D49" s="132"/>
      <c r="E49" s="91">
        <v>48.917748917748916</v>
      </c>
      <c r="F49" s="109">
        <v>113</v>
      </c>
      <c r="G49" s="110">
        <v>110</v>
      </c>
      <c r="H49" s="110">
        <v>119</v>
      </c>
      <c r="I49" s="110">
        <v>116</v>
      </c>
      <c r="J49" s="111">
        <v>124</v>
      </c>
      <c r="K49" s="110">
        <v>-11</v>
      </c>
      <c r="L49" s="112">
        <v>-8.870967741935484</v>
      </c>
    </row>
    <row r="50" spans="1:12" ht="24.95" customHeight="1" x14ac:dyDescent="0.2">
      <c r="A50" s="219" t="s">
        <v>187</v>
      </c>
      <c r="B50" s="220"/>
      <c r="C50" s="220"/>
      <c r="D50" s="221"/>
      <c r="E50" s="222">
        <v>8.6301420266391933</v>
      </c>
      <c r="F50" s="223">
        <v>4691</v>
      </c>
      <c r="G50" s="224">
        <v>4753</v>
      </c>
      <c r="H50" s="224">
        <v>4333</v>
      </c>
      <c r="I50" s="224">
        <v>4409</v>
      </c>
      <c r="J50" s="225">
        <v>4572</v>
      </c>
      <c r="K50" s="223">
        <v>119</v>
      </c>
      <c r="L50" s="226">
        <v>2.6027996500437447</v>
      </c>
    </row>
    <row r="51" spans="1:12" ht="15" customHeight="1" x14ac:dyDescent="0.2">
      <c r="A51" s="86"/>
      <c r="B51" s="85"/>
      <c r="C51" s="54" t="s">
        <v>98</v>
      </c>
      <c r="E51" s="79">
        <v>62.268173097420593</v>
      </c>
      <c r="F51" s="81">
        <v>2921</v>
      </c>
      <c r="G51" s="80">
        <v>2968</v>
      </c>
      <c r="H51" s="80">
        <v>2753</v>
      </c>
      <c r="I51" s="80">
        <v>2795</v>
      </c>
      <c r="J51" s="106">
        <v>2870</v>
      </c>
      <c r="K51" s="80">
        <v>51</v>
      </c>
      <c r="L51" s="82">
        <v>1.7770034843205575</v>
      </c>
    </row>
    <row r="52" spans="1:12" ht="15" customHeight="1" x14ac:dyDescent="0.2">
      <c r="A52" s="86"/>
      <c r="B52" s="85"/>
      <c r="C52" s="54" t="s">
        <v>99</v>
      </c>
      <c r="E52" s="79">
        <v>37.731826902579407</v>
      </c>
      <c r="F52" s="81">
        <v>1770</v>
      </c>
      <c r="G52" s="80">
        <v>1785</v>
      </c>
      <c r="H52" s="80">
        <v>1580</v>
      </c>
      <c r="I52" s="80">
        <v>1614</v>
      </c>
      <c r="J52" s="106">
        <v>1702</v>
      </c>
      <c r="K52" s="80">
        <v>68</v>
      </c>
      <c r="L52" s="82">
        <v>3.9952996474735607</v>
      </c>
    </row>
    <row r="53" spans="1:12" ht="15" customHeight="1" x14ac:dyDescent="0.2">
      <c r="A53" s="86"/>
      <c r="B53" s="85"/>
      <c r="C53" s="54" t="s">
        <v>182</v>
      </c>
      <c r="D53" s="54" t="s">
        <v>188</v>
      </c>
      <c r="E53" s="79">
        <v>32.999360477510123</v>
      </c>
      <c r="F53" s="81">
        <v>1548</v>
      </c>
      <c r="G53" s="80">
        <v>1604</v>
      </c>
      <c r="H53" s="80">
        <v>1265</v>
      </c>
      <c r="I53" s="80">
        <v>1368</v>
      </c>
      <c r="J53" s="106">
        <v>1570</v>
      </c>
      <c r="K53" s="80">
        <v>-22</v>
      </c>
      <c r="L53" s="82">
        <v>-1.4012738853503184</v>
      </c>
    </row>
    <row r="54" spans="1:12" ht="15" customHeight="1" x14ac:dyDescent="0.2">
      <c r="A54" s="86"/>
      <c r="B54" s="85"/>
      <c r="D54" s="217" t="s">
        <v>189</v>
      </c>
      <c r="E54" s="79">
        <v>61.692506459948319</v>
      </c>
      <c r="F54" s="81">
        <v>955</v>
      </c>
      <c r="G54" s="80">
        <v>985</v>
      </c>
      <c r="H54" s="80">
        <v>819</v>
      </c>
      <c r="I54" s="80">
        <v>875</v>
      </c>
      <c r="J54" s="106">
        <v>993</v>
      </c>
      <c r="K54" s="80">
        <v>-38</v>
      </c>
      <c r="L54" s="82">
        <v>-3.8267875125881168</v>
      </c>
    </row>
    <row r="55" spans="1:12" ht="15" customHeight="1" x14ac:dyDescent="0.2">
      <c r="A55" s="86"/>
      <c r="B55" s="85"/>
      <c r="D55" s="217" t="s">
        <v>190</v>
      </c>
      <c r="E55" s="79">
        <v>38.307493540051681</v>
      </c>
      <c r="F55" s="81">
        <v>593</v>
      </c>
      <c r="G55" s="80">
        <v>619</v>
      </c>
      <c r="H55" s="80">
        <v>446</v>
      </c>
      <c r="I55" s="80">
        <v>493</v>
      </c>
      <c r="J55" s="106">
        <v>577</v>
      </c>
      <c r="K55" s="80">
        <v>16</v>
      </c>
      <c r="L55" s="82">
        <v>2.7729636048526864</v>
      </c>
    </row>
    <row r="56" spans="1:12" ht="15" customHeight="1" x14ac:dyDescent="0.2">
      <c r="A56" s="86"/>
      <c r="B56" s="85" t="s">
        <v>191</v>
      </c>
      <c r="E56" s="79">
        <v>70.849584222532926</v>
      </c>
      <c r="F56" s="81">
        <v>38511</v>
      </c>
      <c r="G56" s="80">
        <v>39136</v>
      </c>
      <c r="H56" s="80">
        <v>39188</v>
      </c>
      <c r="I56" s="80">
        <v>39113</v>
      </c>
      <c r="J56" s="106">
        <v>39614</v>
      </c>
      <c r="K56" s="80">
        <v>-1103</v>
      </c>
      <c r="L56" s="82">
        <v>-2.784369162417327</v>
      </c>
    </row>
    <row r="57" spans="1:12" ht="15" customHeight="1" x14ac:dyDescent="0.2">
      <c r="A57" s="86"/>
      <c r="B57" s="85"/>
      <c r="C57" s="54" t="s">
        <v>98</v>
      </c>
      <c r="E57" s="79">
        <v>53.36397392952663</v>
      </c>
      <c r="F57" s="81">
        <v>20551</v>
      </c>
      <c r="G57" s="80">
        <v>20979</v>
      </c>
      <c r="H57" s="80">
        <v>20937</v>
      </c>
      <c r="I57" s="80">
        <v>20980</v>
      </c>
      <c r="J57" s="106">
        <v>21280</v>
      </c>
      <c r="K57" s="80">
        <v>-729</v>
      </c>
      <c r="L57" s="82">
        <v>-3.4257518796992481</v>
      </c>
    </row>
    <row r="58" spans="1:12" ht="15" customHeight="1" x14ac:dyDescent="0.2">
      <c r="A58" s="86"/>
      <c r="B58" s="85"/>
      <c r="C58" s="54" t="s">
        <v>99</v>
      </c>
      <c r="E58" s="79">
        <v>46.63602607047337</v>
      </c>
      <c r="F58" s="81">
        <v>17960</v>
      </c>
      <c r="G58" s="80">
        <v>18157</v>
      </c>
      <c r="H58" s="80">
        <v>18251</v>
      </c>
      <c r="I58" s="80">
        <v>18133</v>
      </c>
      <c r="J58" s="106">
        <v>18334</v>
      </c>
      <c r="K58" s="80">
        <v>-374</v>
      </c>
      <c r="L58" s="82">
        <v>-2.0399258208792408</v>
      </c>
    </row>
    <row r="59" spans="1:12" ht="15" customHeight="1" x14ac:dyDescent="0.2">
      <c r="A59" s="86"/>
      <c r="B59" s="85"/>
      <c r="C59" s="54" t="s">
        <v>97</v>
      </c>
      <c r="D59" s="54" t="s">
        <v>192</v>
      </c>
      <c r="E59" s="79">
        <v>91.550466100594633</v>
      </c>
      <c r="F59" s="81">
        <v>35257</v>
      </c>
      <c r="G59" s="80">
        <v>35835</v>
      </c>
      <c r="H59" s="80">
        <v>35871</v>
      </c>
      <c r="I59" s="80">
        <v>35914</v>
      </c>
      <c r="J59" s="106">
        <v>36362</v>
      </c>
      <c r="K59" s="80">
        <v>-1105</v>
      </c>
      <c r="L59" s="82">
        <v>-3.0388867499037455</v>
      </c>
    </row>
    <row r="60" spans="1:12" ht="15" customHeight="1" x14ac:dyDescent="0.2">
      <c r="A60" s="86"/>
      <c r="B60" s="85"/>
      <c r="D60" s="217" t="s">
        <v>193</v>
      </c>
      <c r="E60" s="79">
        <v>53.96375187905948</v>
      </c>
      <c r="F60" s="81">
        <v>19026</v>
      </c>
      <c r="G60" s="80">
        <v>19432</v>
      </c>
      <c r="H60" s="80">
        <v>19401</v>
      </c>
      <c r="I60" s="80">
        <v>19451</v>
      </c>
      <c r="J60" s="106">
        <v>19718</v>
      </c>
      <c r="K60" s="80">
        <v>-692</v>
      </c>
      <c r="L60" s="82">
        <v>-3.5094837204584644</v>
      </c>
    </row>
    <row r="61" spans="1:12" ht="15" customHeight="1" x14ac:dyDescent="0.2">
      <c r="A61" s="86"/>
      <c r="B61" s="85"/>
      <c r="D61" s="217" t="s">
        <v>194</v>
      </c>
      <c r="E61" s="79">
        <v>46.03624812094052</v>
      </c>
      <c r="F61" s="81">
        <v>16231</v>
      </c>
      <c r="G61" s="80">
        <v>16403</v>
      </c>
      <c r="H61" s="80">
        <v>16470</v>
      </c>
      <c r="I61" s="80">
        <v>16463</v>
      </c>
      <c r="J61" s="106">
        <v>16644</v>
      </c>
      <c r="K61" s="80">
        <v>-413</v>
      </c>
      <c r="L61" s="82">
        <v>-2.4813746695505889</v>
      </c>
    </row>
    <row r="62" spans="1:12" ht="15" customHeight="1" x14ac:dyDescent="0.2">
      <c r="A62" s="86"/>
      <c r="B62" s="85"/>
      <c r="D62" s="54" t="s">
        <v>195</v>
      </c>
      <c r="E62" s="79">
        <v>8.449533899405365</v>
      </c>
      <c r="F62" s="81">
        <v>3254</v>
      </c>
      <c r="G62" s="80">
        <v>3301</v>
      </c>
      <c r="H62" s="80">
        <v>3317</v>
      </c>
      <c r="I62" s="80">
        <v>3199</v>
      </c>
      <c r="J62" s="106">
        <v>3252</v>
      </c>
      <c r="K62" s="80">
        <v>2</v>
      </c>
      <c r="L62" s="82">
        <v>6.1500615006150061E-2</v>
      </c>
    </row>
    <row r="63" spans="1:12" ht="15" customHeight="1" x14ac:dyDescent="0.2">
      <c r="A63" s="86"/>
      <c r="B63" s="85"/>
      <c r="D63" s="217" t="s">
        <v>193</v>
      </c>
      <c r="E63" s="79">
        <v>46.865396435156732</v>
      </c>
      <c r="F63" s="81">
        <v>1525</v>
      </c>
      <c r="G63" s="80">
        <v>1547</v>
      </c>
      <c r="H63" s="80">
        <v>1536</v>
      </c>
      <c r="I63" s="80">
        <v>1529</v>
      </c>
      <c r="J63" s="106">
        <v>1562</v>
      </c>
      <c r="K63" s="80">
        <v>-37</v>
      </c>
      <c r="L63" s="82">
        <v>-2.3687580025608193</v>
      </c>
    </row>
    <row r="64" spans="1:12" ht="15" customHeight="1" x14ac:dyDescent="0.2">
      <c r="A64" s="86"/>
      <c r="B64" s="85"/>
      <c r="D64" s="217" t="s">
        <v>194</v>
      </c>
      <c r="E64" s="79">
        <v>53.134603564843268</v>
      </c>
      <c r="F64" s="81">
        <v>1729</v>
      </c>
      <c r="G64" s="80">
        <v>1754</v>
      </c>
      <c r="H64" s="80">
        <v>1781</v>
      </c>
      <c r="I64" s="80">
        <v>1670</v>
      </c>
      <c r="J64" s="106">
        <v>1690</v>
      </c>
      <c r="K64" s="80">
        <v>39</v>
      </c>
      <c r="L64" s="82">
        <v>2.3076923076923075</v>
      </c>
    </row>
    <row r="65" spans="1:12" ht="15" customHeight="1" x14ac:dyDescent="0.2">
      <c r="A65" s="86"/>
      <c r="B65" s="85" t="s">
        <v>196</v>
      </c>
      <c r="E65" s="79">
        <v>12.322466701008169</v>
      </c>
      <c r="F65" s="81">
        <v>6698</v>
      </c>
      <c r="G65" s="80">
        <v>6764</v>
      </c>
      <c r="H65" s="80">
        <v>6727</v>
      </c>
      <c r="I65" s="80">
        <v>6710</v>
      </c>
      <c r="J65" s="106">
        <v>6742</v>
      </c>
      <c r="K65" s="80">
        <v>-44</v>
      </c>
      <c r="L65" s="82">
        <v>-0.65262533372886389</v>
      </c>
    </row>
    <row r="66" spans="1:12" ht="15" customHeight="1" x14ac:dyDescent="0.2">
      <c r="A66" s="86"/>
      <c r="B66" s="85"/>
      <c r="C66" s="54" t="s">
        <v>98</v>
      </c>
      <c r="E66" s="79">
        <v>51.015228426395936</v>
      </c>
      <c r="F66" s="81">
        <v>3417</v>
      </c>
      <c r="G66" s="80">
        <v>3463</v>
      </c>
      <c r="H66" s="80">
        <v>3439</v>
      </c>
      <c r="I66" s="80">
        <v>3445</v>
      </c>
      <c r="J66" s="106">
        <v>3470</v>
      </c>
      <c r="K66" s="80">
        <v>-53</v>
      </c>
      <c r="L66" s="82">
        <v>-1.5273775216138328</v>
      </c>
    </row>
    <row r="67" spans="1:12" ht="15" customHeight="1" x14ac:dyDescent="0.2">
      <c r="A67" s="86"/>
      <c r="B67" s="85"/>
      <c r="C67" s="54" t="s">
        <v>99</v>
      </c>
      <c r="E67" s="79">
        <v>48.984771573604064</v>
      </c>
      <c r="F67" s="81">
        <v>3281</v>
      </c>
      <c r="G67" s="80">
        <v>3301</v>
      </c>
      <c r="H67" s="80">
        <v>3288</v>
      </c>
      <c r="I67" s="80">
        <v>3265</v>
      </c>
      <c r="J67" s="106">
        <v>3272</v>
      </c>
      <c r="K67" s="80">
        <v>9</v>
      </c>
      <c r="L67" s="82">
        <v>0.27506112469437655</v>
      </c>
    </row>
    <row r="68" spans="1:12" ht="15" customHeight="1" x14ac:dyDescent="0.2">
      <c r="A68" s="86"/>
      <c r="B68" s="85"/>
      <c r="C68" s="54" t="s">
        <v>97</v>
      </c>
      <c r="D68" s="54" t="s">
        <v>197</v>
      </c>
      <c r="E68" s="79">
        <v>20.498656315318005</v>
      </c>
      <c r="F68" s="81">
        <v>1373</v>
      </c>
      <c r="G68" s="80">
        <v>1341</v>
      </c>
      <c r="H68" s="80">
        <v>1314</v>
      </c>
      <c r="I68" s="80">
        <v>1291</v>
      </c>
      <c r="J68" s="106">
        <v>1281</v>
      </c>
      <c r="K68" s="80">
        <v>92</v>
      </c>
      <c r="L68" s="82">
        <v>7.1818891491022638</v>
      </c>
    </row>
    <row r="69" spans="1:12" ht="15" customHeight="1" x14ac:dyDescent="0.2">
      <c r="A69" s="86"/>
      <c r="B69" s="85"/>
      <c r="D69" s="217" t="s">
        <v>193</v>
      </c>
      <c r="E69" s="79">
        <v>52.439912600145668</v>
      </c>
      <c r="F69" s="81">
        <v>720</v>
      </c>
      <c r="G69" s="80">
        <v>704</v>
      </c>
      <c r="H69" s="80">
        <v>688</v>
      </c>
      <c r="I69" s="80">
        <v>689</v>
      </c>
      <c r="J69" s="106">
        <v>674</v>
      </c>
      <c r="K69" s="80">
        <v>46</v>
      </c>
      <c r="L69" s="82">
        <v>6.8249258160237387</v>
      </c>
    </row>
    <row r="70" spans="1:12" ht="15" customHeight="1" x14ac:dyDescent="0.2">
      <c r="A70" s="86"/>
      <c r="B70" s="85"/>
      <c r="D70" s="217" t="s">
        <v>194</v>
      </c>
      <c r="E70" s="79">
        <v>47.560087399854332</v>
      </c>
      <c r="F70" s="81">
        <v>653</v>
      </c>
      <c r="G70" s="80">
        <v>637</v>
      </c>
      <c r="H70" s="80">
        <v>626</v>
      </c>
      <c r="I70" s="80">
        <v>602</v>
      </c>
      <c r="J70" s="106">
        <v>607</v>
      </c>
      <c r="K70" s="80">
        <v>46</v>
      </c>
      <c r="L70" s="82">
        <v>7.5782537067545306</v>
      </c>
    </row>
    <row r="71" spans="1:12" ht="15" customHeight="1" x14ac:dyDescent="0.2">
      <c r="A71" s="86"/>
      <c r="B71" s="85"/>
      <c r="D71" s="54" t="s">
        <v>198</v>
      </c>
      <c r="E71" s="79">
        <v>70.334428187518668</v>
      </c>
      <c r="F71" s="81">
        <v>4711</v>
      </c>
      <c r="G71" s="80">
        <v>4809</v>
      </c>
      <c r="H71" s="80">
        <v>4811</v>
      </c>
      <c r="I71" s="80">
        <v>4816</v>
      </c>
      <c r="J71" s="106">
        <v>4843</v>
      </c>
      <c r="K71" s="80">
        <v>-132</v>
      </c>
      <c r="L71" s="82">
        <v>-2.7255833161263681</v>
      </c>
    </row>
    <row r="72" spans="1:12" ht="15" customHeight="1" x14ac:dyDescent="0.2">
      <c r="A72" s="86"/>
      <c r="B72" s="85"/>
      <c r="D72" s="217" t="s">
        <v>193</v>
      </c>
      <c r="E72" s="79">
        <v>48.715771598386752</v>
      </c>
      <c r="F72" s="81">
        <v>2295</v>
      </c>
      <c r="G72" s="80">
        <v>2355</v>
      </c>
      <c r="H72" s="80">
        <v>2357</v>
      </c>
      <c r="I72" s="80">
        <v>2358</v>
      </c>
      <c r="J72" s="106">
        <v>2380</v>
      </c>
      <c r="K72" s="80">
        <v>-85</v>
      </c>
      <c r="L72" s="82">
        <v>-3.5714285714285716</v>
      </c>
    </row>
    <row r="73" spans="1:12" ht="15" customHeight="1" x14ac:dyDescent="0.2">
      <c r="A73" s="86"/>
      <c r="B73" s="85"/>
      <c r="D73" s="217" t="s">
        <v>194</v>
      </c>
      <c r="E73" s="79">
        <v>51.284228401613248</v>
      </c>
      <c r="F73" s="81">
        <v>2416</v>
      </c>
      <c r="G73" s="80">
        <v>2454</v>
      </c>
      <c r="H73" s="80">
        <v>2454</v>
      </c>
      <c r="I73" s="80">
        <v>2458</v>
      </c>
      <c r="J73" s="106">
        <v>2463</v>
      </c>
      <c r="K73" s="80">
        <v>-47</v>
      </c>
      <c r="L73" s="82">
        <v>-1.9082419813235891</v>
      </c>
    </row>
    <row r="74" spans="1:12" ht="15" customHeight="1" x14ac:dyDescent="0.2">
      <c r="A74" s="86"/>
      <c r="B74" s="85"/>
      <c r="D74" s="54" t="s">
        <v>199</v>
      </c>
      <c r="E74" s="79">
        <v>9.1669154971633322</v>
      </c>
      <c r="F74" s="81">
        <v>614</v>
      </c>
      <c r="G74" s="80">
        <v>614</v>
      </c>
      <c r="H74" s="80">
        <v>602</v>
      </c>
      <c r="I74" s="80">
        <v>603</v>
      </c>
      <c r="J74" s="106">
        <v>618</v>
      </c>
      <c r="K74" s="80">
        <v>-4</v>
      </c>
      <c r="L74" s="82">
        <v>-0.6472491909385113</v>
      </c>
    </row>
    <row r="75" spans="1:12" ht="15" customHeight="1" x14ac:dyDescent="0.2">
      <c r="A75" s="86"/>
      <c r="B75" s="85"/>
      <c r="D75" s="217" t="s">
        <v>193</v>
      </c>
      <c r="E75" s="79">
        <v>65.472312703583057</v>
      </c>
      <c r="F75" s="81">
        <v>402</v>
      </c>
      <c r="G75" s="80">
        <v>404</v>
      </c>
      <c r="H75" s="80">
        <v>394</v>
      </c>
      <c r="I75" s="80">
        <v>398</v>
      </c>
      <c r="J75" s="106">
        <v>416</v>
      </c>
      <c r="K75" s="80">
        <v>-14</v>
      </c>
      <c r="L75" s="82">
        <v>-3.3653846153846154</v>
      </c>
    </row>
    <row r="76" spans="1:12" ht="15" customHeight="1" x14ac:dyDescent="0.2">
      <c r="A76" s="86"/>
      <c r="B76" s="85"/>
      <c r="D76" s="217" t="s">
        <v>194</v>
      </c>
      <c r="E76" s="79">
        <v>34.527687296416936</v>
      </c>
      <c r="F76" s="81">
        <v>212</v>
      </c>
      <c r="G76" s="80">
        <v>210</v>
      </c>
      <c r="H76" s="80">
        <v>208</v>
      </c>
      <c r="I76" s="80">
        <v>205</v>
      </c>
      <c r="J76" s="106">
        <v>202</v>
      </c>
      <c r="K76" s="80">
        <v>10</v>
      </c>
      <c r="L76" s="82">
        <v>4.9504950495049505</v>
      </c>
    </row>
    <row r="77" spans="1:12" ht="15" customHeight="1" x14ac:dyDescent="0.2">
      <c r="A77" s="86"/>
      <c r="B77" s="85" t="s">
        <v>200</v>
      </c>
      <c r="E77" s="79">
        <v>8.1978070498197066</v>
      </c>
      <c r="F77" s="81">
        <v>4456</v>
      </c>
      <c r="G77" s="80">
        <v>4644</v>
      </c>
      <c r="H77" s="80">
        <v>4543</v>
      </c>
      <c r="I77" s="80">
        <v>4527</v>
      </c>
      <c r="J77" s="106">
        <v>4512</v>
      </c>
      <c r="K77" s="80">
        <v>-56</v>
      </c>
      <c r="L77" s="82">
        <v>-1.2411347517730495</v>
      </c>
    </row>
    <row r="78" spans="1:12" ht="15" customHeight="1" x14ac:dyDescent="0.2">
      <c r="A78" s="86"/>
      <c r="B78" s="85"/>
      <c r="C78" s="54" t="s">
        <v>98</v>
      </c>
      <c r="E78" s="79">
        <v>60.368043087971273</v>
      </c>
      <c r="F78" s="81">
        <v>2690</v>
      </c>
      <c r="G78" s="80">
        <v>2838</v>
      </c>
      <c r="H78" s="80">
        <v>2743</v>
      </c>
      <c r="I78" s="80">
        <v>2721</v>
      </c>
      <c r="J78" s="106">
        <v>2689</v>
      </c>
      <c r="K78" s="80">
        <v>1</v>
      </c>
      <c r="L78" s="82">
        <v>3.718854592785422E-2</v>
      </c>
    </row>
    <row r="79" spans="1:12" ht="15" customHeight="1" x14ac:dyDescent="0.2">
      <c r="A79" s="89"/>
      <c r="B79" s="90"/>
      <c r="C79" s="132" t="s">
        <v>99</v>
      </c>
      <c r="D79" s="132"/>
      <c r="E79" s="91">
        <v>39.631956912028727</v>
      </c>
      <c r="F79" s="109">
        <v>1766</v>
      </c>
      <c r="G79" s="110">
        <v>1806</v>
      </c>
      <c r="H79" s="110">
        <v>1800</v>
      </c>
      <c r="I79" s="110">
        <v>1806</v>
      </c>
      <c r="J79" s="111">
        <v>1823</v>
      </c>
      <c r="K79" s="110">
        <v>-57</v>
      </c>
      <c r="L79" s="112">
        <v>-3.126714207350521</v>
      </c>
    </row>
    <row r="80" spans="1:12" s="114" customFormat="1" ht="11.25" customHeight="1" x14ac:dyDescent="0.15">
      <c r="L80" s="115" t="s">
        <v>35</v>
      </c>
    </row>
    <row r="81" spans="1:12" s="87" customFormat="1" ht="12.75" customHeight="1" x14ac:dyDescent="0.2">
      <c r="A81" s="114" t="s">
        <v>201</v>
      </c>
    </row>
    <row r="82" spans="1:12" s="87" customFormat="1" ht="12.75" customHeight="1" x14ac:dyDescent="0.2">
      <c r="A82" s="114" t="s">
        <v>202</v>
      </c>
      <c r="B82" s="227"/>
      <c r="C82" s="227"/>
      <c r="D82" s="227"/>
      <c r="E82" s="227"/>
      <c r="F82" s="227"/>
      <c r="G82" s="227"/>
      <c r="H82" s="227"/>
      <c r="I82" s="227"/>
      <c r="J82" s="227"/>
      <c r="K82" s="227"/>
      <c r="L82" s="227"/>
    </row>
    <row r="83" spans="1:12" s="87" customFormat="1" ht="12.75" customHeight="1" x14ac:dyDescent="0.2">
      <c r="A83" s="114" t="s">
        <v>203</v>
      </c>
    </row>
    <row r="84" spans="1:12" s="87" customFormat="1" ht="12.75" customHeight="1" x14ac:dyDescent="0.2">
      <c r="A84" s="114" t="s">
        <v>204</v>
      </c>
    </row>
    <row r="85" spans="1:12" s="87" customFormat="1" ht="21" customHeight="1" x14ac:dyDescent="0.2">
      <c r="A85" s="117" t="s">
        <v>115</v>
      </c>
      <c r="B85" s="117"/>
      <c r="C85" s="117"/>
      <c r="D85" s="117"/>
      <c r="E85" s="117"/>
      <c r="F85" s="117"/>
      <c r="G85" s="117"/>
      <c r="H85" s="117"/>
      <c r="I85" s="117"/>
      <c r="J85" s="117"/>
      <c r="K85" s="117"/>
      <c r="L85" s="117"/>
    </row>
    <row r="86" spans="1:12" s="114" customFormat="1" ht="12.75" customHeight="1" x14ac:dyDescent="0.15">
      <c r="A86" s="117" t="s">
        <v>205</v>
      </c>
      <c r="B86" s="117"/>
      <c r="C86" s="117"/>
      <c r="D86" s="117"/>
      <c r="E86" s="117"/>
      <c r="F86" s="117"/>
      <c r="G86" s="117"/>
      <c r="H86" s="117"/>
      <c r="I86" s="117"/>
      <c r="J86" s="117"/>
      <c r="K86" s="117"/>
      <c r="L86" s="117"/>
    </row>
    <row r="87" spans="1:12" s="87" customFormat="1" ht="12.75" customHeight="1" x14ac:dyDescent="0.2"/>
    <row r="88" spans="1:12" s="87" customFormat="1" ht="12.75" customHeight="1" x14ac:dyDescent="0.2"/>
    <row r="89" spans="1:12" ht="12.75" customHeight="1" x14ac:dyDescent="0.2">
      <c r="E89" s="54"/>
      <c r="F89" s="54"/>
      <c r="G89" s="54"/>
      <c r="H89" s="54"/>
      <c r="I89" s="54"/>
      <c r="J89" s="54"/>
      <c r="K89" s="228"/>
      <c r="L89" s="54"/>
    </row>
    <row r="90" spans="1:12" ht="12.75" customHeight="1" x14ac:dyDescent="0.2">
      <c r="E90" s="54"/>
      <c r="F90" s="54"/>
      <c r="G90" s="54"/>
      <c r="H90" s="54"/>
      <c r="I90" s="54"/>
      <c r="J90" s="54"/>
      <c r="K90" s="228"/>
      <c r="L90" s="54"/>
    </row>
    <row r="91" spans="1:12" ht="15.95" customHeight="1" x14ac:dyDescent="0.2">
      <c r="E91" s="54"/>
      <c r="F91" s="54"/>
      <c r="G91" s="54"/>
      <c r="H91" s="54"/>
      <c r="I91" s="54"/>
      <c r="J91" s="54"/>
      <c r="K91" s="228"/>
      <c r="L91" s="54"/>
    </row>
    <row r="92" spans="1:12" ht="15.95" customHeight="1" x14ac:dyDescent="0.2">
      <c r="E92" s="54"/>
      <c r="F92" s="54"/>
      <c r="G92" s="54"/>
      <c r="H92" s="54"/>
      <c r="I92" s="54"/>
      <c r="J92" s="54"/>
      <c r="K92" s="228"/>
      <c r="L92" s="54"/>
    </row>
    <row r="93" spans="1:12" ht="15.95" customHeight="1" x14ac:dyDescent="0.2">
      <c r="E93" s="54"/>
      <c r="F93" s="54"/>
      <c r="G93" s="54"/>
      <c r="H93" s="54"/>
      <c r="I93" s="54"/>
      <c r="J93" s="54"/>
      <c r="K93" s="228"/>
      <c r="L93" s="54"/>
    </row>
    <row r="94" spans="1:12" ht="15.95" customHeight="1" x14ac:dyDescent="0.2">
      <c r="E94" s="54"/>
      <c r="F94" s="54"/>
      <c r="G94" s="54"/>
      <c r="H94" s="54"/>
      <c r="I94" s="54"/>
      <c r="J94" s="54"/>
      <c r="K94" s="228"/>
      <c r="L94" s="54"/>
    </row>
    <row r="95" spans="1:12" ht="15.95" customHeight="1" x14ac:dyDescent="0.2">
      <c r="E95" s="54"/>
      <c r="F95" s="54"/>
      <c r="G95" s="54"/>
      <c r="H95" s="54"/>
      <c r="I95" s="54"/>
      <c r="J95" s="54"/>
      <c r="K95" s="228"/>
      <c r="L95" s="54"/>
    </row>
    <row r="96" spans="1:12" ht="15.95" customHeight="1" x14ac:dyDescent="0.2">
      <c r="E96" s="54"/>
      <c r="F96" s="54"/>
      <c r="G96" s="54"/>
      <c r="H96" s="54"/>
      <c r="I96" s="54"/>
      <c r="J96" s="54"/>
      <c r="K96" s="228"/>
      <c r="L96" s="54"/>
    </row>
    <row r="97" spans="11:11" s="54" customFormat="1" ht="15.95" customHeight="1" x14ac:dyDescent="0.2">
      <c r="K97" s="228"/>
    </row>
    <row r="98" spans="11:11" s="54" customFormat="1" ht="15.95" customHeight="1" x14ac:dyDescent="0.2">
      <c r="K98" s="228"/>
    </row>
    <row r="99" spans="11:11" s="54" customFormat="1" ht="15.95" customHeight="1" x14ac:dyDescent="0.2">
      <c r="K99" s="228"/>
    </row>
    <row r="100" spans="11:11" s="54" customFormat="1" ht="15.95" customHeight="1" x14ac:dyDescent="0.2">
      <c r="K100" s="228"/>
    </row>
    <row r="101" spans="11:11" s="54" customFormat="1" ht="15.95" customHeight="1" x14ac:dyDescent="0.2">
      <c r="K101" s="228"/>
    </row>
    <row r="102" spans="11:11" s="54" customFormat="1" ht="15.95" customHeight="1" x14ac:dyDescent="0.2">
      <c r="K102" s="228"/>
    </row>
    <row r="103" spans="11:11" s="54" customFormat="1" ht="15.95" customHeight="1" x14ac:dyDescent="0.2">
      <c r="K103" s="228"/>
    </row>
    <row r="104" spans="11:11" s="54" customFormat="1" ht="15.95" customHeight="1" x14ac:dyDescent="0.2">
      <c r="K104" s="228"/>
    </row>
    <row r="105" spans="11:11" s="54" customFormat="1" ht="15.95" customHeight="1" x14ac:dyDescent="0.2">
      <c r="K105" s="228"/>
    </row>
    <row r="106" spans="11:11" s="54" customFormat="1" ht="15.95" customHeight="1" x14ac:dyDescent="0.2">
      <c r="K106" s="228"/>
    </row>
    <row r="107" spans="11:11" s="54" customFormat="1" ht="15.95" customHeight="1" x14ac:dyDescent="0.2">
      <c r="K107" s="228"/>
    </row>
    <row r="108" spans="11:11" s="54" customFormat="1" ht="15.95" customHeight="1" x14ac:dyDescent="0.2">
      <c r="K108" s="228"/>
    </row>
    <row r="109" spans="11:11" s="54" customFormat="1" ht="15.95" customHeight="1" x14ac:dyDescent="0.2">
      <c r="K109" s="228"/>
    </row>
    <row r="110" spans="11:11" s="54" customFormat="1" ht="15.95" customHeight="1" x14ac:dyDescent="0.2">
      <c r="K110" s="228"/>
    </row>
    <row r="111" spans="11:11" s="54" customFormat="1" ht="15.95" customHeight="1" x14ac:dyDescent="0.2">
      <c r="K111" s="228"/>
    </row>
    <row r="112" spans="11:11" s="54" customFormat="1" ht="15.95" customHeight="1" x14ac:dyDescent="0.2">
      <c r="K112" s="228"/>
    </row>
    <row r="113" spans="11:11" s="54" customFormat="1" ht="15.95" customHeight="1" x14ac:dyDescent="0.2">
      <c r="K113" s="228"/>
    </row>
    <row r="114" spans="11:11" s="54" customFormat="1" ht="15.95" customHeight="1" x14ac:dyDescent="0.2">
      <c r="K114" s="228"/>
    </row>
    <row r="115" spans="11:11" s="54" customFormat="1" ht="15.95" customHeight="1" x14ac:dyDescent="0.2">
      <c r="K115" s="228"/>
    </row>
    <row r="116" spans="11:11" s="54" customFormat="1" ht="15.95" customHeight="1" x14ac:dyDescent="0.2">
      <c r="K116" s="228"/>
    </row>
    <row r="117" spans="11:11" s="54" customFormat="1" ht="15.95" customHeight="1" x14ac:dyDescent="0.2">
      <c r="K117" s="228"/>
    </row>
    <row r="118" spans="11:11" s="54" customFormat="1" ht="15.95" customHeight="1" x14ac:dyDescent="0.2">
      <c r="K118" s="228"/>
    </row>
    <row r="119" spans="11:11" s="54" customFormat="1" ht="15.95" customHeight="1" x14ac:dyDescent="0.2">
      <c r="K119" s="228"/>
    </row>
    <row r="120" spans="11:11" s="54" customFormat="1" ht="15.95" customHeight="1" x14ac:dyDescent="0.2">
      <c r="K120" s="228"/>
    </row>
    <row r="121" spans="11:11" s="54" customFormat="1" ht="15.95" customHeight="1" x14ac:dyDescent="0.2">
      <c r="K121" s="228"/>
    </row>
    <row r="122" spans="11:11" s="54" customFormat="1" ht="15.95" customHeight="1" x14ac:dyDescent="0.2">
      <c r="K122" s="228"/>
    </row>
    <row r="123" spans="11:11" s="54" customFormat="1" ht="15.95" customHeight="1" x14ac:dyDescent="0.2">
      <c r="K123" s="228"/>
    </row>
    <row r="124" spans="11:11" s="54" customFormat="1" ht="15.95" customHeight="1" x14ac:dyDescent="0.2">
      <c r="K124" s="228"/>
    </row>
    <row r="125" spans="11:11" s="54" customFormat="1" ht="15.95" customHeight="1" x14ac:dyDescent="0.2">
      <c r="K125" s="228"/>
    </row>
    <row r="126" spans="11:11" s="54" customFormat="1" ht="15.95" customHeight="1" x14ac:dyDescent="0.2">
      <c r="K126" s="228"/>
    </row>
    <row r="127" spans="11:11" s="54" customFormat="1" ht="15.95" customHeight="1" x14ac:dyDescent="0.2">
      <c r="K127" s="228"/>
    </row>
    <row r="128" spans="11:11" s="54" customFormat="1" ht="15.95" customHeight="1" x14ac:dyDescent="0.2">
      <c r="K128" s="228"/>
    </row>
    <row r="129" spans="11:11" s="54" customFormat="1" ht="15.95" customHeight="1" x14ac:dyDescent="0.2">
      <c r="K129" s="228"/>
    </row>
    <row r="130" spans="11:11" s="54" customFormat="1" ht="15.95" customHeight="1" x14ac:dyDescent="0.2">
      <c r="K130" s="228"/>
    </row>
    <row r="131" spans="11:11" s="54" customFormat="1" ht="15.95" customHeight="1" x14ac:dyDescent="0.2">
      <c r="K131" s="228"/>
    </row>
    <row r="132" spans="11:11" s="54" customFormat="1" ht="15.95" customHeight="1" x14ac:dyDescent="0.2">
      <c r="K132" s="228"/>
    </row>
    <row r="133" spans="11:11" s="54" customFormat="1" ht="15.95" customHeight="1" x14ac:dyDescent="0.2">
      <c r="K133" s="228"/>
    </row>
    <row r="134" spans="11:11" s="54" customFormat="1" ht="15.95" customHeight="1" x14ac:dyDescent="0.2">
      <c r="K134" s="228"/>
    </row>
    <row r="135" spans="11:11" s="54" customFormat="1" ht="15.95" customHeight="1" x14ac:dyDescent="0.2">
      <c r="K135" s="228"/>
    </row>
    <row r="136" spans="11:11" s="54" customFormat="1" ht="15.95" customHeight="1" x14ac:dyDescent="0.2">
      <c r="K136" s="228"/>
    </row>
    <row r="137" spans="11:11" s="54" customFormat="1" ht="15.95" customHeight="1" x14ac:dyDescent="0.2">
      <c r="K137" s="228"/>
    </row>
    <row r="138" spans="11:11" s="54" customFormat="1" ht="15.95" customHeight="1" x14ac:dyDescent="0.2">
      <c r="K138" s="228"/>
    </row>
    <row r="139" spans="11:11" s="54" customFormat="1" ht="15.95" customHeight="1" x14ac:dyDescent="0.2">
      <c r="K139" s="228"/>
    </row>
    <row r="140" spans="11:11" s="54" customFormat="1" ht="15.95" customHeight="1" x14ac:dyDescent="0.2">
      <c r="K140" s="228"/>
    </row>
    <row r="141" spans="11:11" s="54" customFormat="1" ht="15.95" customHeight="1" x14ac:dyDescent="0.2">
      <c r="K141" s="228"/>
    </row>
    <row r="142" spans="11:11" s="54" customFormat="1" ht="15.95" customHeight="1" x14ac:dyDescent="0.2">
      <c r="K142" s="228"/>
    </row>
    <row r="143" spans="11:11" s="54" customFormat="1" ht="15.95" customHeight="1" x14ac:dyDescent="0.2">
      <c r="K143" s="228"/>
    </row>
    <row r="144" spans="11:11" s="54" customFormat="1" ht="15.95" customHeight="1" x14ac:dyDescent="0.2">
      <c r="K144" s="228"/>
    </row>
    <row r="145" spans="11:11" s="54" customFormat="1" ht="15.95" customHeight="1" x14ac:dyDescent="0.2">
      <c r="K145" s="228"/>
    </row>
    <row r="146" spans="11:11" s="54" customFormat="1" ht="15.95" customHeight="1" x14ac:dyDescent="0.2">
      <c r="K146" s="228"/>
    </row>
    <row r="147" spans="11:11" s="54" customFormat="1" ht="15.95" customHeight="1" x14ac:dyDescent="0.2">
      <c r="K147" s="228"/>
    </row>
    <row r="148" spans="11:11" s="54" customFormat="1" ht="15.95" customHeight="1" x14ac:dyDescent="0.2">
      <c r="K148" s="228"/>
    </row>
    <row r="149" spans="11:11" s="54" customFormat="1" ht="15.95" customHeight="1" x14ac:dyDescent="0.2">
      <c r="K149" s="228"/>
    </row>
    <row r="150" spans="11:11" s="54" customFormat="1" ht="15.95" customHeight="1" x14ac:dyDescent="0.2">
      <c r="K150" s="228"/>
    </row>
    <row r="151" spans="11:11" s="54" customFormat="1" ht="15.95" customHeight="1" x14ac:dyDescent="0.2">
      <c r="K151" s="228"/>
    </row>
    <row r="152" spans="11:11" s="54" customFormat="1" ht="15.95" customHeight="1" x14ac:dyDescent="0.2">
      <c r="K152" s="228"/>
    </row>
    <row r="153" spans="11:11" s="54" customFormat="1" ht="15.95" customHeight="1" x14ac:dyDescent="0.2">
      <c r="K153" s="228"/>
    </row>
    <row r="154" spans="11:11" s="54" customFormat="1" ht="15.95" customHeight="1" x14ac:dyDescent="0.2">
      <c r="K154" s="228"/>
    </row>
    <row r="155" spans="11:11" s="54" customFormat="1" ht="15.95" customHeight="1" x14ac:dyDescent="0.2">
      <c r="K155" s="228"/>
    </row>
    <row r="156" spans="11:11" s="54" customFormat="1" ht="15.95" customHeight="1" x14ac:dyDescent="0.2">
      <c r="K156" s="228"/>
    </row>
    <row r="157" spans="11:11" s="54" customFormat="1" ht="15.95" customHeight="1" x14ac:dyDescent="0.2">
      <c r="K157" s="228"/>
    </row>
    <row r="158" spans="11:11" s="54" customFormat="1" ht="15.95" customHeight="1" x14ac:dyDescent="0.2">
      <c r="K158" s="228"/>
    </row>
    <row r="159" spans="11:11" s="54" customFormat="1" ht="15.95" customHeight="1" x14ac:dyDescent="0.2">
      <c r="K159" s="228"/>
    </row>
    <row r="160" spans="11:11" s="54" customFormat="1" ht="15.95" customHeight="1" x14ac:dyDescent="0.2">
      <c r="K160" s="228"/>
    </row>
    <row r="161" spans="11:11" s="54" customFormat="1" ht="15.95" customHeight="1" x14ac:dyDescent="0.2">
      <c r="K161" s="228"/>
    </row>
    <row r="162" spans="11:11" s="54" customFormat="1" ht="15.95" customHeight="1" x14ac:dyDescent="0.2">
      <c r="K162" s="228"/>
    </row>
    <row r="163" spans="11:11" s="54" customFormat="1" ht="15.95" customHeight="1" x14ac:dyDescent="0.2">
      <c r="K163" s="228"/>
    </row>
    <row r="164" spans="11:11" s="54" customFormat="1" ht="15.95" customHeight="1" x14ac:dyDescent="0.2">
      <c r="K164" s="228"/>
    </row>
    <row r="165" spans="11:11" s="54" customFormat="1" ht="15.95" customHeight="1" x14ac:dyDescent="0.2">
      <c r="K165" s="228"/>
    </row>
    <row r="166" spans="11:11" s="54" customFormat="1" ht="15.95" customHeight="1" x14ac:dyDescent="0.2">
      <c r="K166" s="228"/>
    </row>
    <row r="167" spans="11:11" s="54" customFormat="1" ht="15.95" customHeight="1" x14ac:dyDescent="0.2">
      <c r="K167" s="228"/>
    </row>
    <row r="168" spans="11:11" s="54" customFormat="1" ht="15.95" customHeight="1" x14ac:dyDescent="0.2">
      <c r="K168" s="228"/>
    </row>
    <row r="169" spans="11:11" s="54" customFormat="1" ht="15.95" customHeight="1" x14ac:dyDescent="0.2">
      <c r="K169" s="228"/>
    </row>
    <row r="170" spans="11:11" s="54" customFormat="1" ht="15.95" customHeight="1" x14ac:dyDescent="0.2">
      <c r="K170" s="228"/>
    </row>
    <row r="171" spans="11:11" s="54" customFormat="1" ht="15.95" customHeight="1" x14ac:dyDescent="0.2">
      <c r="K171" s="228"/>
    </row>
    <row r="172" spans="11:11" s="54" customFormat="1" ht="15.95" customHeight="1" x14ac:dyDescent="0.2">
      <c r="K172" s="228"/>
    </row>
    <row r="173" spans="11:11" s="54" customFormat="1" ht="15.95" customHeight="1" x14ac:dyDescent="0.2">
      <c r="K173" s="228"/>
    </row>
    <row r="174" spans="11:11" s="54" customFormat="1" ht="15.95" customHeight="1" x14ac:dyDescent="0.2">
      <c r="K174" s="228"/>
    </row>
    <row r="175" spans="11:11" s="54" customFormat="1" ht="15.95" customHeight="1" x14ac:dyDescent="0.2">
      <c r="K175" s="228"/>
    </row>
    <row r="176" spans="11:11" s="54" customFormat="1" ht="15.95" customHeight="1" x14ac:dyDescent="0.2">
      <c r="K176" s="228"/>
    </row>
    <row r="177" spans="11:11" s="54" customFormat="1" ht="15.95" customHeight="1" x14ac:dyDescent="0.2">
      <c r="K177" s="228"/>
    </row>
    <row r="178" spans="11:11" s="54" customFormat="1" ht="15.95" customHeight="1" x14ac:dyDescent="0.2">
      <c r="K178" s="228"/>
    </row>
    <row r="179" spans="11:11" s="54" customFormat="1" ht="15.95" customHeight="1" x14ac:dyDescent="0.2">
      <c r="K179" s="228"/>
    </row>
    <row r="180" spans="11:11" s="54" customFormat="1" ht="15.95" customHeight="1" x14ac:dyDescent="0.2">
      <c r="K180" s="228"/>
    </row>
    <row r="181" spans="11:11" s="54" customFormat="1" ht="15.95" customHeight="1" x14ac:dyDescent="0.2">
      <c r="K181" s="228"/>
    </row>
    <row r="182" spans="11:11" s="54" customFormat="1" ht="15.95" customHeight="1" x14ac:dyDescent="0.2">
      <c r="K182" s="228"/>
    </row>
    <row r="183" spans="11:11" s="54" customFormat="1" ht="15.95" customHeight="1" x14ac:dyDescent="0.2">
      <c r="K183" s="228"/>
    </row>
    <row r="184" spans="11:11" s="54" customFormat="1" ht="15.95" customHeight="1" x14ac:dyDescent="0.2">
      <c r="K184" s="228"/>
    </row>
    <row r="185" spans="11:11" s="54" customFormat="1" ht="15.95" customHeight="1" x14ac:dyDescent="0.2">
      <c r="K185" s="228"/>
    </row>
    <row r="186" spans="11:11" s="54" customFormat="1" ht="15.95" customHeight="1" x14ac:dyDescent="0.2">
      <c r="K186" s="228"/>
    </row>
    <row r="187" spans="11:11" s="54" customFormat="1" ht="15.95" customHeight="1" x14ac:dyDescent="0.2">
      <c r="K187" s="228"/>
    </row>
    <row r="188" spans="11:11" s="54" customFormat="1" ht="15.95" customHeight="1" x14ac:dyDescent="0.2">
      <c r="K188" s="228"/>
    </row>
    <row r="189" spans="11:11" s="54" customFormat="1" ht="15.95" customHeight="1" x14ac:dyDescent="0.2">
      <c r="K189" s="228"/>
    </row>
    <row r="190" spans="11:11" s="54" customFormat="1" ht="15.95" customHeight="1" x14ac:dyDescent="0.2">
      <c r="K190" s="228"/>
    </row>
    <row r="191" spans="11:11" s="54" customFormat="1" ht="15.95" customHeight="1" x14ac:dyDescent="0.2">
      <c r="K191" s="228"/>
    </row>
    <row r="192" spans="11:11" s="54" customFormat="1" ht="15.95" customHeight="1" x14ac:dyDescent="0.2">
      <c r="K192" s="228"/>
    </row>
    <row r="193" spans="11:11" s="54" customFormat="1" ht="15.95" customHeight="1" x14ac:dyDescent="0.2">
      <c r="K193" s="228"/>
    </row>
    <row r="194" spans="11:11" s="54" customFormat="1" ht="15.95" customHeight="1" x14ac:dyDescent="0.2">
      <c r="K194" s="228"/>
    </row>
    <row r="195" spans="11:11" s="54" customFormat="1" ht="15.95" customHeight="1" x14ac:dyDescent="0.2">
      <c r="K195" s="228"/>
    </row>
    <row r="196" spans="11:11" s="54" customFormat="1" ht="15.95" customHeight="1" x14ac:dyDescent="0.2">
      <c r="K196" s="228"/>
    </row>
    <row r="197" spans="11:11" s="54" customFormat="1" ht="15.95" customHeight="1" x14ac:dyDescent="0.2">
      <c r="K197" s="228"/>
    </row>
    <row r="198" spans="11:11" s="54" customFormat="1" ht="15.95" customHeight="1" x14ac:dyDescent="0.2">
      <c r="K198" s="228"/>
    </row>
    <row r="199" spans="11:11" s="54" customFormat="1" ht="15.95" customHeight="1" x14ac:dyDescent="0.2">
      <c r="K199" s="228"/>
    </row>
    <row r="200" spans="11:11" s="54" customFormat="1" ht="15.95" customHeight="1" x14ac:dyDescent="0.2">
      <c r="K200" s="228"/>
    </row>
    <row r="863" spans="6:6" ht="15.95" customHeight="1" x14ac:dyDescent="0.2">
      <c r="F863" s="229"/>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FD143-294B-4106-A8EF-556EF61116F8}">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34"/>
      <c r="D1" s="34"/>
      <c r="E1" s="34"/>
      <c r="F1" s="34"/>
      <c r="G1" s="34"/>
      <c r="H1" s="34"/>
      <c r="I1" s="34"/>
      <c r="J1" s="35" t="s">
        <v>38</v>
      </c>
    </row>
    <row r="2" spans="1:15" customFormat="1" ht="11.25" customHeight="1" x14ac:dyDescent="0.2">
      <c r="A2" s="36"/>
      <c r="B2" s="37"/>
      <c r="C2" s="37"/>
      <c r="D2" s="37"/>
      <c r="E2" s="37"/>
      <c r="F2" s="37"/>
      <c r="G2" s="37"/>
      <c r="H2" s="37"/>
      <c r="I2" s="37"/>
      <c r="J2" s="37"/>
    </row>
    <row r="3" spans="1:15" s="40" customFormat="1" ht="20.100000000000001" customHeight="1" x14ac:dyDescent="0.2">
      <c r="A3" s="39" t="s">
        <v>206</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40</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12" customHeight="1" x14ac:dyDescent="0.2">
      <c r="A7" s="52" t="s">
        <v>207</v>
      </c>
      <c r="B7" s="53"/>
      <c r="C7" s="48" t="s">
        <v>86</v>
      </c>
      <c r="D7" s="49" t="s">
        <v>173</v>
      </c>
      <c r="E7" s="50"/>
      <c r="F7" s="50"/>
      <c r="G7" s="50"/>
      <c r="H7" s="51"/>
      <c r="I7" s="52" t="s">
        <v>174</v>
      </c>
      <c r="J7" s="53"/>
      <c r="K7" s="54"/>
      <c r="L7" s="54"/>
      <c r="M7" s="54"/>
      <c r="N7" s="54"/>
      <c r="O7" s="54"/>
    </row>
    <row r="8" spans="1:15" ht="21.75" customHeight="1" x14ac:dyDescent="0.2">
      <c r="A8" s="230"/>
      <c r="B8" s="231"/>
      <c r="C8" s="57"/>
      <c r="D8" s="58" t="s">
        <v>89</v>
      </c>
      <c r="E8" s="58" t="s">
        <v>90</v>
      </c>
      <c r="F8" s="58" t="s">
        <v>91</v>
      </c>
      <c r="G8" s="58" t="s">
        <v>92</v>
      </c>
      <c r="H8" s="58" t="s">
        <v>93</v>
      </c>
      <c r="I8" s="59"/>
      <c r="J8" s="60"/>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78" customFormat="1" ht="24.95" customHeight="1" x14ac:dyDescent="0.2">
      <c r="A11" s="234" t="s">
        <v>96</v>
      </c>
      <c r="B11" s="235"/>
      <c r="C11" s="79">
        <v>100</v>
      </c>
      <c r="D11" s="81">
        <v>54356</v>
      </c>
      <c r="E11" s="80">
        <v>55297</v>
      </c>
      <c r="F11" s="80">
        <v>54791</v>
      </c>
      <c r="G11" s="80">
        <v>54759</v>
      </c>
      <c r="H11" s="106">
        <v>55440</v>
      </c>
      <c r="I11" s="81">
        <v>-1084</v>
      </c>
      <c r="J11" s="82">
        <v>-1.9552669552669553</v>
      </c>
    </row>
    <row r="12" spans="1:15" ht="24.95" customHeight="1" x14ac:dyDescent="0.2">
      <c r="A12" s="159" t="s">
        <v>124</v>
      </c>
      <c r="B12" s="160" t="s">
        <v>125</v>
      </c>
      <c r="C12" s="79">
        <v>2.1524762675693574</v>
      </c>
      <c r="D12" s="81">
        <v>1170</v>
      </c>
      <c r="E12" s="80">
        <v>1320</v>
      </c>
      <c r="F12" s="80">
        <v>1253</v>
      </c>
      <c r="G12" s="80">
        <v>1190</v>
      </c>
      <c r="H12" s="106">
        <v>1145</v>
      </c>
      <c r="I12" s="81">
        <v>25</v>
      </c>
      <c r="J12" s="82">
        <v>2.1834061135371181</v>
      </c>
    </row>
    <row r="13" spans="1:15" ht="24.95" customHeight="1" x14ac:dyDescent="0.2">
      <c r="A13" s="159" t="s">
        <v>126</v>
      </c>
      <c r="B13" s="165" t="s">
        <v>208</v>
      </c>
      <c r="C13" s="79">
        <v>3.4366031348885127</v>
      </c>
      <c r="D13" s="81">
        <v>1868</v>
      </c>
      <c r="E13" s="80">
        <v>1864</v>
      </c>
      <c r="F13" s="80">
        <v>1844</v>
      </c>
      <c r="G13" s="80">
        <v>1999</v>
      </c>
      <c r="H13" s="106">
        <v>2051</v>
      </c>
      <c r="I13" s="81">
        <v>-183</v>
      </c>
      <c r="J13" s="82">
        <v>-8.9224768405655777</v>
      </c>
    </row>
    <row r="14" spans="1:15" s="181" customFormat="1" ht="24" customHeight="1" x14ac:dyDescent="0.2">
      <c r="A14" s="159" t="s">
        <v>209</v>
      </c>
      <c r="B14" s="165" t="s">
        <v>129</v>
      </c>
      <c r="C14" s="79">
        <v>26.795569946280079</v>
      </c>
      <c r="D14" s="81">
        <v>14565</v>
      </c>
      <c r="E14" s="80">
        <v>14956</v>
      </c>
      <c r="F14" s="80">
        <v>14781</v>
      </c>
      <c r="G14" s="80">
        <v>15016</v>
      </c>
      <c r="H14" s="106">
        <v>15541</v>
      </c>
      <c r="I14" s="81">
        <v>-976</v>
      </c>
      <c r="J14" s="82">
        <v>-6.280162151727688</v>
      </c>
      <c r="K14" s="54"/>
      <c r="L14" s="54"/>
      <c r="M14" s="54"/>
      <c r="N14" s="54"/>
      <c r="O14" s="54"/>
    </row>
    <row r="15" spans="1:15" ht="24.75" customHeight="1" x14ac:dyDescent="0.2">
      <c r="A15" s="159" t="s">
        <v>210</v>
      </c>
      <c r="B15" s="165" t="s">
        <v>211</v>
      </c>
      <c r="C15" s="79">
        <v>7.2540289940392961</v>
      </c>
      <c r="D15" s="81">
        <v>3943</v>
      </c>
      <c r="E15" s="80">
        <v>4016</v>
      </c>
      <c r="F15" s="80">
        <v>4092</v>
      </c>
      <c r="G15" s="80">
        <v>4149</v>
      </c>
      <c r="H15" s="106">
        <v>4133</v>
      </c>
      <c r="I15" s="81">
        <v>-190</v>
      </c>
      <c r="J15" s="82">
        <v>-4.5971449310428261</v>
      </c>
    </row>
    <row r="16" spans="1:15" s="181" customFormat="1" ht="24.95" customHeight="1" x14ac:dyDescent="0.2">
      <c r="A16" s="159" t="s">
        <v>212</v>
      </c>
      <c r="B16" s="165" t="s">
        <v>133</v>
      </c>
      <c r="C16" s="79">
        <v>10.528736478033704</v>
      </c>
      <c r="D16" s="81">
        <v>5723</v>
      </c>
      <c r="E16" s="80">
        <v>5981</v>
      </c>
      <c r="F16" s="80">
        <v>6040</v>
      </c>
      <c r="G16" s="80">
        <v>6182</v>
      </c>
      <c r="H16" s="106">
        <v>6410</v>
      </c>
      <c r="I16" s="81">
        <v>-687</v>
      </c>
      <c r="J16" s="82">
        <v>-10.717628705148206</v>
      </c>
      <c r="K16" s="54"/>
      <c r="L16" s="54"/>
      <c r="M16" s="54"/>
      <c r="N16" s="54"/>
      <c r="O16" s="54"/>
    </row>
    <row r="17" spans="1:15" ht="24.95" customHeight="1" x14ac:dyDescent="0.2">
      <c r="A17" s="159" t="s">
        <v>213</v>
      </c>
      <c r="B17" s="165" t="s">
        <v>214</v>
      </c>
      <c r="C17" s="79">
        <v>9.0128044742070799</v>
      </c>
      <c r="D17" s="81">
        <v>4899</v>
      </c>
      <c r="E17" s="80">
        <v>4959</v>
      </c>
      <c r="F17" s="80">
        <v>4649</v>
      </c>
      <c r="G17" s="80">
        <v>4685</v>
      </c>
      <c r="H17" s="106">
        <v>4998</v>
      </c>
      <c r="I17" s="81">
        <v>-99</v>
      </c>
      <c r="J17" s="82">
        <v>-1.9807923169267707</v>
      </c>
    </row>
    <row r="18" spans="1:15" s="181" customFormat="1" ht="24.95" customHeight="1" x14ac:dyDescent="0.2">
      <c r="A18" s="168" t="s">
        <v>136</v>
      </c>
      <c r="B18" s="169" t="s">
        <v>137</v>
      </c>
      <c r="C18" s="79">
        <v>5.2744867171977337</v>
      </c>
      <c r="D18" s="81">
        <v>2867</v>
      </c>
      <c r="E18" s="80">
        <v>3013</v>
      </c>
      <c r="F18" s="80">
        <v>2969</v>
      </c>
      <c r="G18" s="80">
        <v>3005</v>
      </c>
      <c r="H18" s="106">
        <v>3042</v>
      </c>
      <c r="I18" s="81">
        <v>-175</v>
      </c>
      <c r="J18" s="82">
        <v>-5.7527942143326758</v>
      </c>
      <c r="K18" s="54"/>
      <c r="L18" s="54"/>
      <c r="M18" s="54"/>
      <c r="N18" s="54"/>
      <c r="O18" s="54"/>
    </row>
    <row r="19" spans="1:15" ht="24.95" customHeight="1" x14ac:dyDescent="0.2">
      <c r="A19" s="159" t="s">
        <v>138</v>
      </c>
      <c r="B19" s="165" t="s">
        <v>139</v>
      </c>
      <c r="C19" s="79">
        <v>11.980278166163808</v>
      </c>
      <c r="D19" s="81">
        <v>6512</v>
      </c>
      <c r="E19" s="80">
        <v>6599</v>
      </c>
      <c r="F19" s="80">
        <v>6611</v>
      </c>
      <c r="G19" s="80">
        <v>6523</v>
      </c>
      <c r="H19" s="106">
        <v>6599</v>
      </c>
      <c r="I19" s="81">
        <v>-87</v>
      </c>
      <c r="J19" s="82">
        <v>-1.3183815729656008</v>
      </c>
    </row>
    <row r="20" spans="1:15" s="181" customFormat="1" ht="24.95" customHeight="1" x14ac:dyDescent="0.2">
      <c r="A20" s="159" t="s">
        <v>140</v>
      </c>
      <c r="B20" s="165" t="s">
        <v>141</v>
      </c>
      <c r="C20" s="79">
        <v>7.3055412465965119</v>
      </c>
      <c r="D20" s="81">
        <v>3971</v>
      </c>
      <c r="E20" s="80">
        <v>4031</v>
      </c>
      <c r="F20" s="80">
        <v>3992</v>
      </c>
      <c r="G20" s="80">
        <v>3983</v>
      </c>
      <c r="H20" s="106">
        <v>3949</v>
      </c>
      <c r="I20" s="81">
        <v>22</v>
      </c>
      <c r="J20" s="82">
        <v>0.55710306406685239</v>
      </c>
      <c r="K20" s="54"/>
      <c r="L20" s="54"/>
      <c r="M20" s="54"/>
      <c r="N20" s="54"/>
      <c r="O20" s="54"/>
    </row>
    <row r="21" spans="1:15" ht="24.95" customHeight="1" x14ac:dyDescent="0.2">
      <c r="A21" s="168" t="s">
        <v>142</v>
      </c>
      <c r="B21" s="169" t="s">
        <v>143</v>
      </c>
      <c r="C21" s="79">
        <v>2.5112223121642505</v>
      </c>
      <c r="D21" s="81">
        <v>1365</v>
      </c>
      <c r="E21" s="80">
        <v>1378</v>
      </c>
      <c r="F21" s="80">
        <v>1396</v>
      </c>
      <c r="G21" s="80">
        <v>1379</v>
      </c>
      <c r="H21" s="106">
        <v>1362</v>
      </c>
      <c r="I21" s="81">
        <v>3</v>
      </c>
      <c r="J21" s="82">
        <v>0.22026431718061673</v>
      </c>
    </row>
    <row r="22" spans="1:15" ht="24.95" customHeight="1" x14ac:dyDescent="0.2">
      <c r="A22" s="168" t="s">
        <v>144</v>
      </c>
      <c r="B22" s="165" t="s">
        <v>145</v>
      </c>
      <c r="C22" s="79">
        <v>0.88490691000073585</v>
      </c>
      <c r="D22" s="81">
        <v>481</v>
      </c>
      <c r="E22" s="80">
        <v>476</v>
      </c>
      <c r="F22" s="80">
        <v>504</v>
      </c>
      <c r="G22" s="80">
        <v>511</v>
      </c>
      <c r="H22" s="106">
        <v>514</v>
      </c>
      <c r="I22" s="81">
        <v>-33</v>
      </c>
      <c r="J22" s="82">
        <v>-6.4202334630350197</v>
      </c>
    </row>
    <row r="23" spans="1:15" ht="24.95" customHeight="1" x14ac:dyDescent="0.2">
      <c r="A23" s="159" t="s">
        <v>146</v>
      </c>
      <c r="B23" s="165" t="s">
        <v>147</v>
      </c>
      <c r="C23" s="79">
        <v>0.81867687099860176</v>
      </c>
      <c r="D23" s="81">
        <v>445</v>
      </c>
      <c r="E23" s="80">
        <v>443</v>
      </c>
      <c r="F23" s="80">
        <v>431</v>
      </c>
      <c r="G23" s="80">
        <v>432</v>
      </c>
      <c r="H23" s="106">
        <v>433</v>
      </c>
      <c r="I23" s="81">
        <v>12</v>
      </c>
      <c r="J23" s="82">
        <v>2.7713625866050808</v>
      </c>
    </row>
    <row r="24" spans="1:15" ht="24.95" customHeight="1" x14ac:dyDescent="0.2">
      <c r="A24" s="159" t="s">
        <v>148</v>
      </c>
      <c r="B24" s="165" t="s">
        <v>215</v>
      </c>
      <c r="C24" s="79">
        <v>3.981161233350504</v>
      </c>
      <c r="D24" s="81">
        <v>2164</v>
      </c>
      <c r="E24" s="80">
        <v>2194</v>
      </c>
      <c r="F24" s="80">
        <v>2258</v>
      </c>
      <c r="G24" s="80">
        <v>2308</v>
      </c>
      <c r="H24" s="106">
        <v>2305</v>
      </c>
      <c r="I24" s="81">
        <v>-141</v>
      </c>
      <c r="J24" s="82">
        <v>-6.1171366594360084</v>
      </c>
    </row>
    <row r="25" spans="1:15" ht="24.95" customHeight="1" x14ac:dyDescent="0.2">
      <c r="A25" s="159" t="s">
        <v>150</v>
      </c>
      <c r="B25" s="172" t="s">
        <v>216</v>
      </c>
      <c r="C25" s="79">
        <v>5.6700272279049235</v>
      </c>
      <c r="D25" s="81">
        <v>3082</v>
      </c>
      <c r="E25" s="80">
        <v>3093</v>
      </c>
      <c r="F25" s="80">
        <v>3061</v>
      </c>
      <c r="G25" s="80">
        <v>3135</v>
      </c>
      <c r="H25" s="106">
        <v>3229</v>
      </c>
      <c r="I25" s="81">
        <v>-147</v>
      </c>
      <c r="J25" s="82">
        <v>-4.5524930318984209</v>
      </c>
    </row>
    <row r="26" spans="1:15" ht="24.95" customHeight="1" x14ac:dyDescent="0.2">
      <c r="A26" s="159" t="s">
        <v>217</v>
      </c>
      <c r="B26" s="172" t="s">
        <v>153</v>
      </c>
      <c r="C26" s="79">
        <v>4.5349179483405697</v>
      </c>
      <c r="D26" s="81">
        <v>2465</v>
      </c>
      <c r="E26" s="80">
        <v>2495</v>
      </c>
      <c r="F26" s="80">
        <v>2448</v>
      </c>
      <c r="G26" s="80">
        <v>2446</v>
      </c>
      <c r="H26" s="106">
        <v>2489</v>
      </c>
      <c r="I26" s="81">
        <v>-24</v>
      </c>
      <c r="J26" s="82">
        <v>-0.96424266773804745</v>
      </c>
    </row>
    <row r="27" spans="1:15" ht="24.95" customHeight="1" x14ac:dyDescent="0.2">
      <c r="A27" s="168">
        <v>782.78300000000002</v>
      </c>
      <c r="B27" s="171" t="s">
        <v>154</v>
      </c>
      <c r="C27" s="79">
        <v>1.1351092795643536</v>
      </c>
      <c r="D27" s="81">
        <v>617</v>
      </c>
      <c r="E27" s="80">
        <v>598</v>
      </c>
      <c r="F27" s="80">
        <v>613</v>
      </c>
      <c r="G27" s="80">
        <v>689</v>
      </c>
      <c r="H27" s="106">
        <v>740</v>
      </c>
      <c r="I27" s="81">
        <v>-123</v>
      </c>
      <c r="J27" s="82">
        <v>-16.621621621621621</v>
      </c>
    </row>
    <row r="28" spans="1:15" ht="24.95" customHeight="1" x14ac:dyDescent="0.2">
      <c r="A28" s="159" t="s">
        <v>155</v>
      </c>
      <c r="B28" s="165" t="s">
        <v>218</v>
      </c>
      <c r="C28" s="79">
        <v>6.4979027154315991</v>
      </c>
      <c r="D28" s="81">
        <v>3532</v>
      </c>
      <c r="E28" s="80">
        <v>3574</v>
      </c>
      <c r="F28" s="80">
        <v>3576</v>
      </c>
      <c r="G28" s="80">
        <v>3608</v>
      </c>
      <c r="H28" s="106">
        <v>3604</v>
      </c>
      <c r="I28" s="81">
        <v>-72</v>
      </c>
      <c r="J28" s="82">
        <v>-1.9977802441731409</v>
      </c>
    </row>
    <row r="29" spans="1:15" ht="24.95" customHeight="1" x14ac:dyDescent="0.2">
      <c r="A29" s="159" t="s">
        <v>157</v>
      </c>
      <c r="B29" s="165" t="s">
        <v>158</v>
      </c>
      <c r="C29" s="79">
        <v>4.6011479873427037</v>
      </c>
      <c r="D29" s="81">
        <v>2501</v>
      </c>
      <c r="E29" s="80">
        <v>2492</v>
      </c>
      <c r="F29" s="80">
        <v>2481</v>
      </c>
      <c r="G29" s="80">
        <v>2454</v>
      </c>
      <c r="H29" s="106">
        <v>2417</v>
      </c>
      <c r="I29" s="81">
        <v>84</v>
      </c>
      <c r="J29" s="82">
        <v>3.4753827058336779</v>
      </c>
    </row>
    <row r="30" spans="1:15" ht="24.95" customHeight="1" x14ac:dyDescent="0.2">
      <c r="A30" s="159">
        <v>86</v>
      </c>
      <c r="B30" s="165" t="s">
        <v>159</v>
      </c>
      <c r="C30" s="79">
        <v>5.7160203105452938</v>
      </c>
      <c r="D30" s="81">
        <v>3107</v>
      </c>
      <c r="E30" s="80">
        <v>3148</v>
      </c>
      <c r="F30" s="80">
        <v>3068</v>
      </c>
      <c r="G30" s="80">
        <v>3094</v>
      </c>
      <c r="H30" s="106">
        <v>3109</v>
      </c>
      <c r="I30" s="81">
        <v>-2</v>
      </c>
      <c r="J30" s="82">
        <v>-6.4329366355741394E-2</v>
      </c>
    </row>
    <row r="31" spans="1:15" ht="24.95" customHeight="1" x14ac:dyDescent="0.2">
      <c r="A31" s="159">
        <v>87.88</v>
      </c>
      <c r="B31" s="172" t="s">
        <v>160</v>
      </c>
      <c r="C31" s="79">
        <v>9.6383103981161238</v>
      </c>
      <c r="D31" s="81">
        <v>5239</v>
      </c>
      <c r="E31" s="80">
        <v>5231</v>
      </c>
      <c r="F31" s="80">
        <v>5107</v>
      </c>
      <c r="G31" s="80">
        <v>4679</v>
      </c>
      <c r="H31" s="106">
        <v>4660</v>
      </c>
      <c r="I31" s="81">
        <v>579</v>
      </c>
      <c r="J31" s="82">
        <v>12.42489270386266</v>
      </c>
    </row>
    <row r="32" spans="1:15" ht="24.95" customHeight="1" x14ac:dyDescent="0.2">
      <c r="A32" s="159" t="s">
        <v>161</v>
      </c>
      <c r="B32" s="165" t="s">
        <v>162</v>
      </c>
      <c r="C32" s="79">
        <v>2.7338288321436455</v>
      </c>
      <c r="D32" s="81">
        <v>1486</v>
      </c>
      <c r="E32" s="80">
        <v>1484</v>
      </c>
      <c r="F32" s="80">
        <v>1458</v>
      </c>
      <c r="G32" s="80">
        <v>1441</v>
      </c>
      <c r="H32" s="106">
        <v>1480</v>
      </c>
      <c r="I32" s="81">
        <v>6</v>
      </c>
      <c r="J32" s="82">
        <v>0.40540540540540543</v>
      </c>
    </row>
    <row r="33" spans="1:10" ht="24.95" customHeight="1" x14ac:dyDescent="0.2">
      <c r="A33" s="159"/>
      <c r="B33" s="236" t="s">
        <v>163</v>
      </c>
      <c r="C33" s="79" t="s">
        <v>546</v>
      </c>
      <c r="D33" s="81" t="s">
        <v>546</v>
      </c>
      <c r="E33" s="80" t="s">
        <v>546</v>
      </c>
      <c r="F33" s="80" t="s">
        <v>546</v>
      </c>
      <c r="G33" s="80" t="s">
        <v>546</v>
      </c>
      <c r="H33" s="106">
        <v>0</v>
      </c>
      <c r="I33" s="81" t="s">
        <v>546</v>
      </c>
      <c r="J33" s="82" t="s">
        <v>546</v>
      </c>
    </row>
    <row r="34" spans="1:10" ht="24.95" customHeight="1" x14ac:dyDescent="0.2">
      <c r="A34" s="173" t="s">
        <v>164</v>
      </c>
      <c r="B34" s="174"/>
      <c r="C34" s="237"/>
      <c r="D34" s="81"/>
      <c r="E34" s="80"/>
      <c r="F34" s="80"/>
      <c r="G34" s="80"/>
      <c r="H34" s="106"/>
      <c r="I34" s="103"/>
      <c r="J34" s="104"/>
    </row>
    <row r="35" spans="1:10" s="158" customFormat="1" ht="24.95" customHeight="1" x14ac:dyDescent="0.2">
      <c r="A35" s="238" t="s">
        <v>124</v>
      </c>
      <c r="B35" s="239" t="s">
        <v>125</v>
      </c>
      <c r="C35" s="79">
        <v>2.1524762675693574</v>
      </c>
      <c r="D35" s="81">
        <v>1170</v>
      </c>
      <c r="E35" s="80">
        <v>1320</v>
      </c>
      <c r="F35" s="80">
        <v>1253</v>
      </c>
      <c r="G35" s="80">
        <v>1190</v>
      </c>
      <c r="H35" s="106">
        <v>1145</v>
      </c>
      <c r="I35" s="81">
        <v>25</v>
      </c>
      <c r="J35" s="82">
        <v>2.1834061135371181</v>
      </c>
    </row>
    <row r="36" spans="1:10" ht="24.95" customHeight="1" x14ac:dyDescent="0.2">
      <c r="A36" s="240" t="s">
        <v>165</v>
      </c>
      <c r="B36" s="241" t="s">
        <v>166</v>
      </c>
      <c r="C36" s="79">
        <v>35.506659798366329</v>
      </c>
      <c r="D36" s="81">
        <v>19300</v>
      </c>
      <c r="E36" s="80">
        <v>19833</v>
      </c>
      <c r="F36" s="80">
        <v>19594</v>
      </c>
      <c r="G36" s="80">
        <v>20020</v>
      </c>
      <c r="H36" s="106">
        <v>20634</v>
      </c>
      <c r="I36" s="81">
        <v>-1334</v>
      </c>
      <c r="J36" s="82">
        <v>-6.4650576718038186</v>
      </c>
    </row>
    <row r="37" spans="1:10" ht="24.95" customHeight="1" x14ac:dyDescent="0.2">
      <c r="A37" s="242" t="s">
        <v>167</v>
      </c>
      <c r="B37" s="243" t="s">
        <v>168</v>
      </c>
      <c r="C37" s="91">
        <v>62.339024210758701</v>
      </c>
      <c r="D37" s="109">
        <v>33885</v>
      </c>
      <c r="E37" s="110">
        <v>34143</v>
      </c>
      <c r="F37" s="110">
        <v>33943</v>
      </c>
      <c r="G37" s="110">
        <v>33547</v>
      </c>
      <c r="H37" s="111">
        <v>33661</v>
      </c>
      <c r="I37" s="109">
        <v>224</v>
      </c>
      <c r="J37" s="112">
        <v>0.66545854252696002</v>
      </c>
    </row>
    <row r="38" spans="1:10" s="114" customFormat="1" ht="11.25" customHeight="1" x14ac:dyDescent="0.15">
      <c r="J38" s="115" t="s">
        <v>35</v>
      </c>
    </row>
    <row r="39" spans="1:10" s="114" customFormat="1" ht="12.75" customHeight="1" x14ac:dyDescent="0.15">
      <c r="A39" s="114" t="s">
        <v>114</v>
      </c>
    </row>
    <row r="40" spans="1:10" s="87" customFormat="1" ht="30.6" customHeight="1" x14ac:dyDescent="0.2">
      <c r="A40" s="117" t="s">
        <v>219</v>
      </c>
      <c r="B40" s="117"/>
      <c r="C40" s="117"/>
      <c r="D40" s="117"/>
      <c r="E40" s="117"/>
      <c r="F40" s="117"/>
      <c r="G40" s="117"/>
      <c r="H40" s="117"/>
      <c r="I40" s="117"/>
      <c r="J40" s="117"/>
    </row>
    <row r="41" spans="1:10" s="87" customFormat="1" ht="12.75" customHeight="1" x14ac:dyDescent="0.2">
      <c r="A41" s="117"/>
      <c r="B41" s="117"/>
      <c r="C41" s="117"/>
      <c r="D41" s="117"/>
      <c r="E41" s="117"/>
      <c r="F41" s="117"/>
      <c r="G41" s="117"/>
      <c r="H41" s="117"/>
      <c r="I41" s="117"/>
      <c r="J41" s="117"/>
    </row>
    <row r="42" spans="1:10" s="87" customFormat="1" ht="12.75" customHeight="1" x14ac:dyDescent="0.2">
      <c r="A42" s="117"/>
      <c r="B42" s="117"/>
      <c r="C42" s="117"/>
      <c r="D42" s="117"/>
      <c r="E42" s="117"/>
      <c r="F42" s="117"/>
      <c r="G42" s="117"/>
      <c r="H42" s="117"/>
      <c r="I42" s="117"/>
      <c r="J42" s="117"/>
    </row>
    <row r="43" spans="1:10" ht="12.75" customHeight="1" x14ac:dyDescent="0.2">
      <c r="C43" s="54"/>
      <c r="D43" s="54"/>
      <c r="E43" s="54"/>
      <c r="F43" s="54"/>
      <c r="G43" s="54"/>
      <c r="H43" s="54"/>
      <c r="I43" s="54"/>
      <c r="J43" s="54"/>
    </row>
    <row r="44" spans="1:10" ht="15.95" customHeight="1" x14ac:dyDescent="0.2">
      <c r="C44" s="54"/>
      <c r="D44" s="54"/>
      <c r="E44" s="54"/>
      <c r="F44" s="54"/>
      <c r="G44" s="54"/>
      <c r="H44" s="54"/>
      <c r="I44" s="54"/>
      <c r="J44" s="54"/>
    </row>
    <row r="45" spans="1:10" ht="15.95" customHeight="1" x14ac:dyDescent="0.2">
      <c r="C45" s="54"/>
      <c r="D45" s="54"/>
      <c r="E45" s="54"/>
      <c r="F45" s="54"/>
      <c r="G45" s="54"/>
      <c r="H45" s="54"/>
      <c r="I45" s="54"/>
      <c r="J45" s="54"/>
    </row>
    <row r="46" spans="1:10" ht="15.95" customHeight="1" x14ac:dyDescent="0.2">
      <c r="C46" s="54"/>
      <c r="D46" s="54"/>
      <c r="E46" s="54"/>
      <c r="F46" s="54"/>
      <c r="G46" s="54"/>
      <c r="H46" s="54"/>
      <c r="I46" s="54"/>
      <c r="J46" s="54"/>
    </row>
    <row r="47" spans="1:10" ht="15.95" customHeight="1" x14ac:dyDescent="0.2">
      <c r="C47" s="54"/>
      <c r="D47" s="54"/>
      <c r="E47" s="54"/>
      <c r="F47" s="54"/>
      <c r="G47" s="54"/>
      <c r="H47" s="54"/>
      <c r="I47" s="54"/>
      <c r="J47" s="54"/>
    </row>
    <row r="48" spans="1:10" ht="15.95" customHeight="1" x14ac:dyDescent="0.2">
      <c r="C48" s="54"/>
      <c r="D48" s="54"/>
      <c r="E48" s="54"/>
      <c r="F48" s="54"/>
      <c r="G48" s="54"/>
      <c r="H48" s="54"/>
      <c r="I48" s="54"/>
      <c r="J48" s="54"/>
    </row>
    <row r="49" s="54" customFormat="1" ht="15.95" customHeight="1" x14ac:dyDescent="0.2"/>
    <row r="50" s="54" customFormat="1" ht="15.95" customHeight="1" x14ac:dyDescent="0.2"/>
    <row r="51" s="54" customFormat="1" ht="15.95" customHeight="1" x14ac:dyDescent="0.2"/>
    <row r="52" s="54" customFormat="1" ht="15.95" customHeight="1" x14ac:dyDescent="0.2"/>
    <row r="53" s="54" customFormat="1" ht="15.95" customHeight="1" x14ac:dyDescent="0.2"/>
    <row r="54" s="54" customFormat="1" ht="15.95" customHeight="1" x14ac:dyDescent="0.2"/>
    <row r="55" s="54" customFormat="1" ht="15.95" customHeight="1" x14ac:dyDescent="0.2"/>
    <row r="56" s="54" customFormat="1" ht="15.95" customHeight="1" x14ac:dyDescent="0.2"/>
    <row r="57" s="54" customFormat="1" ht="15.95" customHeight="1" x14ac:dyDescent="0.2"/>
    <row r="58" s="54" customFormat="1" ht="15.95" customHeight="1" x14ac:dyDescent="0.2"/>
    <row r="59" s="54" customFormat="1" ht="15.95" customHeight="1" x14ac:dyDescent="0.2"/>
    <row r="60" s="54" customFormat="1" ht="15.95" customHeight="1" x14ac:dyDescent="0.2"/>
    <row r="61" s="54" customFormat="1" ht="15.95" customHeight="1" x14ac:dyDescent="0.2"/>
    <row r="62" s="54" customFormat="1" ht="15.95" customHeight="1" x14ac:dyDescent="0.2"/>
    <row r="63" s="54" customFormat="1" ht="15.95" customHeight="1" x14ac:dyDescent="0.2"/>
    <row r="64" s="54" customFormat="1" ht="15.95" customHeight="1" x14ac:dyDescent="0.2"/>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3D4AD-0D66-4C6F-9487-888A6FA13292}">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3.7109375" style="54" customWidth="1"/>
    <col min="4" max="4" width="6.7109375" style="88" customWidth="1"/>
    <col min="5" max="10" width="9.7109375" style="121" customWidth="1"/>
    <col min="11" max="11" width="9.7109375" style="122" customWidth="1"/>
    <col min="12" max="16384" width="8.85546875" style="54"/>
  </cols>
  <sheetData>
    <row r="1" spans="1:255" customFormat="1" ht="36.75" customHeight="1" x14ac:dyDescent="0.2">
      <c r="A1" s="33"/>
      <c r="B1" s="34"/>
      <c r="C1" s="34"/>
      <c r="D1" s="34"/>
      <c r="E1" s="34"/>
      <c r="F1" s="34"/>
      <c r="G1" s="34"/>
      <c r="H1" s="34"/>
      <c r="I1" s="34"/>
      <c r="J1" s="34"/>
      <c r="K1" s="35" t="s">
        <v>38</v>
      </c>
    </row>
    <row r="2" spans="1:255" customFormat="1" ht="11.25" customHeight="1" x14ac:dyDescent="0.2">
      <c r="A2" s="36"/>
      <c r="B2" s="37"/>
      <c r="C2" s="37"/>
      <c r="D2" s="37"/>
      <c r="E2" s="37"/>
      <c r="F2" s="37"/>
      <c r="G2" s="37"/>
      <c r="H2" s="37"/>
      <c r="I2" s="37"/>
      <c r="J2" s="37"/>
      <c r="K2" s="37"/>
    </row>
    <row r="3" spans="1:255" s="40" customFormat="1" ht="20.100000000000001" customHeight="1" x14ac:dyDescent="0.2">
      <c r="A3" s="39" t="s">
        <v>220</v>
      </c>
      <c r="B3" s="39"/>
      <c r="C3" s="39"/>
      <c r="D3" s="39"/>
      <c r="E3" s="39"/>
      <c r="F3" s="39"/>
      <c r="G3" s="39"/>
      <c r="H3" s="39"/>
      <c r="I3" s="39"/>
      <c r="J3" s="39"/>
      <c r="K3" s="39"/>
    </row>
    <row r="4" spans="1:255" s="40" customFormat="1" ht="12" customHeight="1" x14ac:dyDescent="0.2">
      <c r="A4" s="41" t="s">
        <v>84</v>
      </c>
      <c r="B4" s="41"/>
      <c r="C4" s="41"/>
      <c r="D4" s="41"/>
      <c r="E4" s="41"/>
      <c r="F4" s="41"/>
      <c r="G4" s="41"/>
      <c r="H4" s="41"/>
      <c r="I4" s="41"/>
      <c r="J4" s="41"/>
      <c r="K4" s="41"/>
    </row>
    <row r="5" spans="1:255" s="40" customFormat="1" ht="12" customHeight="1" x14ac:dyDescent="0.2">
      <c r="A5" s="42" t="s">
        <v>40</v>
      </c>
      <c r="B5" s="42"/>
      <c r="C5" s="42"/>
      <c r="D5" s="42"/>
      <c r="E5" s="42"/>
      <c r="F5" s="207"/>
      <c r="G5" s="207"/>
      <c r="H5" s="207"/>
      <c r="I5" s="207"/>
      <c r="J5" s="207"/>
      <c r="K5" s="207"/>
    </row>
    <row r="6" spans="1:255" s="40" customFormat="1" ht="11.25" customHeight="1" x14ac:dyDescent="0.2">
      <c r="A6" s="187"/>
      <c r="B6" s="188"/>
      <c r="C6" s="188"/>
      <c r="D6" s="188"/>
      <c r="E6" s="188"/>
      <c r="F6" s="188"/>
      <c r="G6" s="188"/>
      <c r="H6" s="188"/>
      <c r="I6" s="188"/>
      <c r="J6" s="188"/>
    </row>
    <row r="7" spans="1:255" customFormat="1" ht="12" customHeight="1" x14ac:dyDescent="0.2">
      <c r="A7" s="52" t="s">
        <v>221</v>
      </c>
      <c r="B7" s="47"/>
      <c r="C7" s="47"/>
      <c r="D7" s="48" t="s">
        <v>86</v>
      </c>
      <c r="E7" s="49" t="s">
        <v>173</v>
      </c>
      <c r="F7" s="50"/>
      <c r="G7" s="50"/>
      <c r="H7" s="50"/>
      <c r="I7" s="51"/>
      <c r="J7" s="52" t="s">
        <v>174</v>
      </c>
      <c r="K7" s="53"/>
      <c r="L7" s="54"/>
      <c r="M7" s="54"/>
      <c r="N7" s="54"/>
    </row>
    <row r="8" spans="1:255" ht="21.75" customHeight="1" x14ac:dyDescent="0.2">
      <c r="A8" s="55"/>
      <c r="B8" s="56"/>
      <c r="C8" s="56"/>
      <c r="D8" s="57"/>
      <c r="E8" s="58" t="s">
        <v>89</v>
      </c>
      <c r="F8" s="58" t="s">
        <v>90</v>
      </c>
      <c r="G8" s="58" t="s">
        <v>91</v>
      </c>
      <c r="H8" s="58" t="s">
        <v>92</v>
      </c>
      <c r="I8" s="58" t="s">
        <v>93</v>
      </c>
      <c r="J8" s="59"/>
      <c r="K8" s="60"/>
    </row>
    <row r="9" spans="1:255" ht="12" customHeight="1" x14ac:dyDescent="0.2">
      <c r="A9" s="55"/>
      <c r="B9" s="56"/>
      <c r="C9" s="56"/>
      <c r="D9" s="57"/>
      <c r="E9" s="61"/>
      <c r="F9" s="61"/>
      <c r="G9" s="61"/>
      <c r="H9" s="61"/>
      <c r="I9" s="61"/>
      <c r="J9" s="62" t="s">
        <v>94</v>
      </c>
      <c r="K9" s="63" t="s">
        <v>95</v>
      </c>
    </row>
    <row r="10" spans="1:255" ht="12" customHeight="1" x14ac:dyDescent="0.2">
      <c r="A10" s="64"/>
      <c r="B10" s="65"/>
      <c r="C10" s="65"/>
      <c r="D10" s="66"/>
      <c r="E10" s="67">
        <v>1</v>
      </c>
      <c r="F10" s="67">
        <v>2</v>
      </c>
      <c r="G10" s="67">
        <v>3</v>
      </c>
      <c r="H10" s="67">
        <v>4</v>
      </c>
      <c r="I10" s="67">
        <v>5</v>
      </c>
      <c r="J10" s="67">
        <v>6</v>
      </c>
      <c r="K10" s="67">
        <v>7</v>
      </c>
    </row>
    <row r="11" spans="1:255" ht="18" customHeight="1" x14ac:dyDescent="0.2">
      <c r="A11" s="244" t="s">
        <v>96</v>
      </c>
      <c r="B11" s="245"/>
      <c r="C11" s="246"/>
      <c r="D11" s="247">
        <v>100</v>
      </c>
      <c r="E11" s="248">
        <v>54356</v>
      </c>
      <c r="F11" s="249">
        <v>55297</v>
      </c>
      <c r="G11" s="249">
        <v>54791</v>
      </c>
      <c r="H11" s="249">
        <v>54759</v>
      </c>
      <c r="I11" s="250">
        <v>55440</v>
      </c>
      <c r="J11" s="251">
        <v>-1084</v>
      </c>
      <c r="K11" s="252">
        <v>-1.9552669552669553</v>
      </c>
    </row>
    <row r="12" spans="1:255" ht="18" customHeight="1" x14ac:dyDescent="0.2">
      <c r="A12" s="253" t="s">
        <v>222</v>
      </c>
      <c r="B12" s="254"/>
      <c r="C12" s="254"/>
      <c r="D12" s="255"/>
      <c r="E12" s="255"/>
      <c r="F12" s="255"/>
      <c r="G12" s="255"/>
      <c r="H12" s="255"/>
      <c r="I12" s="255"/>
      <c r="J12" s="255"/>
      <c r="K12" s="256"/>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c r="CF12" s="212"/>
      <c r="CG12" s="212"/>
      <c r="CH12" s="212"/>
      <c r="CI12" s="212"/>
      <c r="CJ12" s="212"/>
      <c r="CK12" s="212"/>
      <c r="CL12" s="212"/>
      <c r="CM12" s="212"/>
      <c r="CN12" s="212"/>
      <c r="CO12" s="212"/>
      <c r="CP12" s="212"/>
      <c r="CQ12" s="212"/>
      <c r="CR12" s="212"/>
      <c r="CS12" s="212"/>
      <c r="CT12" s="212"/>
      <c r="CU12" s="212"/>
      <c r="CV12" s="212"/>
      <c r="CW12" s="212"/>
      <c r="CX12" s="212"/>
      <c r="CY12" s="212"/>
      <c r="CZ12" s="212"/>
      <c r="DA12" s="212"/>
      <c r="DB12" s="212"/>
      <c r="DC12" s="212"/>
      <c r="DD12" s="212"/>
      <c r="DE12" s="212"/>
      <c r="DF12" s="212"/>
      <c r="DG12" s="212"/>
      <c r="DH12" s="212"/>
      <c r="DI12" s="212"/>
      <c r="DJ12" s="212"/>
      <c r="DK12" s="212"/>
      <c r="DL12" s="212"/>
      <c r="DM12" s="212"/>
      <c r="DN12" s="212"/>
      <c r="DO12" s="212"/>
      <c r="DP12" s="212"/>
      <c r="DQ12" s="212"/>
      <c r="DR12" s="212"/>
      <c r="DS12" s="212"/>
      <c r="DT12" s="212"/>
      <c r="DU12" s="212"/>
      <c r="DV12" s="212"/>
      <c r="DW12" s="212"/>
      <c r="DX12" s="212"/>
      <c r="DY12" s="212"/>
      <c r="DZ12" s="212"/>
      <c r="EA12" s="212"/>
      <c r="EB12" s="212"/>
      <c r="EC12" s="212"/>
      <c r="ED12" s="212"/>
      <c r="EE12" s="212"/>
      <c r="EF12" s="212"/>
      <c r="EG12" s="212"/>
      <c r="EH12" s="212"/>
      <c r="EI12" s="212"/>
      <c r="EJ12" s="212"/>
      <c r="EK12" s="212"/>
      <c r="EL12" s="212"/>
      <c r="EM12" s="212"/>
      <c r="EN12" s="212"/>
      <c r="EO12" s="212"/>
      <c r="EP12" s="212"/>
      <c r="EQ12" s="212"/>
      <c r="ER12" s="212"/>
      <c r="ES12" s="212"/>
      <c r="ET12" s="212"/>
      <c r="EU12" s="212"/>
      <c r="EV12" s="212"/>
      <c r="EW12" s="212"/>
      <c r="EX12" s="212"/>
      <c r="EY12" s="212"/>
      <c r="EZ12" s="212"/>
      <c r="FA12" s="212"/>
      <c r="FB12" s="212"/>
      <c r="FC12" s="212"/>
      <c r="FD12" s="212"/>
      <c r="FE12" s="212"/>
      <c r="FF12" s="212"/>
      <c r="FG12" s="212"/>
      <c r="FH12" s="212"/>
      <c r="FI12" s="212"/>
      <c r="FJ12" s="212"/>
      <c r="FK12" s="212"/>
      <c r="FL12" s="212"/>
      <c r="FM12" s="212"/>
      <c r="FN12" s="212"/>
      <c r="FO12" s="212"/>
      <c r="FP12" s="212"/>
      <c r="FQ12" s="212"/>
      <c r="FR12" s="212"/>
      <c r="FS12" s="212"/>
      <c r="FT12" s="212"/>
      <c r="FU12" s="212"/>
      <c r="FV12" s="212"/>
      <c r="FW12" s="212"/>
      <c r="FX12" s="212"/>
      <c r="FY12" s="212"/>
      <c r="FZ12" s="212"/>
      <c r="GA12" s="212"/>
      <c r="GB12" s="212"/>
      <c r="GC12" s="212"/>
      <c r="GD12" s="212"/>
      <c r="GE12" s="212"/>
      <c r="GF12" s="212"/>
      <c r="GG12" s="212"/>
      <c r="GH12" s="212"/>
      <c r="GI12" s="212"/>
      <c r="GJ12" s="212"/>
      <c r="GK12" s="212"/>
      <c r="GL12" s="212"/>
      <c r="GM12" s="212"/>
      <c r="GN12" s="212"/>
      <c r="GO12" s="212"/>
      <c r="GP12" s="212"/>
      <c r="GQ12" s="212"/>
      <c r="GR12" s="212"/>
      <c r="GS12" s="212"/>
      <c r="GT12" s="212"/>
      <c r="GU12" s="212"/>
      <c r="GV12" s="212"/>
      <c r="GW12" s="212"/>
      <c r="GX12" s="212"/>
      <c r="GY12" s="212"/>
      <c r="GZ12" s="212"/>
      <c r="HA12" s="212"/>
      <c r="HB12" s="212"/>
      <c r="HC12" s="212"/>
      <c r="HD12" s="212"/>
      <c r="HE12" s="212"/>
      <c r="HF12" s="212"/>
      <c r="HG12" s="212"/>
      <c r="HH12" s="212"/>
      <c r="HI12" s="212"/>
      <c r="HJ12" s="212"/>
      <c r="HK12" s="212"/>
      <c r="HL12" s="212"/>
      <c r="HM12" s="212"/>
      <c r="HN12" s="212"/>
      <c r="HO12" s="212"/>
      <c r="HP12" s="212"/>
      <c r="HQ12" s="212"/>
      <c r="HR12" s="212"/>
      <c r="HS12" s="212"/>
      <c r="HT12" s="212"/>
      <c r="HU12" s="212"/>
      <c r="HV12" s="212"/>
      <c r="HW12" s="212"/>
      <c r="HX12" s="212"/>
      <c r="HY12" s="212"/>
      <c r="HZ12" s="212"/>
      <c r="IA12" s="212"/>
      <c r="IB12" s="212"/>
      <c r="IC12" s="212"/>
      <c r="ID12" s="212"/>
      <c r="IE12" s="212"/>
      <c r="IF12" s="212"/>
      <c r="IG12" s="212"/>
      <c r="IH12" s="212"/>
      <c r="II12" s="212"/>
      <c r="IJ12" s="212"/>
      <c r="IK12" s="212"/>
      <c r="IL12" s="212"/>
      <c r="IM12" s="212"/>
      <c r="IN12" s="212"/>
      <c r="IO12" s="212"/>
      <c r="IP12" s="212"/>
      <c r="IQ12" s="212"/>
      <c r="IR12" s="212"/>
      <c r="IS12" s="212"/>
      <c r="IT12" s="212"/>
      <c r="IU12" s="212"/>
    </row>
    <row r="13" spans="1:255" ht="14.1" customHeight="1" x14ac:dyDescent="0.2">
      <c r="A13" s="257" t="s">
        <v>223</v>
      </c>
      <c r="B13" s="258"/>
      <c r="C13" s="259"/>
      <c r="D13" s="260">
        <v>17.135182868496578</v>
      </c>
      <c r="E13" s="261">
        <v>9314</v>
      </c>
      <c r="F13" s="262">
        <v>9522</v>
      </c>
      <c r="G13" s="262">
        <v>9411</v>
      </c>
      <c r="H13" s="262">
        <v>9394</v>
      </c>
      <c r="I13" s="263">
        <v>9619</v>
      </c>
      <c r="J13" s="261">
        <v>-305</v>
      </c>
      <c r="K13" s="264">
        <v>-3.1708077762761202</v>
      </c>
    </row>
    <row r="14" spans="1:255" ht="14.1" customHeight="1" x14ac:dyDescent="0.2">
      <c r="A14" s="257" t="s">
        <v>224</v>
      </c>
      <c r="B14" s="258"/>
      <c r="C14" s="259"/>
      <c r="D14" s="260">
        <v>59.634630951504896</v>
      </c>
      <c r="E14" s="261">
        <v>32415</v>
      </c>
      <c r="F14" s="262">
        <v>32912</v>
      </c>
      <c r="G14" s="262">
        <v>32992</v>
      </c>
      <c r="H14" s="262">
        <v>32978</v>
      </c>
      <c r="I14" s="263">
        <v>33371</v>
      </c>
      <c r="J14" s="261">
        <v>-956</v>
      </c>
      <c r="K14" s="264">
        <v>-2.8647628180156421</v>
      </c>
    </row>
    <row r="15" spans="1:255" ht="14.1" customHeight="1" x14ac:dyDescent="0.2">
      <c r="A15" s="257" t="s">
        <v>225</v>
      </c>
      <c r="B15" s="258"/>
      <c r="C15" s="259"/>
      <c r="D15" s="260">
        <v>11.926926190300978</v>
      </c>
      <c r="E15" s="261">
        <v>6483</v>
      </c>
      <c r="F15" s="262">
        <v>6641</v>
      </c>
      <c r="G15" s="262">
        <v>6203</v>
      </c>
      <c r="H15" s="262">
        <v>6207</v>
      </c>
      <c r="I15" s="263">
        <v>6291</v>
      </c>
      <c r="J15" s="261">
        <v>192</v>
      </c>
      <c r="K15" s="264">
        <v>3.0519790176442538</v>
      </c>
    </row>
    <row r="16" spans="1:255" ht="14.1" customHeight="1" x14ac:dyDescent="0.2">
      <c r="A16" s="257" t="s">
        <v>226</v>
      </c>
      <c r="B16" s="258"/>
      <c r="C16" s="259"/>
      <c r="D16" s="260">
        <v>9.8848333210685109</v>
      </c>
      <c r="E16" s="261">
        <v>5373</v>
      </c>
      <c r="F16" s="262">
        <v>5448</v>
      </c>
      <c r="G16" s="262">
        <v>5417</v>
      </c>
      <c r="H16" s="262">
        <v>5410</v>
      </c>
      <c r="I16" s="263">
        <v>5382</v>
      </c>
      <c r="J16" s="261">
        <v>-9</v>
      </c>
      <c r="K16" s="264">
        <v>-0.16722408026755853</v>
      </c>
    </row>
    <row r="17" spans="1:255" s="181" customFormat="1" ht="18" customHeight="1" x14ac:dyDescent="0.15">
      <c r="A17" s="265" t="s">
        <v>227</v>
      </c>
      <c r="B17" s="266"/>
      <c r="C17" s="266"/>
      <c r="D17" s="266"/>
      <c r="E17" s="267"/>
      <c r="F17" s="267"/>
      <c r="G17" s="267"/>
      <c r="H17" s="267"/>
      <c r="I17" s="267"/>
      <c r="J17" s="267"/>
      <c r="K17" s="267"/>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c r="CS17" s="212"/>
      <c r="CT17" s="212"/>
      <c r="CU17" s="212"/>
      <c r="CV17" s="212"/>
      <c r="CW17" s="212"/>
      <c r="CX17" s="212"/>
      <c r="CY17" s="212"/>
      <c r="CZ17" s="212"/>
      <c r="DA17" s="212"/>
      <c r="DB17" s="212"/>
      <c r="DC17" s="212"/>
      <c r="DD17" s="212"/>
      <c r="DE17" s="212"/>
      <c r="DF17" s="212"/>
      <c r="DG17" s="212"/>
      <c r="DH17" s="212"/>
      <c r="DI17" s="212"/>
      <c r="DJ17" s="212"/>
      <c r="DK17" s="212"/>
      <c r="DL17" s="212"/>
      <c r="DM17" s="212"/>
      <c r="DN17" s="212"/>
      <c r="DO17" s="212"/>
      <c r="DP17" s="212"/>
      <c r="DQ17" s="212"/>
      <c r="DR17" s="212"/>
      <c r="DS17" s="212"/>
      <c r="DT17" s="212"/>
      <c r="DU17" s="212"/>
      <c r="DV17" s="212"/>
      <c r="DW17" s="212"/>
      <c r="DX17" s="212"/>
      <c r="DY17" s="212"/>
      <c r="DZ17" s="212"/>
      <c r="EA17" s="212"/>
      <c r="EB17" s="212"/>
      <c r="EC17" s="212"/>
      <c r="ED17" s="212"/>
      <c r="EE17" s="212"/>
      <c r="EF17" s="212"/>
      <c r="EG17" s="212"/>
      <c r="EH17" s="212"/>
      <c r="EI17" s="212"/>
      <c r="EJ17" s="212"/>
      <c r="EK17" s="212"/>
      <c r="EL17" s="212"/>
      <c r="EM17" s="212"/>
      <c r="EN17" s="212"/>
      <c r="EO17" s="212"/>
      <c r="EP17" s="212"/>
      <c r="EQ17" s="212"/>
      <c r="ER17" s="212"/>
      <c r="ES17" s="212"/>
      <c r="ET17" s="212"/>
      <c r="EU17" s="212"/>
      <c r="EV17" s="212"/>
      <c r="EW17" s="212"/>
      <c r="EX17" s="212"/>
      <c r="EY17" s="212"/>
      <c r="EZ17" s="212"/>
      <c r="FA17" s="212"/>
      <c r="FB17" s="212"/>
      <c r="FC17" s="212"/>
      <c r="FD17" s="212"/>
      <c r="FE17" s="212"/>
      <c r="FF17" s="212"/>
      <c r="FG17" s="212"/>
      <c r="FH17" s="212"/>
      <c r="FI17" s="212"/>
      <c r="FJ17" s="212"/>
      <c r="FK17" s="212"/>
      <c r="FL17" s="212"/>
      <c r="FM17" s="212"/>
      <c r="FN17" s="212"/>
      <c r="FO17" s="212"/>
      <c r="FP17" s="212"/>
      <c r="FQ17" s="212"/>
      <c r="FR17" s="212"/>
      <c r="FS17" s="212"/>
      <c r="FT17" s="212"/>
      <c r="FU17" s="212"/>
      <c r="FV17" s="212"/>
      <c r="FW17" s="212"/>
      <c r="FX17" s="212"/>
      <c r="FY17" s="212"/>
      <c r="FZ17" s="212"/>
      <c r="GA17" s="212"/>
      <c r="GB17" s="212"/>
      <c r="GC17" s="212"/>
      <c r="GD17" s="212"/>
      <c r="GE17" s="212"/>
      <c r="GF17" s="212"/>
      <c r="GG17" s="212"/>
      <c r="GH17" s="212"/>
      <c r="GI17" s="212"/>
      <c r="GJ17" s="212"/>
      <c r="GK17" s="212"/>
      <c r="GL17" s="212"/>
      <c r="GM17" s="212"/>
      <c r="GN17" s="212"/>
      <c r="GO17" s="212"/>
      <c r="GP17" s="212"/>
      <c r="GQ17" s="212"/>
      <c r="GR17" s="212"/>
      <c r="GS17" s="212"/>
      <c r="GT17" s="212"/>
      <c r="GU17" s="212"/>
      <c r="GV17" s="212"/>
      <c r="GW17" s="212"/>
      <c r="GX17" s="212"/>
      <c r="GY17" s="212"/>
      <c r="GZ17" s="212"/>
      <c r="HA17" s="212"/>
      <c r="HB17" s="212"/>
      <c r="HC17" s="212"/>
      <c r="HD17" s="212"/>
      <c r="HE17" s="212"/>
      <c r="HF17" s="212"/>
      <c r="HG17" s="212"/>
      <c r="HH17" s="212"/>
      <c r="HI17" s="212"/>
      <c r="HJ17" s="212"/>
      <c r="HK17" s="212"/>
      <c r="HL17" s="212"/>
      <c r="HM17" s="212"/>
      <c r="HN17" s="212"/>
      <c r="HO17" s="212"/>
      <c r="HP17" s="212"/>
      <c r="HQ17" s="212"/>
      <c r="HR17" s="212"/>
      <c r="HS17" s="212"/>
      <c r="HT17" s="212"/>
      <c r="HU17" s="212"/>
      <c r="HV17" s="212"/>
      <c r="HW17" s="212"/>
      <c r="HX17" s="212"/>
      <c r="HY17" s="212"/>
      <c r="HZ17" s="212"/>
      <c r="IA17" s="212"/>
      <c r="IB17" s="212"/>
      <c r="IC17" s="212"/>
      <c r="ID17" s="212"/>
      <c r="IE17" s="212"/>
      <c r="IF17" s="212"/>
      <c r="IG17" s="212"/>
      <c r="IH17" s="212"/>
      <c r="II17" s="212"/>
      <c r="IJ17" s="212"/>
      <c r="IK17" s="212"/>
      <c r="IL17" s="212"/>
      <c r="IM17" s="212"/>
      <c r="IN17" s="212"/>
      <c r="IO17" s="212"/>
      <c r="IP17" s="212"/>
      <c r="IQ17" s="212"/>
      <c r="IR17" s="212"/>
      <c r="IS17" s="212"/>
      <c r="IT17" s="212"/>
      <c r="IU17" s="212"/>
    </row>
    <row r="18" spans="1:255" ht="14.1" customHeight="1" x14ac:dyDescent="0.2">
      <c r="A18" s="257" t="s">
        <v>228</v>
      </c>
      <c r="B18" s="258"/>
      <c r="C18" s="259"/>
      <c r="D18" s="260">
        <v>5.3811906689233941</v>
      </c>
      <c r="E18" s="262">
        <v>2925</v>
      </c>
      <c r="F18" s="262">
        <v>3063</v>
      </c>
      <c r="G18" s="262">
        <v>3031</v>
      </c>
      <c r="H18" s="262">
        <v>3059</v>
      </c>
      <c r="I18" s="262">
        <v>3080</v>
      </c>
      <c r="J18" s="261">
        <v>-155</v>
      </c>
      <c r="K18" s="264">
        <v>-5.0324675324675328</v>
      </c>
    </row>
    <row r="19" spans="1:255" ht="14.1" customHeight="1" x14ac:dyDescent="0.2">
      <c r="A19" s="257" t="s">
        <v>229</v>
      </c>
      <c r="B19" s="258"/>
      <c r="C19" s="259"/>
      <c r="D19" s="260">
        <v>13.383987048347928</v>
      </c>
      <c r="E19" s="262">
        <v>7275</v>
      </c>
      <c r="F19" s="262">
        <v>7348</v>
      </c>
      <c r="G19" s="262">
        <v>7287</v>
      </c>
      <c r="H19" s="262">
        <v>7363</v>
      </c>
      <c r="I19" s="262">
        <v>7384</v>
      </c>
      <c r="J19" s="261">
        <v>-109</v>
      </c>
      <c r="K19" s="264">
        <v>-1.4761646803900326</v>
      </c>
    </row>
    <row r="20" spans="1:255" ht="14.1" customHeight="1" x14ac:dyDescent="0.2">
      <c r="A20" s="257" t="s">
        <v>230</v>
      </c>
      <c r="B20" s="258"/>
      <c r="C20" s="259"/>
      <c r="D20" s="260">
        <v>2.3879608506880565</v>
      </c>
      <c r="E20" s="262">
        <v>1298</v>
      </c>
      <c r="F20" s="262">
        <v>1328</v>
      </c>
      <c r="G20" s="262">
        <v>1320</v>
      </c>
      <c r="H20" s="262">
        <v>1341</v>
      </c>
      <c r="I20" s="262">
        <v>1373</v>
      </c>
      <c r="J20" s="261">
        <v>-75</v>
      </c>
      <c r="K20" s="264">
        <v>-5.4624908958485072</v>
      </c>
    </row>
    <row r="21" spans="1:255" ht="14.1" customHeight="1" x14ac:dyDescent="0.2">
      <c r="A21" s="257" t="s">
        <v>231</v>
      </c>
      <c r="B21" s="258"/>
      <c r="C21" s="259"/>
      <c r="D21" s="260">
        <v>25.511443078960923</v>
      </c>
      <c r="E21" s="262">
        <v>13867</v>
      </c>
      <c r="F21" s="262">
        <v>14271</v>
      </c>
      <c r="G21" s="262">
        <v>14013</v>
      </c>
      <c r="H21" s="262">
        <v>14108</v>
      </c>
      <c r="I21" s="262">
        <v>14442</v>
      </c>
      <c r="J21" s="261">
        <v>-575</v>
      </c>
      <c r="K21" s="264">
        <v>-3.9814430134330423</v>
      </c>
    </row>
    <row r="22" spans="1:255" ht="14.1" customHeight="1" x14ac:dyDescent="0.2">
      <c r="A22" s="257" t="s">
        <v>232</v>
      </c>
      <c r="B22" s="258"/>
      <c r="C22" s="259"/>
      <c r="D22" s="260">
        <v>6.0030171462212083</v>
      </c>
      <c r="E22" s="262">
        <v>3263</v>
      </c>
      <c r="F22" s="262">
        <v>3264</v>
      </c>
      <c r="G22" s="262">
        <v>3141</v>
      </c>
      <c r="H22" s="262">
        <v>3138</v>
      </c>
      <c r="I22" s="262">
        <v>3149</v>
      </c>
      <c r="J22" s="261">
        <v>114</v>
      </c>
      <c r="K22" s="264">
        <v>3.6201968879009208</v>
      </c>
    </row>
    <row r="23" spans="1:255" ht="18" customHeight="1" x14ac:dyDescent="0.2">
      <c r="A23" s="253" t="s">
        <v>233</v>
      </c>
      <c r="B23" s="254"/>
      <c r="C23" s="254"/>
      <c r="D23" s="255"/>
      <c r="E23" s="268"/>
      <c r="F23" s="268"/>
      <c r="G23" s="268"/>
      <c r="H23" s="268"/>
      <c r="I23" s="268"/>
      <c r="J23" s="255"/>
      <c r="K23" s="256"/>
    </row>
    <row r="24" spans="1:255" ht="13.5" customHeight="1" x14ac:dyDescent="0.2">
      <c r="A24" s="257">
        <v>11</v>
      </c>
      <c r="B24" s="258" t="s">
        <v>234</v>
      </c>
      <c r="C24" s="259"/>
      <c r="D24" s="260">
        <v>1.6631098682758114</v>
      </c>
      <c r="E24" s="261">
        <v>904</v>
      </c>
      <c r="F24" s="262">
        <v>1063</v>
      </c>
      <c r="G24" s="262">
        <v>988</v>
      </c>
      <c r="H24" s="262">
        <v>908</v>
      </c>
      <c r="I24" s="263">
        <v>916</v>
      </c>
      <c r="J24" s="261">
        <v>-12</v>
      </c>
      <c r="K24" s="264">
        <v>-1.3100436681222707</v>
      </c>
    </row>
    <row r="25" spans="1:255" ht="13.5" customHeight="1" x14ac:dyDescent="0.2">
      <c r="A25" s="257" t="s">
        <v>235</v>
      </c>
      <c r="B25" s="258" t="s">
        <v>236</v>
      </c>
      <c r="C25" s="259"/>
      <c r="D25" s="260">
        <v>0.96585473544778866</v>
      </c>
      <c r="E25" s="261">
        <v>525</v>
      </c>
      <c r="F25" s="262">
        <v>685</v>
      </c>
      <c r="G25" s="262">
        <v>612</v>
      </c>
      <c r="H25" s="262">
        <v>535</v>
      </c>
      <c r="I25" s="263">
        <v>529</v>
      </c>
      <c r="J25" s="261">
        <v>-4</v>
      </c>
      <c r="K25" s="264">
        <v>-0.75614366729678639</v>
      </c>
    </row>
    <row r="26" spans="1:255" ht="13.5" customHeight="1" x14ac:dyDescent="0.2">
      <c r="A26" s="257">
        <v>12</v>
      </c>
      <c r="B26" s="258" t="s">
        <v>237</v>
      </c>
      <c r="C26" s="259"/>
      <c r="D26" s="260">
        <v>0.59607035101920669</v>
      </c>
      <c r="E26" s="261">
        <v>324</v>
      </c>
      <c r="F26" s="262">
        <v>349</v>
      </c>
      <c r="G26" s="262">
        <v>334</v>
      </c>
      <c r="H26" s="262">
        <v>328</v>
      </c>
      <c r="I26" s="263">
        <v>348</v>
      </c>
      <c r="J26" s="261">
        <v>-24</v>
      </c>
      <c r="K26" s="264">
        <v>-6.8965517241379306</v>
      </c>
    </row>
    <row r="27" spans="1:255" ht="13.5" customHeight="1" x14ac:dyDescent="0.2">
      <c r="A27" s="257">
        <v>21</v>
      </c>
      <c r="B27" s="258" t="s">
        <v>238</v>
      </c>
      <c r="C27" s="259"/>
      <c r="D27" s="260">
        <v>1.1994995952608727</v>
      </c>
      <c r="E27" s="261">
        <v>652</v>
      </c>
      <c r="F27" s="262">
        <v>668</v>
      </c>
      <c r="G27" s="262">
        <v>680</v>
      </c>
      <c r="H27" s="262">
        <v>691</v>
      </c>
      <c r="I27" s="263">
        <v>700</v>
      </c>
      <c r="J27" s="261">
        <v>-48</v>
      </c>
      <c r="K27" s="264">
        <v>-6.8571428571428568</v>
      </c>
    </row>
    <row r="28" spans="1:255" ht="13.5" customHeight="1" x14ac:dyDescent="0.2">
      <c r="A28" s="257">
        <v>22</v>
      </c>
      <c r="B28" s="258" t="s">
        <v>239</v>
      </c>
      <c r="C28" s="259"/>
      <c r="D28" s="260">
        <v>1.2914857605416146</v>
      </c>
      <c r="E28" s="261">
        <v>702</v>
      </c>
      <c r="F28" s="262">
        <v>705</v>
      </c>
      <c r="G28" s="262">
        <v>569</v>
      </c>
      <c r="H28" s="262">
        <v>575</v>
      </c>
      <c r="I28" s="263">
        <v>736</v>
      </c>
      <c r="J28" s="261">
        <v>-34</v>
      </c>
      <c r="K28" s="264">
        <v>-4.6195652173913047</v>
      </c>
    </row>
    <row r="29" spans="1:255" ht="13.5" customHeight="1" x14ac:dyDescent="0.2">
      <c r="A29" s="257">
        <v>23</v>
      </c>
      <c r="B29" s="258" t="s">
        <v>240</v>
      </c>
      <c r="C29" s="259"/>
      <c r="D29" s="260">
        <v>0.86283023033335782</v>
      </c>
      <c r="E29" s="261">
        <v>469</v>
      </c>
      <c r="F29" s="262">
        <v>445</v>
      </c>
      <c r="G29" s="262">
        <v>457</v>
      </c>
      <c r="H29" s="262">
        <v>463</v>
      </c>
      <c r="I29" s="263">
        <v>469</v>
      </c>
      <c r="J29" s="261">
        <v>0</v>
      </c>
      <c r="K29" s="264">
        <v>0</v>
      </c>
    </row>
    <row r="30" spans="1:255" ht="13.5" customHeight="1" x14ac:dyDescent="0.2">
      <c r="A30" s="257">
        <v>24</v>
      </c>
      <c r="B30" s="258" t="s">
        <v>241</v>
      </c>
      <c r="C30" s="259"/>
      <c r="D30" s="260">
        <v>4.1651335639119873</v>
      </c>
      <c r="E30" s="261">
        <v>2264</v>
      </c>
      <c r="F30" s="262">
        <v>2433</v>
      </c>
      <c r="G30" s="262">
        <v>2477</v>
      </c>
      <c r="H30" s="262">
        <v>2498</v>
      </c>
      <c r="I30" s="263">
        <v>2515</v>
      </c>
      <c r="J30" s="261">
        <v>-251</v>
      </c>
      <c r="K30" s="264">
        <v>-9.9801192842942346</v>
      </c>
    </row>
    <row r="31" spans="1:255" ht="13.5" customHeight="1" x14ac:dyDescent="0.2">
      <c r="A31" s="257">
        <v>25</v>
      </c>
      <c r="B31" s="258" t="s">
        <v>242</v>
      </c>
      <c r="C31" s="259"/>
      <c r="D31" s="260">
        <v>4.80903672087718</v>
      </c>
      <c r="E31" s="261">
        <v>2614</v>
      </c>
      <c r="F31" s="262">
        <v>2687</v>
      </c>
      <c r="G31" s="262">
        <v>2645</v>
      </c>
      <c r="H31" s="262">
        <v>2675</v>
      </c>
      <c r="I31" s="263">
        <v>2749</v>
      </c>
      <c r="J31" s="261">
        <v>-135</v>
      </c>
      <c r="K31" s="264">
        <v>-4.9108766824299748</v>
      </c>
    </row>
    <row r="32" spans="1:255" ht="13.5" customHeight="1" x14ac:dyDescent="0.2">
      <c r="A32" s="257">
        <v>26</v>
      </c>
      <c r="B32" s="258" t="s">
        <v>243</v>
      </c>
      <c r="C32" s="259"/>
      <c r="D32" s="260">
        <v>3.1054529398778423</v>
      </c>
      <c r="E32" s="261">
        <v>1688</v>
      </c>
      <c r="F32" s="262">
        <v>1727</v>
      </c>
      <c r="G32" s="262">
        <v>1682</v>
      </c>
      <c r="H32" s="262">
        <v>1667</v>
      </c>
      <c r="I32" s="263">
        <v>1692</v>
      </c>
      <c r="J32" s="261">
        <v>-4</v>
      </c>
      <c r="K32" s="264">
        <v>-0.2364066193853428</v>
      </c>
    </row>
    <row r="33" spans="1:11" ht="13.5" customHeight="1" x14ac:dyDescent="0.2">
      <c r="A33" s="257">
        <v>27</v>
      </c>
      <c r="B33" s="258" t="s">
        <v>244</v>
      </c>
      <c r="C33" s="259"/>
      <c r="D33" s="260">
        <v>3.2195157848259623</v>
      </c>
      <c r="E33" s="261">
        <v>1750</v>
      </c>
      <c r="F33" s="262">
        <v>1795</v>
      </c>
      <c r="G33" s="262">
        <v>1749</v>
      </c>
      <c r="H33" s="262">
        <v>1792</v>
      </c>
      <c r="I33" s="263">
        <v>1872</v>
      </c>
      <c r="J33" s="261">
        <v>-122</v>
      </c>
      <c r="K33" s="264">
        <v>-6.517094017094017</v>
      </c>
    </row>
    <row r="34" spans="1:11" ht="13.5" customHeight="1" x14ac:dyDescent="0.2">
      <c r="A34" s="257">
        <v>28</v>
      </c>
      <c r="B34" s="258" t="s">
        <v>245</v>
      </c>
      <c r="C34" s="259"/>
      <c r="D34" s="260">
        <v>8.4627272058282438E-2</v>
      </c>
      <c r="E34" s="553">
        <v>46</v>
      </c>
      <c r="F34" s="554">
        <v>52</v>
      </c>
      <c r="G34" s="554">
        <v>52</v>
      </c>
      <c r="H34" s="554">
        <v>58</v>
      </c>
      <c r="I34" s="555">
        <v>57</v>
      </c>
      <c r="J34" s="261">
        <v>-11</v>
      </c>
      <c r="K34" s="264">
        <v>-19.298245614035089</v>
      </c>
    </row>
    <row r="35" spans="1:11" ht="13.5" customHeight="1" x14ac:dyDescent="0.2">
      <c r="A35" s="257">
        <v>29</v>
      </c>
      <c r="B35" s="258" t="s">
        <v>246</v>
      </c>
      <c r="C35" s="259"/>
      <c r="D35" s="260">
        <v>3.9701228935168151</v>
      </c>
      <c r="E35" s="261">
        <v>2158</v>
      </c>
      <c r="F35" s="262">
        <v>2209</v>
      </c>
      <c r="G35" s="262">
        <v>2293</v>
      </c>
      <c r="H35" s="262">
        <v>2313</v>
      </c>
      <c r="I35" s="263">
        <v>2270</v>
      </c>
      <c r="J35" s="261">
        <v>-112</v>
      </c>
      <c r="K35" s="264">
        <v>-4.9339207048458151</v>
      </c>
    </row>
    <row r="36" spans="1:11" ht="13.5" customHeight="1" x14ac:dyDescent="0.2">
      <c r="A36" s="257" t="s">
        <v>247</v>
      </c>
      <c r="B36" s="258" t="s">
        <v>248</v>
      </c>
      <c r="C36" s="259"/>
      <c r="D36" s="260">
        <v>2.7779821914784018</v>
      </c>
      <c r="E36" s="261">
        <v>1510</v>
      </c>
      <c r="F36" s="262">
        <v>1544</v>
      </c>
      <c r="G36" s="262">
        <v>1621</v>
      </c>
      <c r="H36" s="262">
        <v>1653</v>
      </c>
      <c r="I36" s="263">
        <v>1611</v>
      </c>
      <c r="J36" s="261">
        <v>-101</v>
      </c>
      <c r="K36" s="264">
        <v>-6.2693978895096212</v>
      </c>
    </row>
    <row r="37" spans="1:11" ht="13.5" customHeight="1" x14ac:dyDescent="0.2">
      <c r="A37" s="257" t="s">
        <v>249</v>
      </c>
      <c r="B37" s="258" t="s">
        <v>250</v>
      </c>
      <c r="C37" s="259"/>
      <c r="D37" s="260">
        <v>1.1847818088159541</v>
      </c>
      <c r="E37" s="261">
        <v>644</v>
      </c>
      <c r="F37" s="262">
        <v>662</v>
      </c>
      <c r="G37" s="262" t="s">
        <v>546</v>
      </c>
      <c r="H37" s="262">
        <v>657</v>
      </c>
      <c r="I37" s="263">
        <v>656</v>
      </c>
      <c r="J37" s="261">
        <v>-12</v>
      </c>
      <c r="K37" s="264">
        <v>-1.8292682926829269</v>
      </c>
    </row>
    <row r="38" spans="1:11" ht="13.5" customHeight="1" x14ac:dyDescent="0.2">
      <c r="A38" s="257">
        <v>31</v>
      </c>
      <c r="B38" s="258" t="s">
        <v>251</v>
      </c>
      <c r="C38" s="259"/>
      <c r="D38" s="260">
        <v>0.41393774376333797</v>
      </c>
      <c r="E38" s="261">
        <v>225</v>
      </c>
      <c r="F38" s="262">
        <v>224</v>
      </c>
      <c r="G38" s="262">
        <v>229</v>
      </c>
      <c r="H38" s="262">
        <v>221</v>
      </c>
      <c r="I38" s="263">
        <v>216</v>
      </c>
      <c r="J38" s="261">
        <v>9</v>
      </c>
      <c r="K38" s="264">
        <v>4.166666666666667</v>
      </c>
    </row>
    <row r="39" spans="1:11" ht="13.5" customHeight="1" x14ac:dyDescent="0.2">
      <c r="A39" s="257">
        <v>32</v>
      </c>
      <c r="B39" s="258" t="s">
        <v>252</v>
      </c>
      <c r="C39" s="259"/>
      <c r="D39" s="260">
        <v>2.1451173743468983</v>
      </c>
      <c r="E39" s="261">
        <v>1166</v>
      </c>
      <c r="F39" s="262">
        <v>1239</v>
      </c>
      <c r="G39" s="262">
        <v>1238</v>
      </c>
      <c r="H39" s="262">
        <v>1260</v>
      </c>
      <c r="I39" s="263">
        <v>1279</v>
      </c>
      <c r="J39" s="261">
        <v>-113</v>
      </c>
      <c r="K39" s="264">
        <v>-8.8350273651290063</v>
      </c>
    </row>
    <row r="40" spans="1:11" ht="13.5" customHeight="1" x14ac:dyDescent="0.2">
      <c r="A40" s="257">
        <v>33</v>
      </c>
      <c r="B40" s="258" t="s">
        <v>253</v>
      </c>
      <c r="C40" s="259"/>
      <c r="D40" s="260">
        <v>0.98793141511516669</v>
      </c>
      <c r="E40" s="261">
        <v>537</v>
      </c>
      <c r="F40" s="262">
        <v>573</v>
      </c>
      <c r="G40" s="262">
        <v>556</v>
      </c>
      <c r="H40" s="262">
        <v>557</v>
      </c>
      <c r="I40" s="263">
        <v>549</v>
      </c>
      <c r="J40" s="261">
        <v>-12</v>
      </c>
      <c r="K40" s="264">
        <v>-2.1857923497267762</v>
      </c>
    </row>
    <row r="41" spans="1:11" ht="13.5" customHeight="1" x14ac:dyDescent="0.2">
      <c r="A41" s="257">
        <v>34</v>
      </c>
      <c r="B41" s="258" t="s">
        <v>254</v>
      </c>
      <c r="C41" s="259"/>
      <c r="D41" s="260">
        <v>2.9601147987342702</v>
      </c>
      <c r="E41" s="261">
        <v>1609</v>
      </c>
      <c r="F41" s="262">
        <v>1630</v>
      </c>
      <c r="G41" s="262">
        <v>1616</v>
      </c>
      <c r="H41" s="262">
        <v>1588</v>
      </c>
      <c r="I41" s="263">
        <v>1619</v>
      </c>
      <c r="J41" s="261">
        <v>-10</v>
      </c>
      <c r="K41" s="264">
        <v>-0.61766522544780733</v>
      </c>
    </row>
    <row r="42" spans="1:11" ht="13.5" customHeight="1" x14ac:dyDescent="0.2">
      <c r="A42" s="257">
        <v>41</v>
      </c>
      <c r="B42" s="258" t="s">
        <v>255</v>
      </c>
      <c r="C42" s="259"/>
      <c r="D42" s="260">
        <v>4.6636985797336079</v>
      </c>
      <c r="E42" s="261">
        <v>2535</v>
      </c>
      <c r="F42" s="262">
        <v>2573</v>
      </c>
      <c r="G42" s="262">
        <v>2545</v>
      </c>
      <c r="H42" s="262">
        <v>2560</v>
      </c>
      <c r="I42" s="263">
        <v>2555</v>
      </c>
      <c r="J42" s="261">
        <v>-20</v>
      </c>
      <c r="K42" s="264">
        <v>-0.78277886497064575</v>
      </c>
    </row>
    <row r="43" spans="1:11" ht="13.5" customHeight="1" x14ac:dyDescent="0.2">
      <c r="A43" s="257">
        <v>42</v>
      </c>
      <c r="B43" s="258" t="s">
        <v>256</v>
      </c>
      <c r="C43" s="259"/>
      <c r="D43" s="260">
        <v>0.10486422842004563</v>
      </c>
      <c r="E43" s="553">
        <v>57</v>
      </c>
      <c r="F43" s="554">
        <v>58</v>
      </c>
      <c r="G43" s="554">
        <v>57</v>
      </c>
      <c r="H43" s="554">
        <v>56</v>
      </c>
      <c r="I43" s="555">
        <v>56</v>
      </c>
      <c r="J43" s="261">
        <v>1</v>
      </c>
      <c r="K43" s="264">
        <v>1.7857142857142858</v>
      </c>
    </row>
    <row r="44" spans="1:11" ht="13.5" customHeight="1" x14ac:dyDescent="0.2">
      <c r="A44" s="257">
        <v>43</v>
      </c>
      <c r="B44" s="258" t="s">
        <v>257</v>
      </c>
      <c r="C44" s="259"/>
      <c r="D44" s="260">
        <v>0.85363161380528374</v>
      </c>
      <c r="E44" s="261">
        <v>464</v>
      </c>
      <c r="F44" s="262">
        <v>472</v>
      </c>
      <c r="G44" s="262">
        <v>467</v>
      </c>
      <c r="H44" s="262">
        <v>471</v>
      </c>
      <c r="I44" s="263">
        <v>476</v>
      </c>
      <c r="J44" s="261">
        <v>-12</v>
      </c>
      <c r="K44" s="264">
        <v>-2.5210084033613445</v>
      </c>
    </row>
    <row r="45" spans="1:11" ht="13.5" customHeight="1" x14ac:dyDescent="0.2">
      <c r="A45" s="257">
        <v>51</v>
      </c>
      <c r="B45" s="258" t="s">
        <v>258</v>
      </c>
      <c r="C45" s="259"/>
      <c r="D45" s="260">
        <v>7.3423357127088087</v>
      </c>
      <c r="E45" s="261">
        <v>3991</v>
      </c>
      <c r="F45" s="262">
        <v>3945</v>
      </c>
      <c r="G45" s="262">
        <v>3983</v>
      </c>
      <c r="H45" s="262">
        <v>4166</v>
      </c>
      <c r="I45" s="263">
        <v>4341</v>
      </c>
      <c r="J45" s="261">
        <v>-350</v>
      </c>
      <c r="K45" s="264">
        <v>-8.0626583736466255</v>
      </c>
    </row>
    <row r="46" spans="1:11" ht="13.5" customHeight="1" x14ac:dyDescent="0.2">
      <c r="A46" s="257" t="s">
        <v>259</v>
      </c>
      <c r="B46" s="258" t="s">
        <v>260</v>
      </c>
      <c r="C46" s="259"/>
      <c r="D46" s="260">
        <v>5.7712120097137394</v>
      </c>
      <c r="E46" s="261">
        <v>3137</v>
      </c>
      <c r="F46" s="262">
        <v>3096</v>
      </c>
      <c r="G46" s="262">
        <v>3144</v>
      </c>
      <c r="H46" s="262">
        <v>3319</v>
      </c>
      <c r="I46" s="263">
        <v>3501</v>
      </c>
      <c r="J46" s="261">
        <v>-364</v>
      </c>
      <c r="K46" s="264">
        <v>-10.397029420165667</v>
      </c>
    </row>
    <row r="47" spans="1:11" ht="13.5" customHeight="1" x14ac:dyDescent="0.2">
      <c r="A47" s="257"/>
      <c r="B47" s="258" t="s">
        <v>261</v>
      </c>
      <c r="C47" s="259"/>
      <c r="D47" s="260">
        <v>4.8071969975715652</v>
      </c>
      <c r="E47" s="261">
        <v>2613</v>
      </c>
      <c r="F47" s="262">
        <v>2566</v>
      </c>
      <c r="G47" s="262">
        <v>2626</v>
      </c>
      <c r="H47" s="262">
        <v>2815</v>
      </c>
      <c r="I47" s="263">
        <v>2976</v>
      </c>
      <c r="J47" s="261">
        <v>-363</v>
      </c>
      <c r="K47" s="264">
        <v>-12.19758064516129</v>
      </c>
    </row>
    <row r="48" spans="1:11" ht="13.5" customHeight="1" x14ac:dyDescent="0.2">
      <c r="A48" s="257">
        <v>52</v>
      </c>
      <c r="B48" s="258" t="s">
        <v>262</v>
      </c>
      <c r="C48" s="259"/>
      <c r="D48" s="260">
        <v>5.1898594451394509</v>
      </c>
      <c r="E48" s="261">
        <v>2821</v>
      </c>
      <c r="F48" s="262">
        <v>2913</v>
      </c>
      <c r="G48" s="262">
        <v>2918</v>
      </c>
      <c r="H48" s="262">
        <v>2915</v>
      </c>
      <c r="I48" s="263">
        <v>2864</v>
      </c>
      <c r="J48" s="261">
        <v>-43</v>
      </c>
      <c r="K48" s="264">
        <v>-1.5013966480446927</v>
      </c>
    </row>
    <row r="49" spans="1:11" ht="13.5" customHeight="1" x14ac:dyDescent="0.2">
      <c r="A49" s="257" t="s">
        <v>263</v>
      </c>
      <c r="B49" s="258" t="s">
        <v>264</v>
      </c>
      <c r="C49" s="259"/>
      <c r="D49" s="260">
        <v>4.6195452203988516</v>
      </c>
      <c r="E49" s="261">
        <v>2511</v>
      </c>
      <c r="F49" s="262">
        <v>2587</v>
      </c>
      <c r="G49" s="262">
        <v>2594</v>
      </c>
      <c r="H49" s="262">
        <v>2580</v>
      </c>
      <c r="I49" s="263">
        <v>2522</v>
      </c>
      <c r="J49" s="261">
        <v>-11</v>
      </c>
      <c r="K49" s="264">
        <v>-0.43616177636796194</v>
      </c>
    </row>
    <row r="50" spans="1:11" ht="13.5" customHeight="1" x14ac:dyDescent="0.2">
      <c r="A50" s="257">
        <v>53</v>
      </c>
      <c r="B50" s="258" t="s">
        <v>265</v>
      </c>
      <c r="C50" s="259"/>
      <c r="D50" s="260">
        <v>1.0688792405622194</v>
      </c>
      <c r="E50" s="261">
        <v>581</v>
      </c>
      <c r="F50" s="262">
        <v>560</v>
      </c>
      <c r="G50" s="262">
        <v>572</v>
      </c>
      <c r="H50" s="262">
        <v>610</v>
      </c>
      <c r="I50" s="263">
        <v>609</v>
      </c>
      <c r="J50" s="261">
        <v>-28</v>
      </c>
      <c r="K50" s="264">
        <v>-4.5977011494252871</v>
      </c>
    </row>
    <row r="51" spans="1:11" ht="13.5" customHeight="1" x14ac:dyDescent="0.2">
      <c r="A51" s="257" t="s">
        <v>266</v>
      </c>
      <c r="B51" s="258" t="s">
        <v>267</v>
      </c>
      <c r="C51" s="259"/>
      <c r="D51" s="260">
        <v>1.0265656045330782</v>
      </c>
      <c r="E51" s="261">
        <v>558</v>
      </c>
      <c r="F51" s="262">
        <v>537</v>
      </c>
      <c r="G51" s="262">
        <v>548</v>
      </c>
      <c r="H51" s="262">
        <v>584</v>
      </c>
      <c r="I51" s="263">
        <v>582</v>
      </c>
      <c r="J51" s="261">
        <v>-24</v>
      </c>
      <c r="K51" s="264">
        <v>-4.1237113402061851</v>
      </c>
    </row>
    <row r="52" spans="1:11" ht="13.5" customHeight="1" x14ac:dyDescent="0.2">
      <c r="A52" s="257">
        <v>54</v>
      </c>
      <c r="B52" s="258" t="s">
        <v>268</v>
      </c>
      <c r="C52" s="259"/>
      <c r="D52" s="260">
        <v>2.8331738906468469</v>
      </c>
      <c r="E52" s="261">
        <v>1540</v>
      </c>
      <c r="F52" s="262">
        <v>1550</v>
      </c>
      <c r="G52" s="262">
        <v>1534</v>
      </c>
      <c r="H52" s="262">
        <v>1487</v>
      </c>
      <c r="I52" s="263">
        <v>1467</v>
      </c>
      <c r="J52" s="261">
        <v>73</v>
      </c>
      <c r="K52" s="264">
        <v>4.9761417859577373</v>
      </c>
    </row>
    <row r="53" spans="1:11" ht="13.5" customHeight="1" x14ac:dyDescent="0.2">
      <c r="A53" s="257">
        <v>61</v>
      </c>
      <c r="B53" s="258" t="s">
        <v>269</v>
      </c>
      <c r="C53" s="259"/>
      <c r="D53" s="260">
        <v>2.3971594672161305</v>
      </c>
      <c r="E53" s="261">
        <v>1303</v>
      </c>
      <c r="F53" s="262">
        <v>1341</v>
      </c>
      <c r="G53" s="262">
        <v>1207</v>
      </c>
      <c r="H53" s="262">
        <v>1227</v>
      </c>
      <c r="I53" s="263">
        <v>1275</v>
      </c>
      <c r="J53" s="261">
        <v>28</v>
      </c>
      <c r="K53" s="264">
        <v>2.1960784313725492</v>
      </c>
    </row>
    <row r="54" spans="1:11" ht="13.5" customHeight="1" x14ac:dyDescent="0.2">
      <c r="A54" s="257">
        <v>62</v>
      </c>
      <c r="B54" s="258" t="s">
        <v>270</v>
      </c>
      <c r="C54" s="259"/>
      <c r="D54" s="260">
        <v>6.7021120023548457</v>
      </c>
      <c r="E54" s="261">
        <v>3643</v>
      </c>
      <c r="F54" s="262">
        <v>3661</v>
      </c>
      <c r="G54" s="262">
        <v>3685</v>
      </c>
      <c r="H54" s="262">
        <v>3669</v>
      </c>
      <c r="I54" s="263">
        <v>3712</v>
      </c>
      <c r="J54" s="261">
        <v>-69</v>
      </c>
      <c r="K54" s="264">
        <v>-1.8588362068965518</v>
      </c>
    </row>
    <row r="55" spans="1:11" ht="13.5" customHeight="1" x14ac:dyDescent="0.2">
      <c r="A55" s="257">
        <v>63</v>
      </c>
      <c r="B55" s="258" t="s">
        <v>271</v>
      </c>
      <c r="C55" s="259"/>
      <c r="D55" s="260">
        <v>1.3650746927662079</v>
      </c>
      <c r="E55" s="261">
        <v>742</v>
      </c>
      <c r="F55" s="262">
        <v>733</v>
      </c>
      <c r="G55" s="262">
        <v>750</v>
      </c>
      <c r="H55" s="262">
        <v>743</v>
      </c>
      <c r="I55" s="263">
        <v>731</v>
      </c>
      <c r="J55" s="261">
        <v>11</v>
      </c>
      <c r="K55" s="264">
        <v>1.5047879616963065</v>
      </c>
    </row>
    <row r="56" spans="1:11" ht="13.5" customHeight="1" x14ac:dyDescent="0.2">
      <c r="A56" s="257" t="s">
        <v>272</v>
      </c>
      <c r="B56" s="258" t="s">
        <v>273</v>
      </c>
      <c r="C56" s="259"/>
      <c r="D56" s="260">
        <v>0.17293399072779453</v>
      </c>
      <c r="E56" s="553">
        <v>94</v>
      </c>
      <c r="F56" s="554">
        <v>89</v>
      </c>
      <c r="G56" s="554">
        <v>97</v>
      </c>
      <c r="H56" s="554">
        <v>91</v>
      </c>
      <c r="I56" s="555">
        <v>93</v>
      </c>
      <c r="J56" s="261">
        <v>1</v>
      </c>
      <c r="K56" s="264">
        <v>1.075268817204301</v>
      </c>
    </row>
    <row r="57" spans="1:11" ht="13.5" customHeight="1" x14ac:dyDescent="0.2">
      <c r="A57" s="257" t="s">
        <v>274</v>
      </c>
      <c r="B57" s="258" t="s">
        <v>275</v>
      </c>
      <c r="C57" s="259"/>
      <c r="D57" s="260">
        <v>0.93089999264110679</v>
      </c>
      <c r="E57" s="261">
        <v>506</v>
      </c>
      <c r="F57" s="262">
        <v>494</v>
      </c>
      <c r="G57" s="262">
        <v>508</v>
      </c>
      <c r="H57" s="262">
        <v>510</v>
      </c>
      <c r="I57" s="263">
        <v>499</v>
      </c>
      <c r="J57" s="261">
        <v>7</v>
      </c>
      <c r="K57" s="264">
        <v>1.402805611222445</v>
      </c>
    </row>
    <row r="58" spans="1:11" ht="13.5" customHeight="1" x14ac:dyDescent="0.2">
      <c r="A58" s="257">
        <v>71</v>
      </c>
      <c r="B58" s="258" t="s">
        <v>276</v>
      </c>
      <c r="C58" s="259"/>
      <c r="D58" s="260">
        <v>8.2309220693207745</v>
      </c>
      <c r="E58" s="261">
        <v>4474</v>
      </c>
      <c r="F58" s="262">
        <v>4499</v>
      </c>
      <c r="G58" s="262">
        <v>4504</v>
      </c>
      <c r="H58" s="262">
        <v>4546</v>
      </c>
      <c r="I58" s="263">
        <v>4609</v>
      </c>
      <c r="J58" s="261">
        <v>-135</v>
      </c>
      <c r="K58" s="264">
        <v>-2.929051855066175</v>
      </c>
    </row>
    <row r="59" spans="1:11" ht="13.5" customHeight="1" x14ac:dyDescent="0.2">
      <c r="A59" s="257" t="s">
        <v>277</v>
      </c>
      <c r="B59" s="258" t="s">
        <v>278</v>
      </c>
      <c r="C59" s="259"/>
      <c r="D59" s="260">
        <v>3.1017734932666126</v>
      </c>
      <c r="E59" s="261">
        <v>1686</v>
      </c>
      <c r="F59" s="262">
        <v>1706</v>
      </c>
      <c r="G59" s="262">
        <v>1703</v>
      </c>
      <c r="H59" s="262">
        <v>1713</v>
      </c>
      <c r="I59" s="263">
        <v>1763</v>
      </c>
      <c r="J59" s="261">
        <v>-77</v>
      </c>
      <c r="K59" s="264">
        <v>-4.3675553034600112</v>
      </c>
    </row>
    <row r="60" spans="1:11" ht="13.5" customHeight="1" x14ac:dyDescent="0.2">
      <c r="A60" s="257" t="s">
        <v>279</v>
      </c>
      <c r="B60" s="258" t="s">
        <v>280</v>
      </c>
      <c r="C60" s="259"/>
      <c r="D60" s="260">
        <v>4.0105968062403416</v>
      </c>
      <c r="E60" s="261">
        <v>2180</v>
      </c>
      <c r="F60" s="262">
        <v>2180</v>
      </c>
      <c r="G60" s="262">
        <v>2185</v>
      </c>
      <c r="H60" s="262">
        <v>2206</v>
      </c>
      <c r="I60" s="263">
        <v>2211</v>
      </c>
      <c r="J60" s="261">
        <v>-31</v>
      </c>
      <c r="K60" s="264">
        <v>-1.4020805065581186</v>
      </c>
    </row>
    <row r="61" spans="1:11" ht="13.5" customHeight="1" x14ac:dyDescent="0.2">
      <c r="A61" s="257">
        <v>72</v>
      </c>
      <c r="B61" s="258" t="s">
        <v>281</v>
      </c>
      <c r="C61" s="259"/>
      <c r="D61" s="260">
        <v>2.3198910883803077</v>
      </c>
      <c r="E61" s="261">
        <v>1261</v>
      </c>
      <c r="F61" s="262">
        <v>1276</v>
      </c>
      <c r="G61" s="262">
        <v>1263</v>
      </c>
      <c r="H61" s="262">
        <v>1284</v>
      </c>
      <c r="I61" s="263">
        <v>1297</v>
      </c>
      <c r="J61" s="261">
        <v>-36</v>
      </c>
      <c r="K61" s="264">
        <v>-2.7756360832690823</v>
      </c>
    </row>
    <row r="62" spans="1:11" ht="13.5" customHeight="1" x14ac:dyDescent="0.2">
      <c r="A62" s="257" t="s">
        <v>282</v>
      </c>
      <c r="B62" s="258" t="s">
        <v>283</v>
      </c>
      <c r="C62" s="259"/>
      <c r="D62" s="260">
        <v>0.70829347266171172</v>
      </c>
      <c r="E62" s="261">
        <v>385</v>
      </c>
      <c r="F62" s="262">
        <v>380</v>
      </c>
      <c r="G62" s="262">
        <v>368</v>
      </c>
      <c r="H62" s="262">
        <v>369</v>
      </c>
      <c r="I62" s="263">
        <v>374</v>
      </c>
      <c r="J62" s="261">
        <v>11</v>
      </c>
      <c r="K62" s="264">
        <v>2.9411764705882355</v>
      </c>
    </row>
    <row r="63" spans="1:11" ht="13.5" customHeight="1" x14ac:dyDescent="0.2">
      <c r="A63" s="257" t="s">
        <v>284</v>
      </c>
      <c r="B63" s="258" t="s">
        <v>285</v>
      </c>
      <c r="C63" s="259"/>
      <c r="D63" s="260">
        <v>1.3154021635146074</v>
      </c>
      <c r="E63" s="261">
        <v>715</v>
      </c>
      <c r="F63" s="262">
        <v>734</v>
      </c>
      <c r="G63" s="262">
        <v>730</v>
      </c>
      <c r="H63" s="262">
        <v>744</v>
      </c>
      <c r="I63" s="263">
        <v>746</v>
      </c>
      <c r="J63" s="261">
        <v>-31</v>
      </c>
      <c r="K63" s="264">
        <v>-4.1554959785522785</v>
      </c>
    </row>
    <row r="64" spans="1:11" ht="13.5" customHeight="1" x14ac:dyDescent="0.2">
      <c r="A64" s="257">
        <v>73</v>
      </c>
      <c r="B64" s="258" t="s">
        <v>286</v>
      </c>
      <c r="C64" s="259"/>
      <c r="D64" s="260">
        <v>3.3942894988593717</v>
      </c>
      <c r="E64" s="261">
        <v>1845</v>
      </c>
      <c r="F64" s="262">
        <v>1851</v>
      </c>
      <c r="G64" s="262">
        <v>1847</v>
      </c>
      <c r="H64" s="262">
        <v>1867</v>
      </c>
      <c r="I64" s="263">
        <v>1907</v>
      </c>
      <c r="J64" s="261">
        <v>-62</v>
      </c>
      <c r="K64" s="264">
        <v>-3.2511798636601994</v>
      </c>
    </row>
    <row r="65" spans="1:11" ht="13.5" customHeight="1" x14ac:dyDescent="0.2">
      <c r="A65" s="257" t="s">
        <v>287</v>
      </c>
      <c r="B65" s="258" t="s">
        <v>288</v>
      </c>
      <c r="C65" s="259"/>
      <c r="D65" s="260">
        <v>3.0723379203767753</v>
      </c>
      <c r="E65" s="261">
        <v>1670</v>
      </c>
      <c r="F65" s="262">
        <v>1671</v>
      </c>
      <c r="G65" s="262">
        <v>1672</v>
      </c>
      <c r="H65" s="262">
        <v>1687</v>
      </c>
      <c r="I65" s="263">
        <v>1730</v>
      </c>
      <c r="J65" s="261">
        <v>-60</v>
      </c>
      <c r="K65" s="264">
        <v>-3.4682080924855492</v>
      </c>
    </row>
    <row r="66" spans="1:11" ht="13.5" customHeight="1" x14ac:dyDescent="0.2">
      <c r="A66" s="257">
        <v>81</v>
      </c>
      <c r="B66" s="258" t="s">
        <v>289</v>
      </c>
      <c r="C66" s="259"/>
      <c r="D66" s="260">
        <v>7.059018323644124</v>
      </c>
      <c r="E66" s="261">
        <v>3837</v>
      </c>
      <c r="F66" s="262">
        <v>3903</v>
      </c>
      <c r="G66" s="262">
        <v>3777</v>
      </c>
      <c r="H66" s="262">
        <v>3782</v>
      </c>
      <c r="I66" s="263">
        <v>3772</v>
      </c>
      <c r="J66" s="261">
        <v>65</v>
      </c>
      <c r="K66" s="264">
        <v>1.7232237539766702</v>
      </c>
    </row>
    <row r="67" spans="1:11" ht="13.5" customHeight="1" x14ac:dyDescent="0.2">
      <c r="A67" s="257" t="s">
        <v>290</v>
      </c>
      <c r="B67" s="258" t="s">
        <v>291</v>
      </c>
      <c r="C67" s="259"/>
      <c r="D67" s="260">
        <v>1.6612701449701965</v>
      </c>
      <c r="E67" s="261">
        <v>903</v>
      </c>
      <c r="F67" s="262">
        <v>910</v>
      </c>
      <c r="G67" s="262">
        <v>896</v>
      </c>
      <c r="H67" s="262">
        <v>902</v>
      </c>
      <c r="I67" s="263">
        <v>896</v>
      </c>
      <c r="J67" s="261">
        <v>7</v>
      </c>
      <c r="K67" s="264">
        <v>0.78125</v>
      </c>
    </row>
    <row r="68" spans="1:11" ht="13.5" customHeight="1" x14ac:dyDescent="0.2">
      <c r="A68" s="257" t="s">
        <v>292</v>
      </c>
      <c r="B68" s="258" t="s">
        <v>293</v>
      </c>
      <c r="C68" s="269"/>
      <c r="D68" s="260">
        <v>3.1385679593789093</v>
      </c>
      <c r="E68" s="261">
        <v>1706</v>
      </c>
      <c r="F68" s="262">
        <v>1737</v>
      </c>
      <c r="G68" s="262">
        <v>1654</v>
      </c>
      <c r="H68" s="262">
        <v>1653</v>
      </c>
      <c r="I68" s="263">
        <v>1664</v>
      </c>
      <c r="J68" s="261">
        <v>42</v>
      </c>
      <c r="K68" s="264">
        <v>2.5240384615384617</v>
      </c>
    </row>
    <row r="69" spans="1:11" ht="13.5" customHeight="1" x14ac:dyDescent="0.2">
      <c r="A69" s="257" t="s">
        <v>294</v>
      </c>
      <c r="B69" s="258" t="s">
        <v>295</v>
      </c>
      <c r="C69" s="259"/>
      <c r="D69" s="260">
        <v>0.63470454043711821</v>
      </c>
      <c r="E69" s="261">
        <v>345</v>
      </c>
      <c r="F69" s="262">
        <v>359</v>
      </c>
      <c r="G69" s="262">
        <v>355</v>
      </c>
      <c r="H69" s="262">
        <v>356</v>
      </c>
      <c r="I69" s="263">
        <v>347</v>
      </c>
      <c r="J69" s="261">
        <v>-2</v>
      </c>
      <c r="K69" s="264">
        <v>-0.57636887608069165</v>
      </c>
    </row>
    <row r="70" spans="1:11" ht="13.5" customHeight="1" x14ac:dyDescent="0.2">
      <c r="A70" s="257" t="s">
        <v>296</v>
      </c>
      <c r="B70" s="258" t="s">
        <v>297</v>
      </c>
      <c r="C70" s="259"/>
      <c r="D70" s="260">
        <v>0.87938774008389142</v>
      </c>
      <c r="E70" s="261">
        <v>478</v>
      </c>
      <c r="F70" s="262">
        <v>484</v>
      </c>
      <c r="G70" s="262">
        <v>476</v>
      </c>
      <c r="H70" s="262">
        <v>471</v>
      </c>
      <c r="I70" s="263">
        <v>471</v>
      </c>
      <c r="J70" s="261">
        <v>7</v>
      </c>
      <c r="K70" s="264">
        <v>1.4861995753715498</v>
      </c>
    </row>
    <row r="71" spans="1:11" ht="13.5" customHeight="1" x14ac:dyDescent="0.2">
      <c r="A71" s="257">
        <v>82</v>
      </c>
      <c r="B71" s="258" t="s">
        <v>298</v>
      </c>
      <c r="C71" s="259"/>
      <c r="D71" s="260">
        <v>4.3435867245566264</v>
      </c>
      <c r="E71" s="261">
        <v>2361</v>
      </c>
      <c r="F71" s="262">
        <v>2340</v>
      </c>
      <c r="G71" s="262">
        <v>2269</v>
      </c>
      <c r="H71" s="262">
        <v>2281</v>
      </c>
      <c r="I71" s="263">
        <v>2300</v>
      </c>
      <c r="J71" s="261">
        <v>61</v>
      </c>
      <c r="K71" s="264">
        <v>2.652173913043478</v>
      </c>
    </row>
    <row r="72" spans="1:11" ht="13.5" customHeight="1" x14ac:dyDescent="0.2">
      <c r="A72" s="257" t="s">
        <v>299</v>
      </c>
      <c r="B72" s="270" t="s">
        <v>548</v>
      </c>
      <c r="C72" s="259"/>
      <c r="D72" s="260">
        <v>3.2636691441607182</v>
      </c>
      <c r="E72" s="261">
        <v>1774</v>
      </c>
      <c r="F72" s="262">
        <v>1745</v>
      </c>
      <c r="G72" s="262">
        <v>1687</v>
      </c>
      <c r="H72" s="262">
        <v>1688</v>
      </c>
      <c r="I72" s="263">
        <v>1691</v>
      </c>
      <c r="J72" s="261">
        <v>83</v>
      </c>
      <c r="K72" s="264">
        <v>4.9083382613837969</v>
      </c>
    </row>
    <row r="73" spans="1:11" ht="13.5" customHeight="1" x14ac:dyDescent="0.2">
      <c r="A73" s="257" t="s">
        <v>300</v>
      </c>
      <c r="B73" s="258" t="s">
        <v>301</v>
      </c>
      <c r="C73" s="259"/>
      <c r="D73" s="260">
        <v>0.63838398704834798</v>
      </c>
      <c r="E73" s="261">
        <v>347</v>
      </c>
      <c r="F73" s="262">
        <v>350</v>
      </c>
      <c r="G73" s="262">
        <v>346</v>
      </c>
      <c r="H73" s="262">
        <v>354</v>
      </c>
      <c r="I73" s="263">
        <v>358</v>
      </c>
      <c r="J73" s="261">
        <v>-11</v>
      </c>
      <c r="K73" s="264">
        <v>-3.0726256983240225</v>
      </c>
    </row>
    <row r="74" spans="1:11" ht="13.5" customHeight="1" x14ac:dyDescent="0.2">
      <c r="A74" s="257">
        <v>83</v>
      </c>
      <c r="B74" s="258" t="s">
        <v>302</v>
      </c>
      <c r="C74" s="259"/>
      <c r="D74" s="260">
        <v>5.5228493634557365</v>
      </c>
      <c r="E74" s="261">
        <v>3002</v>
      </c>
      <c r="F74" s="262">
        <v>3006</v>
      </c>
      <c r="G74" s="262">
        <v>2981</v>
      </c>
      <c r="H74" s="262">
        <v>2605</v>
      </c>
      <c r="I74" s="263">
        <v>2634</v>
      </c>
      <c r="J74" s="261">
        <v>368</v>
      </c>
      <c r="K74" s="264">
        <v>13.971146545178437</v>
      </c>
    </row>
    <row r="75" spans="1:11" ht="13.5" customHeight="1" x14ac:dyDescent="0.2">
      <c r="A75" s="257" t="s">
        <v>303</v>
      </c>
      <c r="B75" s="258" t="s">
        <v>304</v>
      </c>
      <c r="C75" s="259"/>
      <c r="D75" s="260">
        <v>4.7152108322908237</v>
      </c>
      <c r="E75" s="261">
        <v>2563</v>
      </c>
      <c r="F75" s="262">
        <v>2573</v>
      </c>
      <c r="G75" s="262">
        <v>2553</v>
      </c>
      <c r="H75" s="262">
        <v>2245</v>
      </c>
      <c r="I75" s="263">
        <v>2284</v>
      </c>
      <c r="J75" s="261">
        <v>279</v>
      </c>
      <c r="K75" s="264">
        <v>12.215411558669002</v>
      </c>
    </row>
    <row r="76" spans="1:11" ht="13.5" customHeight="1" x14ac:dyDescent="0.2">
      <c r="A76" s="257"/>
      <c r="B76" s="258" t="s">
        <v>305</v>
      </c>
      <c r="C76" s="259"/>
      <c r="D76" s="260">
        <v>3.0521009640150121</v>
      </c>
      <c r="E76" s="261">
        <v>1659</v>
      </c>
      <c r="F76" s="262">
        <v>1652</v>
      </c>
      <c r="G76" s="262">
        <v>1657</v>
      </c>
      <c r="H76" s="262">
        <v>1390</v>
      </c>
      <c r="I76" s="263">
        <v>1425</v>
      </c>
      <c r="J76" s="261">
        <v>234</v>
      </c>
      <c r="K76" s="264">
        <v>16.421052631578949</v>
      </c>
    </row>
    <row r="77" spans="1:11" ht="13.5" customHeight="1" x14ac:dyDescent="0.2">
      <c r="A77" s="257">
        <v>84</v>
      </c>
      <c r="B77" s="258" t="s">
        <v>306</v>
      </c>
      <c r="C77" s="259"/>
      <c r="D77" s="260">
        <v>2.5406578850540877</v>
      </c>
      <c r="E77" s="261">
        <v>1381</v>
      </c>
      <c r="F77" s="262">
        <v>1369</v>
      </c>
      <c r="G77" s="262">
        <v>1350</v>
      </c>
      <c r="H77" s="262">
        <v>1343</v>
      </c>
      <c r="I77" s="263">
        <v>1283</v>
      </c>
      <c r="J77" s="261">
        <v>98</v>
      </c>
      <c r="K77" s="264">
        <v>7.6383476227591585</v>
      </c>
    </row>
    <row r="78" spans="1:11" ht="13.5" customHeight="1" x14ac:dyDescent="0.2">
      <c r="A78" s="257" t="s">
        <v>307</v>
      </c>
      <c r="B78" s="258" t="s">
        <v>308</v>
      </c>
      <c r="C78" s="259"/>
      <c r="D78" s="260">
        <v>1.2013393185664876</v>
      </c>
      <c r="E78" s="261">
        <v>653</v>
      </c>
      <c r="F78" s="262">
        <v>655</v>
      </c>
      <c r="G78" s="262">
        <v>658</v>
      </c>
      <c r="H78" s="262">
        <v>682</v>
      </c>
      <c r="I78" s="263">
        <v>669</v>
      </c>
      <c r="J78" s="261">
        <v>-16</v>
      </c>
      <c r="K78" s="264">
        <v>-2.391629297458894</v>
      </c>
    </row>
    <row r="79" spans="1:11" ht="13.5" customHeight="1" x14ac:dyDescent="0.2">
      <c r="A79" s="257" t="s">
        <v>309</v>
      </c>
      <c r="B79" s="258" t="s">
        <v>310</v>
      </c>
      <c r="C79" s="259"/>
      <c r="D79" s="260">
        <v>0.32379130178821103</v>
      </c>
      <c r="E79" s="261">
        <v>176</v>
      </c>
      <c r="F79" s="262">
        <v>175</v>
      </c>
      <c r="G79" s="262">
        <v>167</v>
      </c>
      <c r="H79" s="262">
        <v>165</v>
      </c>
      <c r="I79" s="263">
        <v>163</v>
      </c>
      <c r="J79" s="261">
        <v>13</v>
      </c>
      <c r="K79" s="264">
        <v>7.9754601226993866</v>
      </c>
    </row>
    <row r="80" spans="1:11" s="114" customFormat="1" ht="13.5" customHeight="1" x14ac:dyDescent="0.15">
      <c r="A80" s="257" t="s">
        <v>311</v>
      </c>
      <c r="B80" s="258" t="s">
        <v>312</v>
      </c>
      <c r="C80" s="259"/>
      <c r="D80" s="260">
        <v>0.68989623960556334</v>
      </c>
      <c r="E80" s="261">
        <v>375</v>
      </c>
      <c r="F80" s="262">
        <v>364</v>
      </c>
      <c r="G80" s="262">
        <v>348</v>
      </c>
      <c r="H80" s="262">
        <v>322</v>
      </c>
      <c r="I80" s="263">
        <v>302</v>
      </c>
      <c r="J80" s="261">
        <v>73</v>
      </c>
      <c r="K80" s="264">
        <v>24.172185430463575</v>
      </c>
    </row>
    <row r="81" spans="1:11" s="114" customFormat="1" ht="13.5" customHeight="1" x14ac:dyDescent="0.15">
      <c r="A81" s="257">
        <v>91</v>
      </c>
      <c r="B81" s="258" t="s">
        <v>313</v>
      </c>
      <c r="C81" s="259"/>
      <c r="D81" s="260">
        <v>0.27411877253661049</v>
      </c>
      <c r="E81" s="261">
        <v>149</v>
      </c>
      <c r="F81" s="262">
        <v>148</v>
      </c>
      <c r="G81" s="262">
        <v>141</v>
      </c>
      <c r="H81" s="262">
        <v>142</v>
      </c>
      <c r="I81" s="263">
        <v>135</v>
      </c>
      <c r="J81" s="261">
        <v>14</v>
      </c>
      <c r="K81" s="264">
        <v>10.37037037037037</v>
      </c>
    </row>
    <row r="82" spans="1:11" s="87" customFormat="1" ht="13.5" customHeight="1" x14ac:dyDescent="0.2">
      <c r="A82" s="257">
        <v>92</v>
      </c>
      <c r="B82" s="258" t="s">
        <v>314</v>
      </c>
      <c r="C82" s="259"/>
      <c r="D82" s="260">
        <v>0.73220987563470452</v>
      </c>
      <c r="E82" s="261">
        <v>398</v>
      </c>
      <c r="F82" s="262">
        <v>425</v>
      </c>
      <c r="G82" s="262">
        <v>511</v>
      </c>
      <c r="H82" s="262">
        <v>543</v>
      </c>
      <c r="I82" s="263">
        <v>560</v>
      </c>
      <c r="J82" s="261">
        <v>-162</v>
      </c>
      <c r="K82" s="264">
        <v>-28.928571428571427</v>
      </c>
    </row>
    <row r="83" spans="1:11" s="114" customFormat="1" ht="13.5" customHeight="1" x14ac:dyDescent="0.15">
      <c r="A83" s="257">
        <v>93</v>
      </c>
      <c r="B83" s="258" t="s">
        <v>315</v>
      </c>
      <c r="C83" s="259"/>
      <c r="D83" s="260">
        <v>5.3351975862830234E-2</v>
      </c>
      <c r="E83" s="553">
        <v>29</v>
      </c>
      <c r="F83" s="554">
        <v>31</v>
      </c>
      <c r="G83" s="554">
        <v>34</v>
      </c>
      <c r="H83" s="554">
        <v>33</v>
      </c>
      <c r="I83" s="555">
        <v>34</v>
      </c>
      <c r="J83" s="261">
        <v>-5</v>
      </c>
      <c r="K83" s="264">
        <v>-14.705882352941176</v>
      </c>
    </row>
    <row r="84" spans="1:11" s="87" customFormat="1" ht="13.5" customHeight="1" x14ac:dyDescent="0.2">
      <c r="A84" s="257">
        <v>94</v>
      </c>
      <c r="B84" s="258" t="s">
        <v>316</v>
      </c>
      <c r="C84" s="259"/>
      <c r="D84" s="260">
        <v>0.1140628449481198</v>
      </c>
      <c r="E84" s="553">
        <v>62</v>
      </c>
      <c r="F84" s="554">
        <v>69</v>
      </c>
      <c r="G84" s="554">
        <v>61</v>
      </c>
      <c r="H84" s="554">
        <v>63</v>
      </c>
      <c r="I84" s="555">
        <v>57</v>
      </c>
      <c r="J84" s="261">
        <v>5</v>
      </c>
      <c r="K84" s="264">
        <v>8.7719298245614041</v>
      </c>
    </row>
    <row r="85" spans="1:11" s="87" customFormat="1" ht="13.5" customHeight="1" x14ac:dyDescent="0.2">
      <c r="A85" s="271" t="s">
        <v>317</v>
      </c>
      <c r="B85" s="272" t="s">
        <v>318</v>
      </c>
      <c r="C85" s="273"/>
      <c r="D85" s="274">
        <v>1.420266391934653</v>
      </c>
      <c r="E85" s="275">
        <v>772</v>
      </c>
      <c r="F85" s="276">
        <v>775</v>
      </c>
      <c r="G85" s="276">
        <v>770</v>
      </c>
      <c r="H85" s="276">
        <v>772</v>
      </c>
      <c r="I85" s="277">
        <v>779</v>
      </c>
      <c r="J85" s="275">
        <v>-7</v>
      </c>
      <c r="K85" s="552">
        <v>-0.89858793324775355</v>
      </c>
    </row>
    <row r="86" spans="1:11" ht="12.75" customHeight="1" x14ac:dyDescent="0.2">
      <c r="A86" s="114"/>
      <c r="B86" s="114"/>
      <c r="C86" s="114"/>
      <c r="D86" s="114"/>
      <c r="E86" s="114"/>
      <c r="F86" s="114"/>
      <c r="G86" s="114"/>
      <c r="H86" s="114"/>
      <c r="I86" s="114"/>
      <c r="J86" s="114"/>
      <c r="K86" s="115" t="s">
        <v>35</v>
      </c>
    </row>
    <row r="87" spans="1:11" ht="15.75" customHeight="1" x14ac:dyDescent="0.2">
      <c r="A87" s="114" t="s">
        <v>114</v>
      </c>
      <c r="B87" s="114"/>
      <c r="C87" s="114"/>
      <c r="D87" s="114"/>
      <c r="E87" s="114"/>
      <c r="F87" s="114"/>
      <c r="G87" s="114"/>
      <c r="H87" s="114"/>
      <c r="I87" s="114"/>
      <c r="J87" s="114"/>
      <c r="K87" s="114"/>
    </row>
    <row r="88" spans="1:11" ht="15.75" customHeight="1" x14ac:dyDescent="0.2">
      <c r="A88" s="278" t="s">
        <v>319</v>
      </c>
      <c r="B88" s="279"/>
      <c r="C88" s="279"/>
      <c r="D88" s="279"/>
      <c r="E88" s="279"/>
      <c r="F88" s="114"/>
      <c r="G88" s="114"/>
      <c r="H88" s="114"/>
      <c r="I88" s="114"/>
      <c r="J88" s="114"/>
      <c r="K88" s="114"/>
    </row>
    <row r="89" spans="1:11" ht="57" customHeight="1" x14ac:dyDescent="0.2">
      <c r="A89" s="280" t="s">
        <v>320</v>
      </c>
      <c r="B89" s="280"/>
      <c r="C89" s="280"/>
      <c r="D89" s="280"/>
      <c r="E89" s="280"/>
      <c r="F89" s="280"/>
      <c r="G89" s="280"/>
      <c r="H89" s="280"/>
      <c r="I89" s="280"/>
      <c r="J89" s="280"/>
      <c r="K89" s="280"/>
    </row>
    <row r="90" spans="1:11" ht="21.75" customHeight="1" x14ac:dyDescent="0.2">
      <c r="A90" s="117" t="s">
        <v>321</v>
      </c>
      <c r="B90" s="117"/>
      <c r="C90" s="117"/>
      <c r="D90" s="117"/>
      <c r="E90" s="117"/>
      <c r="F90" s="117"/>
      <c r="G90" s="117"/>
      <c r="H90" s="117"/>
      <c r="I90" s="117"/>
      <c r="J90" s="117"/>
      <c r="K90" s="117"/>
    </row>
    <row r="91" spans="1:11" ht="15.75" customHeight="1" x14ac:dyDescent="0.2">
      <c r="A91" s="117" t="s">
        <v>322</v>
      </c>
      <c r="B91" s="117"/>
      <c r="C91" s="117"/>
      <c r="D91" s="117"/>
      <c r="E91" s="117"/>
      <c r="F91" s="117"/>
      <c r="G91" s="117"/>
      <c r="H91" s="117"/>
      <c r="I91" s="117"/>
      <c r="J91" s="117"/>
      <c r="K91" s="117"/>
    </row>
    <row r="92" spans="1:11" ht="15.75" customHeight="1" x14ac:dyDescent="0.2">
      <c r="A92" s="281"/>
      <c r="B92" s="281"/>
      <c r="C92" s="281"/>
      <c r="D92" s="281"/>
      <c r="E92" s="281"/>
      <c r="F92" s="281"/>
      <c r="G92" s="281"/>
      <c r="H92" s="281"/>
      <c r="I92" s="281"/>
      <c r="J92" s="281"/>
      <c r="K92" s="281"/>
    </row>
    <row r="93" spans="1:11" ht="15.75" customHeight="1" x14ac:dyDescent="0.2">
      <c r="D93" s="54"/>
      <c r="E93" s="54"/>
      <c r="F93" s="54"/>
      <c r="G93" s="54"/>
      <c r="H93" s="54"/>
      <c r="I93" s="54"/>
      <c r="J93" s="54"/>
      <c r="K93" s="54"/>
    </row>
    <row r="94" spans="1:11" ht="15.75" customHeight="1" x14ac:dyDescent="0.2">
      <c r="D94" s="54"/>
      <c r="E94" s="54"/>
      <c r="F94" s="54"/>
      <c r="G94" s="54"/>
      <c r="H94" s="54"/>
      <c r="I94" s="54"/>
      <c r="J94" s="54"/>
      <c r="K94" s="54"/>
    </row>
    <row r="95" spans="1:11" ht="15.75" customHeight="1" x14ac:dyDescent="0.2">
      <c r="D95" s="54"/>
      <c r="E95" s="54"/>
      <c r="F95" s="54"/>
      <c r="G95" s="54"/>
      <c r="H95" s="54"/>
      <c r="I95" s="54"/>
      <c r="J95" s="54"/>
      <c r="K95" s="54"/>
    </row>
    <row r="96" spans="1:11" ht="15.75" customHeight="1" x14ac:dyDescent="0.2">
      <c r="D96" s="54"/>
      <c r="E96" s="54"/>
      <c r="F96" s="54"/>
      <c r="G96" s="54"/>
      <c r="H96" s="54"/>
      <c r="I96" s="54"/>
      <c r="J96" s="54"/>
      <c r="K96" s="54"/>
    </row>
    <row r="97" spans="4:11" ht="15.75" customHeight="1" x14ac:dyDescent="0.2">
      <c r="D97" s="54"/>
      <c r="E97" s="54"/>
      <c r="F97" s="54"/>
      <c r="G97" s="54"/>
      <c r="H97" s="54"/>
      <c r="I97" s="54"/>
      <c r="J97" s="54"/>
      <c r="K97" s="54"/>
    </row>
    <row r="98" spans="4:11" ht="15.75" customHeight="1" x14ac:dyDescent="0.2">
      <c r="D98" s="54"/>
      <c r="E98" s="54"/>
      <c r="F98" s="54"/>
      <c r="G98" s="54"/>
      <c r="H98" s="54"/>
      <c r="I98" s="54"/>
      <c r="J98" s="54"/>
      <c r="K98" s="54"/>
    </row>
    <row r="99" spans="4:11" ht="15.75" customHeight="1" x14ac:dyDescent="0.2">
      <c r="D99" s="54"/>
      <c r="E99" s="54"/>
      <c r="F99" s="54"/>
      <c r="G99" s="54"/>
      <c r="H99" s="54"/>
      <c r="I99" s="54"/>
      <c r="J99" s="54"/>
      <c r="K99" s="54"/>
    </row>
    <row r="100" spans="4:11" ht="18" customHeight="1" x14ac:dyDescent="0.2">
      <c r="D100" s="54"/>
      <c r="E100" s="54"/>
      <c r="F100" s="54"/>
      <c r="G100" s="54"/>
      <c r="H100" s="54"/>
      <c r="I100" s="54"/>
      <c r="J100" s="54"/>
      <c r="K100" s="54"/>
    </row>
    <row r="101" spans="4:11" ht="18" customHeight="1" x14ac:dyDescent="0.2">
      <c r="D101" s="54"/>
      <c r="E101" s="54"/>
      <c r="F101" s="54"/>
      <c r="G101" s="54"/>
      <c r="H101" s="54"/>
      <c r="I101" s="54"/>
      <c r="J101" s="54"/>
      <c r="K101" s="54"/>
    </row>
    <row r="102" spans="4:11" ht="18" customHeight="1" x14ac:dyDescent="0.2">
      <c r="D102" s="54"/>
      <c r="E102" s="54"/>
      <c r="F102" s="54"/>
      <c r="G102" s="54"/>
      <c r="H102" s="54"/>
      <c r="I102" s="54"/>
      <c r="J102" s="54"/>
      <c r="K102" s="54"/>
    </row>
    <row r="103" spans="4:11" ht="18" customHeight="1" x14ac:dyDescent="0.2">
      <c r="D103" s="54"/>
      <c r="E103" s="54"/>
      <c r="F103" s="54"/>
      <c r="G103" s="54"/>
      <c r="H103" s="54"/>
      <c r="I103" s="54"/>
      <c r="J103" s="54"/>
      <c r="K103" s="54"/>
    </row>
    <row r="104" spans="4:11" ht="18" customHeight="1" x14ac:dyDescent="0.2">
      <c r="D104" s="54"/>
      <c r="E104" s="54"/>
      <c r="F104" s="54"/>
      <c r="G104" s="54"/>
      <c r="H104" s="54"/>
      <c r="I104" s="54"/>
      <c r="J104" s="54"/>
      <c r="K104" s="54"/>
    </row>
    <row r="105" spans="4:11" ht="18" customHeight="1" x14ac:dyDescent="0.2">
      <c r="D105" s="54"/>
      <c r="E105" s="54"/>
      <c r="F105" s="54"/>
      <c r="G105" s="54"/>
      <c r="H105" s="54"/>
      <c r="I105" s="54"/>
      <c r="J105" s="54"/>
      <c r="K105" s="54"/>
    </row>
    <row r="106" spans="4:11" ht="18" customHeight="1" x14ac:dyDescent="0.2">
      <c r="D106" s="54"/>
      <c r="E106" s="54"/>
      <c r="F106" s="54"/>
      <c r="G106" s="54"/>
      <c r="H106" s="54"/>
      <c r="I106" s="54"/>
      <c r="J106" s="54"/>
      <c r="K106" s="54"/>
    </row>
    <row r="107" spans="4:11" ht="18" customHeight="1" x14ac:dyDescent="0.2">
      <c r="D107" s="54"/>
      <c r="E107" s="54"/>
      <c r="F107" s="54"/>
      <c r="G107" s="54"/>
      <c r="H107" s="54"/>
      <c r="I107" s="54"/>
      <c r="J107" s="54"/>
      <c r="K107" s="54"/>
    </row>
    <row r="108" spans="4:11" ht="18" customHeight="1" x14ac:dyDescent="0.2">
      <c r="D108" s="54"/>
      <c r="E108" s="54"/>
      <c r="F108" s="54"/>
      <c r="G108" s="54"/>
      <c r="H108" s="54"/>
      <c r="I108" s="54"/>
      <c r="J108" s="54"/>
      <c r="K108" s="54"/>
    </row>
    <row r="109" spans="4:11" ht="18" customHeight="1" x14ac:dyDescent="0.2">
      <c r="D109" s="54"/>
      <c r="E109" s="54"/>
      <c r="F109" s="54"/>
      <c r="G109" s="54"/>
      <c r="H109" s="54"/>
      <c r="I109" s="54"/>
      <c r="J109" s="54"/>
      <c r="K109" s="54"/>
    </row>
    <row r="110" spans="4:11" ht="18" customHeight="1" x14ac:dyDescent="0.2">
      <c r="D110" s="54"/>
      <c r="E110" s="54"/>
      <c r="F110" s="54"/>
      <c r="G110" s="54"/>
      <c r="H110" s="54"/>
      <c r="I110" s="54"/>
      <c r="J110" s="54"/>
      <c r="K110" s="54"/>
    </row>
    <row r="111" spans="4:11" ht="18" customHeight="1" x14ac:dyDescent="0.2">
      <c r="D111" s="54"/>
      <c r="E111" s="54"/>
      <c r="F111" s="54"/>
      <c r="G111" s="54"/>
      <c r="H111" s="54"/>
      <c r="I111" s="54"/>
      <c r="J111" s="54"/>
      <c r="K111" s="54"/>
    </row>
    <row r="112" spans="4:11" ht="18" customHeight="1" x14ac:dyDescent="0.2">
      <c r="D112" s="54"/>
      <c r="E112" s="54"/>
      <c r="F112" s="54"/>
      <c r="G112" s="54"/>
      <c r="H112" s="54"/>
      <c r="I112" s="54"/>
      <c r="J112" s="54"/>
      <c r="K112" s="54"/>
    </row>
    <row r="113" spans="4:11" ht="18" customHeight="1" x14ac:dyDescent="0.2">
      <c r="D113" s="54"/>
      <c r="E113" s="54"/>
      <c r="F113" s="54"/>
      <c r="G113" s="54"/>
      <c r="H113" s="54"/>
      <c r="I113" s="54"/>
      <c r="J113" s="54"/>
      <c r="K113" s="54"/>
    </row>
    <row r="114" spans="4:11" ht="15.95" customHeight="1" x14ac:dyDescent="0.2">
      <c r="D114" s="54"/>
      <c r="E114" s="54"/>
      <c r="F114" s="54"/>
      <c r="G114" s="54"/>
      <c r="H114" s="54"/>
      <c r="I114" s="54"/>
      <c r="J114" s="54"/>
      <c r="K114" s="54"/>
    </row>
    <row r="115" spans="4:11" ht="15.95" customHeight="1" x14ac:dyDescent="0.2">
      <c r="D115" s="54"/>
      <c r="E115" s="54"/>
      <c r="F115" s="54"/>
      <c r="G115" s="54"/>
      <c r="H115" s="54"/>
      <c r="I115" s="54"/>
      <c r="J115" s="54"/>
      <c r="K115" s="54"/>
    </row>
    <row r="116" spans="4:11" ht="15.95" customHeight="1" x14ac:dyDescent="0.2">
      <c r="D116" s="54"/>
      <c r="E116" s="54"/>
      <c r="F116" s="54"/>
      <c r="G116" s="54"/>
      <c r="H116" s="54"/>
      <c r="I116" s="54"/>
      <c r="J116" s="54"/>
      <c r="K116" s="54"/>
    </row>
    <row r="117" spans="4:11" ht="15.95" customHeight="1" x14ac:dyDescent="0.2">
      <c r="D117" s="54"/>
      <c r="E117" s="54"/>
      <c r="F117" s="54"/>
      <c r="G117" s="54"/>
      <c r="H117" s="54"/>
      <c r="I117" s="54"/>
      <c r="J117" s="54"/>
      <c r="K117" s="54"/>
    </row>
    <row r="118" spans="4:11" ht="15.95" customHeight="1" x14ac:dyDescent="0.2">
      <c r="D118" s="54"/>
      <c r="E118" s="54"/>
      <c r="F118" s="54"/>
      <c r="G118" s="54"/>
      <c r="H118" s="54"/>
      <c r="I118" s="54"/>
      <c r="J118" s="54"/>
      <c r="K118" s="54"/>
    </row>
    <row r="119" spans="4:11" ht="15.95" customHeight="1" x14ac:dyDescent="0.2">
      <c r="D119" s="54"/>
      <c r="E119" s="54"/>
      <c r="F119" s="54"/>
      <c r="G119" s="54"/>
      <c r="H119" s="54"/>
      <c r="I119" s="54"/>
      <c r="J119" s="54"/>
      <c r="K119" s="54"/>
    </row>
    <row r="120" spans="4:11" ht="15.95" customHeight="1" x14ac:dyDescent="0.2">
      <c r="D120" s="54"/>
      <c r="E120" s="54"/>
      <c r="F120" s="54"/>
      <c r="G120" s="54"/>
      <c r="H120" s="54"/>
      <c r="I120" s="54"/>
      <c r="J120" s="54"/>
      <c r="K120" s="54"/>
    </row>
    <row r="121" spans="4:11" ht="15.95" customHeight="1" x14ac:dyDescent="0.2">
      <c r="D121" s="54"/>
      <c r="E121" s="54"/>
      <c r="F121" s="54"/>
      <c r="G121" s="54"/>
      <c r="H121" s="54"/>
      <c r="I121" s="54"/>
      <c r="J121" s="54"/>
      <c r="K121" s="54"/>
    </row>
    <row r="122" spans="4:11" ht="15.95" customHeight="1" x14ac:dyDescent="0.2">
      <c r="D122" s="54"/>
      <c r="E122" s="54"/>
      <c r="F122" s="54"/>
      <c r="G122" s="54"/>
      <c r="H122" s="54"/>
      <c r="I122" s="54"/>
      <c r="J122" s="54"/>
      <c r="K122" s="54"/>
    </row>
    <row r="123" spans="4:11" ht="15.95" customHeight="1" x14ac:dyDescent="0.2">
      <c r="D123" s="54"/>
      <c r="E123" s="54"/>
      <c r="F123" s="54"/>
      <c r="G123" s="54"/>
      <c r="H123" s="54"/>
      <c r="I123" s="54"/>
      <c r="J123" s="54"/>
      <c r="K123" s="54"/>
    </row>
    <row r="124" spans="4:11" ht="15.95" customHeight="1" x14ac:dyDescent="0.2">
      <c r="D124" s="54"/>
      <c r="E124" s="54"/>
      <c r="F124" s="54"/>
      <c r="G124" s="54"/>
      <c r="H124" s="54"/>
      <c r="I124" s="54"/>
      <c r="J124" s="54"/>
      <c r="K124" s="54"/>
    </row>
    <row r="125" spans="4:11" ht="15.95" customHeight="1" x14ac:dyDescent="0.2">
      <c r="D125" s="54"/>
      <c r="E125" s="54"/>
      <c r="F125" s="54"/>
      <c r="G125" s="54"/>
      <c r="H125" s="54"/>
      <c r="I125" s="54"/>
      <c r="J125" s="54"/>
      <c r="K125" s="54"/>
    </row>
    <row r="126" spans="4:11" ht="15.95" customHeight="1" x14ac:dyDescent="0.2">
      <c r="D126" s="54"/>
      <c r="E126" s="54"/>
      <c r="F126" s="54"/>
      <c r="G126" s="54"/>
      <c r="H126" s="54"/>
      <c r="I126" s="54"/>
      <c r="J126" s="54"/>
      <c r="K126" s="54"/>
    </row>
    <row r="127" spans="4:11" ht="15.95" customHeight="1" x14ac:dyDescent="0.2">
      <c r="D127" s="54"/>
      <c r="E127" s="54"/>
      <c r="F127" s="54"/>
      <c r="G127" s="54"/>
      <c r="H127" s="54"/>
      <c r="I127" s="54"/>
      <c r="J127" s="54"/>
      <c r="K127" s="54"/>
    </row>
    <row r="128" spans="4:11" ht="15.95" customHeight="1" x14ac:dyDescent="0.2">
      <c r="D128" s="54"/>
      <c r="E128" s="54"/>
      <c r="F128" s="54"/>
      <c r="G128" s="54"/>
      <c r="H128" s="54"/>
      <c r="I128" s="54"/>
      <c r="J128" s="54"/>
      <c r="K128" s="54"/>
    </row>
    <row r="129" spans="4:11" ht="15.95" customHeight="1" x14ac:dyDescent="0.2">
      <c r="D129" s="54"/>
      <c r="E129" s="54"/>
      <c r="F129" s="54"/>
      <c r="G129" s="54"/>
      <c r="H129" s="54"/>
      <c r="I129" s="54"/>
      <c r="J129" s="54"/>
      <c r="K129" s="54"/>
    </row>
    <row r="130" spans="4:11" ht="15.95" customHeight="1" x14ac:dyDescent="0.2">
      <c r="D130" s="54"/>
      <c r="E130" s="54"/>
      <c r="F130" s="54"/>
      <c r="G130" s="54"/>
      <c r="H130" s="54"/>
      <c r="I130" s="54"/>
      <c r="J130" s="54"/>
      <c r="K130" s="54"/>
    </row>
    <row r="131" spans="4:11" ht="15.95" customHeight="1" x14ac:dyDescent="0.2">
      <c r="D131" s="54"/>
      <c r="E131" s="54"/>
      <c r="F131" s="54"/>
      <c r="G131" s="54"/>
      <c r="H131" s="54"/>
      <c r="I131" s="54"/>
      <c r="J131" s="54"/>
      <c r="K131" s="54"/>
    </row>
    <row r="132" spans="4:11" ht="15.95" customHeight="1" x14ac:dyDescent="0.2">
      <c r="D132" s="54"/>
      <c r="E132" s="54"/>
      <c r="F132" s="54"/>
      <c r="G132" s="54"/>
      <c r="H132" s="54"/>
      <c r="I132" s="54"/>
      <c r="J132" s="54"/>
      <c r="K132" s="54"/>
    </row>
    <row r="133" spans="4:11" ht="15.95" customHeight="1" x14ac:dyDescent="0.2">
      <c r="D133" s="54"/>
      <c r="E133" s="54"/>
      <c r="F133" s="54"/>
      <c r="G133" s="54"/>
      <c r="H133" s="54"/>
      <c r="I133" s="54"/>
      <c r="J133" s="54"/>
      <c r="K133" s="54"/>
    </row>
    <row r="134" spans="4:11" ht="15.95" customHeight="1" x14ac:dyDescent="0.2">
      <c r="D134" s="54"/>
      <c r="E134" s="54"/>
      <c r="F134" s="54"/>
      <c r="G134" s="54"/>
      <c r="H134" s="54"/>
      <c r="I134" s="54"/>
      <c r="J134" s="54"/>
      <c r="K134" s="54"/>
    </row>
    <row r="135" spans="4:11" ht="15.95" customHeight="1" x14ac:dyDescent="0.2">
      <c r="D135" s="54"/>
      <c r="E135" s="54"/>
      <c r="F135" s="54"/>
      <c r="G135" s="54"/>
      <c r="H135" s="54"/>
      <c r="I135" s="54"/>
      <c r="J135" s="54"/>
      <c r="K135" s="54"/>
    </row>
    <row r="136" spans="4:11" ht="15.95" customHeight="1" x14ac:dyDescent="0.2">
      <c r="D136" s="54"/>
      <c r="E136" s="54"/>
      <c r="F136" s="54"/>
      <c r="G136" s="54"/>
      <c r="H136" s="54"/>
      <c r="I136" s="54"/>
      <c r="J136" s="54"/>
      <c r="K136" s="54"/>
    </row>
    <row r="137" spans="4:11" ht="15.95" customHeight="1" x14ac:dyDescent="0.2">
      <c r="D137" s="54"/>
      <c r="E137" s="54"/>
      <c r="F137" s="54"/>
      <c r="G137" s="54"/>
      <c r="H137" s="54"/>
      <c r="I137" s="54"/>
      <c r="J137" s="54"/>
      <c r="K137" s="54"/>
    </row>
    <row r="138" spans="4:11" ht="15.95" customHeight="1" x14ac:dyDescent="0.2">
      <c r="D138" s="54"/>
      <c r="E138" s="54"/>
      <c r="F138" s="54"/>
      <c r="G138" s="54"/>
      <c r="H138" s="54"/>
      <c r="I138" s="54"/>
      <c r="J138" s="54"/>
      <c r="K138" s="54"/>
    </row>
    <row r="139" spans="4:11" ht="15.95" customHeight="1" x14ac:dyDescent="0.2">
      <c r="D139" s="54"/>
      <c r="E139" s="54"/>
      <c r="F139" s="54"/>
      <c r="G139" s="54"/>
      <c r="H139" s="54"/>
      <c r="I139" s="54"/>
      <c r="J139" s="54"/>
      <c r="K139" s="54"/>
    </row>
    <row r="140" spans="4:11" ht="15.95" customHeight="1" x14ac:dyDescent="0.2">
      <c r="D140" s="54"/>
      <c r="E140" s="54"/>
      <c r="F140" s="54"/>
      <c r="G140" s="54"/>
      <c r="H140" s="54"/>
      <c r="I140" s="54"/>
      <c r="J140" s="54"/>
      <c r="K140" s="54"/>
    </row>
    <row r="141" spans="4:11" ht="15.95" customHeight="1" x14ac:dyDescent="0.2">
      <c r="D141" s="54"/>
      <c r="E141" s="54"/>
      <c r="F141" s="54"/>
      <c r="G141" s="54"/>
      <c r="H141" s="54"/>
      <c r="I141" s="54"/>
      <c r="J141" s="54"/>
      <c r="K141" s="54"/>
    </row>
    <row r="142" spans="4:11" ht="15.95" customHeight="1" x14ac:dyDescent="0.2">
      <c r="D142" s="54"/>
      <c r="E142" s="54"/>
      <c r="F142" s="54"/>
      <c r="G142" s="54"/>
      <c r="H142" s="54"/>
      <c r="I142" s="54"/>
      <c r="J142" s="54"/>
      <c r="K142" s="54"/>
    </row>
    <row r="143" spans="4:11" ht="15.95" customHeight="1" x14ac:dyDescent="0.2">
      <c r="D143" s="54"/>
      <c r="E143" s="54"/>
      <c r="F143" s="54"/>
      <c r="G143" s="54"/>
      <c r="H143" s="54"/>
      <c r="I143" s="54"/>
      <c r="J143" s="54"/>
      <c r="K143" s="54"/>
    </row>
    <row r="144" spans="4:11" ht="15.95" customHeight="1" x14ac:dyDescent="0.2">
      <c r="D144" s="54"/>
      <c r="E144" s="54"/>
      <c r="F144" s="54"/>
      <c r="G144" s="54"/>
      <c r="H144" s="54"/>
      <c r="I144" s="54"/>
      <c r="J144" s="54"/>
      <c r="K144" s="54"/>
    </row>
    <row r="145" spans="4:11" ht="15.95" customHeight="1" x14ac:dyDescent="0.2">
      <c r="D145" s="54"/>
      <c r="E145" s="54"/>
      <c r="F145" s="54"/>
      <c r="G145" s="54"/>
      <c r="H145" s="54"/>
      <c r="I145" s="54"/>
      <c r="J145" s="54"/>
      <c r="K145" s="54"/>
    </row>
    <row r="146" spans="4:11" ht="15.95" customHeight="1" x14ac:dyDescent="0.2">
      <c r="D146" s="54"/>
      <c r="E146" s="54"/>
      <c r="F146" s="54"/>
      <c r="G146" s="54"/>
      <c r="H146" s="54"/>
      <c r="I146" s="54"/>
      <c r="J146" s="54"/>
      <c r="K146" s="54"/>
    </row>
    <row r="147" spans="4:11" ht="15.95" customHeight="1" x14ac:dyDescent="0.2">
      <c r="D147" s="54"/>
      <c r="E147" s="54"/>
      <c r="F147" s="54"/>
      <c r="G147" s="54"/>
      <c r="H147" s="54"/>
      <c r="I147" s="54"/>
      <c r="J147" s="54"/>
      <c r="K147" s="54"/>
    </row>
    <row r="148" spans="4:11" ht="15.95" customHeight="1" x14ac:dyDescent="0.2">
      <c r="D148" s="54"/>
      <c r="E148" s="54"/>
      <c r="F148" s="54"/>
      <c r="G148" s="54"/>
      <c r="H148" s="54"/>
      <c r="I148" s="54"/>
      <c r="J148" s="54"/>
      <c r="K148" s="54"/>
    </row>
    <row r="149" spans="4:11" ht="15.95" customHeight="1" x14ac:dyDescent="0.2">
      <c r="D149" s="54"/>
      <c r="E149" s="54"/>
      <c r="F149" s="54"/>
      <c r="G149" s="54"/>
      <c r="H149" s="54"/>
      <c r="I149" s="54"/>
      <c r="J149" s="54"/>
      <c r="K149" s="54"/>
    </row>
    <row r="150" spans="4:11" ht="15.95" customHeight="1" x14ac:dyDescent="0.2">
      <c r="D150" s="54"/>
      <c r="E150" s="54"/>
      <c r="F150" s="54"/>
      <c r="G150" s="54"/>
      <c r="H150" s="54"/>
      <c r="I150" s="54"/>
      <c r="J150" s="54"/>
      <c r="K150" s="54"/>
    </row>
    <row r="151" spans="4:11" ht="15.95" customHeight="1" x14ac:dyDescent="0.2">
      <c r="D151" s="54"/>
      <c r="E151" s="54"/>
      <c r="F151" s="54"/>
      <c r="G151" s="54"/>
      <c r="H151" s="54"/>
      <c r="I151" s="54"/>
      <c r="J151" s="54"/>
      <c r="K151" s="54"/>
    </row>
    <row r="152" spans="4:11" ht="15.95" customHeight="1" x14ac:dyDescent="0.2">
      <c r="D152" s="54"/>
      <c r="E152" s="54"/>
      <c r="F152" s="54"/>
      <c r="G152" s="54"/>
      <c r="H152" s="54"/>
      <c r="I152" s="54"/>
      <c r="J152" s="54"/>
      <c r="K152" s="54"/>
    </row>
    <row r="153" spans="4:11" ht="15.95" customHeight="1" x14ac:dyDescent="0.2">
      <c r="D153" s="54"/>
      <c r="E153" s="54"/>
      <c r="F153" s="54"/>
      <c r="G153" s="54"/>
      <c r="H153" s="54"/>
      <c r="I153" s="54"/>
      <c r="J153" s="54"/>
      <c r="K153" s="54"/>
    </row>
    <row r="154" spans="4:11" ht="15.95" customHeight="1" x14ac:dyDescent="0.2">
      <c r="D154" s="54"/>
      <c r="E154" s="54"/>
      <c r="F154" s="54"/>
      <c r="G154" s="54"/>
      <c r="H154" s="54"/>
      <c r="I154" s="54"/>
      <c r="J154" s="54"/>
      <c r="K154" s="54"/>
    </row>
    <row r="155" spans="4:11" ht="15.95" customHeight="1" x14ac:dyDescent="0.2">
      <c r="D155" s="54"/>
      <c r="E155" s="54"/>
      <c r="F155" s="54"/>
      <c r="G155" s="54"/>
      <c r="H155" s="54"/>
      <c r="I155" s="54"/>
      <c r="J155" s="54"/>
      <c r="K155" s="54"/>
    </row>
    <row r="156" spans="4:11" ht="15.95" customHeight="1" x14ac:dyDescent="0.2">
      <c r="D156" s="54"/>
      <c r="E156" s="54"/>
      <c r="F156" s="54"/>
      <c r="G156" s="54"/>
      <c r="H156" s="54"/>
      <c r="I156" s="54"/>
      <c r="J156" s="54"/>
      <c r="K156" s="54"/>
    </row>
    <row r="157" spans="4:11" ht="15.95" customHeight="1" x14ac:dyDescent="0.2">
      <c r="D157" s="54"/>
      <c r="E157" s="54"/>
      <c r="F157" s="54"/>
      <c r="G157" s="54"/>
      <c r="H157" s="54"/>
      <c r="I157" s="54"/>
      <c r="J157" s="54"/>
      <c r="K157" s="54"/>
    </row>
    <row r="158" spans="4:11" ht="15.95" customHeight="1" x14ac:dyDescent="0.2">
      <c r="D158" s="54"/>
      <c r="E158" s="54"/>
      <c r="F158" s="54"/>
      <c r="G158" s="54"/>
      <c r="H158" s="54"/>
      <c r="I158" s="54"/>
      <c r="J158" s="54"/>
      <c r="K158" s="54"/>
    </row>
    <row r="159" spans="4:11" ht="15.95" customHeight="1" x14ac:dyDescent="0.2">
      <c r="D159" s="54"/>
      <c r="E159" s="54"/>
      <c r="F159" s="54"/>
      <c r="G159" s="54"/>
      <c r="H159" s="54"/>
      <c r="I159" s="54"/>
      <c r="J159" s="54"/>
      <c r="K159" s="54"/>
    </row>
    <row r="160" spans="4:11" ht="15.95" customHeight="1" x14ac:dyDescent="0.2">
      <c r="D160" s="54"/>
      <c r="E160" s="54"/>
      <c r="F160" s="54"/>
      <c r="G160" s="54"/>
      <c r="H160" s="54"/>
      <c r="I160" s="54"/>
      <c r="J160" s="54"/>
      <c r="K160" s="54"/>
    </row>
    <row r="161" spans="4:11" ht="15.95" customHeight="1" x14ac:dyDescent="0.2">
      <c r="D161" s="54"/>
      <c r="E161" s="54"/>
      <c r="F161" s="54"/>
      <c r="G161" s="54"/>
      <c r="H161" s="54"/>
      <c r="I161" s="54"/>
      <c r="J161" s="54"/>
      <c r="K161" s="54"/>
    </row>
    <row r="162" spans="4:11" ht="15.95" customHeight="1" x14ac:dyDescent="0.2">
      <c r="D162" s="54"/>
      <c r="E162" s="54"/>
      <c r="F162" s="54"/>
      <c r="G162" s="54"/>
      <c r="H162" s="54"/>
      <c r="I162" s="54"/>
      <c r="J162" s="54"/>
      <c r="K162" s="54"/>
    </row>
    <row r="163" spans="4:11" ht="15.95" customHeight="1" x14ac:dyDescent="0.2">
      <c r="D163" s="54"/>
      <c r="E163" s="54"/>
      <c r="F163" s="54"/>
      <c r="G163" s="54"/>
      <c r="H163" s="54"/>
      <c r="I163" s="54"/>
      <c r="J163" s="54"/>
      <c r="K163" s="54"/>
    </row>
    <row r="164" spans="4:11" ht="15.95" customHeight="1" x14ac:dyDescent="0.2">
      <c r="D164" s="54"/>
      <c r="E164" s="54"/>
      <c r="F164" s="54"/>
      <c r="G164" s="54"/>
      <c r="H164" s="54"/>
      <c r="I164" s="54"/>
      <c r="J164" s="54"/>
      <c r="K164" s="54"/>
    </row>
    <row r="165" spans="4:11" ht="15.95" customHeight="1" x14ac:dyDescent="0.2">
      <c r="D165" s="54"/>
      <c r="E165" s="54"/>
      <c r="F165" s="54"/>
      <c r="G165" s="54"/>
      <c r="H165" s="54"/>
      <c r="I165" s="54"/>
      <c r="J165" s="54"/>
      <c r="K165" s="54"/>
    </row>
    <row r="166" spans="4:11" ht="15.95" customHeight="1" x14ac:dyDescent="0.2">
      <c r="D166" s="54"/>
      <c r="E166" s="54"/>
      <c r="F166" s="54"/>
      <c r="G166" s="54"/>
      <c r="H166" s="54"/>
      <c r="I166" s="54"/>
      <c r="J166" s="54"/>
      <c r="K166" s="54"/>
    </row>
    <row r="167" spans="4:11" ht="15.95" customHeight="1" x14ac:dyDescent="0.2">
      <c r="D167" s="54"/>
      <c r="E167" s="54"/>
      <c r="F167" s="54"/>
      <c r="G167" s="54"/>
      <c r="H167" s="54"/>
      <c r="I167" s="54"/>
      <c r="J167" s="54"/>
      <c r="K167" s="54"/>
    </row>
    <row r="168" spans="4:11" ht="15.95" customHeight="1" x14ac:dyDescent="0.2">
      <c r="D168" s="54"/>
      <c r="E168" s="54"/>
      <c r="F168" s="54"/>
      <c r="G168" s="54"/>
      <c r="H168" s="54"/>
      <c r="I168" s="54"/>
      <c r="J168" s="54"/>
      <c r="K168" s="54"/>
    </row>
    <row r="169" spans="4:11" ht="15.95" customHeight="1" x14ac:dyDescent="0.2">
      <c r="D169" s="54"/>
      <c r="E169" s="54"/>
      <c r="F169" s="54"/>
      <c r="G169" s="54"/>
      <c r="H169" s="54"/>
      <c r="I169" s="54"/>
      <c r="J169" s="54"/>
      <c r="K169" s="54"/>
    </row>
    <row r="170" spans="4:11" ht="15.95" customHeight="1" x14ac:dyDescent="0.2">
      <c r="D170" s="54"/>
      <c r="E170" s="54"/>
      <c r="F170" s="54"/>
      <c r="G170" s="54"/>
      <c r="H170" s="54"/>
      <c r="I170" s="54"/>
      <c r="J170" s="54"/>
      <c r="K170" s="54"/>
    </row>
    <row r="171" spans="4:11" ht="15.95" customHeight="1" x14ac:dyDescent="0.2">
      <c r="D171" s="54"/>
      <c r="E171" s="54"/>
      <c r="F171" s="54"/>
      <c r="G171" s="54"/>
      <c r="H171" s="54"/>
      <c r="I171" s="54"/>
      <c r="J171" s="54"/>
      <c r="K171" s="54"/>
    </row>
    <row r="172" spans="4:11" ht="15.95" customHeight="1" x14ac:dyDescent="0.2">
      <c r="D172" s="54"/>
      <c r="E172" s="54"/>
      <c r="F172" s="54"/>
      <c r="G172" s="54"/>
      <c r="H172" s="54"/>
      <c r="I172" s="54"/>
      <c r="J172" s="54"/>
      <c r="K172" s="54"/>
    </row>
    <row r="173" spans="4:11" ht="15.95" customHeight="1" x14ac:dyDescent="0.2">
      <c r="D173" s="54"/>
      <c r="E173" s="54"/>
      <c r="F173" s="54"/>
      <c r="G173" s="54"/>
      <c r="H173" s="54"/>
      <c r="I173" s="54"/>
      <c r="J173" s="54"/>
      <c r="K173" s="54"/>
    </row>
    <row r="174" spans="4:11" ht="15.95" customHeight="1" x14ac:dyDescent="0.2">
      <c r="D174" s="54"/>
      <c r="E174" s="54"/>
      <c r="F174" s="54"/>
      <c r="G174" s="54"/>
      <c r="H174" s="54"/>
      <c r="I174" s="54"/>
      <c r="J174" s="54"/>
      <c r="K174" s="54"/>
    </row>
    <row r="175" spans="4:11" ht="15.95" customHeight="1" x14ac:dyDescent="0.2">
      <c r="D175" s="54"/>
      <c r="E175" s="54"/>
      <c r="F175" s="54"/>
      <c r="G175" s="54"/>
      <c r="H175" s="54"/>
      <c r="I175" s="54"/>
      <c r="J175" s="54"/>
      <c r="K175" s="54"/>
    </row>
    <row r="176" spans="4:11" ht="15.95" customHeight="1" x14ac:dyDescent="0.2">
      <c r="D176" s="54"/>
      <c r="E176" s="54"/>
      <c r="F176" s="54"/>
      <c r="G176" s="54"/>
      <c r="H176" s="54"/>
      <c r="I176" s="54"/>
      <c r="J176" s="54"/>
      <c r="K176" s="54"/>
    </row>
    <row r="177" spans="4:11" ht="15.95" customHeight="1" x14ac:dyDescent="0.2">
      <c r="D177" s="54"/>
      <c r="E177" s="54"/>
      <c r="F177" s="54"/>
      <c r="G177" s="54"/>
      <c r="H177" s="54"/>
      <c r="I177" s="54"/>
      <c r="J177" s="54"/>
      <c r="K177" s="54"/>
    </row>
    <row r="178" spans="4:11" ht="15.95" customHeight="1" x14ac:dyDescent="0.2">
      <c r="D178" s="54"/>
      <c r="E178" s="54"/>
      <c r="F178" s="54"/>
      <c r="G178" s="54"/>
      <c r="H178" s="54"/>
      <c r="I178" s="54"/>
      <c r="J178" s="54"/>
      <c r="K178" s="54"/>
    </row>
    <row r="179" spans="4:11" ht="15.95" customHeight="1" x14ac:dyDescent="0.2">
      <c r="D179" s="54"/>
      <c r="E179" s="54"/>
      <c r="F179" s="54"/>
      <c r="G179" s="54"/>
      <c r="H179" s="54"/>
      <c r="I179" s="54"/>
      <c r="J179" s="54"/>
      <c r="K179" s="54"/>
    </row>
    <row r="180" spans="4:11" ht="15.95" customHeight="1" x14ac:dyDescent="0.2">
      <c r="D180" s="54"/>
      <c r="E180" s="54"/>
      <c r="F180" s="54"/>
      <c r="G180" s="54"/>
      <c r="H180" s="54"/>
      <c r="I180" s="54"/>
      <c r="J180" s="54"/>
      <c r="K180" s="54"/>
    </row>
    <row r="181" spans="4:11" ht="15.95" customHeight="1" x14ac:dyDescent="0.2">
      <c r="D181" s="54"/>
      <c r="E181" s="54"/>
      <c r="F181" s="54"/>
      <c r="G181" s="54"/>
      <c r="H181" s="54"/>
      <c r="I181" s="54"/>
      <c r="J181" s="54"/>
      <c r="K181" s="54"/>
    </row>
    <row r="182" spans="4:11" ht="15.95" customHeight="1" x14ac:dyDescent="0.2">
      <c r="D182" s="54"/>
      <c r="E182" s="54"/>
      <c r="F182" s="54"/>
      <c r="G182" s="54"/>
      <c r="H182" s="54"/>
      <c r="I182" s="54"/>
      <c r="J182" s="54"/>
      <c r="K182" s="54"/>
    </row>
    <row r="183" spans="4:11" ht="15.95" customHeight="1" x14ac:dyDescent="0.2">
      <c r="D183" s="54"/>
      <c r="E183" s="54"/>
      <c r="F183" s="54"/>
      <c r="G183" s="54"/>
      <c r="H183" s="54"/>
      <c r="I183" s="54"/>
      <c r="J183" s="54"/>
      <c r="K183" s="54"/>
    </row>
    <row r="184" spans="4:11" ht="15.95" customHeight="1" x14ac:dyDescent="0.2">
      <c r="D184" s="54"/>
      <c r="E184" s="54"/>
      <c r="F184" s="54"/>
      <c r="G184" s="54"/>
      <c r="H184" s="54"/>
      <c r="I184" s="54"/>
      <c r="J184" s="54"/>
      <c r="K184" s="54"/>
    </row>
    <row r="185" spans="4:11" ht="15.95" customHeight="1" x14ac:dyDescent="0.2">
      <c r="D185" s="54"/>
      <c r="E185" s="54"/>
      <c r="F185" s="54"/>
      <c r="G185" s="54"/>
      <c r="H185" s="54"/>
      <c r="I185" s="54"/>
      <c r="J185" s="54"/>
      <c r="K185" s="54"/>
    </row>
    <row r="186" spans="4:11" ht="15.95" customHeight="1" x14ac:dyDescent="0.2">
      <c r="D186" s="54"/>
      <c r="E186" s="54"/>
      <c r="F186" s="54"/>
      <c r="G186" s="54"/>
      <c r="H186" s="54"/>
      <c r="I186" s="54"/>
      <c r="J186" s="54"/>
      <c r="K186" s="54"/>
    </row>
    <row r="187" spans="4:11" ht="15.95" customHeight="1" x14ac:dyDescent="0.2">
      <c r="D187" s="54"/>
      <c r="E187" s="54"/>
      <c r="F187" s="54"/>
      <c r="G187" s="54"/>
      <c r="H187" s="54"/>
      <c r="I187" s="54"/>
      <c r="J187" s="54"/>
      <c r="K187" s="54"/>
    </row>
    <row r="188" spans="4:11" ht="15.95" customHeight="1" x14ac:dyDescent="0.2">
      <c r="D188" s="54"/>
      <c r="E188" s="54"/>
      <c r="F188" s="54"/>
      <c r="G188" s="54"/>
      <c r="H188" s="54"/>
      <c r="I188" s="54"/>
      <c r="J188" s="54"/>
      <c r="K188" s="54"/>
    </row>
    <row r="189" spans="4:11" ht="15.95" customHeight="1" x14ac:dyDescent="0.2">
      <c r="D189" s="54"/>
      <c r="E189" s="54"/>
      <c r="F189" s="54"/>
      <c r="G189" s="54"/>
      <c r="H189" s="54"/>
      <c r="I189" s="54"/>
      <c r="J189" s="54"/>
      <c r="K189" s="54"/>
    </row>
    <row r="190" spans="4:11" ht="15.95" customHeight="1" x14ac:dyDescent="0.2">
      <c r="D190" s="54"/>
      <c r="E190" s="54"/>
      <c r="F190" s="54"/>
      <c r="G190" s="54"/>
      <c r="H190" s="54"/>
      <c r="I190" s="54"/>
      <c r="J190" s="54"/>
      <c r="K190" s="54"/>
    </row>
    <row r="191" spans="4:11" ht="15.95" customHeight="1" x14ac:dyDescent="0.2">
      <c r="D191" s="54"/>
      <c r="E191" s="54"/>
      <c r="F191" s="54"/>
      <c r="G191" s="54"/>
      <c r="H191" s="54"/>
      <c r="I191" s="54"/>
      <c r="J191" s="54"/>
      <c r="K191" s="54"/>
    </row>
    <row r="192" spans="4:11" ht="15.95" customHeight="1" x14ac:dyDescent="0.2">
      <c r="D192" s="54"/>
      <c r="E192" s="54"/>
      <c r="F192" s="54"/>
      <c r="G192" s="54"/>
      <c r="H192" s="54"/>
      <c r="I192" s="54"/>
      <c r="J192" s="54"/>
      <c r="K192" s="54"/>
    </row>
    <row r="193" spans="4:11" ht="15.95" customHeight="1" x14ac:dyDescent="0.2">
      <c r="D193" s="54"/>
      <c r="E193" s="54"/>
      <c r="F193" s="54"/>
      <c r="G193" s="54"/>
      <c r="H193" s="54"/>
      <c r="I193" s="54"/>
      <c r="J193" s="54"/>
      <c r="K193" s="54"/>
    </row>
    <row r="194" spans="4:11" ht="15.95" customHeight="1" x14ac:dyDescent="0.2">
      <c r="D194" s="54"/>
      <c r="E194" s="54"/>
      <c r="F194" s="54"/>
      <c r="G194" s="54"/>
      <c r="H194" s="54"/>
      <c r="I194" s="54"/>
      <c r="J194" s="54"/>
      <c r="K194" s="54"/>
    </row>
    <row r="195" spans="4:11" ht="15.95" customHeight="1" x14ac:dyDescent="0.2">
      <c r="D195" s="54"/>
      <c r="E195" s="54"/>
      <c r="F195" s="54"/>
      <c r="G195" s="54"/>
      <c r="H195" s="54"/>
      <c r="I195" s="54"/>
      <c r="J195" s="54"/>
      <c r="K195" s="54"/>
    </row>
    <row r="196" spans="4:11" ht="15.95" customHeight="1" x14ac:dyDescent="0.2">
      <c r="D196" s="54"/>
      <c r="E196" s="54"/>
      <c r="F196" s="54"/>
      <c r="G196" s="54"/>
      <c r="H196" s="54"/>
      <c r="I196" s="54"/>
      <c r="J196" s="54"/>
      <c r="K196" s="54"/>
    </row>
    <row r="197" spans="4:11" ht="15.95" customHeight="1" x14ac:dyDescent="0.2">
      <c r="D197" s="54"/>
      <c r="E197" s="54"/>
      <c r="F197" s="54"/>
      <c r="G197" s="54"/>
      <c r="H197" s="54"/>
      <c r="I197" s="54"/>
      <c r="J197" s="54"/>
      <c r="K197" s="54"/>
    </row>
    <row r="198" spans="4:11" ht="15.95" customHeight="1" x14ac:dyDescent="0.2">
      <c r="D198" s="54"/>
      <c r="E198" s="54"/>
      <c r="F198" s="54"/>
      <c r="G198" s="54"/>
      <c r="H198" s="54"/>
      <c r="I198" s="54"/>
      <c r="J198" s="54"/>
      <c r="K198" s="54"/>
    </row>
    <row r="199" spans="4:11" ht="15.95" customHeight="1" x14ac:dyDescent="0.2">
      <c r="D199" s="54"/>
      <c r="E199" s="54"/>
      <c r="F199" s="54"/>
      <c r="G199" s="54"/>
      <c r="H199" s="54"/>
      <c r="I199" s="54"/>
      <c r="J199" s="54"/>
      <c r="K199" s="54"/>
    </row>
    <row r="200" spans="4:11" ht="15.95" customHeight="1" x14ac:dyDescent="0.2">
      <c r="D200" s="54"/>
      <c r="E200" s="54"/>
      <c r="F200" s="54"/>
      <c r="G200" s="54"/>
      <c r="H200" s="54"/>
      <c r="I200" s="54"/>
      <c r="J200" s="54"/>
      <c r="K200" s="54"/>
    </row>
    <row r="201" spans="4:11" ht="15.95" customHeight="1" x14ac:dyDescent="0.2">
      <c r="D201" s="54"/>
      <c r="E201" s="54"/>
      <c r="F201" s="54"/>
      <c r="G201" s="54"/>
      <c r="H201" s="54"/>
      <c r="I201" s="54"/>
      <c r="J201" s="54"/>
      <c r="K201" s="54"/>
    </row>
    <row r="202" spans="4:11" ht="15.95" customHeight="1" x14ac:dyDescent="0.2">
      <c r="D202" s="54"/>
      <c r="E202" s="54"/>
      <c r="F202" s="54"/>
      <c r="G202" s="54"/>
      <c r="H202" s="54"/>
      <c r="I202" s="54"/>
      <c r="J202" s="54"/>
      <c r="K202" s="54"/>
    </row>
    <row r="203" spans="4:11" ht="15.95" customHeight="1" x14ac:dyDescent="0.2">
      <c r="D203" s="54"/>
      <c r="E203" s="54"/>
      <c r="F203" s="54"/>
      <c r="G203" s="54"/>
      <c r="H203" s="54"/>
      <c r="I203" s="54"/>
      <c r="J203" s="54"/>
      <c r="K203" s="54"/>
    </row>
    <row r="204" spans="4:11" ht="15.95" customHeight="1" x14ac:dyDescent="0.2">
      <c r="D204" s="54"/>
      <c r="E204" s="54"/>
      <c r="F204" s="54"/>
      <c r="G204" s="54"/>
      <c r="H204" s="54"/>
      <c r="I204" s="54"/>
      <c r="J204" s="54"/>
      <c r="K204" s="54"/>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2026-06-19T09:54:48Z</dcterms:created>
  <dcterms:modified xsi:type="dcterms:W3CDTF">2026-06-19T09:56:30Z</dcterms:modified>
</cp:coreProperties>
</file>