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7C55479D-467D-4302-9221-D016F86641E6}" xr6:coauthVersionLast="47" xr6:coauthVersionMax="47" xr10:uidLastSave="{00000000-0000-0000-0000-000000000000}"/>
  <bookViews>
    <workbookView xWindow="-120" yWindow="-120" windowWidth="29040" windowHeight="15840" xr2:uid="{0B958D7E-EA3E-497E-83B0-4222FDF4CC1D}"/>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<sst xmlns="http://schemas.openxmlformats.org/spreadsheetml/2006/main" count="1807" uniqueCount="553">
  <si>
    <t>Impressum</t>
  </si>
  <si>
    <t>Produktlinie/Reihe:</t>
  </si>
  <si>
    <t>Tabellen</t>
  </si>
  <si>
    <t>Produkt-ID:</t>
  </si>
  <si>
    <t>Titel:</t>
  </si>
  <si>
    <t>Regionalreport über Beschäftigte (Quartalszahlen)</t>
  </si>
  <si>
    <t>Region:</t>
  </si>
  <si>
    <t>Altmarkkreis Salzwedel (15081)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</si>
  <si>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</si>
  <si>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</si>
  <si>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</si>
  <si>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</si>
  <si>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</si>
  <si>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</si>
  <si>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</si>
  <si>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</si>
  <si>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</si>
  <si>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</si>
  <si>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</si>
  <si>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</si>
  <si>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</si>
  <si>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</si>
  <si>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Ost</t>
  </si>
  <si>
    <t>Friedrichstr. 34</t>
  </si>
  <si>
    <t>10969 Berlin</t>
  </si>
  <si>
    <t>E-Mail:</t>
  </si>
  <si>
    <t>Statistik-Service-Ost@arbeitsagentur.de</t>
  </si>
  <si>
    <t>Hotline:</t>
  </si>
  <si>
    <t>030/555599-7373</t>
  </si>
  <si>
    <t>Internet:</t>
  </si>
  <si>
    <t>https://statistik.arbeitsagentur.de</t>
  </si>
  <si>
    <t>Zitierhinweis:</t>
  </si>
  <si>
    <t>Statistik der Bundesagentur für Arbeit,</t>
  </si>
  <si>
    <t>Tabellen, Regionalreport über Beschäftigte (Quartalszahlen), Berlin,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</si>
  <si>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</si>
  <si>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</si>
  <si>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</si>
  <si>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</si>
  <si>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</si>
  <si>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</si>
  <si>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</si>
  <si>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</si>
  <si>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</si>
  <si>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</si>
  <si>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</si>
  <si>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</si>
  <si>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</si>
  <si>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</si>
  <si>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</si>
  <si>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</si>
  <si>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</si>
  <si>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</si>
  <si>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</si>
  <si>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</si>
  <si>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</si>
  <si>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</si>
  <si>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</si>
  <si>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</si>
  <si>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</si>
  <si>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</si>
  <si>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</si>
  <si>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</si>
  <si>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</si>
  <si>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</si>
  <si>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</si>
  <si>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</si>
  <si>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</si>
  <si>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</si>
  <si>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</si>
  <si>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</si>
  <si>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</si>
  <si>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</si>
  <si>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</si>
  <si>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</si>
  <si>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</si>
  <si>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</si>
  <si>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</si>
  <si>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</si>
  <si>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</si>
  <si>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</si>
  <si>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</si>
  <si>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</si>
  <si>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</si>
  <si>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</si>
  <si>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Altmarkkreis Salzwedel (15081);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</si>
  <si>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</si>
  <si>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</si>
  <si>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</si>
  <si>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</si>
  <si>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</si>
  <si>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</si>
  <si>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</si>
  <si>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</si>
  <si>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</si>
  <si>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</si>
  <si>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</si>
  <si>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</si>
  <si>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</si>
  <si>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</si>
  <si>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</si>
  <si>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</si>
  <si>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</si>
  <si>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</si>
  <si>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</si>
  <si>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</si>
  <si>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</si>
  <si>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</si>
  <si>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</si>
  <si>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</si>
  <si>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</si>
  <si>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</si>
  <si>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</si>
  <si>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</si>
  <si>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</si>
  <si>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</si>
  <si>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</si>
  <si>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</si>
  <si>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</si>
  <si>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</si>
  <si>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</si>
  <si>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</si>
  <si>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Sachsen-Anhalt</t>
  </si>
  <si>
    <t>Ostdeutschland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</si>
  <si>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</si>
  <si>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</si>
  <si>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</si>
  <si>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</si>
  <si>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</si>
  <si>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</si>
  <si>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</si>
  <si>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</si>
  <si>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</si>
  <si>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</si>
  <si>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</si>
  <si>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</si>
  <si>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</si>
  <si>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</si>
  <si>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</si>
  <si>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</si>
  <si>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</si>
  <si>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</si>
  <si>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</si>
  <si>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</si>
  <si>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</si>
  <si>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</si>
  <si>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</si>
  <si>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</si>
  <si>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</si>
  <si>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</si>
  <si>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</si>
  <si>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</si>
  <si>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</si>
  <si>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</si>
  <si>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</si>
  <si>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</si>
  <si>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</si>
  <si>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</si>
  <si>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</si>
  <si>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</si>
  <si>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</si>
  <si>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</si>
  <si>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</si>
  <si>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</si>
  <si>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</si>
  <si>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</si>
  <si>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</si>
  <si>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</si>
  <si>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</si>
  <si>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</si>
  <si>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</si>
  <si>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</si>
  <si>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</si>
  <si>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</si>
  <si>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</si>
  <si>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</si>
  <si>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</si>
  <si>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</si>
  <si>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Altmarkkreis Salzwedel (15081)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</si>
  <si>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</si>
  <si>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</si>
  <si>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</si>
  <si>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</si>
  <si>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</si>
  <si>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</si>
  <si>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</si>
  <si>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</si>
  <si>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</si>
  <si>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</si>
  <si>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</si>
  <si>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</si>
  <si>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</si>
  <si>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</si>
  <si>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</si>
  <si>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</si>
  <si>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</si>
  <si>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</si>
  <si>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</si>
  <si>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</si>
  <si>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</si>
  <si>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</si>
  <si>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</si>
  <si>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</si>
  <si>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</si>
  <si>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</si>
  <si>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</si>
  <si>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</si>
  <si>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</si>
  <si>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</si>
  <si>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</si>
  <si>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</si>
  <si>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</si>
  <si>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</si>
  <si>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</si>
  <si>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</si>
  <si>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</si>
  <si>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</si>
  <si>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</si>
  <si>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</si>
  <si>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</si>
  <si>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</si>
  <si>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</si>
  <si>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</si>
  <si>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</si>
  <si>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</si>
  <si>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</si>
  <si>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</si>
  <si>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</si>
  <si>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</si>
  <si>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</si>
  <si>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</si>
  <si>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</si>
  <si>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</si>
  <si>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</si>
  <si>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</si>
  <si>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</si>
  <si>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</si>
  <si>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</si>
  <si>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</si>
  <si>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</si>
  <si>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</si>
  <si>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</si>
  <si>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</si>
  <si>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</si>
  <si>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</si>
  <si>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</si>
  <si>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</si>
  <si>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</si>
  <si>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</si>
  <si>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</si>
  <si>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</si>
  <si>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</si>
  <si>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</si>
  <si>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</si>
  <si>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</si>
  <si>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</si>
  <si>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</si>
  <si>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</si>
  <si>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</si>
  <si>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</si>
  <si>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</si>
  <si>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</si>
  <si>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</si>
  <si>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</si>
  <si>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</si>
  <si>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</si>
  <si>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</si>
  <si>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</si>
  <si>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</si>
  <si>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</si>
  <si>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</si>
  <si>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</si>
  <si>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</si>
  <si>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</si>
  <si>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</si>
  <si>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</si>
  <si>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</si>
  <si>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</si>
  <si>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</si>
  <si>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</si>
  <si>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</si>
  <si>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</si>
  <si>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</si>
  <si>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</si>
  <si>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</si>
  <si>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</si>
  <si>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</si>
  <si>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</si>
  <si>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</si>
  <si>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</si>
  <si>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</si>
  <si>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</si>
  <si>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</si>
  <si>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</si>
  <si>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</si>
  <si>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</si>
  <si>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</si>
  <si>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</si>
  <si>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</si>
  <si>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</si>
  <si>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</si>
  <si>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</si>
  <si>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</si>
  <si>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</si>
  <si>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</si>
  <si>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</si>
  <si>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</si>
  <si>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</si>
  <si>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</si>
  <si>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</si>
  <si>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</si>
  <si>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</si>
  <si>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</si>
  <si>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</si>
  <si>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</si>
  <si>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</si>
  <si>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</si>
  <si>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</si>
  <si>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</si>
  <si>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</si>
  <si>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</si>
  <si>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</si>
  <si>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</si>
  <si>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</si>
  <si>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</si>
  <si>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</si>
  <si>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</si>
  <si>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</si>
  <si>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</si>
  <si>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</si>
  <si>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</si>
  <si>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</si>
  <si>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</si>
  <si>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</si>
  <si>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</si>
  <si>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</si>
  <si>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</si>
  <si>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</si>
  <si>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</si>
  <si>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</si>
  <si>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</si>
  <si>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</si>
  <si>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</si>
  <si>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</si>
  <si>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</si>
  <si>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</si>
  <si>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</si>
  <si>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</si>
  <si>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</si>
  <si>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</si>
  <si>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</si>
  <si>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</si>
  <si>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</si>
  <si>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</si>
  <si>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</si>
  <si>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</si>
  <si>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</si>
  <si>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</si>
  <si>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</si>
  <si>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</si>
  <si>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</si>
  <si>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</si>
  <si>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</si>
  <si>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</si>
  <si>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</si>
  <si>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</si>
  <si>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</si>
  <si>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</si>
  <si>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</si>
  <si>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</si>
  <si>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</si>
  <si>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</si>
  <si>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</si>
  <si>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</si>
  <si>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</si>
  <si>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Altmarkkreis Salzwedel (15081);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</si>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</sst>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9">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20" fontId="5" fillId="2" borderId="0" xfId="0" applyNumberFormat="1"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3"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3">
    <cellStyle name="Hyperlink 3 3" xfId="9" xr:uid="{3BE253A6-962F-4456-AF24-32BD8BC4A8B9}"/>
    <cellStyle name="Link" xfId="1" builtinId="8"/>
    <cellStyle name="Link 2" xfId="6" xr:uid="{BB98B824-D0E8-4BEB-803A-F05A23921DFB}"/>
    <cellStyle name="Link 2 2" xfId="12" xr:uid="{75F3B582-7C2E-4EB7-9E54-D910980A762E}"/>
    <cellStyle name="Link 3" xfId="10" xr:uid="{FA13C5EA-3B8E-4B29-B204-EC0A5503DD60}"/>
    <cellStyle name="Standard" xfId="0" builtinId="0"/>
    <cellStyle name="Standard 2" xfId="7" xr:uid="{FA752FDA-9CF8-4359-84DE-4BF39A1ED808}"/>
    <cellStyle name="Standard 2 2" xfId="11" xr:uid="{B969348A-2502-41C1-B700-CF076DEA46A3}"/>
    <cellStyle name="Standard 2 4" xfId="5" xr:uid="{F5822C32-ACED-4672-BCF6-6836A2989BC9}"/>
    <cellStyle name="Standard 24" xfId="8" xr:uid="{776F25F4-8708-4254-9C84-C95CAB880A82}"/>
    <cellStyle name="Standard 3 4" xfId="2" xr:uid="{666A2FDB-EC42-4FCA-9FDC-A2F3C4EB4E7D}"/>
    <cellStyle name="Standard 8" xfId="4" xr:uid="{15043B3E-B633-4EAE-B754-7FC21F28ABBB}"/>
    <cellStyle name="Standard_Vorlage Publikation" xfId="3" xr:uid="{0911ED00-BEBE-4857-B165-4468ED20E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{1846DED5-9294-47A0-9CA3-1424E88233E1}</c15:txfldGUID>
                      <c15:f>Daten_Diagramme!$D$6</c15:f>
                      <c15:dlblFieldTableCache>
                        <c:ptCount val="1"/>
                        <c:pt idx="0">
                          <c:v>-2.4</c:v>
                        </c:pt>
                      </c15:dlblFieldTableCache>
                    </c15:dlblFTEntry>
                  </c15:dlblFieldTable>
                  <c15:showDataLabelsRange val="0"/>
                </c:ext>
                <c:ext xmlns:c16="http://schemas.microsoft.com/office/drawing/2014/chart" uri="{C3380CC4-5D6E-409C-BE32-E72D297353CC}">
                  <c16:uniqueId val="{00000000-9DCA-4513-8285-F470BB1B7993}"/>
                </c:ext>
              </c:extLst>
            </c:dLbl>
            <c:dLbl>
              <c:idx val="1"/>
              <c:tx>
                <c:strRef>
                  <c:f>Daten_Diagramme!$D$7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{44D4D3A4-30E8-4FDB-A72B-718D388439F1}</c15:txfldGUID>
                      <c15:f>Daten_Diagramme!$D$7</c15:f>
                      <c15:dlblFieldTableCache>
                        <c:ptCount val="1"/>
                        <c:pt idx="0">
                          <c:v>-0.9</c:v>
                        </c:pt>
                      </c15:dlblFieldTableCache>
                    </c15:dlblFTEntry>
                  </c15:dlblFieldTable>
                  <c15:showDataLabelsRange val="0"/>
                </c:ext>
                <c:ext xmlns:c16="http://schemas.microsoft.com/office/drawing/2014/chart" uri="{C3380CC4-5D6E-409C-BE32-E72D297353CC}">
                  <c16:uniqueId val="{00000001-9DCA-4513-8285-F470BB1B7993}"/>
                </c:ext>
              </c:extLst>
            </c:dLbl>
            <c:dLbl>
              <c:idx val="2"/>
              <c:tx>
                <c:strRef>
                  <c:f>Daten_Diagramme!$D$8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{947C4EB4-5617-4F22-AE80-4AA82E896722}</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2-9DCA-4513-8285-F470BB1B7993}"/>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{5400E440-7F4C-4D4D-BC0C-CDA3ADFEF347}</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9DCA-4513-8285-F470BB1B7993}"/>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-2.3927064256708337</c:v>
                </c:pt>
                <c:pt idx="1">
                  <c:v>-0.88869591842368789</c:v>
                </c:pt>
                <c:pt idx="2">
                  <c:v>-0.59175342849913715</c:v>
                </c:pt>
                <c:pt idx="3">
                  <c:v>-9.3722224403616675E-2</c:v>
                </c:pt>
              </c:numCache>
            </c:numRef>
          </c:val>
          <c:extLst>
            <c:ext xmlns:c16="http://schemas.microsoft.com/office/drawing/2014/chart" uri="{C3380CC4-5D6E-409C-BE32-E72D297353CC}">
              <c16:uniqueId val="{00000004-9DCA-4513-8285-F470BB1B7993}"/>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{83BBE2E6-D18D-411C-BA1F-BDF767E6EF7F}</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9DCA-4513-8285-F470BB1B7993}"/>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{315A5C6E-4B7C-43D3-B33D-224A167C27F2}</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9DCA-4513-8285-F470BB1B7993}"/>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{7E6BED35-C366-4E58-B46A-1A95B9DA6EFB}</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9DCA-4513-8285-F470BB1B7993}"/>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{0CEA73C8-3411-44BF-842F-7129C1DCFDFA}</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9DCA-4513-8285-F470BB1B799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9DCA-4513-8285-F470BB1B7993}"/>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9DCA-4513-8285-F470BB1B7993}"/>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{6F67EEA8-D7C9-4420-B2A2-59EA32B007DE}</c15:txfldGUID>
                      <c15:f>Daten_Diagramme!$E$6</c15:f>
                      <c15:dlblFieldTableCache>
                        <c:ptCount val="1"/>
                        <c:pt idx="0">
                          <c:v>2.6</c:v>
                        </c:pt>
                      </c15:dlblFieldTableCache>
                    </c15:dlblFTEntry>
                  </c15:dlblFieldTable>
                  <c15:showDataLabelsRange val="0"/>
                </c:ext>
                <c:ext xmlns:c16="http://schemas.microsoft.com/office/drawing/2014/chart" uri="{C3380CC4-5D6E-409C-BE32-E72D297353CC}">
                  <c16:uniqueId val="{00000000-531F-4A72-B95D-0464A395370F}"/>
                </c:ext>
              </c:extLst>
            </c:dLbl>
            <c:dLbl>
              <c:idx val="1"/>
              <c:tx>
                <c:strRef>
                  <c:f>Daten_Diagramme!$E$7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{08556EA2-387B-444B-9BF3-EB3F7961AD91}</c15:txfldGUID>
                      <c15:f>Daten_Diagramme!$E$7</c15:f>
                      <c15:dlblFieldTableCache>
                        <c:ptCount val="1"/>
                        <c:pt idx="0">
                          <c:v>-0.2</c:v>
                        </c:pt>
                      </c15:dlblFieldTableCache>
                    </c15:dlblFTEntry>
                  </c15:dlblFieldTable>
                  <c15:showDataLabelsRange val="0"/>
                </c:ext>
                <c:ext xmlns:c16="http://schemas.microsoft.com/office/drawing/2014/chart" uri="{C3380CC4-5D6E-409C-BE32-E72D297353CC}">
                  <c16:uniqueId val="{00000001-531F-4A72-B95D-0464A395370F}"/>
                </c:ext>
              </c:extLst>
            </c:dLbl>
            <c:dLbl>
              <c:idx val="2"/>
              <c:tx>
                <c:strRef>
                  <c:f>Daten_Diagramme!$E$8</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{64229C6A-3830-4A96-97BF-88F63AA7DBD0}</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2-531F-4A72-B95D-0464A395370F}"/>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{F45E0D4C-F3D6-4B3A-96E4-C0EA8F157930}</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531F-4A72-B95D-0464A395370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2.552310876063463</c:v>
                </c:pt>
                <c:pt idx="1">
                  <c:v>-0.16446899331666462</c:v>
                </c:pt>
                <c:pt idx="2">
                  <c:v>0.70258310087046472</c:v>
                </c:pt>
                <c:pt idx="3">
                  <c:v>-0.45400908070601026</c:v>
                </c:pt>
              </c:numCache>
            </c:numRef>
          </c:val>
          <c:extLst>
            <c:ext xmlns:c16="http://schemas.microsoft.com/office/drawing/2014/chart" uri="{C3380CC4-5D6E-409C-BE32-E72D297353CC}">
              <c16:uniqueId val="{00000004-531F-4A72-B95D-0464A395370F}"/>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{7F0B1C18-5E3A-4864-8322-757867D6B4B3}</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531F-4A72-B95D-0464A395370F}"/>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{A326622D-F32A-4997-A51A-8929BA03EB4B}</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531F-4A72-B95D-0464A395370F}"/>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{FDAA3201-3311-4EBC-8E7F-7F2F6FAF0305}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531F-4A72-B95D-0464A395370F}"/>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{20C26E7D-4A1C-4189-86EC-5B08D473A249}</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531F-4A72-B95D-0464A395370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531F-4A72-B95D-0464A395370F}"/>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531F-4A72-B95D-0464A395370F}"/>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{68CC01BA-A5A6-4551-B40C-E9B9D8FF7B79}</c15:txfldGUID>
                      <c15:f>Daten_Diagramme!$D$14</c15:f>
                      <c15:dlblFieldTableCache>
                        <c:ptCount val="1"/>
                        <c:pt idx="0">
                          <c:v>-2.4</c:v>
                        </c:pt>
                      </c15:dlblFieldTableCache>
                    </c15:dlblFTEntry>
                  </c15:dlblFieldTable>
                  <c15:showDataLabelsRange val="0"/>
                </c:ext>
                <c:ext xmlns:c16="http://schemas.microsoft.com/office/drawing/2014/chart" uri="{C3380CC4-5D6E-409C-BE32-E72D297353CC}">
                  <c16:uniqueId val="{00000000-5F04-43B4-8270-80F446A1A5EC}"/>
                </c:ext>
              </c:extLst>
            </c:dLbl>
            <c:dLbl>
              <c:idx val="1"/>
              <c:tx>
                <c:strRef>
                  <c:f>Daten_Diagramme!$D$15</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{B2595A65-3582-4F42-8BF4-CF21A96EF1B2}</c15:txfldGUID>
                      <c15:f>Daten_Diagramme!$D$15</c15:f>
                      <c15:dlblFieldTableCache>
                        <c:ptCount val="1"/>
                        <c:pt idx="0">
                          <c:v>-2.1</c:v>
                        </c:pt>
                      </c15:dlblFieldTableCache>
                    </c15:dlblFTEntry>
                  </c15:dlblFieldTable>
                  <c15:showDataLabelsRange val="0"/>
                </c:ext>
                <c:ext xmlns:c16="http://schemas.microsoft.com/office/drawing/2014/chart" uri="{C3380CC4-5D6E-409C-BE32-E72D297353CC}">
                  <c16:uniqueId val="{00000001-5F04-43B4-8270-80F446A1A5EC}"/>
                </c:ext>
              </c:extLst>
            </c:dLbl>
            <c:dLbl>
              <c:idx val="2"/>
              <c:tx>
                <c:strRef>
                  <c:f>Daten_Diagramme!$D$16</c:f>
                  <c:strCache>
                    <c:ptCount val="1"/>
                    <c:pt idx="0">
                      <c:v>8.2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{DA1AABAE-52CF-4C7E-8E85-D254FD1D7018}</c15:txfldGUID>
                      <c15:f>Daten_Diagramme!$D$16</c15:f>
                      <c15:dlblFieldTableCache>
                        <c:ptCount val="1"/>
                        <c:pt idx="0">
                          <c:v>8.2</c:v>
                        </c:pt>
                      </c15:dlblFieldTableCache>
                    </c15:dlblFTEntry>
                  </c15:dlblFieldTable>
                  <c15:showDataLabelsRange val="0"/>
                </c:ext>
                <c:ext xmlns:c16="http://schemas.microsoft.com/office/drawing/2014/chart" uri="{C3380CC4-5D6E-409C-BE32-E72D297353CC}">
                  <c16:uniqueId val="{00000002-5F04-43B4-8270-80F446A1A5EC}"/>
                </c:ext>
              </c:extLst>
            </c:dLbl>
            <c:dLbl>
              <c:idx val="3"/>
              <c:tx>
                <c:strRef>
                  <c:f>Daten_Diagramme!$D$17</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{0A31415C-1A0A-4560-A8D1-68336E3546B6}</c15:txfldGUID>
                      <c15:f>Daten_Diagramme!$D$17</c15:f>
                      <c15:dlblFieldTableCache>
                        <c:ptCount val="1"/>
                        <c:pt idx="0">
                          <c:v>-6.3</c:v>
                        </c:pt>
                      </c15:dlblFieldTableCache>
                    </c15:dlblFTEntry>
                  </c15:dlblFieldTable>
                  <c15:showDataLabelsRange val="0"/>
                </c:ext>
                <c:ext xmlns:c16="http://schemas.microsoft.com/office/drawing/2014/chart" uri="{C3380CC4-5D6E-409C-BE32-E72D297353CC}">
                  <c16:uniqueId val="{00000003-5F04-43B4-8270-80F446A1A5EC}"/>
                </c:ext>
              </c:extLst>
            </c:dLbl>
            <c:dLbl>
              <c:idx val="4"/>
              <c:tx>
                <c:strRef>
                  <c:f>Daten_Diagramme!$D$18</c:f>
                  <c:strCache>
                    <c:ptCount val="1"/>
                    <c:pt idx="0">
                      <c:v>-8.7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{93D5564B-95EF-4FC9-A210-0E10ABF36CE2}</c15:txfldGUID>
                      <c15:f>Daten_Diagramme!$D$18</c15:f>
                      <c15:dlblFieldTableCache>
                        <c:ptCount val="1"/>
                        <c:pt idx="0">
                          <c:v>-8.7</c:v>
                        </c:pt>
                      </c15:dlblFieldTableCache>
                    </c15:dlblFTEntry>
                  </c15:dlblFieldTable>
                  <c15:showDataLabelsRange val="0"/>
                </c:ext>
                <c:ext xmlns:c16="http://schemas.microsoft.com/office/drawing/2014/chart" uri="{C3380CC4-5D6E-409C-BE32-E72D297353CC}">
                  <c16:uniqueId val="{00000004-5F04-43B4-8270-80F446A1A5EC}"/>
                </c:ext>
              </c:extLst>
            </c:dLbl>
            <c:dLbl>
              <c:idx val="5"/>
              <c:tx>
                <c:strRef>
                  <c:f>Daten_Diagramme!$D$19</c:f>
                  <c:strCache>
                    <c:ptCount val="1"/>
                    <c:pt idx="0">
                      <c:v>-10.0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{77C1407D-379C-45AD-9DCB-5125BA982491}</c15:txfldGUID>
                      <c15:f>Daten_Diagramme!$D$19</c15:f>
                      <c15:dlblFieldTableCache>
                        <c:ptCount val="1"/>
                        <c:pt idx="0">
                          <c:v>-10.0</c:v>
                        </c:pt>
                      </c15:dlblFieldTableCache>
                    </c15:dlblFTEntry>
                  </c15:dlblFieldTable>
                  <c15:showDataLabelsRange val="0"/>
                </c:ext>
                <c:ext xmlns:c16="http://schemas.microsoft.com/office/drawing/2014/chart" uri="{C3380CC4-5D6E-409C-BE32-E72D297353CC}">
                  <c16:uniqueId val="{00000005-5F04-43B4-8270-80F446A1A5EC}"/>
                </c:ext>
              </c:extLst>
            </c:dLbl>
            <c:dLbl>
              <c:idx val="6"/>
              <c:tx>
                <c:strRef>
                  <c:f>Daten_Diagramme!$D$20</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{03941669-5185-453A-B12D-8DB7E7307F71}</c15:txfldGUID>
                      <c15:f>Daten_Diagramme!$D$20</c15:f>
                      <c15:dlblFieldTableCache>
                        <c:ptCount val="1"/>
                        <c:pt idx="0">
                          <c:v>-3.1</c:v>
                        </c:pt>
                      </c15:dlblFieldTableCache>
                    </c15:dlblFTEntry>
                  </c15:dlblFieldTable>
                  <c15:showDataLabelsRange val="0"/>
                </c:ext>
                <c:ext xmlns:c16="http://schemas.microsoft.com/office/drawing/2014/chart" uri="{C3380CC4-5D6E-409C-BE32-E72D297353CC}">
                  <c16:uniqueId val="{00000006-5F04-43B4-8270-80F446A1A5EC}"/>
                </c:ext>
              </c:extLst>
            </c:dLbl>
            <c:dLbl>
              <c:idx val="7"/>
              <c:tx>
                <c:strRef>
                  <c:f>Daten_Diagramme!$D$21</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{7EFE509F-AAB8-4F5D-A8A5-E146AFA51435}</c15:txfldGUID>
                      <c15:f>Daten_Diagramme!$D$21</c15:f>
                      <c15:dlblFieldTableCache>
                        <c:ptCount val="1"/>
                        <c:pt idx="0">
                          <c:v>-6.7</c:v>
                        </c:pt>
                      </c15:dlblFieldTableCache>
                    </c15:dlblFTEntry>
                  </c15:dlblFieldTable>
                  <c15:showDataLabelsRange val="0"/>
                </c:ext>
                <c:ext xmlns:c16="http://schemas.microsoft.com/office/drawing/2014/chart" uri="{C3380CC4-5D6E-409C-BE32-E72D297353CC}">
                  <c16:uniqueId val="{00000007-5F04-43B4-8270-80F446A1A5EC}"/>
                </c:ext>
              </c:extLst>
            </c:dLbl>
            <c:dLbl>
              <c:idx val="8"/>
              <c:tx>
                <c:strRef>
                  <c:f>Daten_Diagramme!$D$22</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{2406C17B-5168-4C7A-8D00-FE7B790E86AC}</c15:txfldGUID>
                      <c15:f>Daten_Diagramme!$D$22</c15:f>
                      <c15:dlblFieldTableCache>
                        <c:ptCount val="1"/>
                        <c:pt idx="0">
                          <c:v>-0.7</c:v>
                        </c:pt>
                      </c15:dlblFieldTableCache>
                    </c15:dlblFTEntry>
                  </c15:dlblFieldTable>
                  <c15:showDataLabelsRange val="0"/>
                </c:ext>
                <c:ext xmlns:c16="http://schemas.microsoft.com/office/drawing/2014/chart" uri="{C3380CC4-5D6E-409C-BE32-E72D297353CC}">
                  <c16:uniqueId val="{00000008-5F04-43B4-8270-80F446A1A5EC}"/>
                </c:ext>
              </c:extLst>
            </c:dLbl>
            <c:dLbl>
              <c:idx val="9"/>
              <c:tx>
                <c:strRef>
                  <c:f>Daten_Diagramme!$D$23</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{62CBD03F-5005-4BE0-AF0E-4B8B9D5FE479}</c15:txfldGUID>
                      <c15:f>Daten_Diagramme!$D$23</c15:f>
                      <c15:dlblFieldTableCache>
                        <c:ptCount val="1"/>
                        <c:pt idx="0">
                          <c:v>-1.1</c:v>
                        </c:pt>
                      </c15:dlblFieldTableCache>
                    </c15:dlblFTEntry>
                  </c15:dlblFieldTable>
                  <c15:showDataLabelsRange val="0"/>
                </c:ext>
                <c:ext xmlns:c16="http://schemas.microsoft.com/office/drawing/2014/chart" uri="{C3380CC4-5D6E-409C-BE32-E72D297353CC}">
                  <c16:uniqueId val="{00000009-5F04-43B4-8270-80F446A1A5EC}"/>
                </c:ext>
              </c:extLst>
            </c:dLbl>
            <c:dLbl>
              <c:idx val="10"/>
              <c:tx>
                <c:strRef>
                  <c:f>Daten_Diagramme!$D$24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{63D3034F-B346-4011-858F-930A2A05ACE9}</c15:txfldGUID>
                      <c15:f>Daten_Diagramme!$D$24</c15:f>
                      <c15:dlblFieldTableCache>
                        <c:ptCount val="1"/>
                        <c:pt idx="0">
                          <c:v>0.7</c:v>
                        </c:pt>
                      </c15:dlblFieldTableCache>
                    </c15:dlblFTEntry>
                  </c15:dlblFieldTable>
                  <c15:showDataLabelsRange val="0"/>
                </c:ext>
                <c:ext xmlns:c16="http://schemas.microsoft.com/office/drawing/2014/chart" uri="{C3380CC4-5D6E-409C-BE32-E72D297353CC}">
                  <c16:uniqueId val="{0000000A-5F04-43B4-8270-80F446A1A5EC}"/>
                </c:ext>
              </c:extLst>
            </c:dLbl>
            <c:dLbl>
              <c:idx val="11"/>
              <c:tx>
                <c:strRef>
                  <c:f>Daten_Diagramme!$D$25</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{8F94A39A-4F4E-4E40-A5EA-C612900E3819}</c15:txfldGUID>
                      <c15:f>Daten_Diagramme!$D$25</c15:f>
                      <c15:dlblFieldTableCache>
                        <c:ptCount val="1"/>
                        <c:pt idx="0">
                          <c:v>-3.2</c:v>
                        </c:pt>
                      </c15:dlblFieldTableCache>
                    </c15:dlblFTEntry>
                  </c15:dlblFieldTable>
                  <c15:showDataLabelsRange val="0"/>
                </c:ext>
                <c:ext xmlns:c16="http://schemas.microsoft.com/office/drawing/2014/chart" uri="{C3380CC4-5D6E-409C-BE32-E72D297353CC}">
                  <c16:uniqueId val="{0000000B-5F04-43B4-8270-80F446A1A5EC}"/>
                </c:ext>
              </c:extLst>
            </c:dLbl>
            <c:dLbl>
              <c:idx val="12"/>
              <c:tx>
                <c:strRef>
                  <c:f>Daten_Diagramme!$D$26</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{477757F2-74B6-4A74-B250-4FE185CDA5B0}</c15:txfldGUID>
                      <c15:f>Daten_Diagramme!$D$26</c15:f>
                      <c15:dlblFieldTableCache>
                        <c:ptCount val="1"/>
                        <c:pt idx="0">
                          <c:v>-2.4</c:v>
                        </c:pt>
                      </c15:dlblFieldTableCache>
                    </c15:dlblFTEntry>
                  </c15:dlblFieldTable>
                  <c15:showDataLabelsRange val="0"/>
                </c:ext>
                <c:ext xmlns:c16="http://schemas.microsoft.com/office/drawing/2014/chart" uri="{C3380CC4-5D6E-409C-BE32-E72D297353CC}">
                  <c16:uniqueId val="{0000000C-5F04-43B4-8270-80F446A1A5EC}"/>
                </c:ext>
              </c:extLst>
            </c:dLbl>
            <c:dLbl>
              <c:idx val="13"/>
              <c:tx>
                <c:strRef>
                  <c:f>Daten_Diagramme!$D$27</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{9007494C-FB21-41AF-9F91-235E967DAA55}</c15:txfldGUID>
                      <c15:f>Daten_Diagramme!$D$27</c15:f>
                      <c15:dlblFieldTableCache>
                        <c:ptCount val="1"/>
                        <c:pt idx="0">
                          <c:v>3.2</c:v>
                        </c:pt>
                      </c15:dlblFieldTableCache>
                    </c15:dlblFTEntry>
                  </c15:dlblFieldTable>
                  <c15:showDataLabelsRange val="0"/>
                </c:ext>
                <c:ext xmlns:c16="http://schemas.microsoft.com/office/drawing/2014/chart" uri="{C3380CC4-5D6E-409C-BE32-E72D297353CC}">
                  <c16:uniqueId val="{0000000D-5F04-43B4-8270-80F446A1A5EC}"/>
                </c:ext>
              </c:extLst>
            </c:dLbl>
            <c:dLbl>
              <c:idx val="14"/>
              <c:tx>
                <c:strRef>
                  <c:f>Daten_Diagramme!$D$28</c:f>
                  <c:strCache>
                    <c:ptCount val="1"/>
                    <c:pt idx="0">
                      <c:v>-10.2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{C2B11CEB-D1B1-4BC2-8B20-91459F252F31}</c15:txfldGUID>
                      <c15:f>Daten_Diagramme!$D$28</c15:f>
                      <c15:dlblFieldTableCache>
                        <c:ptCount val="1"/>
                        <c:pt idx="0">
                          <c:v>-10.2</c:v>
                        </c:pt>
                      </c15:dlblFieldTableCache>
                    </c15:dlblFTEntry>
                  </c15:dlblFieldTable>
                  <c15:showDataLabelsRange val="0"/>
                </c:ext>
                <c:ext xmlns:c16="http://schemas.microsoft.com/office/drawing/2014/chart" uri="{C3380CC4-5D6E-409C-BE32-E72D297353CC}">
                  <c16:uniqueId val="{0000000E-5F04-43B4-8270-80F446A1A5EC}"/>
                </c:ext>
              </c:extLst>
            </c:dLbl>
            <c:dLbl>
              <c:idx val="15"/>
              <c:tx>
                <c:strRef>
                  <c:f>Daten_Diagramme!$D$29</c:f>
                  <c:strCache>
                    <c:ptCount val="1"/>
                    <c:pt idx="0">
                      <c:v>-5.8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{001B030B-AA48-4BBF-A897-4C40619CA8A5}</c15:txfldGUID>
                      <c15:f>Daten_Diagramme!$D$29</c15:f>
                      <c15:dlblFieldTableCache>
                        <c:ptCount val="1"/>
                        <c:pt idx="0">
                          <c:v>-5.8</c:v>
                        </c:pt>
                      </c15:dlblFieldTableCache>
                    </c15:dlblFTEntry>
                  </c15:dlblFieldTable>
                  <c15:showDataLabelsRange val="0"/>
                </c:ext>
                <c:ext xmlns:c16="http://schemas.microsoft.com/office/drawing/2014/chart" uri="{C3380CC4-5D6E-409C-BE32-E72D297353CC}">
                  <c16:uniqueId val="{0000000F-5F04-43B4-8270-80F446A1A5EC}"/>
                </c:ext>
              </c:extLst>
            </c:dLbl>
            <c:dLbl>
              <c:idx val="16"/>
              <c:tx>
                <c:strRef>
                  <c:f>Daten_Diagramme!$D$30</c:f>
                  <c:strCache>
                    <c:ptCount val="1"/>
                    <c:pt idx="0">
                      <c:v>-20.8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{3B130577-9D1D-440F-87B5-4A5434CAFF61}</c15:txfldGUID>
                      <c15:f>Daten_Diagramme!$D$30</c15:f>
                      <c15:dlblFieldTableCache>
                        <c:ptCount val="1"/>
                        <c:pt idx="0">
                          <c:v>-20.8</c:v>
                        </c:pt>
                      </c15:dlblFieldTableCache>
                    </c15:dlblFTEntry>
                  </c15:dlblFieldTable>
                  <c15:showDataLabelsRange val="0"/>
                </c:ext>
                <c:ext xmlns:c16="http://schemas.microsoft.com/office/drawing/2014/chart" uri="{C3380CC4-5D6E-409C-BE32-E72D297353CC}">
                  <c16:uniqueId val="{00000010-5F04-43B4-8270-80F446A1A5EC}"/>
                </c:ext>
              </c:extLst>
            </c:dLbl>
            <c:dLbl>
              <c:idx val="17"/>
              <c:tx>
                <c:strRef>
                  <c:f>Daten_Diagramme!$D$31</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{47FD5000-A1B4-44D4-BEA5-800A8CADFD29}</c15:txfldGUID>
                      <c15:f>Daten_Diagramme!$D$31</c15:f>
                      <c15:dlblFieldTableCache>
                        <c:ptCount val="1"/>
                        <c:pt idx="0">
                          <c:v>-1.8</c:v>
                        </c:pt>
                      </c15:dlblFieldTableCache>
                    </c15:dlblFTEntry>
                  </c15:dlblFieldTable>
                  <c15:showDataLabelsRange val="0"/>
                </c:ext>
                <c:ext xmlns:c16="http://schemas.microsoft.com/office/drawing/2014/chart" uri="{C3380CC4-5D6E-409C-BE32-E72D297353CC}">
                  <c16:uniqueId val="{00000011-5F04-43B4-8270-80F446A1A5EC}"/>
                </c:ext>
              </c:extLst>
            </c:dLbl>
            <c:dLbl>
              <c:idx val="18"/>
              <c:tx>
                <c:strRef>
                  <c:f>Daten_Diagramme!$D$32</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{806C43C5-09BE-4E7D-855E-F2A397DD5853}</c15:txfldGUID>
                      <c15:f>Daten_Diagramme!$D$32</c15:f>
                      <c15:dlblFieldTableCache>
                        <c:ptCount val="1"/>
                        <c:pt idx="0">
                          <c:v>0.8</c:v>
                        </c:pt>
                      </c15:dlblFieldTableCache>
                    </c15:dlblFTEntry>
                  </c15:dlblFieldTable>
                  <c15:showDataLabelsRange val="0"/>
                </c:ext>
                <c:ext xmlns:c16="http://schemas.microsoft.com/office/drawing/2014/chart" uri="{C3380CC4-5D6E-409C-BE32-E72D297353CC}">
                  <c16:uniqueId val="{00000012-5F04-43B4-8270-80F446A1A5EC}"/>
                </c:ext>
              </c:extLst>
            </c:dLbl>
            <c:dLbl>
              <c:idx val="19"/>
              <c:tx>
                <c:strRef>
                  <c:f>Daten_Diagramme!$D$33</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{94175BF0-F341-4BC8-B2CC-E88B5DF54007}</c15:txfldGUID>
                      <c15:f>Daten_Diagramme!$D$33</c15:f>
                      <c15:dlblFieldTableCache>
                        <c:ptCount val="1"/>
                        <c:pt idx="0">
                          <c:v>1.1</c:v>
                        </c:pt>
                      </c15:dlblFieldTableCache>
                    </c15:dlblFTEntry>
                  </c15:dlblFieldTable>
                  <c15:showDataLabelsRange val="0"/>
                </c:ext>
                <c:ext xmlns:c16="http://schemas.microsoft.com/office/drawing/2014/chart" uri="{C3380CC4-5D6E-409C-BE32-E72D297353CC}">
                  <c16:uniqueId val="{00000013-5F04-43B4-8270-80F446A1A5EC}"/>
                </c:ext>
              </c:extLst>
            </c:dLbl>
            <c:dLbl>
              <c:idx val="20"/>
              <c:tx>
                <c:strRef>
                  <c:f>Daten_Diagramme!$D$34</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{AB55247B-4529-41B7-B7D3-91853ABFBC0B}</c15:txfldGUID>
                      <c15:f>Daten_Diagramme!$D$34</c15:f>
                      <c15:dlblFieldTableCache>
                        <c:ptCount val="1"/>
                        <c:pt idx="0">
                          <c:v>-1.3</c:v>
                        </c:pt>
                      </c15:dlblFieldTableCache>
                    </c15:dlblFTEntry>
                  </c15:dlblFieldTable>
                  <c15:showDataLabelsRange val="0"/>
                </c:ext>
                <c:ext xmlns:c16="http://schemas.microsoft.com/office/drawing/2014/chart" uri="{C3380CC4-5D6E-409C-BE32-E72D297353CC}">
                  <c16:uniqueId val="{00000014-5F04-43B4-8270-80F446A1A5EC}"/>
                </c:ext>
              </c:extLst>
            </c:dLbl>
            <c:dLbl>
              <c:idx val="21"/>
              <c:tx>
                <c:strRef>
                  <c:f>Daten_Diagramme!$D$35</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{825581C4-45D7-407C-9170-94BE84B15F8D}</c15:txfldGUID>
                      <c15:f>Daten_Diagramme!$D$35</c15:f>
                      <c15:dlblFieldTableCache>
                        <c:ptCount val="1"/>
                        <c:pt idx="0">
                          <c:v>0.7</c:v>
                        </c:pt>
                      </c15:dlblFieldTableCache>
                    </c15:dlblFTEntry>
                  </c15:dlblFieldTable>
                  <c15:showDataLabelsRange val="0"/>
                </c:ext>
                <c:ext xmlns:c16="http://schemas.microsoft.com/office/drawing/2014/chart" uri="{C3380CC4-5D6E-409C-BE32-E72D297353CC}">
                  <c16:uniqueId val="{00000015-5F04-43B4-8270-80F446A1A5EC}"/>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{03775294-D792-4644-8BFE-424B462F82C0}</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5F04-43B4-8270-80F446A1A5EC}"/>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{AFA29440-6109-4428-B704-08243E056CCE}</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5F04-43B4-8270-80F446A1A5EC}"/>
                </c:ext>
              </c:extLst>
            </c:dLbl>
            <c:dLbl>
              <c:idx val="24"/>
              <c:layout>
                <c:manualLayout>
                  <c:x val="4.7769028871392123E-3"/>
                  <c:y val="-4.6876052205785108E-5"/>
                </c:manualLayout>
              </c:layout>
              <c:tx>
                <c:strRef>
                  <c:f>Daten_Diagramme!$D$38</c:f>
                  <c:strCache>
                    <c:ptCount val="1"/>
                    <c:pt idx="0">
                      <c:v>-2.1</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{29AE4C49-3938-40B4-9109-59BA1448082D}</c15:txfldGUID>
                      <c15:f>Daten_Diagramme!$D$38</c15:f>
                      <c15:dlblFieldTableCache>
                        <c:ptCount val="1"/>
                        <c:pt idx="0">
                          <c:v>-2.1</c:v>
                        </c:pt>
                      </c15:dlblFieldTableCache>
                    </c15:dlblFTEntry>
                  </c15:dlblFieldTable>
                  <c15:showDataLabelsRange val="0"/>
                </c:ext>
                <c:ext xmlns:c16="http://schemas.microsoft.com/office/drawing/2014/chart" uri="{C3380CC4-5D6E-409C-BE32-E72D297353CC}">
                  <c16:uniqueId val="{00000018-5F04-43B4-8270-80F446A1A5EC}"/>
                </c:ext>
              </c:extLst>
            </c:dLbl>
            <c:dLbl>
              <c:idx val="25"/>
              <c:tx>
                <c:strRef>
                  <c:f>Daten_Diagramme!$D$39</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{203E7490-C061-408F-9D7E-9DC0635ABF28}</c15:txfldGUID>
                      <c15:f>Daten_Diagramme!$D$39</c15:f>
                      <c15:dlblFieldTableCache>
                        <c:ptCount val="1"/>
                        <c:pt idx="0">
                          <c:v>-4.6</c:v>
                        </c:pt>
                      </c15:dlblFieldTableCache>
                    </c15:dlblFTEntry>
                  </c15:dlblFieldTable>
                  <c15:showDataLabelsRange val="0"/>
                </c:ext>
                <c:ext xmlns:c16="http://schemas.microsoft.com/office/drawing/2014/chart" uri="{C3380CC4-5D6E-409C-BE32-E72D297353CC}">
                  <c16:uniqueId val="{00000019-5F04-43B4-8270-80F446A1A5EC}"/>
                </c:ext>
              </c:extLst>
            </c:dLbl>
            <c:dLbl>
              <c:idx val="26"/>
              <c:tx>
                <c:strRef>
                  <c:f>Daten_Diagramme!$D$40</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{C762E55E-2C13-40FA-BA28-1CD97B2B0DE6}</c15:txfldGUID>
                      <c15:f>Daten_Diagramme!$D$40</c15:f>
                      <c15:dlblFieldTableCache>
                        <c:ptCount val="1"/>
                        <c:pt idx="0">
                          <c:v>-1.4</c:v>
                        </c:pt>
                      </c15:dlblFieldTableCache>
                    </c15:dlblFTEntry>
                  </c15:dlblFieldTable>
                  <c15:showDataLabelsRange val="0"/>
                </c:ext>
                <c:ext xmlns:c16="http://schemas.microsoft.com/office/drawing/2014/chart" uri="{C3380CC4-5D6E-409C-BE32-E72D297353CC}">
                  <c16:uniqueId val="{0000001A-5F04-43B4-8270-80F446A1A5EC}"/>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{CA79A234-59AE-4D83-A7EB-9F8422564D08}</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5F04-43B4-8270-80F446A1A5EC}"/>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{1A8915F2-ECD6-464B-B8BD-4C61964F8CE5}</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5F04-43B4-8270-80F446A1A5EC}"/>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{C899FEC0-C2DE-45E8-A2F6-94FF3E1B02CE}</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5F04-43B4-8270-80F446A1A5EC}"/>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{A1C1793A-84F7-4C54-B68B-D293EF6FC672}</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5F04-43B4-8270-80F446A1A5EC}"/>
                </c:ext>
              </c:extLst>
            </c:dLbl>
            <c:dLbl>
              <c:idx val="31"/>
              <c:tx>
                <c:strRef>
                  <c:f>Daten_Diagramme!$D$46</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{36F7F5DA-CEC1-41D9-8C98-AAC285C7EEDE}</c15:txfldGUID>
                      <c15:f>Daten_Diagramme!$D$46</c15:f>
                      <c15:dlblFieldTableCache>
                        <c:ptCount val="1"/>
                        <c:pt idx="0">
                          <c:v>-1.4</c:v>
                        </c:pt>
                      </c15:dlblFieldTableCache>
                    </c15:dlblFTEntry>
                  </c15:dlblFieldTable>
                  <c15:showDataLabelsRange val="0"/>
                </c:ext>
                <c:ext xmlns:c16="http://schemas.microsoft.com/office/drawing/2014/chart" uri="{C3380CC4-5D6E-409C-BE32-E72D297353CC}">
                  <c16:uniqueId val="{0000001F-5F04-43B4-8270-80F446A1A5E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-2.3927064256708337</c:v>
                </c:pt>
                <c:pt idx="1">
                  <c:v>-2.141157811260904</c:v>
                </c:pt>
                <c:pt idx="2">
                  <c:v>8.2162162162162158</c:v>
                </c:pt>
                <c:pt idx="3">
                  <c:v>-6.3105590062111805</c:v>
                </c:pt>
                <c:pt idx="4">
                  <c:v>-8.7136929460580905</c:v>
                </c:pt>
                <c:pt idx="5">
                  <c:v>-9.9540581929555891</c:v>
                </c:pt>
                <c:pt idx="6">
                  <c:v>-3.0561122244488979</c:v>
                </c:pt>
                <c:pt idx="7">
                  <c:v>-6.7170445004198154</c:v>
                </c:pt>
                <c:pt idx="8">
                  <c:v>-0.69504778453518679</c:v>
                </c:pt>
                <c:pt idx="9">
                  <c:v>-1.0893246187363834</c:v>
                </c:pt>
                <c:pt idx="10">
                  <c:v>0.70921985815602839</c:v>
                </c:pt>
                <c:pt idx="11">
                  <c:v>-3.225806451612903</c:v>
                </c:pt>
                <c:pt idx="12">
                  <c:v>-2.4096385542168677</c:v>
                </c:pt>
                <c:pt idx="13">
                  <c:v>3.1613976705490847</c:v>
                </c:pt>
                <c:pt idx="14">
                  <c:v>-10.244845360824742</c:v>
                </c:pt>
                <c:pt idx="15">
                  <c:v>-5.8394160583941606</c:v>
                </c:pt>
                <c:pt idx="16">
                  <c:v>-20.833333333333332</c:v>
                </c:pt>
                <c:pt idx="17">
                  <c:v>-1.7886855241264559</c:v>
                </c:pt>
                <c:pt idx="18">
                  <c:v>0.81799591002044991</c:v>
                </c:pt>
                <c:pt idx="19">
                  <c:v>1.125</c:v>
                </c:pt>
                <c:pt idx="20">
                  <c:v>-1.2670890296765589</c:v>
                </c:pt>
                <c:pt idx="21">
                  <c:v>0.7100591715976331</c:v>
                </c:pt>
                <c:pt idx="22">
                  <c:v>0</c:v>
                </c:pt>
                <c:pt idx="24">
                  <c:v>-2.141157811260904</c:v>
                </c:pt>
                <c:pt idx="25">
                  <c:v>-4.6099290780141846</c:v>
                </c:pt>
                <c:pt idx="26">
                  <c:v>-1.4281391830559758</c:v>
                </c:pt>
              </c:numCache>
            </c:numRef>
          </c:val>
          <c:extLst>
            <c:ext xmlns:c16="http://schemas.microsoft.com/office/drawing/2014/chart" uri="{C3380CC4-5D6E-409C-BE32-E72D297353CC}">
              <c16:uniqueId val="{00000020-5F04-43B4-8270-80F446A1A5EC}"/>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{4CBBEECB-63CF-4BE6-98EB-E8C7E0900D2C}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5F04-43B4-8270-80F446A1A5EC}"/>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{D8F18A3D-F315-43CE-8C68-652C5006EDCC}</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5F04-43B4-8270-80F446A1A5EC}"/>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{115C95F4-8D65-4345-8BBE-5E3D68DAAC6D}</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5F04-43B4-8270-80F446A1A5EC}"/>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{73082176-327C-44C0-861D-54D99D81F222}</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5F04-43B4-8270-80F446A1A5EC}"/>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{92339BA9-DAE2-456D-B2C9-36A1166A3BA7}</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5F04-43B4-8270-80F446A1A5EC}"/>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{566667C5-C528-411D-BA5C-2C7ABC5D4656}</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5F04-43B4-8270-80F446A1A5EC}"/>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{856253E7-B258-4C1A-9B03-2F35B3C297FF}</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5F04-43B4-8270-80F446A1A5EC}"/>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{30DECD56-F1DB-494D-9463-9F07272D6BDE}</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5F04-43B4-8270-80F446A1A5EC}"/>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{01B4ED6B-96E5-41FE-A7C4-E491AEFE95DB}</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5F04-43B4-8270-80F446A1A5EC}"/>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{A109323F-7304-4C63-83C5-B468702931AA}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5F04-43B4-8270-80F446A1A5EC}"/>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{9A19F0AF-8A5E-4C7E-8BED-B4AB46F7D3BC}</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5F04-43B4-8270-80F446A1A5EC}"/>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{C8110931-2678-47B4-A137-2850AF9B834A}</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5F04-43B4-8270-80F446A1A5EC}"/>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{987D1431-0FAD-45B4-9F4B-82B977264F87}</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5F04-43B4-8270-80F446A1A5EC}"/>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{51330126-4C41-4DF5-AE54-38E02F911C11}</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5F04-43B4-8270-80F446A1A5EC}"/>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{4C00601D-FFE5-46BA-A946-AEE1623F4300}</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5F04-43B4-8270-80F446A1A5EC}"/>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{EF723E61-D282-4BC7-A56A-B36DE676098B}</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5F04-43B4-8270-80F446A1A5EC}"/>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{CD26D6C0-1FAA-4859-B9F3-EF23048C1E79}</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5F04-43B4-8270-80F446A1A5EC}"/>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{BE6C9381-7C1F-456C-BCAE-B78B7C5FDA24}</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5F04-43B4-8270-80F446A1A5EC}"/>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{A66DA832-DC5A-458E-81FC-2688F1E07BC1}</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5F04-43B4-8270-80F446A1A5EC}"/>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{E7632E83-2DED-494F-A8A7-B48CEED2CD97}</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5F04-43B4-8270-80F446A1A5EC}"/>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{930F9B1B-7EDC-46B0-8343-3CE25E8910AB}</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5F04-43B4-8270-80F446A1A5EC}"/>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{86A763F8-0C76-4C32-A7B8-537F246B3ACF}</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5F04-43B4-8270-80F446A1A5EC}"/>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{6DCA7BFA-C8EC-4E83-BD61-B4ADCB0B8EE7}</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5F04-43B4-8270-80F446A1A5EC}"/>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{54B2B29C-1B8E-4BE0-829F-B7D6DC15B40C}</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5F04-43B4-8270-80F446A1A5EC}"/>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{EE0070A4-CF93-4578-B818-DA9DD7F0B502}</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5F04-43B4-8270-80F446A1A5EC}"/>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{CC0B7512-B7E6-4617-B571-FFD8FF75C434}</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5F04-43B4-8270-80F446A1A5EC}"/>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{AA112D6C-BD6C-4A55-8F75-9A3E3D57E309}</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5F04-43B4-8270-80F446A1A5EC}"/>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{EF94BFA5-53E1-4B33-91E4-1DE632B59A58}</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5F04-43B4-8270-80F446A1A5EC}"/>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{C99F5D76-1D71-4B2A-B461-BC8D9F260952}</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5F04-43B4-8270-80F446A1A5EC}"/>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{54129675-F00F-4F66-AD50-C5969EDF879A}</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5F04-43B4-8270-80F446A1A5EC}"/>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{9722CAC0-4FC7-477F-B602-F97F833A1B37}</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5F04-43B4-8270-80F446A1A5EC}"/>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{6EA08156-92E5-42E8-8282-4F64E4FC9EF2}</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5F04-43B4-8270-80F446A1A5E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5F04-43B4-8270-80F446A1A5EC}"/>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5F04-43B4-8270-80F446A1A5EC}"/>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{AB94239F-1529-43B7-ADFE-31367AC2B134}</c15:txfldGUID>
                      <c15:f>Daten_Diagramme!$E$14</c15:f>
                      <c15:dlblFieldTableCache>
                        <c:ptCount val="1"/>
                        <c:pt idx="0">
                          <c:v>2.6</c:v>
                        </c:pt>
                      </c15:dlblFieldTableCache>
                    </c15:dlblFTEntry>
                  </c15:dlblFieldTable>
                  <c15:showDataLabelsRange val="0"/>
                </c:ext>
                <c:ext xmlns:c16="http://schemas.microsoft.com/office/drawing/2014/chart" uri="{C3380CC4-5D6E-409C-BE32-E72D297353CC}">
                  <c16:uniqueId val="{00000000-02AF-4FE2-B620-9565D42D56A2}"/>
                </c:ext>
              </c:extLst>
            </c:dLbl>
            <c:dLbl>
              <c:idx val="1"/>
              <c:tx>
                <c:strRef>
                  <c:f>Daten_Diagramme!$E$15</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{8CFD2D33-CD86-4AA3-BAA6-96212C17062F}</c15:txfldGUID>
                      <c15:f>Daten_Diagramme!$E$15</c15:f>
                      <c15:dlblFieldTableCache>
                        <c:ptCount val="1"/>
                        <c:pt idx="0">
                          <c:v>-0.3</c:v>
                        </c:pt>
                      </c15:dlblFieldTableCache>
                    </c15:dlblFTEntry>
                  </c15:dlblFieldTable>
                  <c15:showDataLabelsRange val="0"/>
                </c:ext>
                <c:ext xmlns:c16="http://schemas.microsoft.com/office/drawing/2014/chart" uri="{C3380CC4-5D6E-409C-BE32-E72D297353CC}">
                  <c16:uniqueId val="{00000001-02AF-4FE2-B620-9565D42D56A2}"/>
                </c:ext>
              </c:extLst>
            </c:dLbl>
            <c:dLbl>
              <c:idx val="2"/>
              <c:tx>
                <c:strRef>
                  <c:f>Daten_Diagramme!$E$16</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{3DD17775-E7DF-4E83-8307-06A39BC480F5}</c15:txfldGUID>
                      <c15:f>Daten_Diagramme!$E$16</c15:f>
                      <c15:dlblFieldTableCache>
                        <c:ptCount val="1"/>
                        <c:pt idx="0">
                          <c:v>1.6</c:v>
                        </c:pt>
                      </c15:dlblFieldTableCache>
                    </c15:dlblFTEntry>
                  </c15:dlblFieldTable>
                  <c15:showDataLabelsRange val="0"/>
                </c:ext>
                <c:ext xmlns:c16="http://schemas.microsoft.com/office/drawing/2014/chart" uri="{C3380CC4-5D6E-409C-BE32-E72D297353CC}">
                  <c16:uniqueId val="{00000002-02AF-4FE2-B620-9565D42D56A2}"/>
                </c:ext>
              </c:extLst>
            </c:dLbl>
            <c:dLbl>
              <c:idx val="3"/>
              <c:tx>
                <c:strRef>
                  <c:f>Daten_Diagramme!$E$17</c:f>
                  <c:strCache>
                    <c:ptCount val="1"/>
                    <c:pt idx="0">
                      <c:v>10.7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{43C1B108-CF1D-455E-81F3-54238494205E}</c15:txfldGUID>
                      <c15:f>Daten_Diagramme!$E$17</c15:f>
                      <c15:dlblFieldTableCache>
                        <c:ptCount val="1"/>
                        <c:pt idx="0">
                          <c:v>10.7</c:v>
                        </c:pt>
                      </c15:dlblFieldTableCache>
                    </c15:dlblFTEntry>
                  </c15:dlblFieldTable>
                  <c15:showDataLabelsRange val="0"/>
                </c:ext>
                <c:ext xmlns:c16="http://schemas.microsoft.com/office/drawing/2014/chart" uri="{C3380CC4-5D6E-409C-BE32-E72D297353CC}">
                  <c16:uniqueId val="{00000003-02AF-4FE2-B620-9565D42D56A2}"/>
                </c:ext>
              </c:extLst>
            </c:dLbl>
            <c:dLbl>
              <c:idx val="4"/>
              <c:tx>
                <c:strRef>
                  <c:f>Daten_Diagramme!$E$18</c:f>
                  <c:strCache>
                    <c:ptCount val="1"/>
                    <c:pt idx="0">
                      <c:v>16.7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{C2512017-16FA-42A4-A263-FBDE72883BE6}</c15:txfldGUID>
                      <c15:f>Daten_Diagramme!$E$18</c15:f>
                      <c15:dlblFieldTableCache>
                        <c:ptCount val="1"/>
                        <c:pt idx="0">
                          <c:v>16.7</c:v>
                        </c:pt>
                      </c15:dlblFieldTableCache>
                    </c15:dlblFTEntry>
                  </c15:dlblFieldTable>
                  <c15:showDataLabelsRange val="0"/>
                </c:ext>
                <c:ext xmlns:c16="http://schemas.microsoft.com/office/drawing/2014/chart" uri="{C3380CC4-5D6E-409C-BE32-E72D297353CC}">
                  <c16:uniqueId val="{00000004-02AF-4FE2-B620-9565D42D56A2}"/>
                </c:ext>
              </c:extLst>
            </c:dLbl>
            <c:dLbl>
              <c:idx val="5"/>
              <c:tx>
                <c:strRef>
                  <c:f>Daten_Diagramme!$E$19</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{99BB6F0F-530E-4B88-809B-2E1FB80007E5}</c15:txfldGUID>
                      <c15:f>Daten_Diagramme!$E$19</c15:f>
                      <c15:dlblFieldTableCache>
                        <c:ptCount val="1"/>
                        <c:pt idx="0">
                          <c:v>3.8</c:v>
                        </c:pt>
                      </c15:dlblFieldTableCache>
                    </c15:dlblFTEntry>
                  </c15:dlblFieldTable>
                  <c15:showDataLabelsRange val="0"/>
                </c:ext>
                <c:ext xmlns:c16="http://schemas.microsoft.com/office/drawing/2014/chart" uri="{C3380CC4-5D6E-409C-BE32-E72D297353CC}">
                  <c16:uniqueId val="{00000005-02AF-4FE2-B620-9565D42D56A2}"/>
                </c:ext>
              </c:extLst>
            </c:dLbl>
            <c:dLbl>
              <c:idx val="6"/>
              <c:tx>
                <c:strRef>
                  <c:f>Daten_Diagramme!$E$20</c:f>
                  <c:strCache>
                    <c:ptCount val="1"/>
                    <c:pt idx="0">
                      <c:v>16.7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{BB9E0D2F-73E3-4F65-B218-A4707D3D7E90}</c15:txfldGUID>
                      <c15:f>Daten_Diagramme!$E$20</c15:f>
                      <c15:dlblFieldTableCache>
                        <c:ptCount val="1"/>
                        <c:pt idx="0">
                          <c:v>16.7</c:v>
                        </c:pt>
                      </c15:dlblFieldTableCache>
                    </c15:dlblFTEntry>
                  </c15:dlblFieldTable>
                  <c15:showDataLabelsRange val="0"/>
                </c:ext>
                <c:ext xmlns:c16="http://schemas.microsoft.com/office/drawing/2014/chart" uri="{C3380CC4-5D6E-409C-BE32-E72D297353CC}">
                  <c16:uniqueId val="{00000006-02AF-4FE2-B620-9565D42D56A2}"/>
                </c:ext>
              </c:extLst>
            </c:dLbl>
            <c:dLbl>
              <c:idx val="7"/>
              <c:tx>
                <c:strRef>
                  <c:f>Daten_Diagramme!$E$21</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{0E64D1EC-1183-434A-9AC2-626BFEA8CE96}</c15:txfldGUID>
                      <c15:f>Daten_Diagramme!$E$21</c15:f>
                      <c15:dlblFieldTableCache>
                        <c:ptCount val="1"/>
                        <c:pt idx="0">
                          <c:v>4.4</c:v>
                        </c:pt>
                      </c15:dlblFieldTableCache>
                    </c15:dlblFTEntry>
                  </c15:dlblFieldTable>
                  <c15:showDataLabelsRange val="0"/>
                </c:ext>
                <c:ext xmlns:c16="http://schemas.microsoft.com/office/drawing/2014/chart" uri="{C3380CC4-5D6E-409C-BE32-E72D297353CC}">
                  <c16:uniqueId val="{00000007-02AF-4FE2-B620-9565D42D56A2}"/>
                </c:ext>
              </c:extLst>
            </c:dLbl>
            <c:dLbl>
              <c:idx val="8"/>
              <c:tx>
                <c:strRef>
                  <c:f>Daten_Diagramme!$E$22</c:f>
                  <c:strCache>
                    <c:ptCount val="1"/>
                    <c:pt idx="0">
                      <c:v>5.9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{CE216247-3869-4F0A-9F18-E57FFA44BD67}</c15:txfldGUID>
                      <c15:f>Daten_Diagramme!$E$22</c15:f>
                      <c15:dlblFieldTableCache>
                        <c:ptCount val="1"/>
                        <c:pt idx="0">
                          <c:v>5.9</c:v>
                        </c:pt>
                      </c15:dlblFieldTableCache>
                    </c15:dlblFTEntry>
                  </c15:dlblFieldTable>
                  <c15:showDataLabelsRange val="0"/>
                </c:ext>
                <c:ext xmlns:c16="http://schemas.microsoft.com/office/drawing/2014/chart" uri="{C3380CC4-5D6E-409C-BE32-E72D297353CC}">
                  <c16:uniqueId val="{00000008-02AF-4FE2-B620-9565D42D56A2}"/>
                </c:ext>
              </c:extLst>
            </c:dLbl>
            <c:dLbl>
              <c:idx val="9"/>
              <c:tx>
                <c:strRef>
                  <c:f>Daten_Diagramme!$E$23</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{57DF918D-F400-4510-A55D-5E96D38304E6}</c15:txfldGUID>
                      <c15:f>Daten_Diagramme!$E$23</c15:f>
                      <c15:dlblFieldTableCache>
                        <c:ptCount val="1"/>
                        <c:pt idx="0">
                          <c:v>-1.6</c:v>
                        </c:pt>
                      </c15:dlblFieldTableCache>
                    </c15:dlblFTEntry>
                  </c15:dlblFieldTable>
                  <c15:showDataLabelsRange val="0"/>
                </c:ext>
                <c:ext xmlns:c16="http://schemas.microsoft.com/office/drawing/2014/chart" uri="{C3380CC4-5D6E-409C-BE32-E72D297353CC}">
                  <c16:uniqueId val="{00000009-02AF-4FE2-B620-9565D42D56A2}"/>
                </c:ext>
              </c:extLst>
            </c:dLbl>
            <c:dLbl>
              <c:idx val="10"/>
              <c:tx>
                <c:strRef>
                  <c:f>Daten_Diagramme!$E$24</c:f>
                  <c:strCache>
                    <c:ptCount val="1"/>
                    <c:pt idx="0">
                      <c:v>-5.4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{11072993-7E75-4C68-89D4-7BD30D42E8C1}</c15:txfldGUID>
                      <c15:f>Daten_Diagramme!$E$24</c15:f>
                      <c15:dlblFieldTableCache>
                        <c:ptCount val="1"/>
                        <c:pt idx="0">
                          <c:v>-5.4</c:v>
                        </c:pt>
                      </c15:dlblFieldTableCache>
                    </c15:dlblFTEntry>
                  </c15:dlblFieldTable>
                  <c15:showDataLabelsRange val="0"/>
                </c:ext>
                <c:ext xmlns:c16="http://schemas.microsoft.com/office/drawing/2014/chart" uri="{C3380CC4-5D6E-409C-BE32-E72D297353CC}">
                  <c16:uniqueId val="{0000000A-02AF-4FE2-B620-9565D42D56A2}"/>
                </c:ext>
              </c:extLst>
            </c:dLbl>
            <c:dLbl>
              <c:idx val="11"/>
              <c:tx>
                <c:strRef>
                  <c:f>Daten_Diagramme!$E$25</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{0E0396E1-104A-4AF8-B75E-DF323E8D2B2D}</c15:txfldGUID>
                      <c15:f>Daten_Diagramme!$E$25</c15:f>
                      <c15:dlblFieldTableCache>
                        <c:ptCount val="1"/>
                        <c:pt idx="0">
                          <c:v>-0.5</c:v>
                        </c:pt>
                      </c15:dlblFieldTableCache>
                    </c15:dlblFTEntry>
                  </c15:dlblFieldTable>
                  <c15:showDataLabelsRange val="0"/>
                </c:ext>
                <c:ext xmlns:c16="http://schemas.microsoft.com/office/drawing/2014/chart" uri="{C3380CC4-5D6E-409C-BE32-E72D297353CC}">
                  <c16:uniqueId val="{0000000B-02AF-4FE2-B620-9565D42D56A2}"/>
                </c:ext>
              </c:extLst>
            </c:dLbl>
            <c:dLbl>
              <c:idx val="12"/>
              <c:tx>
                <c:strRef>
                  <c:f>Daten_Diagramme!$E$26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{2BB4A1FA-C785-4D63-BA05-651E4AF92308}</c15:txfldGUID>
                      <c15:f>Daten_Diagramme!$E$26</c15:f>
                      <c15:dlblFieldTableCache>
                        <c:ptCount val="1"/>
                        <c:pt idx="0">
                          <c:v>0.0</c:v>
                        </c:pt>
                      </c15:dlblFieldTableCache>
                    </c15:dlblFTEntry>
                  </c15:dlblFieldTable>
                  <c15:showDataLabelsRange val="0"/>
                </c:ext>
                <c:ext xmlns:c16="http://schemas.microsoft.com/office/drawing/2014/chart" uri="{C3380CC4-5D6E-409C-BE32-E72D297353CC}">
                  <c16:uniqueId val="{0000000C-02AF-4FE2-B620-9565D42D56A2}"/>
                </c:ext>
              </c:extLst>
            </c:dLbl>
            <c:dLbl>
              <c:idx val="13"/>
              <c:tx>
                <c:strRef>
                  <c:f>Daten_Diagramme!$E$27</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{8EB650EE-128A-4F8B-B0AD-7C65BC0E5324}</c15:txfldGUID>
                      <c15:f>Daten_Diagramme!$E$27</c15:f>
                      <c15:dlblFieldTableCache>
                        <c:ptCount val="1"/>
                        <c:pt idx="0">
                          <c:v>1.6</c:v>
                        </c:pt>
                      </c15:dlblFieldTableCache>
                    </c15:dlblFTEntry>
                  </c15:dlblFieldTable>
                  <c15:showDataLabelsRange val="0"/>
                </c:ext>
                <c:ext xmlns:c16="http://schemas.microsoft.com/office/drawing/2014/chart" uri="{C3380CC4-5D6E-409C-BE32-E72D297353CC}">
                  <c16:uniqueId val="{0000000D-02AF-4FE2-B620-9565D42D56A2}"/>
                </c:ext>
              </c:extLst>
            </c:dLbl>
            <c:dLbl>
              <c:idx val="14"/>
              <c:tx>
                <c:strRef>
                  <c:f>Daten_Diagramme!$E$28</c:f>
                  <c:strCache>
                    <c:ptCount val="1"/>
                    <c:pt idx="0">
                      <c:v>11.5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{1E23E914-FA7E-4CDE-8931-1AB7068EE4DF}</c15:txfldGUID>
                      <c15:f>Daten_Diagramme!$E$28</c15:f>
                      <c15:dlblFieldTableCache>
                        <c:ptCount val="1"/>
                        <c:pt idx="0">
                          <c:v>11.5</c:v>
                        </c:pt>
                      </c15:dlblFieldTableCache>
                    </c15:dlblFTEntry>
                  </c15:dlblFieldTable>
                  <c15:showDataLabelsRange val="0"/>
                </c:ext>
                <c:ext xmlns:c16="http://schemas.microsoft.com/office/drawing/2014/chart" uri="{C3380CC4-5D6E-409C-BE32-E72D297353CC}">
                  <c16:uniqueId val="{0000000E-02AF-4FE2-B620-9565D42D56A2}"/>
                </c:ext>
              </c:extLst>
            </c:dLbl>
            <c:dLbl>
              <c:idx val="15"/>
              <c:tx>
                <c:strRef>
                  <c:f>Daten_Diagramme!$E$29</c:f>
                  <c:strCache>
                    <c:ptCount val="1"/>
                    <c:pt idx="0">
                      <c:v>11.4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{22F0862B-6B2A-4896-BD29-01121584F952}</c15:txfldGUID>
                      <c15:f>Daten_Diagramme!$E$29</c15:f>
                      <c15:dlblFieldTableCache>
                        <c:ptCount val="1"/>
                        <c:pt idx="0">
                          <c:v>11.4</c:v>
                        </c:pt>
                      </c15:dlblFieldTableCache>
                    </c15:dlblFTEntry>
                  </c15:dlblFieldTable>
                  <c15:showDataLabelsRange val="0"/>
                </c:ext>
                <c:ext xmlns:c16="http://schemas.microsoft.com/office/drawing/2014/chart" uri="{C3380CC4-5D6E-409C-BE32-E72D297353CC}">
                  <c16:uniqueId val="{0000000F-02AF-4FE2-B620-9565D42D56A2}"/>
                </c:ext>
              </c:extLst>
            </c:dLbl>
            <c:dLbl>
              <c:idx val="16"/>
              <c:tx>
                <c:strRef>
                  <c:f>Daten_Diagramme!$E$30</c:f>
                  <c:strCache>
                    <c:ptCount val="1"/>
                    <c:pt idx="0">
                      <c:v>12.5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{3D1374E5-555F-419F-B45F-1088C22A0796}</c15:txfldGUID>
                      <c15:f>Daten_Diagramme!$E$30</c15:f>
                      <c15:dlblFieldTableCache>
                        <c:ptCount val="1"/>
                        <c:pt idx="0">
                          <c:v>12.5</c:v>
                        </c:pt>
                      </c15:dlblFieldTableCache>
                    </c15:dlblFTEntry>
                  </c15:dlblFieldTable>
                  <c15:showDataLabelsRange val="0"/>
                </c:ext>
                <c:ext xmlns:c16="http://schemas.microsoft.com/office/drawing/2014/chart" uri="{C3380CC4-5D6E-409C-BE32-E72D297353CC}">
                  <c16:uniqueId val="{00000010-02AF-4FE2-B620-9565D42D56A2}"/>
                </c:ext>
              </c:extLst>
            </c:dLbl>
            <c:dLbl>
              <c:idx val="17"/>
              <c:tx>
                <c:strRef>
                  <c:f>Daten_Diagramme!$E$31</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{87EE3A5C-9586-4AD9-B5E3-6DFD02AE2F3F}</c15:txfldGUID>
                      <c15:f>Daten_Diagramme!$E$31</c15:f>
                      <c15:dlblFieldTableCache>
                        <c:ptCount val="1"/>
                        <c:pt idx="0">
                          <c:v>-0.8</c:v>
                        </c:pt>
                      </c15:dlblFieldTableCache>
                    </c15:dlblFTEntry>
                  </c15:dlblFieldTable>
                  <c15:showDataLabelsRange val="0"/>
                </c:ext>
                <c:ext xmlns:c16="http://schemas.microsoft.com/office/drawing/2014/chart" uri="{C3380CC4-5D6E-409C-BE32-E72D297353CC}">
                  <c16:uniqueId val="{00000011-02AF-4FE2-B620-9565D42D56A2}"/>
                </c:ext>
              </c:extLst>
            </c:dLbl>
            <c:dLbl>
              <c:idx val="18"/>
              <c:tx>
                <c:strRef>
                  <c:f>Daten_Diagramme!$E$32</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{E553E883-951D-4B97-984D-480FC09734C7}</c15:txfldGUID>
                      <c15:f>Daten_Diagramme!$E$32</c15:f>
                      <c15:dlblFieldTableCache>
                        <c:ptCount val="1"/>
                        <c:pt idx="0">
                          <c:v>-3.5</c:v>
                        </c:pt>
                      </c15:dlblFieldTableCache>
                    </c15:dlblFTEntry>
                  </c15:dlblFieldTable>
                  <c15:showDataLabelsRange val="0"/>
                </c:ext>
                <c:ext xmlns:c16="http://schemas.microsoft.com/office/drawing/2014/chart" uri="{C3380CC4-5D6E-409C-BE32-E72D297353CC}">
                  <c16:uniqueId val="{00000012-02AF-4FE2-B620-9565D42D56A2}"/>
                </c:ext>
              </c:extLst>
            </c:dLbl>
            <c:dLbl>
              <c:idx val="19"/>
              <c:tx>
                <c:strRef>
                  <c:f>Daten_Diagramme!$E$33</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{FADC231D-1647-466A-8B3A-AC8648EB4D57}</c15:txfldGUID>
                      <c15:f>Daten_Diagramme!$E$33</c15:f>
                      <c15:dlblFieldTableCache>
                        <c:ptCount val="1"/>
                        <c:pt idx="0">
                          <c:v>3.9</c:v>
                        </c:pt>
                      </c15:dlblFieldTableCache>
                    </c15:dlblFTEntry>
                  </c15:dlblFieldTable>
                  <c15:showDataLabelsRange val="0"/>
                </c:ext>
                <c:ext xmlns:c16="http://schemas.microsoft.com/office/drawing/2014/chart" uri="{C3380CC4-5D6E-409C-BE32-E72D297353CC}">
                  <c16:uniqueId val="{00000013-02AF-4FE2-B620-9565D42D56A2}"/>
                </c:ext>
              </c:extLst>
            </c:dLbl>
            <c:dLbl>
              <c:idx val="20"/>
              <c:tx>
                <c:strRef>
                  <c:f>Daten_Diagramme!$E$34</c:f>
                  <c:strCache>
                    <c:ptCount val="1"/>
                    <c:pt idx="0">
                      <c:v>14.5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{DF8A3677-AE2F-48DB-A115-9C1BCFD76FED}</c15:txfldGUID>
                      <c15:f>Daten_Diagramme!$E$34</c15:f>
                      <c15:dlblFieldTableCache>
                        <c:ptCount val="1"/>
                        <c:pt idx="0">
                          <c:v>14.5</c:v>
                        </c:pt>
                      </c15:dlblFieldTableCache>
                    </c15:dlblFTEntry>
                  </c15:dlblFieldTable>
                  <c15:showDataLabelsRange val="0"/>
                </c:ext>
                <c:ext xmlns:c16="http://schemas.microsoft.com/office/drawing/2014/chart" uri="{C3380CC4-5D6E-409C-BE32-E72D297353CC}">
                  <c16:uniqueId val="{00000014-02AF-4FE2-B620-9565D42D56A2}"/>
                </c:ext>
              </c:extLst>
            </c:dLbl>
            <c:dLbl>
              <c:idx val="21"/>
              <c:tx>
                <c:strRef>
                  <c:f>Daten_Diagramme!$E$35</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{91DC1D46-CE1B-46FF-8A5A-4CD04F6C2427}</c15:txfldGUID>
                      <c15:f>Daten_Diagramme!$E$35</c15:f>
                      <c15:dlblFieldTableCache>
                        <c:ptCount val="1"/>
                        <c:pt idx="0">
                          <c:v>-0.9</c:v>
                        </c:pt>
                      </c15:dlblFieldTableCache>
                    </c15:dlblFTEntry>
                  </c15:dlblFieldTable>
                  <c15:showDataLabelsRange val="0"/>
                </c:ext>
                <c:ext xmlns:c16="http://schemas.microsoft.com/office/drawing/2014/chart" uri="{C3380CC4-5D6E-409C-BE32-E72D297353CC}">
                  <c16:uniqueId val="{00000015-02AF-4FE2-B620-9565D42D56A2}"/>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{56EE7742-AC52-4B15-BED4-17B0C022A9A9}</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02AF-4FE2-B620-9565D42D56A2}"/>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{5029DBFE-2A5E-4FF8-9448-BC9E96D22E05}</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02AF-4FE2-B620-9565D42D56A2}"/>
                </c:ext>
              </c:extLst>
            </c:dLbl>
            <c:dLbl>
              <c:idx val="24"/>
              <c:tx>
                <c:strRef>
                  <c:f>Daten_Diagramme!$E$38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{E819AC74-F601-45B1-90DC-07CC5E69E7D4}</c15:txfldGUID>
                      <c15:f>Daten_Diagramme!$E$38</c15:f>
                      <c15:dlblFieldTableCache>
                        <c:ptCount val="1"/>
                        <c:pt idx="0">
                          <c:v>-0.3</c:v>
                        </c:pt>
                      </c15:dlblFieldTableCache>
                    </c15:dlblFTEntry>
                  </c15:dlblFieldTable>
                  <c15:showDataLabelsRange val="0"/>
                </c:ext>
                <c:ext xmlns:c16="http://schemas.microsoft.com/office/drawing/2014/chart" uri="{C3380CC4-5D6E-409C-BE32-E72D297353CC}">
                  <c16:uniqueId val="{00000018-02AF-4FE2-B620-9565D42D56A2}"/>
                </c:ext>
              </c:extLst>
            </c:dLbl>
            <c:dLbl>
              <c:idx val="25"/>
              <c:tx>
                <c:strRef>
                  <c:f>Daten_Diagramme!$E$39</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{DF280D6A-2BB6-48FA-8FA9-99AF96F8AC32}</c15:txfldGUID>
                      <c15:f>Daten_Diagramme!$E$39</c15:f>
                      <c15:dlblFieldTableCache>
                        <c:ptCount val="1"/>
                        <c:pt idx="0">
                          <c:v>6.5</c:v>
                        </c:pt>
                      </c15:dlblFieldTableCache>
                    </c15:dlblFTEntry>
                  </c15:dlblFieldTable>
                  <c15:showDataLabelsRange val="0"/>
                </c:ext>
                <c:ext xmlns:c16="http://schemas.microsoft.com/office/drawing/2014/chart" uri="{C3380CC4-5D6E-409C-BE32-E72D297353CC}">
                  <c16:uniqueId val="{00000019-02AF-4FE2-B620-9565D42D56A2}"/>
                </c:ext>
              </c:extLst>
            </c:dLbl>
            <c:dLbl>
              <c:idx val="26"/>
              <c:tx>
                <c:strRef>
                  <c:f>Daten_Diagramme!$E$40</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{B48EDE7A-E043-4422-AABE-55AAD4F85BC7}</c15:txfldGUID>
                      <c15:f>Daten_Diagramme!$E$40</c15:f>
                      <c15:dlblFieldTableCache>
                        <c:ptCount val="1"/>
                        <c:pt idx="0">
                          <c:v>2.2</c:v>
                        </c:pt>
                      </c15:dlblFieldTableCache>
                    </c15:dlblFTEntry>
                  </c15:dlblFieldTable>
                  <c15:showDataLabelsRange val="0"/>
                </c:ext>
                <c:ext xmlns:c16="http://schemas.microsoft.com/office/drawing/2014/chart" uri="{C3380CC4-5D6E-409C-BE32-E72D297353CC}">
                  <c16:uniqueId val="{0000001A-02AF-4FE2-B620-9565D42D56A2}"/>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{DEF31461-9AF9-4D32-A778-1B054B8EE3E6}</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02AF-4FE2-B620-9565D42D56A2}"/>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{EB2D0AF4-EEE7-48F5-9E54-0D4290D7333D}</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02AF-4FE2-B620-9565D42D56A2}"/>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{F64213DD-9349-4816-97E5-76B59CE422D1}</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02AF-4FE2-B620-9565D42D56A2}"/>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{00269D89-6791-4207-A22F-5DDECDD85A2D}</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02AF-4FE2-B620-9565D42D56A2}"/>
                </c:ext>
              </c:extLst>
            </c:dLbl>
            <c:dLbl>
              <c:idx val="31"/>
              <c:tx>
                <c:strRef>
                  <c:f>Daten_Diagramme!$E$46</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{9B6C11B9-840C-453D-B65A-08B415195147}</c15:txfldGUID>
                      <c15:f>Daten_Diagramme!$E$46</c15:f>
                      <c15:dlblFieldTableCache>
                        <c:ptCount val="1"/>
                        <c:pt idx="0">
                          <c:v>2.2</c:v>
                        </c:pt>
                      </c15:dlblFieldTableCache>
                    </c15:dlblFTEntry>
                  </c15:dlblFieldTable>
                  <c15:showDataLabelsRange val="0"/>
                </c:ext>
                <c:ext xmlns:c16="http://schemas.microsoft.com/office/drawing/2014/chart" uri="{C3380CC4-5D6E-409C-BE32-E72D297353CC}">
                  <c16:uniqueId val="{0000001F-02AF-4FE2-B620-9565D42D56A2}"/>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2.552310876063463</c:v>
                </c:pt>
                <c:pt idx="1">
                  <c:v>-0.29585798816568049</c:v>
                </c:pt>
                <c:pt idx="2">
                  <c:v>1.6129032258064515</c:v>
                </c:pt>
                <c:pt idx="3">
                  <c:v>10.714285714285714</c:v>
                </c:pt>
                <c:pt idx="4">
                  <c:v>16.666666666666668</c:v>
                </c:pt>
                <c:pt idx="5">
                  <c:v>3.8461538461538463</c:v>
                </c:pt>
                <c:pt idx="6">
                  <c:v>16.666666666666668</c:v>
                </c:pt>
                <c:pt idx="7">
                  <c:v>4.3624161073825505</c:v>
                </c:pt>
                <c:pt idx="8">
                  <c:v>5.8730158730158726</c:v>
                </c:pt>
                <c:pt idx="9">
                  <c:v>-1.6260162601626016</c:v>
                </c:pt>
                <c:pt idx="10">
                  <c:v>-5.4054054054054053</c:v>
                </c:pt>
                <c:pt idx="11">
                  <c:v>-0.52631578947368418</c:v>
                </c:pt>
                <c:pt idx="12">
                  <c:v>0</c:v>
                </c:pt>
                <c:pt idx="13">
                  <c:v>1.5686274509803921</c:v>
                </c:pt>
                <c:pt idx="14">
                  <c:v>11.494252873563218</c:v>
                </c:pt>
                <c:pt idx="15">
                  <c:v>11.419753086419753</c:v>
                </c:pt>
                <c:pt idx="16">
                  <c:v>12.5</c:v>
                </c:pt>
                <c:pt idx="17">
                  <c:v>-0.78740157480314965</c:v>
                </c:pt>
                <c:pt idx="18">
                  <c:v>-3.5087719298245612</c:v>
                </c:pt>
                <c:pt idx="19">
                  <c:v>3.8793103448275863</c:v>
                </c:pt>
                <c:pt idx="20">
                  <c:v>14.473684210526315</c:v>
                </c:pt>
                <c:pt idx="21">
                  <c:v>-0.85836909871244638</c:v>
                </c:pt>
                <c:pt idx="22">
                  <c:v>0</c:v>
                </c:pt>
                <c:pt idx="24">
                  <c:v>-0.29585798816568049</c:v>
                </c:pt>
                <c:pt idx="25">
                  <c:v>6.506849315068493</c:v>
                </c:pt>
                <c:pt idx="26">
                  <c:v>2.1593230230522322</c:v>
                </c:pt>
              </c:numCache>
            </c:numRef>
          </c:val>
          <c:extLst>
            <c:ext xmlns:c16="http://schemas.microsoft.com/office/drawing/2014/chart" uri="{C3380CC4-5D6E-409C-BE32-E72D297353CC}">
              <c16:uniqueId val="{00000020-02AF-4FE2-B620-9565D42D56A2}"/>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{90109FA8-3EB2-4653-8EA0-C4364B0384EC}</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02AF-4FE2-B620-9565D42D56A2}"/>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{4A299035-0429-4B68-AACD-FB80D1D0216A}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02AF-4FE2-B620-9565D42D56A2}"/>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{369CFD68-D8F1-419D-937C-3C2BAAF2CF37}</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02AF-4FE2-B620-9565D42D56A2}"/>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{BA2F8090-ADAA-42FA-BF61-578DCC2F7A91}</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02AF-4FE2-B620-9565D42D56A2}"/>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{3C291467-3C46-4B32-83B0-88D1FFBCF5B0}</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02AF-4FE2-B620-9565D42D56A2}"/>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{1F49513D-9978-4BDC-88F5-A21AA30ABAB6}</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02AF-4FE2-B620-9565D42D56A2}"/>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{A375CA65-B2C6-43DB-B298-368AC0D9A7EC}</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02AF-4FE2-B620-9565D42D56A2}"/>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{6A29F36D-2DDB-4A07-B46B-6164E43701FF}</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02AF-4FE2-B620-9565D42D56A2}"/>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{D10DA8CB-BBEC-422C-A423-270254AAA855}</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02AF-4FE2-B620-9565D42D56A2}"/>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{200013F9-F87F-43A4-B40E-EE6FA891F267}</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02AF-4FE2-B620-9565D42D56A2}"/>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{07D2586C-CAE1-4568-A6C0-FEF8286EB47D}</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02AF-4FE2-B620-9565D42D56A2}"/>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{C6DCF4FE-41D6-470E-AB66-3D39CF02A085}</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02AF-4FE2-B620-9565D42D56A2}"/>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{C7D32E02-9EF4-4E82-866A-A9789858FDBE}</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02AF-4FE2-B620-9565D42D56A2}"/>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{65697AEE-8CC9-451F-A17A-A0CAF11EADAE}</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02AF-4FE2-B620-9565D42D56A2}"/>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{A18EE380-6416-43F7-83C7-1D3DE780B2AE}</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02AF-4FE2-B620-9565D42D56A2}"/>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{EEE7A819-986E-48A7-A045-52290A21FC57}</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02AF-4FE2-B620-9565D42D56A2}"/>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{C74B75E7-322A-4C77-8172-52077C983234}</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02AF-4FE2-B620-9565D42D56A2}"/>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{63FE7B18-E391-4AD9-BE3E-450AF71570E3}</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02AF-4FE2-B620-9565D42D56A2}"/>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{6F284580-B8DD-4FFB-8557-046A0437E20F}</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02AF-4FE2-B620-9565D42D56A2}"/>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{9E66C9D9-E6A4-4460-8854-532A1FDD3859}</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02AF-4FE2-B620-9565D42D56A2}"/>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{FA5F8678-3A14-475F-8DA5-392ACACF0C05}</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02AF-4FE2-B620-9565D42D56A2}"/>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{D040C77F-4A4B-4EF2-9F25-21C6728A6685}</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02AF-4FE2-B620-9565D42D56A2}"/>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{F91BDE44-82D5-42F5-ADD6-2627CC2951C8}</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02AF-4FE2-B620-9565D42D56A2}"/>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{00406B8B-953B-4E3F-BAF6-A6AF576B5EA4}</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02AF-4FE2-B620-9565D42D56A2}"/>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{FFB67DFF-9C1F-482A-AF2D-B108B41F69ED}</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02AF-4FE2-B620-9565D42D56A2}"/>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{381AF824-2F96-43AA-9E26-91F409E26B79}</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02AF-4FE2-B620-9565D42D56A2}"/>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{2C66F063-6DD4-4755-A528-0D3E460DD781}</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02AF-4FE2-B620-9565D42D56A2}"/>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{53046609-DCDA-4E1A-9495-C66975A167E5}</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02AF-4FE2-B620-9565D42D56A2}"/>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{7B118683-D3EB-4F64-9DEB-3E8836E46202}</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02AF-4FE2-B620-9565D42D56A2}"/>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{7286DA2D-431A-4391-BE9D-A498DF9DA3BB}</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02AF-4FE2-B620-9565D42D56A2}"/>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{4703FC22-73EB-4773-8D41-8AFA5C9A1E3D}</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02AF-4FE2-B620-9565D42D56A2}"/>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{340D174E-45CB-42A3-AA65-1F3B9DFE86FF}</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02AF-4FE2-B620-9565D42D56A2}"/>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02AF-4FE2-B620-9565D42D56A2}"/>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02AF-4FE2-B620-9565D42D56A2}"/>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8D-4DDB-AE8F-B1142D2127FC}"/>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8D-4DDB-AE8F-B1142D2127FC}"/>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8D-4DDB-AE8F-B1142D2127FC}"/>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8D-4DDB-AE8F-B1142D2127FC}"/>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8D-4DDB-AE8F-B1142D2127FC}"/>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8D-4DDB-AE8F-B1142D2127FC}"/>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8D-4DDB-AE8F-B1142D2127FC}"/>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8D-4DDB-AE8F-B1142D2127FC}"/>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8D-4DDB-AE8F-B1142D2127FC}"/>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8D-4DDB-AE8F-B1142D2127FC}"/>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8D-4DDB-AE8F-B1142D2127FC}"/>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8D-4DDB-AE8F-B1142D2127FC}"/>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A8D-4DDB-AE8F-B1142D2127FC}"/>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A8D-4DDB-AE8F-B1142D2127FC}"/>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A8D-4DDB-AE8F-B1142D2127FC}"/>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A8D-4DDB-AE8F-B1142D2127FC}"/>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A8D-4DDB-AE8F-B1142D2127FC}"/>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A8D-4DDB-AE8F-B1142D2127FC}"/>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A8D-4DDB-AE8F-B1142D2127FC}"/>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A8D-4DDB-AE8F-B1142D2127FC}"/>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A8D-4DDB-AE8F-B1142D2127FC}"/>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A8D-4DDB-AE8F-B1142D2127F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0A8D-4DDB-AE8F-B1142D2127FC}"/>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A8D-4DDB-AE8F-B1142D2127FC}"/>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A8D-4DDB-AE8F-B1142D2127FC}"/>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A8D-4DDB-AE8F-B1142D2127FC}"/>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A8D-4DDB-AE8F-B1142D2127FC}"/>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A8D-4DDB-AE8F-B1142D2127FC}"/>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A8D-4DDB-AE8F-B1142D2127FC}"/>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A8D-4DDB-AE8F-B1142D2127FC}"/>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A8D-4DDB-AE8F-B1142D2127FC}"/>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A8D-4DDB-AE8F-B1142D2127FC}"/>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A8D-4DDB-AE8F-B1142D2127FC}"/>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A8D-4DDB-AE8F-B1142D2127FC}"/>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A8D-4DDB-AE8F-B1142D2127FC}"/>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A8D-4DDB-AE8F-B1142D2127FC}"/>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A8D-4DDB-AE8F-B1142D2127FC}"/>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A8D-4DDB-AE8F-B1142D2127FC}"/>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A8D-4DDB-AE8F-B1142D2127FC}"/>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A8D-4DDB-AE8F-B1142D2127FC}"/>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A8D-4DDB-AE8F-B1142D2127FC}"/>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A8D-4DDB-AE8F-B1142D2127FC}"/>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A8D-4DDB-AE8F-B1142D2127FC}"/>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A8D-4DDB-AE8F-B1142D2127FC}"/>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A8D-4DDB-AE8F-B1142D2127FC}"/>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0A8D-4DDB-AE8F-B1142D2127FC}"/>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A8D-4DDB-AE8F-B1142D2127FC}"/>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A8D-4DDB-AE8F-B1142D2127FC}"/>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A8D-4DDB-AE8F-B1142D2127FC}"/>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A8D-4DDB-AE8F-B1142D2127FC}"/>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A8D-4DDB-AE8F-B1142D2127FC}"/>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A8D-4DDB-AE8F-B1142D2127FC}"/>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A8D-4DDB-AE8F-B1142D2127FC}"/>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A8D-4DDB-AE8F-B1142D2127FC}"/>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A8D-4DDB-AE8F-B1142D2127FC}"/>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A8D-4DDB-AE8F-B1142D2127FC}"/>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A8D-4DDB-AE8F-B1142D2127FC}"/>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A8D-4DDB-AE8F-B1142D2127FC}"/>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A8D-4DDB-AE8F-B1142D2127FC}"/>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A8D-4DDB-AE8F-B1142D2127FC}"/>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A8D-4DDB-AE8F-B1142D2127FC}"/>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0A8D-4DDB-AE8F-B1142D2127FC}"/>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0A8D-4DDB-AE8F-B1142D2127FC}"/>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0A8D-4DDB-AE8F-B1142D2127FC}"/>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0A8D-4DDB-AE8F-B1142D2127FC}"/>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0A8D-4DDB-AE8F-B1142D2127FC}"/>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0A8D-4DDB-AE8F-B1142D2127FC}"/>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0A8D-4DDB-AE8F-B1142D2127F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0A8D-4DDB-AE8F-B1142D2127FC}"/>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A8-4D17-9AF5-F3B727A2DD2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A8-4D17-9AF5-F3B727A2DD2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A8-4D17-9AF5-F3B727A2DD2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A8-4D17-9AF5-F3B727A2DD2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A8-4D17-9AF5-F3B727A2DD2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A8-4D17-9AF5-F3B727A2DD2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A8-4D17-9AF5-F3B727A2DD2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A8-4D17-9AF5-F3B727A2DD2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A8-4D17-9AF5-F3B727A2DD2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A8-4D17-9AF5-F3B727A2DD2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A8-4D17-9AF5-F3B727A2DD2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A8-4D17-9AF5-F3B727A2DD2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A8-4D17-9AF5-F3B727A2DD2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A8-4D17-9AF5-F3B727A2DD2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A8-4D17-9AF5-F3B727A2DD2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A8-4D17-9AF5-F3B727A2DD2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7A8-4D17-9AF5-F3B727A2DD2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A8-4D17-9AF5-F3B727A2DD2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A8-4D17-9AF5-F3B727A2DD2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7A8-4D17-9AF5-F3B727A2DD2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7A8-4D17-9AF5-F3B727A2DD2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7A8-4D17-9AF5-F3B727A2DD2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67A8-4D17-9AF5-F3B727A2DD2E}"/>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7A8-4D17-9AF5-F3B727A2DD2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7A8-4D17-9AF5-F3B727A2DD2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7A8-4D17-9AF5-F3B727A2DD2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7A8-4D17-9AF5-F3B727A2DD2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7A8-4D17-9AF5-F3B727A2DD2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7A8-4D17-9AF5-F3B727A2DD2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7A8-4D17-9AF5-F3B727A2DD2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7A8-4D17-9AF5-F3B727A2DD2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7A8-4D17-9AF5-F3B727A2DD2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7A8-4D17-9AF5-F3B727A2DD2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7A8-4D17-9AF5-F3B727A2DD2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7A8-4D17-9AF5-F3B727A2DD2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7A8-4D17-9AF5-F3B727A2DD2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7A8-4D17-9AF5-F3B727A2DD2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7A8-4D17-9AF5-F3B727A2DD2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7A8-4D17-9AF5-F3B727A2DD2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7A8-4D17-9AF5-F3B727A2DD2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7A8-4D17-9AF5-F3B727A2DD2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7A8-4D17-9AF5-F3B727A2DD2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7A8-4D17-9AF5-F3B727A2DD2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7A8-4D17-9AF5-F3B727A2DD2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7A8-4D17-9AF5-F3B727A2DD2E}"/>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67A8-4D17-9AF5-F3B727A2DD2E}"/>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7A8-4D17-9AF5-F3B727A2DD2E}"/>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7A8-4D17-9AF5-F3B727A2DD2E}"/>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7A8-4D17-9AF5-F3B727A2DD2E}"/>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7A8-4D17-9AF5-F3B727A2DD2E}"/>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7A8-4D17-9AF5-F3B727A2DD2E}"/>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7A8-4D17-9AF5-F3B727A2DD2E}"/>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7A8-4D17-9AF5-F3B727A2DD2E}"/>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7A8-4D17-9AF5-F3B727A2DD2E}"/>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7A8-4D17-9AF5-F3B727A2DD2E}"/>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7A8-4D17-9AF5-F3B727A2DD2E}"/>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7A8-4D17-9AF5-F3B727A2DD2E}"/>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7A8-4D17-9AF5-F3B727A2DD2E}"/>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7A8-4D17-9AF5-F3B727A2DD2E}"/>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7A8-4D17-9AF5-F3B727A2DD2E}"/>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7A8-4D17-9AF5-F3B727A2DD2E}"/>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7A8-4D17-9AF5-F3B727A2DD2E}"/>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7A8-4D17-9AF5-F3B727A2DD2E}"/>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7A8-4D17-9AF5-F3B727A2DD2E}"/>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7A8-4D17-9AF5-F3B727A2DD2E}"/>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7A8-4D17-9AF5-F3B727A2DD2E}"/>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7A8-4D17-9AF5-F3B727A2DD2E}"/>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7A8-4D17-9AF5-F3B727A2DD2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67A8-4D17-9AF5-F3B727A2DD2E}"/>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100.11064802862096</c:v>
                </c:pt>
                <c:pt idx="2">
                  <c:v>98.284955556375181</c:v>
                </c:pt>
                <c:pt idx="3">
                  <c:v>99.594290561723156</c:v>
                </c:pt>
                <c:pt idx="4">
                  <c:v>98.177995795374912</c:v>
                </c:pt>
                <c:pt idx="5">
                  <c:v>98.554199092686162</c:v>
                </c:pt>
                <c:pt idx="6">
                  <c:v>98.805001290893671</c:v>
                </c:pt>
                <c:pt idx="7">
                  <c:v>100.20654298675913</c:v>
                </c:pt>
                <c:pt idx="8">
                  <c:v>98.919337587135331</c:v>
                </c:pt>
                <c:pt idx="9">
                  <c:v>98.218566739202601</c:v>
                </c:pt>
                <c:pt idx="10">
                  <c:v>97.49935455316637</c:v>
                </c:pt>
                <c:pt idx="11">
                  <c:v>98.203813668719803</c:v>
                </c:pt>
                <c:pt idx="12">
                  <c:v>96.448198281267281</c:v>
                </c:pt>
                <c:pt idx="13">
                  <c:v>95.931840814369494</c:v>
                </c:pt>
                <c:pt idx="14">
                  <c:v>95.66997381329989</c:v>
                </c:pt>
                <c:pt idx="15">
                  <c:v>96.389185999336107</c:v>
                </c:pt>
                <c:pt idx="16">
                  <c:v>94.917567218677391</c:v>
                </c:pt>
                <c:pt idx="17">
                  <c:v>93.707815439088264</c:v>
                </c:pt>
                <c:pt idx="18">
                  <c:v>93.165640098845572</c:v>
                </c:pt>
                <c:pt idx="19">
                  <c:v>94.334820934607009</c:v>
                </c:pt>
                <c:pt idx="20">
                  <c:v>92.641906096706379</c:v>
                </c:pt>
                <c:pt idx="21">
                  <c:v>91.944823516394351</c:v>
                </c:pt>
                <c:pt idx="22">
                  <c:v>91.247740936082323</c:v>
                </c:pt>
                <c:pt idx="23">
                  <c:v>91.970641389739242</c:v>
                </c:pt>
                <c:pt idx="24">
                  <c:v>90.425257256666541</c:v>
                </c:pt>
              </c:numCache>
            </c:numRef>
          </c:val>
          <c:smooth val="0"/>
          <c:extLst>
            <c:ext xmlns:c16="http://schemas.microsoft.com/office/drawing/2014/chart" uri="{C3380CC4-5D6E-409C-BE32-E72D297353CC}">
              <c16:uniqueId val="{00000000-8430-43D5-829F-C08853F37566}"/>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98.207885304659499</c:v>
                </c:pt>
                <c:pt idx="2">
                  <c:v>96.252851091560771</c:v>
                </c:pt>
                <c:pt idx="3">
                  <c:v>96.54610622352557</c:v>
                </c:pt>
                <c:pt idx="4">
                  <c:v>94.591072010426842</c:v>
                </c:pt>
                <c:pt idx="5">
                  <c:v>91.98435972629521</c:v>
                </c:pt>
                <c:pt idx="6">
                  <c:v>92.114695340501797</c:v>
                </c:pt>
                <c:pt idx="7">
                  <c:v>92.505702183121542</c:v>
                </c:pt>
                <c:pt idx="8">
                  <c:v>91.495601173020518</c:v>
                </c:pt>
                <c:pt idx="9">
                  <c:v>89.051808406647112</c:v>
                </c:pt>
                <c:pt idx="10">
                  <c:v>91.560768980123825</c:v>
                </c:pt>
                <c:pt idx="11">
                  <c:v>91.365265558813945</c:v>
                </c:pt>
                <c:pt idx="12">
                  <c:v>90.9742587161942</c:v>
                </c:pt>
                <c:pt idx="13">
                  <c:v>89.638318670576737</c:v>
                </c:pt>
                <c:pt idx="14">
                  <c:v>92.538286086673182</c:v>
                </c:pt>
                <c:pt idx="15">
                  <c:v>90.9742587161942</c:v>
                </c:pt>
                <c:pt idx="16">
                  <c:v>89.996741609644843</c:v>
                </c:pt>
                <c:pt idx="17">
                  <c:v>90.387748452264589</c:v>
                </c:pt>
                <c:pt idx="18">
                  <c:v>92.407950472466609</c:v>
                </c:pt>
                <c:pt idx="19">
                  <c:v>91.625936787227118</c:v>
                </c:pt>
                <c:pt idx="20">
                  <c:v>89.084392310198751</c:v>
                </c:pt>
                <c:pt idx="21">
                  <c:v>89.279895731508631</c:v>
                </c:pt>
                <c:pt idx="22">
                  <c:v>91.886608015640263</c:v>
                </c:pt>
                <c:pt idx="23">
                  <c:v>92.473118279569889</c:v>
                </c:pt>
                <c:pt idx="24">
                  <c:v>90.94167481264256</c:v>
                </c:pt>
              </c:numCache>
            </c:numRef>
          </c:val>
          <c:smooth val="0"/>
          <c:extLst>
            <c:ext xmlns:c16="http://schemas.microsoft.com/office/drawing/2014/chart" uri="{C3380CC4-5D6E-409C-BE32-E72D297353CC}">
              <c16:uniqueId val="{00000001-8430-43D5-829F-C08853F37566}"/>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96.358732299393125</c:v>
                </c:pt>
                <c:pt idx="2">
                  <c:v>92.919757248819963</c:v>
                </c:pt>
                <c:pt idx="3">
                  <c:v>98.516520566419416</c:v>
                </c:pt>
                <c:pt idx="4">
                  <c:v>99.662845583277132</c:v>
                </c:pt>
                <c:pt idx="5">
                  <c:v>98.92110586648684</c:v>
                </c:pt>
                <c:pt idx="6">
                  <c:v>97.235333782872559</c:v>
                </c:pt>
                <c:pt idx="7">
                  <c:v>102.69723533378287</c:v>
                </c:pt>
                <c:pt idx="8">
                  <c:v>99.865138233310859</c:v>
                </c:pt>
                <c:pt idx="9">
                  <c:v>104.45043830074174</c:v>
                </c:pt>
                <c:pt idx="10">
                  <c:v>105.05731625084289</c:v>
                </c:pt>
                <c:pt idx="11">
                  <c:v>109.84490896830748</c:v>
                </c:pt>
                <c:pt idx="12">
                  <c:v>107.01281186783547</c:v>
                </c:pt>
                <c:pt idx="13">
                  <c:v>105.66419420094404</c:v>
                </c:pt>
                <c:pt idx="14">
                  <c:v>105.05731625084289</c:v>
                </c:pt>
                <c:pt idx="15">
                  <c:v>107.08024275118004</c:v>
                </c:pt>
                <c:pt idx="16">
                  <c:v>109.1031692515172</c:v>
                </c:pt>
                <c:pt idx="17">
                  <c:v>106.13621038435603</c:v>
                </c:pt>
                <c:pt idx="18">
                  <c:v>106.74308833445718</c:v>
                </c:pt>
                <c:pt idx="19">
                  <c:v>110.04720161834121</c:v>
                </c:pt>
                <c:pt idx="20">
                  <c:v>108.90087660148349</c:v>
                </c:pt>
                <c:pt idx="21">
                  <c:v>108.22656776803777</c:v>
                </c:pt>
                <c:pt idx="22">
                  <c:v>111.7329737019555</c:v>
                </c:pt>
                <c:pt idx="23">
                  <c:v>113.35131490222521</c:v>
                </c:pt>
                <c:pt idx="24">
                  <c:v>112.54214430209035</c:v>
                </c:pt>
              </c:numCache>
            </c:numRef>
          </c:val>
          <c:smooth val="0"/>
          <c:extLst>
            <c:ext xmlns:c16="http://schemas.microsoft.com/office/drawing/2014/chart" uri="{C3380CC4-5D6E-409C-BE32-E72D297353CC}">
              <c16:uniqueId val="{00000002-8430-43D5-829F-C08853F37566}"/>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8430-43D5-829F-C08853F37566}"/>
                </c:ext>
              </c:extLst>
            </c:dLbl>
            <c:dLbl>
              <c:idx val="1"/>
              <c:delete val="1"/>
              <c:extLst>
                <c:ext xmlns:c15="http://schemas.microsoft.com/office/drawing/2012/chart" uri="{CE6537A1-D6FC-4f65-9D91-7224C49458BB}"/>
                <c:ext xmlns:c16="http://schemas.microsoft.com/office/drawing/2014/chart" uri="{C3380CC4-5D6E-409C-BE32-E72D297353CC}">
                  <c16:uniqueId val="{00000004-8430-43D5-829F-C08853F37566}"/>
                </c:ext>
              </c:extLst>
            </c:dLbl>
            <c:dLbl>
              <c:idx val="2"/>
              <c:delete val="1"/>
              <c:extLst>
                <c:ext xmlns:c15="http://schemas.microsoft.com/office/drawing/2012/chart" uri="{CE6537A1-D6FC-4f65-9D91-7224C49458BB}"/>
                <c:ext xmlns:c16="http://schemas.microsoft.com/office/drawing/2014/chart" uri="{C3380CC4-5D6E-409C-BE32-E72D297353CC}">
                  <c16:uniqueId val="{00000005-8430-43D5-829F-C08853F37566}"/>
                </c:ext>
              </c:extLst>
            </c:dLbl>
            <c:dLbl>
              <c:idx val="3"/>
              <c:delete val="1"/>
              <c:extLst>
                <c:ext xmlns:c15="http://schemas.microsoft.com/office/drawing/2012/chart" uri="{CE6537A1-D6FC-4f65-9D91-7224C49458BB}"/>
                <c:ext xmlns:c16="http://schemas.microsoft.com/office/drawing/2014/chart" uri="{C3380CC4-5D6E-409C-BE32-E72D297353CC}">
                  <c16:uniqueId val="{00000006-8430-43D5-829F-C08853F37566}"/>
                </c:ext>
              </c:extLst>
            </c:dLbl>
            <c:dLbl>
              <c:idx val="4"/>
              <c:delete val="1"/>
              <c:extLst>
                <c:ext xmlns:c15="http://schemas.microsoft.com/office/drawing/2012/chart" uri="{CE6537A1-D6FC-4f65-9D91-7224C49458BB}"/>
                <c:ext xmlns:c16="http://schemas.microsoft.com/office/drawing/2014/chart" uri="{C3380CC4-5D6E-409C-BE32-E72D297353CC}">
                  <c16:uniqueId val="{00000007-8430-43D5-829F-C08853F37566}"/>
                </c:ext>
              </c:extLst>
            </c:dLbl>
            <c:dLbl>
              <c:idx val="5"/>
              <c:delete val="1"/>
              <c:extLst>
                <c:ext xmlns:c15="http://schemas.microsoft.com/office/drawing/2012/chart" uri="{CE6537A1-D6FC-4f65-9D91-7224C49458BB}"/>
                <c:ext xmlns:c16="http://schemas.microsoft.com/office/drawing/2014/chart" uri="{C3380CC4-5D6E-409C-BE32-E72D297353CC}">
                  <c16:uniqueId val="{00000008-8430-43D5-829F-C08853F37566}"/>
                </c:ext>
              </c:extLst>
            </c:dLbl>
            <c:dLbl>
              <c:idx val="6"/>
              <c:delete val="1"/>
              <c:extLst>
                <c:ext xmlns:c15="http://schemas.microsoft.com/office/drawing/2012/chart" uri="{CE6537A1-D6FC-4f65-9D91-7224C49458BB}"/>
                <c:ext xmlns:c16="http://schemas.microsoft.com/office/drawing/2014/chart" uri="{C3380CC4-5D6E-409C-BE32-E72D297353CC}">
                  <c16:uniqueId val="{00000009-8430-43D5-829F-C08853F37566}"/>
                </c:ext>
              </c:extLst>
            </c:dLbl>
            <c:dLbl>
              <c:idx val="7"/>
              <c:delete val="1"/>
              <c:extLst>
                <c:ext xmlns:c15="http://schemas.microsoft.com/office/drawing/2012/chart" uri="{CE6537A1-D6FC-4f65-9D91-7224C49458BB}"/>
                <c:ext xmlns:c16="http://schemas.microsoft.com/office/drawing/2014/chart" uri="{C3380CC4-5D6E-409C-BE32-E72D297353CC}">
                  <c16:uniqueId val="{0000000A-8430-43D5-829F-C08853F37566}"/>
                </c:ext>
              </c:extLst>
            </c:dLbl>
            <c:dLbl>
              <c:idx val="8"/>
              <c:delete val="1"/>
              <c:extLst>
                <c:ext xmlns:c15="http://schemas.microsoft.com/office/drawing/2012/chart" uri="{CE6537A1-D6FC-4f65-9D91-7224C49458BB}"/>
                <c:ext xmlns:c16="http://schemas.microsoft.com/office/drawing/2014/chart" uri="{C3380CC4-5D6E-409C-BE32-E72D297353CC}">
                  <c16:uniqueId val="{0000000B-8430-43D5-829F-C08853F37566}"/>
                </c:ext>
              </c:extLst>
            </c:dLbl>
            <c:dLbl>
              <c:idx val="9"/>
              <c:delete val="1"/>
              <c:extLst>
                <c:ext xmlns:c15="http://schemas.microsoft.com/office/drawing/2012/chart" uri="{CE6537A1-D6FC-4f65-9D91-7224C49458BB}"/>
                <c:ext xmlns:c16="http://schemas.microsoft.com/office/drawing/2014/chart" uri="{C3380CC4-5D6E-409C-BE32-E72D297353CC}">
                  <c16:uniqueId val="{0000000C-8430-43D5-829F-C08853F37566}"/>
                </c:ext>
              </c:extLst>
            </c:dLbl>
            <c:dLbl>
              <c:idx val="10"/>
              <c:delete val="1"/>
              <c:extLst>
                <c:ext xmlns:c15="http://schemas.microsoft.com/office/drawing/2012/chart" uri="{CE6537A1-D6FC-4f65-9D91-7224C49458BB}"/>
                <c:ext xmlns:c16="http://schemas.microsoft.com/office/drawing/2014/chart" uri="{C3380CC4-5D6E-409C-BE32-E72D297353CC}">
                  <c16:uniqueId val="{0000000D-8430-43D5-829F-C08853F37566}"/>
                </c:ext>
              </c:extLst>
            </c:dLbl>
            <c:dLbl>
              <c:idx val="11"/>
              <c:delete val="1"/>
              <c:extLst>
                <c:ext xmlns:c15="http://schemas.microsoft.com/office/drawing/2012/chart" uri="{CE6537A1-D6FC-4f65-9D91-7224C49458BB}"/>
                <c:ext xmlns:c16="http://schemas.microsoft.com/office/drawing/2014/chart" uri="{C3380CC4-5D6E-409C-BE32-E72D297353CC}">
                  <c16:uniqueId val="{0000000E-8430-43D5-829F-C08853F37566}"/>
                </c:ext>
              </c:extLst>
            </c:dLbl>
            <c:dLbl>
              <c:idx val="12"/>
              <c:delete val="1"/>
              <c:extLst>
                <c:ext xmlns:c15="http://schemas.microsoft.com/office/drawing/2012/chart" uri="{CE6537A1-D6FC-4f65-9D91-7224C49458BB}"/>
                <c:ext xmlns:c16="http://schemas.microsoft.com/office/drawing/2014/chart" uri="{C3380CC4-5D6E-409C-BE32-E72D297353CC}">
                  <c16:uniqueId val="{0000000F-8430-43D5-829F-C08853F37566}"/>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30-43D5-829F-C08853F37566}"/>
                </c:ext>
              </c:extLst>
            </c:dLbl>
            <c:dLbl>
              <c:idx val="14"/>
              <c:delete val="1"/>
              <c:extLst>
                <c:ext xmlns:c15="http://schemas.microsoft.com/office/drawing/2012/chart" uri="{CE6537A1-D6FC-4f65-9D91-7224C49458BB}"/>
                <c:ext xmlns:c16="http://schemas.microsoft.com/office/drawing/2014/chart" uri="{C3380CC4-5D6E-409C-BE32-E72D297353CC}">
                  <c16:uniqueId val="{00000011-8430-43D5-829F-C08853F37566}"/>
                </c:ext>
              </c:extLst>
            </c:dLbl>
            <c:dLbl>
              <c:idx val="15"/>
              <c:delete val="1"/>
              <c:extLst>
                <c:ext xmlns:c15="http://schemas.microsoft.com/office/drawing/2012/chart" uri="{CE6537A1-D6FC-4f65-9D91-7224C49458BB}"/>
                <c:ext xmlns:c16="http://schemas.microsoft.com/office/drawing/2014/chart" uri="{C3380CC4-5D6E-409C-BE32-E72D297353CC}">
                  <c16:uniqueId val="{00000012-8430-43D5-829F-C08853F37566}"/>
                </c:ext>
              </c:extLst>
            </c:dLbl>
            <c:dLbl>
              <c:idx val="16"/>
              <c:delete val="1"/>
              <c:extLst>
                <c:ext xmlns:c15="http://schemas.microsoft.com/office/drawing/2012/chart" uri="{CE6537A1-D6FC-4f65-9D91-7224C49458BB}"/>
                <c:ext xmlns:c16="http://schemas.microsoft.com/office/drawing/2014/chart" uri="{C3380CC4-5D6E-409C-BE32-E72D297353CC}">
                  <c16:uniqueId val="{00000013-8430-43D5-829F-C08853F37566}"/>
                </c:ext>
              </c:extLst>
            </c:dLbl>
            <c:dLbl>
              <c:idx val="17"/>
              <c:delete val="1"/>
              <c:extLst>
                <c:ext xmlns:c15="http://schemas.microsoft.com/office/drawing/2012/chart" uri="{CE6537A1-D6FC-4f65-9D91-7224C49458BB}"/>
                <c:ext xmlns:c16="http://schemas.microsoft.com/office/drawing/2014/chart" uri="{C3380CC4-5D6E-409C-BE32-E72D297353CC}">
                  <c16:uniqueId val="{00000014-8430-43D5-829F-C08853F37566}"/>
                </c:ext>
              </c:extLst>
            </c:dLbl>
            <c:dLbl>
              <c:idx val="18"/>
              <c:delete val="1"/>
              <c:extLst>
                <c:ext xmlns:c15="http://schemas.microsoft.com/office/drawing/2012/chart" uri="{CE6537A1-D6FC-4f65-9D91-7224C49458BB}"/>
                <c:ext xmlns:c16="http://schemas.microsoft.com/office/drawing/2014/chart" uri="{C3380CC4-5D6E-409C-BE32-E72D297353CC}">
                  <c16:uniqueId val="{00000015-8430-43D5-829F-C08853F37566}"/>
                </c:ext>
              </c:extLst>
            </c:dLbl>
            <c:dLbl>
              <c:idx val="19"/>
              <c:delete val="1"/>
              <c:extLst>
                <c:ext xmlns:c15="http://schemas.microsoft.com/office/drawing/2012/chart" uri="{CE6537A1-D6FC-4f65-9D91-7224C49458BB}"/>
                <c:ext xmlns:c16="http://schemas.microsoft.com/office/drawing/2014/chart" uri="{C3380CC4-5D6E-409C-BE32-E72D297353CC}">
                  <c16:uniqueId val="{00000016-8430-43D5-829F-C08853F37566}"/>
                </c:ext>
              </c:extLst>
            </c:dLbl>
            <c:dLbl>
              <c:idx val="20"/>
              <c:delete val="1"/>
              <c:extLst>
                <c:ext xmlns:c15="http://schemas.microsoft.com/office/drawing/2012/chart" uri="{CE6537A1-D6FC-4f65-9D91-7224C49458BB}"/>
                <c:ext xmlns:c16="http://schemas.microsoft.com/office/drawing/2014/chart" uri="{C3380CC4-5D6E-409C-BE32-E72D297353CC}">
                  <c16:uniqueId val="{00000017-8430-43D5-829F-C08853F37566}"/>
                </c:ext>
              </c:extLst>
            </c:dLbl>
            <c:dLbl>
              <c:idx val="21"/>
              <c:delete val="1"/>
              <c:extLst>
                <c:ext xmlns:c15="http://schemas.microsoft.com/office/drawing/2012/chart" uri="{CE6537A1-D6FC-4f65-9D91-7224C49458BB}"/>
                <c:ext xmlns:c16="http://schemas.microsoft.com/office/drawing/2014/chart" uri="{C3380CC4-5D6E-409C-BE32-E72D297353CC}">
                  <c16:uniqueId val="{00000018-8430-43D5-829F-C08853F37566}"/>
                </c:ext>
              </c:extLst>
            </c:dLbl>
            <c:dLbl>
              <c:idx val="22"/>
              <c:delete val="1"/>
              <c:extLst>
                <c:ext xmlns:c15="http://schemas.microsoft.com/office/drawing/2012/chart" uri="{CE6537A1-D6FC-4f65-9D91-7224C49458BB}"/>
                <c:ext xmlns:c16="http://schemas.microsoft.com/office/drawing/2014/chart" uri="{C3380CC4-5D6E-409C-BE32-E72D297353CC}">
                  <c16:uniqueId val="{00000019-8430-43D5-829F-C08853F37566}"/>
                </c:ext>
              </c:extLst>
            </c:dLbl>
            <c:dLbl>
              <c:idx val="23"/>
              <c:delete val="1"/>
              <c:extLst>
                <c:ext xmlns:c15="http://schemas.microsoft.com/office/drawing/2012/chart" uri="{CE6537A1-D6FC-4f65-9D91-7224C49458BB}"/>
                <c:ext xmlns:c16="http://schemas.microsoft.com/office/drawing/2014/chart" uri="{C3380CC4-5D6E-409C-BE32-E72D297353CC}">
                  <c16:uniqueId val="{0000001A-8430-43D5-829F-C08853F37566}"/>
                </c:ext>
              </c:extLst>
            </c:dLbl>
            <c:dLbl>
              <c:idx val="24"/>
              <c:delete val="1"/>
              <c:extLst>
                <c:ext xmlns:c15="http://schemas.microsoft.com/office/drawing/2012/chart" uri="{CE6537A1-D6FC-4f65-9D91-7224C49458BB}"/>
                <c:ext xmlns:c16="http://schemas.microsoft.com/office/drawing/2014/chart" uri="{C3380CC4-5D6E-409C-BE32-E72D297353CC}">
                  <c16:uniqueId val="{0000001B-8430-43D5-829F-C08853F37566}"/>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27113</c:v>
                </c:pt>
                <c:pt idx="1">
                  <c:v>27143</c:v>
                </c:pt>
                <c:pt idx="2">
                  <c:v>26648</c:v>
                </c:pt>
                <c:pt idx="3">
                  <c:v>27003</c:v>
                </c:pt>
                <c:pt idx="4">
                  <c:v>26619</c:v>
                </c:pt>
                <c:pt idx="5">
                  <c:v>26721</c:v>
                </c:pt>
                <c:pt idx="6">
                  <c:v>26789</c:v>
                </c:pt>
                <c:pt idx="7">
                  <c:v>27169</c:v>
                </c:pt>
                <c:pt idx="8">
                  <c:v>26820</c:v>
                </c:pt>
                <c:pt idx="9">
                  <c:v>26630</c:v>
                </c:pt>
                <c:pt idx="10">
                  <c:v>26435</c:v>
                </c:pt>
                <c:pt idx="11">
                  <c:v>26626</c:v>
                </c:pt>
                <c:pt idx="12">
                  <c:v>26150</c:v>
                </c:pt>
                <c:pt idx="13">
                  <c:v>26010</c:v>
                </c:pt>
                <c:pt idx="14">
                  <c:v>25939</c:v>
                </c:pt>
                <c:pt idx="15">
                  <c:v>26134</c:v>
                </c:pt>
                <c:pt idx="16">
                  <c:v>25735</c:v>
                </c:pt>
                <c:pt idx="17">
                  <c:v>25407</c:v>
                </c:pt>
                <c:pt idx="18">
                  <c:v>25260</c:v>
                </c:pt>
                <c:pt idx="19">
                  <c:v>25577</c:v>
                </c:pt>
                <c:pt idx="20">
                  <c:v>25118</c:v>
                </c:pt>
                <c:pt idx="21">
                  <c:v>24929</c:v>
                </c:pt>
                <c:pt idx="22">
                  <c:v>24740</c:v>
                </c:pt>
                <c:pt idx="23">
                  <c:v>24936</c:v>
                </c:pt>
                <c:pt idx="24">
                  <c:v>24517</c:v>
                </c:pt>
              </c:numCache>
            </c:numRef>
          </c:val>
          <c:smooth val="0"/>
          <c:extLst>
            <c:ext xmlns:c16="http://schemas.microsoft.com/office/drawing/2014/chart" uri="{C3380CC4-5D6E-409C-BE32-E72D297353CC}">
              <c16:uniqueId val="{0000001C-8430-43D5-829F-C08853F37566}"/>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9022A149-413B-4389-8441-D79BBEDD5829}"/>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EE7F4FE4-7066-4442-8FE6-FC50B5A9339C}"/>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7465365A-763B-4133-ADE3-5B9D50EF1144}"/>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DBFA7FFA-7AD4-4793-BC1E-193EA9EAFF61}"/>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154798F5-36C5-48E0-AA12-21D17FE2DAE3}"/>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04BC8427-2550-4978-B73B-DF22AA3D72B6}"/>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Altmarkkreis Salzwedel (15081)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6CD5F954-5F24-41D4-A727-7CDA76527AEE}"/>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4C8EC17F-7069-4FD7-B814-CD96AD3707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12850C2-A86C-427D-8810-318033D24BE4}"/>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A26FF72F-7008-4BF2-8590-217F052449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EF69283-A43C-4D13-A61E-C84D4559AB36}"/>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E0DDE05-C8C9-44F1-9ED7-CCC6F5E77C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D205966-957E-42F0-95B1-B8BC20DDDC86}"/>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0B81E9D-1EC9-4128-8E51-2FF0201FFE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FC0CCE0-67DF-47C7-99F6-FA226F1B63A4}"/>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2F0F3D56-5318-449B-A766-2A6CD58C7C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7E2AA64D-9746-40DC-B212-18C327177945}"/>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F3409DB-56AB-4835-A1D7-F209E060FC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BDFCFF3-626E-455A-AC33-A5BB16B66949}"/>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3F8FC89C-0E6D-4FFC-8E41-FAEB80CE2D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10F4A4E7-D811-4ED8-905F-1FAD0354EE0C}"/>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DFA35AC-25BA-4405-A984-1AB5CD23EB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6DD10D9-5308-46D1-A9CB-EB2ABBA89C62}"/>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3A579D56-E2E9-4961-9A34-7D422DB347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9AA55218-5235-4DBA-A8D0-F2A04264DB10}"/>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07992AE2-F2B7-4CA4-8070-FD7950DCB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F76EB056-29AE-4995-97FB-BF4BA0D52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E47E4F6D-95A7-405C-B7D5-F39D871D88AB}"/>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4E4773A6-5EF1-4127-927F-47E7D60A3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530C64A-4B4D-4467-8AF9-6248CDE60D2E}"/>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7C55B439-8B35-4BDE-B5BD-B3FB0AD669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3544BF87-877A-4B39-9E4E-CD077EB8DF23}"/>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B67F2159-616B-4F61-A1CE-981870186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1DF56735-EE79-4756-B443-B57CD01936A0}"/>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136C9DF4-8D86-4361-83E7-D91B22048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5C2FBA15-7A75-4385-80EA-104C24D93881}"/>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1637BC15-92C2-47CC-BFB5-23032F759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A3B8E0DA-7717-4B83-AA2D-434C98A418F8}"/>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A44CF76F-0523-4F5D-AEC9-74E935459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BE515158-2D02-437A-B8B9-16CD1C6657D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F70A7D62-0727-46AC-A19C-AD45436AB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619EB7B9-46C4-4D4F-BC90-C63D786D86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AC91CEB7-3459-4D72-9765-B93F49AF426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9FBEAEF0-189A-4121-A303-29C9D1541F47}"/>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558D872-7AB7-4E2D-A4DE-540241BE7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3FFB12E3-9592-4B33-B08C-7ABF6E518C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A93E7853-1939-4A97-9C1D-B7DCDCBA7C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C46E51AE-46C5-4525-8608-C731AEFB42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C115B4F0-F2F2-447F-A468-01DF891D9CC3}"/>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B1F5B53B-84FF-4DB0-A450-863149AA43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8421F11F-3B0D-418F-B9FB-87C3EDAE6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0BDAA184-8C40-4A0C-B377-F84E31DA6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5989EFA7-D83E-489F-A870-43A8AE0F14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06A2E9BF-5DFA-4ABF-847B-DE2CDC083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2396750B-58A3-48E2-9A3D-21ADF8772829}"/>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45C2404-6043-4217-BFA6-269354F82A93}"/>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4A8D83EE-29B2-4E9E-A6FC-49718BE8D0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22C5C8F0-9CFC-48B0-834B-3DB5DF7A1908}"/>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C9A119D7-011D-4B17-AF79-6C521F3C6A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8A47A582-FACD-436C-8BB8-C7C3A23BCD9F}"/>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453FCCE-CF47-42DB-BDB6-94A0672965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E441AD8-8E29-424D-AD05-B5311200AB79}"/>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104A906-C4F9-4053-9DA2-A97F949C96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AABB8317-BD90-49D0-8D79-2E9C7A45CB65}"/>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409C-C6D9-48CC-80DB-F197482E9AEE}">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EB57-8352-48B9-9095-EBA4BE4E1710}">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4" customWidth="1"/>
    <col min="2" max="2" width="24"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6" customFormat="1" ht="36.75" customHeight="1" x14ac:dyDescent="0.2">
      <c r="A1" s="33"/>
      <c r="B1" s="34"/>
      <c r="C1" s="34"/>
      <c r="D1" s="34"/>
      <c r="E1" s="34"/>
      <c r="F1" s="34"/>
      <c r="G1" s="34"/>
      <c r="H1" s="34"/>
      <c r="I1" s="34"/>
      <c r="J1" s="35" t="s">
        <v>38</v>
      </c>
    </row>
    <row r="2" spans="1:16" customFormat="1" ht="11.25" customHeight="1" x14ac:dyDescent="0.2">
      <c r="A2" s="36"/>
      <c r="B2" s="37"/>
      <c r="C2" s="37"/>
      <c r="D2" s="37"/>
      <c r="E2" s="37"/>
      <c r="F2" s="37"/>
      <c r="G2" s="37"/>
      <c r="H2" s="37"/>
      <c r="I2" s="37"/>
      <c r="J2" s="37"/>
    </row>
    <row r="3" spans="1:16" s="40" customFormat="1" ht="20.100000000000001" customHeight="1" x14ac:dyDescent="0.2">
      <c r="A3" s="39" t="s">
        <v>323</v>
      </c>
      <c r="B3" s="39"/>
      <c r="C3" s="39"/>
      <c r="D3" s="39"/>
      <c r="E3" s="39"/>
      <c r="F3" s="39"/>
      <c r="G3" s="39"/>
      <c r="H3" s="39"/>
      <c r="I3" s="39"/>
      <c r="J3" s="39"/>
      <c r="K3"/>
      <c r="L3"/>
      <c r="M3"/>
      <c r="N3"/>
      <c r="O3"/>
      <c r="P3"/>
    </row>
    <row r="4" spans="1:16" s="40" customFormat="1" ht="12" customHeight="1" x14ac:dyDescent="0.2">
      <c r="A4" s="42" t="s">
        <v>118</v>
      </c>
      <c r="B4" s="42"/>
      <c r="C4" s="42"/>
      <c r="D4" s="42"/>
      <c r="E4" s="42"/>
      <c r="F4" s="42"/>
      <c r="G4" s="42"/>
      <c r="H4" s="42"/>
      <c r="I4" s="42"/>
      <c r="J4" s="42"/>
      <c r="K4"/>
      <c r="L4"/>
      <c r="M4"/>
      <c r="N4"/>
      <c r="O4"/>
      <c r="P4"/>
    </row>
    <row r="5" spans="1:16" s="40" customFormat="1" ht="12" customHeight="1" x14ac:dyDescent="0.2">
      <c r="A5" s="42" t="s">
        <v>40</v>
      </c>
      <c r="B5" s="42"/>
      <c r="C5" s="42"/>
      <c r="D5" s="42"/>
      <c r="E5" s="207"/>
      <c r="F5" s="207"/>
      <c r="G5" s="207"/>
      <c r="H5" s="207"/>
      <c r="I5" s="207"/>
      <c r="J5" s="207"/>
      <c r="K5"/>
      <c r="L5"/>
      <c r="M5"/>
      <c r="N5"/>
      <c r="O5"/>
      <c r="P5"/>
    </row>
    <row r="6" spans="1:16" s="40" customFormat="1" ht="11.25" customHeight="1" x14ac:dyDescent="0.2">
      <c r="A6" s="187"/>
      <c r="B6" s="188"/>
      <c r="C6" s="188"/>
      <c r="D6" s="188"/>
      <c r="E6" s="188"/>
      <c r="F6" s="188"/>
      <c r="G6" s="188"/>
      <c r="H6" s="188"/>
      <c r="I6" s="188"/>
      <c r="J6" s="188"/>
      <c r="K6"/>
      <c r="L6"/>
      <c r="M6"/>
      <c r="N6"/>
      <c r="O6"/>
      <c r="P6"/>
    </row>
    <row r="7" spans="1:16" customFormat="1" ht="12" customHeight="1" x14ac:dyDescent="0.2">
      <c r="A7" s="46" t="s">
        <v>324</v>
      </c>
      <c r="B7" s="47"/>
      <c r="C7" s="48" t="s">
        <v>172</v>
      </c>
      <c r="D7" s="49" t="s">
        <v>325</v>
      </c>
      <c r="E7" s="50"/>
      <c r="F7" s="50"/>
      <c r="G7" s="50"/>
      <c r="H7" s="51"/>
      <c r="I7" s="52" t="s">
        <v>174</v>
      </c>
      <c r="J7" s="53"/>
    </row>
    <row r="8" spans="1:16" ht="21.75" customHeight="1" x14ac:dyDescent="0.2">
      <c r="A8" s="55"/>
      <c r="B8" s="56"/>
      <c r="C8" s="57"/>
      <c r="D8" s="58" t="s">
        <v>89</v>
      </c>
      <c r="E8" s="58" t="s">
        <v>90</v>
      </c>
      <c r="F8" s="58" t="s">
        <v>91</v>
      </c>
      <c r="G8" s="58" t="s">
        <v>92</v>
      </c>
      <c r="H8" s="58" t="s">
        <v>93</v>
      </c>
      <c r="I8" s="59"/>
      <c r="J8" s="60"/>
      <c r="K8"/>
      <c r="L8"/>
      <c r="M8"/>
      <c r="N8"/>
      <c r="O8"/>
      <c r="P8"/>
    </row>
    <row r="9" spans="1:16" ht="12" customHeight="1" x14ac:dyDescent="0.2">
      <c r="A9" s="55"/>
      <c r="B9" s="56"/>
      <c r="C9" s="57"/>
      <c r="D9" s="61"/>
      <c r="E9" s="61"/>
      <c r="F9" s="61"/>
      <c r="G9" s="61"/>
      <c r="H9" s="61"/>
      <c r="I9" s="62" t="s">
        <v>94</v>
      </c>
      <c r="J9" s="63" t="s">
        <v>95</v>
      </c>
      <c r="K9"/>
      <c r="L9"/>
      <c r="M9"/>
      <c r="N9"/>
      <c r="O9"/>
      <c r="P9"/>
    </row>
    <row r="10" spans="1:16" ht="12" customHeight="1" x14ac:dyDescent="0.2">
      <c r="A10" s="64"/>
      <c r="B10" s="65"/>
      <c r="C10" s="66"/>
      <c r="D10" s="67">
        <v>1</v>
      </c>
      <c r="E10" s="67">
        <v>2</v>
      </c>
      <c r="F10" s="67">
        <v>3</v>
      </c>
      <c r="G10" s="67">
        <v>4</v>
      </c>
      <c r="H10" s="67">
        <v>5</v>
      </c>
      <c r="I10" s="67">
        <v>6</v>
      </c>
      <c r="J10" s="67">
        <v>7</v>
      </c>
      <c r="K10"/>
      <c r="L10"/>
      <c r="M10"/>
      <c r="N10"/>
      <c r="O10"/>
      <c r="P10"/>
    </row>
    <row r="11" spans="1:16" ht="18" customHeight="1" x14ac:dyDescent="0.2">
      <c r="A11" s="69" t="s">
        <v>7</v>
      </c>
      <c r="B11" s="70"/>
      <c r="C11" s="71"/>
      <c r="D11" s="282"/>
      <c r="H11" s="283"/>
      <c r="I11" s="284"/>
      <c r="J11" s="285"/>
      <c r="K11"/>
      <c r="L11"/>
      <c r="M11"/>
      <c r="N11"/>
      <c r="O11"/>
      <c r="P11"/>
    </row>
    <row r="12" spans="1:16" ht="17.100000000000001" customHeight="1" x14ac:dyDescent="0.2">
      <c r="A12" s="77" t="s">
        <v>96</v>
      </c>
      <c r="B12" s="78"/>
      <c r="C12" s="79">
        <v>100</v>
      </c>
      <c r="D12" s="81">
        <v>4460</v>
      </c>
      <c r="E12" s="80">
        <v>4519</v>
      </c>
      <c r="F12" s="80">
        <v>4477</v>
      </c>
      <c r="G12" s="80">
        <v>4345</v>
      </c>
      <c r="H12" s="106">
        <v>4349</v>
      </c>
      <c r="I12" s="81">
        <v>111</v>
      </c>
      <c r="J12" s="82">
        <v>2.552310876063463</v>
      </c>
      <c r="K12"/>
      <c r="L12"/>
      <c r="M12"/>
      <c r="N12"/>
      <c r="O12"/>
      <c r="P12"/>
    </row>
    <row r="13" spans="1:16" ht="14.45" customHeight="1" x14ac:dyDescent="0.2">
      <c r="A13" s="86" t="s">
        <v>97</v>
      </c>
      <c r="B13" s="85" t="s">
        <v>98</v>
      </c>
      <c r="C13" s="79">
        <v>47.55605381165919</v>
      </c>
      <c r="D13" s="81">
        <v>2121</v>
      </c>
      <c r="E13" s="80">
        <v>2172</v>
      </c>
      <c r="F13" s="80">
        <v>2148</v>
      </c>
      <c r="G13" s="80">
        <v>2075</v>
      </c>
      <c r="H13" s="106">
        <v>2092</v>
      </c>
      <c r="I13" s="81">
        <v>29</v>
      </c>
      <c r="J13" s="82">
        <v>1.3862332695984703</v>
      </c>
      <c r="K13"/>
      <c r="L13"/>
      <c r="M13"/>
      <c r="N13"/>
      <c r="O13"/>
      <c r="P13"/>
    </row>
    <row r="14" spans="1:16" ht="14.45" customHeight="1" x14ac:dyDescent="0.2">
      <c r="A14" s="86"/>
      <c r="B14" s="85" t="s">
        <v>99</v>
      </c>
      <c r="C14" s="79">
        <v>52.44394618834081</v>
      </c>
      <c r="D14" s="81">
        <v>2339</v>
      </c>
      <c r="E14" s="80">
        <v>2347</v>
      </c>
      <c r="F14" s="80">
        <v>2329</v>
      </c>
      <c r="G14" s="80">
        <v>2270</v>
      </c>
      <c r="H14" s="106">
        <v>2257</v>
      </c>
      <c r="I14" s="81">
        <v>82</v>
      </c>
      <c r="J14" s="82">
        <v>3.6331413380593709</v>
      </c>
      <c r="K14"/>
      <c r="L14"/>
      <c r="M14"/>
      <c r="N14"/>
      <c r="O14"/>
      <c r="P14"/>
    </row>
    <row r="15" spans="1:16" ht="14.45" customHeight="1" x14ac:dyDescent="0.2">
      <c r="A15" s="84" t="s">
        <v>97</v>
      </c>
      <c r="B15" s="87" t="s">
        <v>100</v>
      </c>
      <c r="C15" s="79">
        <v>15</v>
      </c>
      <c r="D15" s="81">
        <v>669</v>
      </c>
      <c r="E15" s="80">
        <v>684</v>
      </c>
      <c r="F15" s="80">
        <v>651</v>
      </c>
      <c r="G15" s="80">
        <v>599</v>
      </c>
      <c r="H15" s="106">
        <v>618</v>
      </c>
      <c r="I15" s="81">
        <v>51</v>
      </c>
      <c r="J15" s="82">
        <v>8.2524271844660202</v>
      </c>
      <c r="K15"/>
      <c r="L15"/>
      <c r="M15"/>
      <c r="N15"/>
      <c r="O15"/>
      <c r="P15"/>
    </row>
    <row r="16" spans="1:16" ht="14.45" customHeight="1" x14ac:dyDescent="0.2">
      <c r="A16" s="84"/>
      <c r="B16" s="87" t="s">
        <v>101</v>
      </c>
      <c r="C16" s="79">
        <v>36.72645739910314</v>
      </c>
      <c r="D16" s="81">
        <v>1638</v>
      </c>
      <c r="E16" s="80">
        <v>1652</v>
      </c>
      <c r="F16" s="80">
        <v>1670</v>
      </c>
      <c r="G16" s="80">
        <v>1607</v>
      </c>
      <c r="H16" s="106">
        <v>1589</v>
      </c>
      <c r="I16" s="81">
        <v>49</v>
      </c>
      <c r="J16" s="82">
        <v>3.0837004405286343</v>
      </c>
      <c r="K16"/>
      <c r="L16"/>
      <c r="M16"/>
      <c r="N16"/>
      <c r="O16"/>
      <c r="P16"/>
    </row>
    <row r="17" spans="1:16" ht="14.45" customHeight="1" x14ac:dyDescent="0.2">
      <c r="A17" s="84"/>
      <c r="B17" s="87" t="s">
        <v>102</v>
      </c>
      <c r="C17" s="79">
        <v>19.551569506726459</v>
      </c>
      <c r="D17" s="81">
        <v>872</v>
      </c>
      <c r="E17" s="80">
        <v>889</v>
      </c>
      <c r="F17" s="80">
        <v>888</v>
      </c>
      <c r="G17" s="80">
        <v>918</v>
      </c>
      <c r="H17" s="106">
        <v>916</v>
      </c>
      <c r="I17" s="81">
        <v>-44</v>
      </c>
      <c r="J17" s="82">
        <v>-4.8034934497816595</v>
      </c>
      <c r="K17"/>
      <c r="L17"/>
      <c r="M17"/>
      <c r="N17"/>
      <c r="O17"/>
      <c r="P17"/>
    </row>
    <row r="18" spans="1:16" ht="14.45" customHeight="1" x14ac:dyDescent="0.2">
      <c r="A18" s="86"/>
      <c r="B18" s="87" t="s">
        <v>103</v>
      </c>
      <c r="C18" s="79">
        <v>28.721973094170405</v>
      </c>
      <c r="D18" s="81">
        <v>1281</v>
      </c>
      <c r="E18" s="80">
        <v>1294</v>
      </c>
      <c r="F18" s="80">
        <v>1268</v>
      </c>
      <c r="G18" s="80">
        <v>1221</v>
      </c>
      <c r="H18" s="106">
        <v>1226</v>
      </c>
      <c r="I18" s="81">
        <v>55</v>
      </c>
      <c r="J18" s="82">
        <v>4.4861337683523654</v>
      </c>
      <c r="K18"/>
      <c r="L18"/>
      <c r="M18"/>
      <c r="N18"/>
      <c r="O18"/>
      <c r="P18"/>
    </row>
    <row r="19" spans="1:16" ht="14.45" customHeight="1" x14ac:dyDescent="0.2">
      <c r="A19" s="86"/>
      <c r="B19" s="87" t="s">
        <v>104</v>
      </c>
      <c r="C19" s="79">
        <v>4.4843049327354256</v>
      </c>
      <c r="D19" s="81">
        <v>200</v>
      </c>
      <c r="E19" s="80">
        <v>209</v>
      </c>
      <c r="F19" s="80">
        <v>202</v>
      </c>
      <c r="G19" s="80">
        <v>190</v>
      </c>
      <c r="H19" s="106">
        <v>174</v>
      </c>
      <c r="I19" s="81">
        <v>26</v>
      </c>
      <c r="J19" s="82">
        <v>14.942528735632184</v>
      </c>
      <c r="K19"/>
      <c r="L19"/>
      <c r="M19"/>
      <c r="N19"/>
      <c r="O19"/>
      <c r="P19"/>
    </row>
    <row r="20" spans="1:16" ht="14.45" customHeight="1" x14ac:dyDescent="0.2">
      <c r="A20" s="86" t="s">
        <v>105</v>
      </c>
      <c r="B20" s="85" t="s">
        <v>108</v>
      </c>
      <c r="C20" s="79">
        <v>95.08968609865471</v>
      </c>
      <c r="D20" s="81">
        <v>4241</v>
      </c>
      <c r="E20" s="80">
        <v>4292</v>
      </c>
      <c r="F20" s="80">
        <v>4248</v>
      </c>
      <c r="G20" s="80">
        <v>4127</v>
      </c>
      <c r="H20" s="106">
        <v>4137</v>
      </c>
      <c r="I20" s="81">
        <v>104</v>
      </c>
      <c r="J20" s="82">
        <v>2.5138989605994682</v>
      </c>
      <c r="K20"/>
      <c r="L20"/>
      <c r="M20"/>
      <c r="N20"/>
      <c r="O20"/>
      <c r="P20"/>
    </row>
    <row r="21" spans="1:16" ht="14.45" customHeight="1" x14ac:dyDescent="0.2">
      <c r="A21" s="89"/>
      <c r="B21" s="90" t="s">
        <v>109</v>
      </c>
      <c r="C21" s="91">
        <v>4.9103139013452912</v>
      </c>
      <c r="D21" s="109">
        <v>219</v>
      </c>
      <c r="E21" s="110">
        <v>227</v>
      </c>
      <c r="F21" s="110">
        <v>229</v>
      </c>
      <c r="G21" s="110">
        <v>218</v>
      </c>
      <c r="H21" s="111">
        <v>212</v>
      </c>
      <c r="I21" s="109">
        <v>7</v>
      </c>
      <c r="J21" s="112">
        <v>3.3018867924528301</v>
      </c>
      <c r="K21"/>
      <c r="L21"/>
      <c r="M21"/>
      <c r="N21"/>
      <c r="O21"/>
      <c r="P21"/>
    </row>
    <row r="22" spans="1:16" ht="18" customHeight="1" x14ac:dyDescent="0.2">
      <c r="A22" s="92" t="s">
        <v>121</v>
      </c>
      <c r="B22" s="70"/>
      <c r="C22" s="71"/>
      <c r="D22" s="195"/>
      <c r="E22" s="196"/>
      <c r="F22" s="196"/>
      <c r="G22" s="196"/>
      <c r="H22" s="201"/>
      <c r="I22" s="284"/>
      <c r="J22" s="285"/>
      <c r="K22"/>
      <c r="L22"/>
      <c r="M22"/>
      <c r="N22"/>
      <c r="O22"/>
      <c r="P22"/>
    </row>
    <row r="23" spans="1:16" ht="17.100000000000001" customHeight="1" x14ac:dyDescent="0.2">
      <c r="A23" s="77" t="s">
        <v>96</v>
      </c>
      <c r="B23" s="78"/>
      <c r="C23" s="79">
        <v>100</v>
      </c>
      <c r="D23" s="81">
        <v>105014</v>
      </c>
      <c r="E23" s="80">
        <v>106189</v>
      </c>
      <c r="F23" s="80">
        <v>106469</v>
      </c>
      <c r="G23" s="80">
        <v>103697</v>
      </c>
      <c r="H23" s="106">
        <v>105187</v>
      </c>
      <c r="I23" s="81">
        <v>-173</v>
      </c>
      <c r="J23" s="82">
        <v>-0.16446899331666462</v>
      </c>
      <c r="K23"/>
      <c r="L23"/>
      <c r="M23"/>
      <c r="N23"/>
      <c r="O23"/>
      <c r="P23"/>
    </row>
    <row r="24" spans="1:16" ht="14.45" customHeight="1" x14ac:dyDescent="0.2">
      <c r="A24" s="86" t="s">
        <v>97</v>
      </c>
      <c r="B24" s="85" t="s">
        <v>98</v>
      </c>
      <c r="C24" s="79">
        <v>46.68044260765231</v>
      </c>
      <c r="D24" s="81">
        <v>49021</v>
      </c>
      <c r="E24" s="80">
        <v>49838</v>
      </c>
      <c r="F24" s="80">
        <v>49792</v>
      </c>
      <c r="G24" s="80">
        <v>48543</v>
      </c>
      <c r="H24" s="106">
        <v>49041</v>
      </c>
      <c r="I24" s="81">
        <v>-20</v>
      </c>
      <c r="J24" s="82">
        <v>-4.0782202646764951E-2</v>
      </c>
      <c r="K24"/>
      <c r="L24"/>
      <c r="M24"/>
      <c r="N24"/>
      <c r="O24"/>
      <c r="P24"/>
    </row>
    <row r="25" spans="1:16" ht="14.45" customHeight="1" x14ac:dyDescent="0.2">
      <c r="A25" s="86"/>
      <c r="B25" s="85" t="s">
        <v>99</v>
      </c>
      <c r="C25" s="79">
        <v>53.31955739234769</v>
      </c>
      <c r="D25" s="81">
        <v>55993</v>
      </c>
      <c r="E25" s="80">
        <v>56351</v>
      </c>
      <c r="F25" s="80">
        <v>56677</v>
      </c>
      <c r="G25" s="80">
        <v>55154</v>
      </c>
      <c r="H25" s="106">
        <v>56146</v>
      </c>
      <c r="I25" s="81">
        <v>-153</v>
      </c>
      <c r="J25" s="82">
        <v>-0.27250382930217648</v>
      </c>
      <c r="K25"/>
      <c r="L25"/>
      <c r="M25"/>
      <c r="N25"/>
      <c r="O25"/>
      <c r="P25"/>
    </row>
    <row r="26" spans="1:16" ht="14.45" customHeight="1" x14ac:dyDescent="0.2">
      <c r="A26" s="84" t="s">
        <v>97</v>
      </c>
      <c r="B26" s="87" t="s">
        <v>100</v>
      </c>
      <c r="C26" s="79">
        <v>18.860342430533073</v>
      </c>
      <c r="D26" s="81">
        <v>19806</v>
      </c>
      <c r="E26" s="80">
        <v>19961</v>
      </c>
      <c r="F26" s="80">
        <v>20825</v>
      </c>
      <c r="G26" s="80">
        <v>19449</v>
      </c>
      <c r="H26" s="106">
        <v>19948</v>
      </c>
      <c r="I26" s="81">
        <v>-142</v>
      </c>
      <c r="J26" s="82">
        <v>-0.71185081211148993</v>
      </c>
      <c r="K26"/>
      <c r="L26"/>
      <c r="M26"/>
      <c r="N26"/>
      <c r="O26"/>
      <c r="P26"/>
    </row>
    <row r="27" spans="1:16" ht="14.45" customHeight="1" x14ac:dyDescent="0.2">
      <c r="A27" s="84"/>
      <c r="B27" s="87" t="s">
        <v>101</v>
      </c>
      <c r="C27" s="79">
        <v>39.601386481802429</v>
      </c>
      <c r="D27" s="81">
        <v>41587</v>
      </c>
      <c r="E27" s="80">
        <v>41707</v>
      </c>
      <c r="F27" s="80">
        <v>41582</v>
      </c>
      <c r="G27" s="80">
        <v>40973</v>
      </c>
      <c r="H27" s="106">
        <v>41538</v>
      </c>
      <c r="I27" s="81">
        <v>49</v>
      </c>
      <c r="J27" s="82">
        <v>0.11796427367711493</v>
      </c>
      <c r="K27"/>
      <c r="L27"/>
      <c r="M27"/>
      <c r="N27"/>
      <c r="O27"/>
      <c r="P27"/>
    </row>
    <row r="28" spans="1:16" ht="14.45" customHeight="1" x14ac:dyDescent="0.2">
      <c r="A28" s="84"/>
      <c r="B28" s="87" t="s">
        <v>102</v>
      </c>
      <c r="C28" s="79">
        <v>16.577789628049594</v>
      </c>
      <c r="D28" s="81">
        <v>17409</v>
      </c>
      <c r="E28" s="80">
        <v>17995</v>
      </c>
      <c r="F28" s="80">
        <v>18094</v>
      </c>
      <c r="G28" s="80">
        <v>17925</v>
      </c>
      <c r="H28" s="106">
        <v>18038</v>
      </c>
      <c r="I28" s="81">
        <v>-629</v>
      </c>
      <c r="J28" s="82">
        <v>-3.4870828251469121</v>
      </c>
      <c r="K28"/>
      <c r="L28"/>
      <c r="M28"/>
      <c r="N28"/>
      <c r="O28"/>
      <c r="P28"/>
    </row>
    <row r="29" spans="1:16" ht="14.45" customHeight="1" x14ac:dyDescent="0.2">
      <c r="A29" s="84"/>
      <c r="B29" s="87" t="s">
        <v>103</v>
      </c>
      <c r="C29" s="79">
        <v>24.959529205629725</v>
      </c>
      <c r="D29" s="81">
        <v>26211</v>
      </c>
      <c r="E29" s="80">
        <v>26525</v>
      </c>
      <c r="F29" s="80">
        <v>25967</v>
      </c>
      <c r="G29" s="80">
        <v>25350</v>
      </c>
      <c r="H29" s="106">
        <v>25663</v>
      </c>
      <c r="I29" s="81">
        <v>548</v>
      </c>
      <c r="J29" s="82">
        <v>2.135369987920352</v>
      </c>
      <c r="K29"/>
      <c r="L29"/>
      <c r="M29"/>
      <c r="N29"/>
      <c r="O29"/>
      <c r="P29"/>
    </row>
    <row r="30" spans="1:16" ht="14.45" customHeight="1" x14ac:dyDescent="0.2">
      <c r="A30" s="86"/>
      <c r="B30" s="87" t="s">
        <v>104</v>
      </c>
      <c r="C30" s="79">
        <v>3.9137638791018339</v>
      </c>
      <c r="D30" s="81">
        <v>4110</v>
      </c>
      <c r="E30" s="80">
        <v>4188</v>
      </c>
      <c r="F30" s="80">
        <v>4082</v>
      </c>
      <c r="G30" s="80">
        <v>4050</v>
      </c>
      <c r="H30" s="106">
        <v>3466</v>
      </c>
      <c r="I30" s="81">
        <v>644</v>
      </c>
      <c r="J30" s="82">
        <v>18.580496249278706</v>
      </c>
      <c r="K30"/>
      <c r="L30"/>
      <c r="M30"/>
      <c r="N30"/>
      <c r="O30"/>
      <c r="P30"/>
    </row>
    <row r="31" spans="1:16" ht="14.45" customHeight="1" x14ac:dyDescent="0.2">
      <c r="A31" s="86" t="s">
        <v>105</v>
      </c>
      <c r="B31" s="85" t="s">
        <v>108</v>
      </c>
      <c r="C31" s="79">
        <v>91.800140933589802</v>
      </c>
      <c r="D31" s="81">
        <v>96403</v>
      </c>
      <c r="E31" s="80">
        <v>97625</v>
      </c>
      <c r="F31" s="80">
        <v>97894</v>
      </c>
      <c r="G31" s="80">
        <v>95354</v>
      </c>
      <c r="H31" s="106">
        <v>96786</v>
      </c>
      <c r="I31" s="81">
        <v>-383</v>
      </c>
      <c r="J31" s="82">
        <v>-0.39571838902320583</v>
      </c>
      <c r="K31"/>
      <c r="L31"/>
      <c r="M31"/>
      <c r="N31"/>
      <c r="O31"/>
      <c r="P31"/>
    </row>
    <row r="32" spans="1:16" ht="14.45" customHeight="1" x14ac:dyDescent="0.2">
      <c r="A32" s="89"/>
      <c r="B32" s="90" t="s">
        <v>109</v>
      </c>
      <c r="C32" s="91">
        <v>8.1998590664101929</v>
      </c>
      <c r="D32" s="109">
        <v>8611</v>
      </c>
      <c r="E32" s="110">
        <v>8564</v>
      </c>
      <c r="F32" s="110">
        <v>8575</v>
      </c>
      <c r="G32" s="110">
        <v>8343</v>
      </c>
      <c r="H32" s="111">
        <v>8401</v>
      </c>
      <c r="I32" s="109">
        <v>210</v>
      </c>
      <c r="J32" s="112">
        <v>2.4997024163790025</v>
      </c>
      <c r="K32"/>
      <c r="L32"/>
      <c r="M32"/>
      <c r="N32"/>
      <c r="O32"/>
      <c r="P32"/>
    </row>
    <row r="33" spans="1:16" ht="18" customHeight="1" x14ac:dyDescent="0.2">
      <c r="A33" s="92" t="s">
        <v>122</v>
      </c>
      <c r="B33" s="70"/>
      <c r="C33" s="71"/>
      <c r="D33" s="195"/>
      <c r="E33" s="196"/>
      <c r="F33" s="196"/>
      <c r="G33" s="196"/>
      <c r="H33" s="201"/>
      <c r="I33" s="284"/>
      <c r="J33" s="285"/>
      <c r="K33"/>
      <c r="L33"/>
      <c r="M33"/>
      <c r="N33"/>
      <c r="O33"/>
      <c r="P33"/>
    </row>
    <row r="34" spans="1:16" ht="17.100000000000001" customHeight="1" x14ac:dyDescent="0.2">
      <c r="A34" s="77" t="s">
        <v>96</v>
      </c>
      <c r="B34" s="78"/>
      <c r="C34" s="79">
        <v>100</v>
      </c>
      <c r="D34" s="81">
        <v>911161</v>
      </c>
      <c r="E34" s="80">
        <v>915576</v>
      </c>
      <c r="F34" s="80">
        <v>917029</v>
      </c>
      <c r="G34" s="80">
        <v>892571</v>
      </c>
      <c r="H34" s="106">
        <v>904804</v>
      </c>
      <c r="I34" s="81">
        <v>6357</v>
      </c>
      <c r="J34" s="82">
        <v>0.70258310087046472</v>
      </c>
      <c r="K34"/>
      <c r="L34"/>
      <c r="M34"/>
      <c r="N34"/>
      <c r="O34"/>
      <c r="P34"/>
    </row>
    <row r="35" spans="1:16" ht="14.45" customHeight="1" x14ac:dyDescent="0.2">
      <c r="A35" s="86" t="s">
        <v>97</v>
      </c>
      <c r="B35" s="85" t="s">
        <v>98</v>
      </c>
      <c r="C35" s="79">
        <v>46.817960821413557</v>
      </c>
      <c r="D35" s="81">
        <v>426587</v>
      </c>
      <c r="E35" s="80">
        <v>428661</v>
      </c>
      <c r="F35" s="80">
        <v>427806</v>
      </c>
      <c r="G35" s="80">
        <v>416387</v>
      </c>
      <c r="H35" s="106">
        <v>421126</v>
      </c>
      <c r="I35" s="81">
        <v>5461</v>
      </c>
      <c r="J35" s="82">
        <v>1.2967615393017766</v>
      </c>
      <c r="K35"/>
      <c r="L35"/>
      <c r="M35"/>
      <c r="N35"/>
      <c r="O35"/>
      <c r="P35"/>
    </row>
    <row r="36" spans="1:16" ht="14.45" customHeight="1" x14ac:dyDescent="0.2">
      <c r="A36" s="86"/>
      <c r="B36" s="85" t="s">
        <v>99</v>
      </c>
      <c r="C36" s="79">
        <v>53.182039178586443</v>
      </c>
      <c r="D36" s="81">
        <v>484574</v>
      </c>
      <c r="E36" s="80">
        <v>486915</v>
      </c>
      <c r="F36" s="80">
        <v>489223</v>
      </c>
      <c r="G36" s="80">
        <v>476184</v>
      </c>
      <c r="H36" s="106">
        <v>483678</v>
      </c>
      <c r="I36" s="81">
        <v>896</v>
      </c>
      <c r="J36" s="82">
        <v>0.18524720992064969</v>
      </c>
      <c r="K36"/>
      <c r="L36"/>
      <c r="M36"/>
      <c r="N36"/>
      <c r="O36"/>
      <c r="P36"/>
    </row>
    <row r="37" spans="1:16" ht="14.45" customHeight="1" x14ac:dyDescent="0.2">
      <c r="A37" s="84" t="s">
        <v>97</v>
      </c>
      <c r="B37" s="87" t="s">
        <v>100</v>
      </c>
      <c r="C37" s="79">
        <v>19.227117929762137</v>
      </c>
      <c r="D37" s="81">
        <v>175190</v>
      </c>
      <c r="E37" s="80">
        <v>177125</v>
      </c>
      <c r="F37" s="80">
        <v>182698</v>
      </c>
      <c r="G37" s="80">
        <v>170893</v>
      </c>
      <c r="H37" s="106">
        <v>175014</v>
      </c>
      <c r="I37" s="81">
        <v>176</v>
      </c>
      <c r="J37" s="82">
        <v>0.10056338350074852</v>
      </c>
      <c r="K37"/>
      <c r="L37"/>
      <c r="M37"/>
      <c r="N37"/>
      <c r="O37"/>
      <c r="P37"/>
    </row>
    <row r="38" spans="1:16" ht="14.45" customHeight="1" x14ac:dyDescent="0.2">
      <c r="A38" s="84"/>
      <c r="B38" s="87" t="s">
        <v>101</v>
      </c>
      <c r="C38" s="79">
        <v>42.97374448642995</v>
      </c>
      <c r="D38" s="81">
        <v>391560</v>
      </c>
      <c r="E38" s="80">
        <v>390818</v>
      </c>
      <c r="F38" s="80">
        <v>388483</v>
      </c>
      <c r="G38" s="80">
        <v>381218</v>
      </c>
      <c r="H38" s="106">
        <v>385658</v>
      </c>
      <c r="I38" s="81">
        <v>5902</v>
      </c>
      <c r="J38" s="82">
        <v>1.5303714690217758</v>
      </c>
      <c r="K38"/>
      <c r="L38"/>
      <c r="M38"/>
      <c r="N38"/>
      <c r="O38"/>
      <c r="P38"/>
    </row>
    <row r="39" spans="1:16" ht="14.45" customHeight="1" x14ac:dyDescent="0.2">
      <c r="A39" s="84"/>
      <c r="B39" s="87" t="s">
        <v>102</v>
      </c>
      <c r="C39" s="79">
        <v>15.365780581038916</v>
      </c>
      <c r="D39" s="81">
        <v>140007</v>
      </c>
      <c r="E39" s="80">
        <v>142434</v>
      </c>
      <c r="F39" s="80">
        <v>143608</v>
      </c>
      <c r="G39" s="80">
        <v>143322</v>
      </c>
      <c r="H39" s="106">
        <v>144890</v>
      </c>
      <c r="I39" s="81">
        <v>-4883</v>
      </c>
      <c r="J39" s="82">
        <v>-3.3701428670025537</v>
      </c>
      <c r="K39"/>
      <c r="L39"/>
      <c r="M39"/>
      <c r="N39"/>
      <c r="O39"/>
      <c r="P39"/>
    </row>
    <row r="40" spans="1:16" ht="14.45" customHeight="1" x14ac:dyDescent="0.2">
      <c r="A40" s="86"/>
      <c r="B40" s="87" t="s">
        <v>103</v>
      </c>
      <c r="C40" s="79">
        <v>22.433247252680921</v>
      </c>
      <c r="D40" s="81">
        <v>204403</v>
      </c>
      <c r="E40" s="80">
        <v>205196</v>
      </c>
      <c r="F40" s="80">
        <v>202238</v>
      </c>
      <c r="G40" s="80">
        <v>197136</v>
      </c>
      <c r="H40" s="106">
        <v>199240</v>
      </c>
      <c r="I40" s="81">
        <v>5163</v>
      </c>
      <c r="J40" s="82">
        <v>2.5913471190523989</v>
      </c>
      <c r="K40"/>
      <c r="L40"/>
      <c r="M40"/>
      <c r="N40"/>
      <c r="O40"/>
      <c r="P40"/>
    </row>
    <row r="41" spans="1:16" ht="14.45" customHeight="1" x14ac:dyDescent="0.2">
      <c r="A41" s="86"/>
      <c r="B41" s="87" t="s">
        <v>104</v>
      </c>
      <c r="C41" s="79">
        <v>3.3703154546781522</v>
      </c>
      <c r="D41" s="81">
        <v>30709</v>
      </c>
      <c r="E41" s="80">
        <v>31433</v>
      </c>
      <c r="F41" s="80">
        <v>31202</v>
      </c>
      <c r="G41" s="80">
        <v>30860</v>
      </c>
      <c r="H41" s="106">
        <v>26739</v>
      </c>
      <c r="I41" s="81">
        <v>3970</v>
      </c>
      <c r="J41" s="82">
        <v>14.847226897041773</v>
      </c>
      <c r="K41"/>
      <c r="L41"/>
      <c r="M41"/>
      <c r="N41"/>
      <c r="O41"/>
      <c r="P41"/>
    </row>
    <row r="42" spans="1:16" ht="14.45" customHeight="1" x14ac:dyDescent="0.2">
      <c r="A42" s="86" t="s">
        <v>105</v>
      </c>
      <c r="B42" s="85" t="s">
        <v>108</v>
      </c>
      <c r="C42" s="79">
        <v>87.420115654642814</v>
      </c>
      <c r="D42" s="81">
        <v>796538</v>
      </c>
      <c r="E42" s="80">
        <v>801427</v>
      </c>
      <c r="F42" s="80">
        <v>803496</v>
      </c>
      <c r="G42" s="80">
        <v>783394</v>
      </c>
      <c r="H42" s="106">
        <v>795003</v>
      </c>
      <c r="I42" s="81">
        <v>1535</v>
      </c>
      <c r="J42" s="82">
        <v>0.19308103239861987</v>
      </c>
      <c r="K42"/>
      <c r="L42"/>
      <c r="M42"/>
      <c r="N42"/>
      <c r="O42"/>
      <c r="P42"/>
    </row>
    <row r="43" spans="1:16" ht="14.45" customHeight="1" x14ac:dyDescent="0.2">
      <c r="A43" s="89"/>
      <c r="B43" s="90" t="s">
        <v>109</v>
      </c>
      <c r="C43" s="91">
        <v>12.579884345357188</v>
      </c>
      <c r="D43" s="109">
        <v>114623</v>
      </c>
      <c r="E43" s="110">
        <v>114149</v>
      </c>
      <c r="F43" s="110">
        <v>113533</v>
      </c>
      <c r="G43" s="110">
        <v>109176</v>
      </c>
      <c r="H43" s="111">
        <v>109800</v>
      </c>
      <c r="I43" s="109">
        <v>4823</v>
      </c>
      <c r="J43" s="112">
        <v>4.3925318761384338</v>
      </c>
      <c r="K43"/>
      <c r="L43"/>
      <c r="M43"/>
      <c r="N43"/>
      <c r="O43"/>
      <c r="P43"/>
    </row>
    <row r="44" spans="1:16" ht="18" customHeight="1" x14ac:dyDescent="0.2">
      <c r="A44" s="92" t="s">
        <v>123</v>
      </c>
      <c r="B44" s="70"/>
      <c r="C44" s="71"/>
      <c r="D44" s="195"/>
      <c r="E44" s="196"/>
      <c r="F44" s="196"/>
      <c r="G44" s="196"/>
      <c r="H44" s="201"/>
      <c r="I44" s="284"/>
      <c r="J44" s="285"/>
      <c r="K44"/>
      <c r="L44"/>
      <c r="M44"/>
      <c r="N44"/>
      <c r="O44"/>
      <c r="P44"/>
    </row>
    <row r="45" spans="1:16" ht="17.100000000000001" customHeight="1" x14ac:dyDescent="0.2">
      <c r="A45" s="77" t="s">
        <v>96</v>
      </c>
      <c r="B45" s="78"/>
      <c r="C45" s="79">
        <v>100</v>
      </c>
      <c r="D45" s="81">
        <v>7593190</v>
      </c>
      <c r="E45" s="80">
        <v>7631853</v>
      </c>
      <c r="F45" s="80">
        <v>7672578</v>
      </c>
      <c r="G45" s="80">
        <v>7545137</v>
      </c>
      <c r="H45" s="106">
        <v>7627821</v>
      </c>
      <c r="I45" s="81">
        <v>-34631</v>
      </c>
      <c r="J45" s="82">
        <v>-0.45400908070601026</v>
      </c>
      <c r="K45"/>
      <c r="L45"/>
      <c r="M45"/>
      <c r="N45"/>
      <c r="O45"/>
      <c r="P45"/>
    </row>
    <row r="46" spans="1:16" ht="14.45" customHeight="1" x14ac:dyDescent="0.2">
      <c r="A46" s="86" t="s">
        <v>97</v>
      </c>
      <c r="B46" s="85" t="s">
        <v>98</v>
      </c>
      <c r="C46" s="79">
        <v>44.267824195101134</v>
      </c>
      <c r="D46" s="81">
        <v>3361340</v>
      </c>
      <c r="E46" s="80">
        <v>3378408</v>
      </c>
      <c r="F46" s="80">
        <v>3381740</v>
      </c>
      <c r="G46" s="80">
        <v>3319405</v>
      </c>
      <c r="H46" s="106">
        <v>3351195</v>
      </c>
      <c r="I46" s="81">
        <v>10145</v>
      </c>
      <c r="J46" s="82">
        <v>0.30272783290736588</v>
      </c>
      <c r="K46"/>
      <c r="L46"/>
      <c r="M46"/>
      <c r="N46"/>
      <c r="O46"/>
      <c r="P46"/>
    </row>
    <row r="47" spans="1:16" ht="14.45" customHeight="1" x14ac:dyDescent="0.2">
      <c r="A47" s="86"/>
      <c r="B47" s="85" t="s">
        <v>99</v>
      </c>
      <c r="C47" s="79">
        <v>55.732175804898866</v>
      </c>
      <c r="D47" s="81">
        <v>4231850</v>
      </c>
      <c r="E47" s="80">
        <v>4253445</v>
      </c>
      <c r="F47" s="80">
        <v>4290838</v>
      </c>
      <c r="G47" s="80">
        <v>4225732</v>
      </c>
      <c r="H47" s="106">
        <v>4276626</v>
      </c>
      <c r="I47" s="81">
        <v>-44776</v>
      </c>
      <c r="J47" s="82">
        <v>-1.0469935879359102</v>
      </c>
      <c r="K47"/>
      <c r="L47"/>
      <c r="M47"/>
      <c r="N47"/>
      <c r="O47"/>
      <c r="P47"/>
    </row>
    <row r="48" spans="1:16" ht="14.45" customHeight="1" x14ac:dyDescent="0.2">
      <c r="A48" s="84" t="s">
        <v>97</v>
      </c>
      <c r="B48" s="87" t="s">
        <v>100</v>
      </c>
      <c r="C48" s="79">
        <v>18.759994152655207</v>
      </c>
      <c r="D48" s="81">
        <v>1424482</v>
      </c>
      <c r="E48" s="80">
        <v>1433730</v>
      </c>
      <c r="F48" s="80">
        <v>1481602</v>
      </c>
      <c r="G48" s="80">
        <v>1415845</v>
      </c>
      <c r="H48" s="106">
        <v>1443326</v>
      </c>
      <c r="I48" s="81">
        <v>-18844</v>
      </c>
      <c r="J48" s="82">
        <v>-1.3055955480605212</v>
      </c>
      <c r="K48"/>
      <c r="L48"/>
      <c r="M48"/>
      <c r="N48"/>
      <c r="O48"/>
      <c r="P48"/>
    </row>
    <row r="49" spans="1:16" ht="14.45" customHeight="1" x14ac:dyDescent="0.2">
      <c r="A49" s="84"/>
      <c r="B49" s="87" t="s">
        <v>101</v>
      </c>
      <c r="C49" s="79">
        <v>46.858500840885057</v>
      </c>
      <c r="D49" s="81">
        <v>3558055</v>
      </c>
      <c r="E49" s="80">
        <v>3575912</v>
      </c>
      <c r="F49" s="80">
        <v>3575534</v>
      </c>
      <c r="G49" s="80">
        <v>3538800</v>
      </c>
      <c r="H49" s="106">
        <v>3577794</v>
      </c>
      <c r="I49" s="81">
        <v>-19739</v>
      </c>
      <c r="J49" s="82">
        <v>-0.55170867858797912</v>
      </c>
      <c r="K49"/>
      <c r="L49"/>
      <c r="M49"/>
      <c r="N49"/>
      <c r="O49"/>
      <c r="P49"/>
    </row>
    <row r="50" spans="1:16" ht="14.45" customHeight="1" x14ac:dyDescent="0.2">
      <c r="A50" s="84"/>
      <c r="B50" s="87" t="s">
        <v>102</v>
      </c>
      <c r="C50" s="79">
        <v>16.880415214159004</v>
      </c>
      <c r="D50" s="81">
        <v>1281762</v>
      </c>
      <c r="E50" s="80">
        <v>1295752</v>
      </c>
      <c r="F50" s="80">
        <v>1304417</v>
      </c>
      <c r="G50" s="80">
        <v>1303459</v>
      </c>
      <c r="H50" s="106">
        <v>1316651</v>
      </c>
      <c r="I50" s="81">
        <v>-34889</v>
      </c>
      <c r="J50" s="82">
        <v>-2.649828997965292</v>
      </c>
      <c r="K50"/>
      <c r="L50"/>
      <c r="M50"/>
      <c r="N50"/>
      <c r="O50"/>
      <c r="P50"/>
    </row>
    <row r="51" spans="1:16" ht="14.45" customHeight="1" x14ac:dyDescent="0.2">
      <c r="A51" s="86"/>
      <c r="B51" s="87" t="s">
        <v>103</v>
      </c>
      <c r="C51" s="79">
        <v>17.50101077412787</v>
      </c>
      <c r="D51" s="81">
        <v>1328885</v>
      </c>
      <c r="E51" s="80">
        <v>1326445</v>
      </c>
      <c r="F51" s="80">
        <v>1311006</v>
      </c>
      <c r="G51" s="80">
        <v>1287022</v>
      </c>
      <c r="H51" s="106">
        <v>1290041</v>
      </c>
      <c r="I51" s="81">
        <v>38844</v>
      </c>
      <c r="J51" s="82">
        <v>3.0110670901157404</v>
      </c>
      <c r="K51"/>
      <c r="L51"/>
      <c r="M51"/>
      <c r="N51"/>
      <c r="O51"/>
      <c r="P51"/>
    </row>
    <row r="52" spans="1:16" ht="14.45" customHeight="1" x14ac:dyDescent="0.2">
      <c r="A52" s="86"/>
      <c r="B52" s="87" t="s">
        <v>104</v>
      </c>
      <c r="C52" s="79">
        <v>2.5369969670191317</v>
      </c>
      <c r="D52" s="81">
        <v>192639</v>
      </c>
      <c r="E52" s="80">
        <v>196199</v>
      </c>
      <c r="F52" s="80">
        <v>195109</v>
      </c>
      <c r="G52" s="80">
        <v>194181</v>
      </c>
      <c r="H52" s="106">
        <v>166580</v>
      </c>
      <c r="I52" s="81">
        <v>26059</v>
      </c>
      <c r="J52" s="82">
        <v>15.643534638011767</v>
      </c>
      <c r="K52"/>
      <c r="L52"/>
      <c r="M52"/>
      <c r="N52"/>
      <c r="O52"/>
      <c r="P52"/>
    </row>
    <row r="53" spans="1:16" ht="14.45" customHeight="1" x14ac:dyDescent="0.2">
      <c r="A53" s="86" t="s">
        <v>105</v>
      </c>
      <c r="B53" s="85" t="s">
        <v>108</v>
      </c>
      <c r="C53" s="79">
        <v>82.854452476495382</v>
      </c>
      <c r="D53" s="81">
        <v>6291296</v>
      </c>
      <c r="E53" s="80">
        <v>6328409</v>
      </c>
      <c r="F53" s="80">
        <v>6366721</v>
      </c>
      <c r="G53" s="80">
        <v>6269193</v>
      </c>
      <c r="H53" s="106">
        <v>6349915</v>
      </c>
      <c r="I53" s="81">
        <v>-58619</v>
      </c>
      <c r="J53" s="82">
        <v>-0.92314621534303998</v>
      </c>
      <c r="K53"/>
      <c r="L53"/>
      <c r="M53"/>
      <c r="N53"/>
      <c r="O53"/>
      <c r="P53"/>
    </row>
    <row r="54" spans="1:16" ht="14.45" customHeight="1" x14ac:dyDescent="0.2">
      <c r="A54" s="89"/>
      <c r="B54" s="90" t="s">
        <v>109</v>
      </c>
      <c r="C54" s="91">
        <v>17.145521184113658</v>
      </c>
      <c r="D54" s="109">
        <v>1301892</v>
      </c>
      <c r="E54" s="110">
        <v>1303442</v>
      </c>
      <c r="F54" s="110">
        <v>1305854</v>
      </c>
      <c r="G54" s="110">
        <v>1275939</v>
      </c>
      <c r="H54" s="111">
        <v>1277899</v>
      </c>
      <c r="I54" s="109">
        <v>23993</v>
      </c>
      <c r="J54" s="112">
        <v>1.8775349225564775</v>
      </c>
      <c r="K54"/>
      <c r="L54"/>
      <c r="M54"/>
      <c r="N54"/>
      <c r="O54"/>
      <c r="P54"/>
    </row>
    <row r="55" spans="1:16" ht="18" customHeight="1" x14ac:dyDescent="0.2">
      <c r="A55" s="69" t="s">
        <v>177</v>
      </c>
      <c r="B55" s="70"/>
      <c r="C55" s="93"/>
      <c r="D55" s="81"/>
      <c r="E55" s="80"/>
      <c r="F55" s="80"/>
      <c r="G55" s="80"/>
      <c r="H55" s="106"/>
      <c r="I55" s="103"/>
      <c r="J55" s="104"/>
      <c r="K55"/>
      <c r="L55"/>
      <c r="M55"/>
      <c r="N55"/>
      <c r="O55"/>
      <c r="P55"/>
    </row>
    <row r="56" spans="1:16" ht="17.100000000000001" customHeight="1" x14ac:dyDescent="0.2">
      <c r="A56" s="77" t="s">
        <v>96</v>
      </c>
      <c r="B56" s="78"/>
      <c r="C56" s="79">
        <v>100</v>
      </c>
      <c r="D56" s="81">
        <v>4408</v>
      </c>
      <c r="E56" s="80">
        <v>4495</v>
      </c>
      <c r="F56" s="80">
        <v>4446</v>
      </c>
      <c r="G56" s="80">
        <v>4324</v>
      </c>
      <c r="H56" s="106">
        <v>4313</v>
      </c>
      <c r="I56" s="81">
        <v>95</v>
      </c>
      <c r="J56" s="82">
        <v>2.2026431718061672</v>
      </c>
      <c r="K56"/>
      <c r="L56"/>
      <c r="M56"/>
      <c r="N56"/>
      <c r="O56"/>
      <c r="P56"/>
    </row>
    <row r="57" spans="1:16" ht="14.45" customHeight="1" x14ac:dyDescent="0.2">
      <c r="A57" s="86" t="s">
        <v>97</v>
      </c>
      <c r="B57" s="85" t="s">
        <v>98</v>
      </c>
      <c r="C57" s="79">
        <v>47.844827586206897</v>
      </c>
      <c r="D57" s="81">
        <v>2109</v>
      </c>
      <c r="E57" s="80">
        <v>2150</v>
      </c>
      <c r="F57" s="80">
        <v>2115</v>
      </c>
      <c r="G57" s="80">
        <v>2048</v>
      </c>
      <c r="H57" s="106">
        <v>2059</v>
      </c>
      <c r="I57" s="81">
        <v>50</v>
      </c>
      <c r="J57" s="82">
        <v>2.4283632831471587</v>
      </c>
      <c r="K57"/>
      <c r="L57"/>
      <c r="M57"/>
      <c r="N57"/>
      <c r="O57"/>
      <c r="P57"/>
    </row>
    <row r="58" spans="1:16" ht="14.45" customHeight="1" x14ac:dyDescent="0.2">
      <c r="A58" s="86"/>
      <c r="B58" s="85" t="s">
        <v>99</v>
      </c>
      <c r="C58" s="79">
        <v>52.155172413793103</v>
      </c>
      <c r="D58" s="81">
        <v>2299</v>
      </c>
      <c r="E58" s="80">
        <v>2345</v>
      </c>
      <c r="F58" s="80">
        <v>2331</v>
      </c>
      <c r="G58" s="80">
        <v>2276</v>
      </c>
      <c r="H58" s="106">
        <v>2254</v>
      </c>
      <c r="I58" s="81">
        <v>45</v>
      </c>
      <c r="J58" s="82">
        <v>1.9964507542147294</v>
      </c>
      <c r="K58"/>
      <c r="L58"/>
      <c r="M58"/>
      <c r="N58"/>
      <c r="O58"/>
      <c r="P58"/>
    </row>
    <row r="59" spans="1:16" ht="14.45" customHeight="1" x14ac:dyDescent="0.2">
      <c r="A59" s="84" t="s">
        <v>97</v>
      </c>
      <c r="B59" s="87" t="s">
        <v>100</v>
      </c>
      <c r="C59" s="79">
        <v>11.842105263157896</v>
      </c>
      <c r="D59" s="81">
        <v>522</v>
      </c>
      <c r="E59" s="80">
        <v>553</v>
      </c>
      <c r="F59" s="80">
        <v>531</v>
      </c>
      <c r="G59" s="80">
        <v>471</v>
      </c>
      <c r="H59" s="106">
        <v>483</v>
      </c>
      <c r="I59" s="81">
        <v>39</v>
      </c>
      <c r="J59" s="82">
        <v>8.0745341614906838</v>
      </c>
      <c r="K59"/>
      <c r="L59"/>
      <c r="M59"/>
      <c r="N59"/>
      <c r="O59"/>
      <c r="P59"/>
    </row>
    <row r="60" spans="1:16" ht="14.45" customHeight="1" x14ac:dyDescent="0.2">
      <c r="A60" s="84"/>
      <c r="B60" s="87" t="s">
        <v>101</v>
      </c>
      <c r="C60" s="79">
        <v>38.294010889292196</v>
      </c>
      <c r="D60" s="81">
        <v>1688</v>
      </c>
      <c r="E60" s="80">
        <v>1686</v>
      </c>
      <c r="F60" s="80">
        <v>1688</v>
      </c>
      <c r="G60" s="80">
        <v>1652</v>
      </c>
      <c r="H60" s="106">
        <v>1632</v>
      </c>
      <c r="I60" s="81">
        <v>56</v>
      </c>
      <c r="J60" s="82">
        <v>3.4313725490196076</v>
      </c>
      <c r="K60"/>
      <c r="L60"/>
      <c r="M60"/>
      <c r="N60"/>
      <c r="O60"/>
      <c r="P60"/>
    </row>
    <row r="61" spans="1:16" ht="14.45" customHeight="1" x14ac:dyDescent="0.2">
      <c r="A61" s="84"/>
      <c r="B61" s="87" t="s">
        <v>102</v>
      </c>
      <c r="C61" s="79">
        <v>20.258620689655171</v>
      </c>
      <c r="D61" s="81">
        <v>893</v>
      </c>
      <c r="E61" s="80">
        <v>915</v>
      </c>
      <c r="F61" s="80">
        <v>912</v>
      </c>
      <c r="G61" s="80">
        <v>955</v>
      </c>
      <c r="H61" s="106">
        <v>931</v>
      </c>
      <c r="I61" s="81">
        <v>-38</v>
      </c>
      <c r="J61" s="82">
        <v>-4.0816326530612246</v>
      </c>
      <c r="K61"/>
      <c r="L61"/>
      <c r="M61"/>
      <c r="N61"/>
      <c r="O61"/>
      <c r="P61"/>
    </row>
    <row r="62" spans="1:16" ht="14.45" customHeight="1" x14ac:dyDescent="0.2">
      <c r="A62" s="86"/>
      <c r="B62" s="87" t="s">
        <v>103</v>
      </c>
      <c r="C62" s="79">
        <v>29.605263157894736</v>
      </c>
      <c r="D62" s="81">
        <v>1305</v>
      </c>
      <c r="E62" s="80">
        <v>1341</v>
      </c>
      <c r="F62" s="80">
        <v>1315</v>
      </c>
      <c r="G62" s="80">
        <v>1246</v>
      </c>
      <c r="H62" s="106">
        <v>1267</v>
      </c>
      <c r="I62" s="81">
        <v>38</v>
      </c>
      <c r="J62" s="82">
        <v>2.9992107340173639</v>
      </c>
      <c r="K62"/>
      <c r="L62"/>
      <c r="M62"/>
      <c r="N62"/>
      <c r="O62"/>
      <c r="P62"/>
    </row>
    <row r="63" spans="1:16" ht="14.45" customHeight="1" x14ac:dyDescent="0.2">
      <c r="A63" s="86"/>
      <c r="B63" s="87" t="s">
        <v>104</v>
      </c>
      <c r="C63" s="79">
        <v>5.0362976406533573</v>
      </c>
      <c r="D63" s="81">
        <v>222</v>
      </c>
      <c r="E63" s="80">
        <v>228</v>
      </c>
      <c r="F63" s="80">
        <v>224</v>
      </c>
      <c r="G63" s="80">
        <v>207</v>
      </c>
      <c r="H63" s="106">
        <v>192</v>
      </c>
      <c r="I63" s="81">
        <v>30</v>
      </c>
      <c r="J63" s="82">
        <v>15.625</v>
      </c>
      <c r="K63"/>
      <c r="L63"/>
      <c r="M63"/>
      <c r="N63"/>
      <c r="O63"/>
      <c r="P63"/>
    </row>
    <row r="64" spans="1:16" ht="14.45" customHeight="1" x14ac:dyDescent="0.2">
      <c r="A64" s="86" t="s">
        <v>105</v>
      </c>
      <c r="B64" s="85" t="s">
        <v>108</v>
      </c>
      <c r="C64" s="79">
        <v>94.600725952813065</v>
      </c>
      <c r="D64" s="81">
        <v>4170</v>
      </c>
      <c r="E64" s="80">
        <v>4270</v>
      </c>
      <c r="F64" s="80">
        <v>4217</v>
      </c>
      <c r="G64" s="80">
        <v>4098</v>
      </c>
      <c r="H64" s="106">
        <v>4101</v>
      </c>
      <c r="I64" s="81">
        <v>69</v>
      </c>
      <c r="J64" s="82">
        <v>1.6825164594001463</v>
      </c>
      <c r="K64"/>
      <c r="L64"/>
      <c r="M64"/>
      <c r="N64"/>
      <c r="O64"/>
      <c r="P64"/>
    </row>
    <row r="65" spans="1:16" ht="14.45" customHeight="1" x14ac:dyDescent="0.2">
      <c r="A65" s="89"/>
      <c r="B65" s="90" t="s">
        <v>109</v>
      </c>
      <c r="C65" s="91">
        <v>5.3992740471869327</v>
      </c>
      <c r="D65" s="109">
        <v>238</v>
      </c>
      <c r="E65" s="110">
        <v>225</v>
      </c>
      <c r="F65" s="110">
        <v>229</v>
      </c>
      <c r="G65" s="110">
        <v>226</v>
      </c>
      <c r="H65" s="111">
        <v>212</v>
      </c>
      <c r="I65" s="109">
        <v>26</v>
      </c>
      <c r="J65" s="112">
        <v>12.264150943396226</v>
      </c>
      <c r="K65"/>
      <c r="L65"/>
      <c r="M65"/>
      <c r="N65"/>
      <c r="O65"/>
      <c r="P65"/>
    </row>
    <row r="66" spans="1:16" s="114" customFormat="1" ht="11.25" customHeight="1" x14ac:dyDescent="0.15">
      <c r="J66" s="115" t="s">
        <v>35</v>
      </c>
    </row>
    <row r="67" spans="1:16" s="114" customFormat="1" ht="12.75" customHeight="1" x14ac:dyDescent="0.15">
      <c r="A67" s="114" t="s">
        <v>114</v>
      </c>
      <c r="B67" s="113"/>
      <c r="C67" s="113"/>
      <c r="D67" s="116"/>
      <c r="E67" s="113"/>
      <c r="F67" s="113"/>
      <c r="G67" s="113"/>
      <c r="H67" s="113"/>
      <c r="I67" s="113"/>
      <c r="J67" s="113"/>
    </row>
    <row r="68" spans="1:16" s="87" customFormat="1" ht="21" customHeight="1" x14ac:dyDescent="0.2">
      <c r="A68" s="117" t="s">
        <v>178</v>
      </c>
      <c r="B68" s="118"/>
      <c r="C68" s="118"/>
      <c r="D68" s="118"/>
      <c r="E68" s="118"/>
      <c r="F68" s="118"/>
      <c r="G68" s="118"/>
      <c r="H68" s="118"/>
      <c r="I68" s="118"/>
      <c r="J68" s="118"/>
    </row>
    <row r="69" spans="1:16" s="87" customFormat="1" ht="12.75" customHeight="1" x14ac:dyDescent="0.2">
      <c r="A69" s="117"/>
      <c r="B69" s="118"/>
      <c r="C69" s="118"/>
      <c r="D69" s="118"/>
      <c r="E69" s="118"/>
      <c r="F69" s="118"/>
      <c r="G69" s="118"/>
      <c r="H69" s="118"/>
      <c r="I69" s="118"/>
      <c r="J69" s="118"/>
    </row>
    <row r="70" spans="1:16" s="87" customFormat="1" ht="12.75" customHeight="1" x14ac:dyDescent="0.2"/>
    <row r="71" spans="1:16" ht="12.75" customHeight="1" x14ac:dyDescent="0.2">
      <c r="C71" s="54"/>
      <c r="D71" s="54"/>
      <c r="E71" s="54"/>
      <c r="F71" s="54"/>
      <c r="G71" s="54"/>
      <c r="H71" s="54"/>
      <c r="I71" s="54"/>
      <c r="J71" s="54"/>
    </row>
    <row r="72" spans="1:16" ht="12.75" customHeight="1" x14ac:dyDescent="0.2">
      <c r="C72" s="54"/>
      <c r="D72" s="54"/>
      <c r="E72" s="54"/>
      <c r="F72" s="54"/>
      <c r="G72" s="54"/>
      <c r="H72" s="54"/>
      <c r="I72" s="54"/>
      <c r="J72" s="54"/>
    </row>
    <row r="73" spans="1:16" ht="15.95" customHeight="1" x14ac:dyDescent="0.2">
      <c r="C73" s="54"/>
      <c r="D73" s="54"/>
      <c r="E73" s="54"/>
      <c r="F73" s="54"/>
      <c r="G73" s="54"/>
      <c r="H73" s="54"/>
      <c r="I73" s="54"/>
      <c r="J73" s="54"/>
    </row>
    <row r="74" spans="1:16" ht="15.95" customHeight="1" x14ac:dyDescent="0.2">
      <c r="C74" s="54"/>
      <c r="D74" s="54"/>
      <c r="E74" s="54"/>
      <c r="F74" s="54"/>
      <c r="G74" s="54"/>
      <c r="H74" s="54"/>
      <c r="I74" s="54"/>
      <c r="J74" s="54"/>
    </row>
    <row r="75" spans="1:16" ht="15.95" customHeight="1" x14ac:dyDescent="0.2">
      <c r="C75" s="54"/>
      <c r="D75" s="54"/>
      <c r="E75" s="54"/>
      <c r="F75" s="54"/>
      <c r="G75" s="54"/>
      <c r="H75" s="54"/>
      <c r="I75" s="54"/>
      <c r="J75" s="54"/>
    </row>
    <row r="76" spans="1:16" ht="15.95" customHeight="1" x14ac:dyDescent="0.2">
      <c r="C76" s="54"/>
      <c r="D76" s="54"/>
      <c r="E76" s="54"/>
      <c r="F76" s="54"/>
      <c r="G76" s="54"/>
      <c r="H76" s="54"/>
      <c r="I76" s="54"/>
      <c r="J76" s="54"/>
    </row>
    <row r="77" spans="1:16" ht="15.95" customHeight="1" x14ac:dyDescent="0.2">
      <c r="C77" s="54"/>
      <c r="D77" s="54"/>
      <c r="E77" s="54"/>
      <c r="F77" s="54"/>
      <c r="G77" s="54"/>
      <c r="H77" s="54"/>
      <c r="I77" s="54"/>
      <c r="J77" s="54"/>
    </row>
    <row r="78" spans="1:16" ht="15.95" customHeight="1" x14ac:dyDescent="0.2">
      <c r="C78" s="54"/>
      <c r="D78" s="54"/>
      <c r="E78" s="54"/>
      <c r="F78" s="54"/>
      <c r="G78" s="54"/>
      <c r="H78" s="54"/>
      <c r="I78" s="54"/>
      <c r="J78" s="54"/>
    </row>
    <row r="79" spans="1:16" ht="15.95" customHeight="1" x14ac:dyDescent="0.2">
      <c r="C79" s="54"/>
      <c r="D79" s="54"/>
      <c r="E79" s="54"/>
      <c r="F79" s="54"/>
      <c r="G79" s="54"/>
      <c r="H79" s="54"/>
      <c r="I79" s="54"/>
      <c r="J79" s="54"/>
    </row>
    <row r="80" spans="1:16" ht="15.95" customHeight="1" x14ac:dyDescent="0.2">
      <c r="C80" s="54"/>
      <c r="D80" s="54"/>
      <c r="E80" s="54"/>
      <c r="F80" s="54"/>
      <c r="G80" s="54"/>
      <c r="H80" s="54"/>
      <c r="I80" s="54"/>
      <c r="J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38C3-A96A-442F-A2DA-CC8D1B83D22C}">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4" customWidth="1"/>
    <col min="4" max="4" width="25.85546875" style="54" customWidth="1"/>
    <col min="5" max="5" width="6.7109375" style="88" customWidth="1"/>
    <col min="6" max="11" width="9.7109375" style="121" customWidth="1"/>
    <col min="12" max="12" width="9.7109375" style="122" customWidth="1"/>
    <col min="13" max="13" width="9.7109375" style="54" customWidth="1"/>
    <col min="14" max="16384" width="8.85546875" style="54"/>
  </cols>
  <sheetData>
    <row r="1" spans="1:17" customFormat="1" ht="36.75" customHeight="1" x14ac:dyDescent="0.2">
      <c r="A1" s="33"/>
      <c r="B1" s="33"/>
      <c r="C1" s="33"/>
      <c r="D1" s="34"/>
      <c r="E1" s="203"/>
      <c r="F1" s="34"/>
      <c r="G1" s="34"/>
      <c r="H1" s="34"/>
      <c r="I1" s="34"/>
      <c r="J1" s="34"/>
      <c r="K1" s="34"/>
      <c r="L1" s="35" t="s">
        <v>38</v>
      </c>
    </row>
    <row r="2" spans="1:17" customFormat="1" ht="11.25" customHeight="1" x14ac:dyDescent="0.2">
      <c r="A2" s="36"/>
      <c r="B2" s="36"/>
      <c r="C2" s="36"/>
      <c r="D2" s="37"/>
      <c r="E2" s="205"/>
      <c r="F2" s="37"/>
      <c r="G2" s="37"/>
      <c r="H2" s="37"/>
      <c r="I2" s="37"/>
      <c r="J2" s="37"/>
      <c r="K2" s="37"/>
      <c r="L2" s="37"/>
    </row>
    <row r="3" spans="1:17" s="40" customFormat="1" ht="20.100000000000001" customHeight="1" x14ac:dyDescent="0.2">
      <c r="A3" s="39" t="s">
        <v>326</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7"/>
      <c r="L5" s="207"/>
    </row>
    <row r="6" spans="1:17" s="40" customFormat="1" ht="11.25" customHeight="1" x14ac:dyDescent="0.2">
      <c r="A6" s="187"/>
      <c r="B6" s="187"/>
      <c r="C6" s="187"/>
      <c r="D6" s="187"/>
      <c r="E6" s="187"/>
      <c r="F6" s="187"/>
      <c r="G6" s="187"/>
      <c r="H6" s="187"/>
      <c r="I6" s="187"/>
      <c r="J6" s="187"/>
      <c r="K6" s="187"/>
      <c r="L6" s="187"/>
    </row>
    <row r="7" spans="1:17" customFormat="1" ht="12" customHeight="1" x14ac:dyDescent="0.2">
      <c r="A7" s="46" t="s">
        <v>85</v>
      </c>
      <c r="B7" s="47"/>
      <c r="C7" s="47"/>
      <c r="D7" s="47"/>
      <c r="E7" s="48" t="s">
        <v>86</v>
      </c>
      <c r="F7" s="49" t="s">
        <v>325</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4460</v>
      </c>
      <c r="G11" s="80">
        <v>4519</v>
      </c>
      <c r="H11" s="80">
        <v>4477</v>
      </c>
      <c r="I11" s="80">
        <v>4345</v>
      </c>
      <c r="J11" s="106">
        <v>4349</v>
      </c>
      <c r="K11" s="80">
        <v>111</v>
      </c>
      <c r="L11" s="82">
        <v>2.552310876063463</v>
      </c>
    </row>
    <row r="12" spans="1:17" ht="24" customHeight="1" x14ac:dyDescent="0.2">
      <c r="A12" s="213" t="s">
        <v>180</v>
      </c>
      <c r="B12" s="214"/>
      <c r="C12" s="214"/>
      <c r="D12" s="215"/>
      <c r="E12" s="79">
        <v>47.55605381165919</v>
      </c>
      <c r="F12" s="81">
        <v>2121</v>
      </c>
      <c r="G12" s="80">
        <v>2172</v>
      </c>
      <c r="H12" s="80">
        <v>2148</v>
      </c>
      <c r="I12" s="80">
        <v>2075</v>
      </c>
      <c r="J12" s="106">
        <v>2092</v>
      </c>
      <c r="K12" s="80">
        <v>29</v>
      </c>
      <c r="L12" s="82">
        <v>1.3862332695984703</v>
      </c>
    </row>
    <row r="13" spans="1:17" ht="15" customHeight="1" x14ac:dyDescent="0.2">
      <c r="A13" s="86"/>
      <c r="B13" s="216" t="s">
        <v>99</v>
      </c>
      <c r="C13" s="216"/>
      <c r="E13" s="79">
        <v>52.44394618834081</v>
      </c>
      <c r="F13" s="81">
        <v>2339</v>
      </c>
      <c r="G13" s="80">
        <v>2347</v>
      </c>
      <c r="H13" s="80">
        <v>2329</v>
      </c>
      <c r="I13" s="80">
        <v>2270</v>
      </c>
      <c r="J13" s="106">
        <v>2257</v>
      </c>
      <c r="K13" s="80">
        <v>82</v>
      </c>
      <c r="L13" s="82">
        <v>3.6331413380593709</v>
      </c>
    </row>
    <row r="14" spans="1:17" ht="22.5" customHeight="1" x14ac:dyDescent="0.2">
      <c r="A14" s="213" t="s">
        <v>181</v>
      </c>
      <c r="B14" s="214"/>
      <c r="C14" s="214"/>
      <c r="D14" s="215"/>
      <c r="E14" s="79">
        <v>15</v>
      </c>
      <c r="F14" s="81">
        <v>669</v>
      </c>
      <c r="G14" s="80">
        <v>684</v>
      </c>
      <c r="H14" s="80">
        <v>651</v>
      </c>
      <c r="I14" s="80">
        <v>599</v>
      </c>
      <c r="J14" s="106">
        <v>618</v>
      </c>
      <c r="K14" s="80">
        <v>51</v>
      </c>
      <c r="L14" s="82">
        <v>8.2524271844660202</v>
      </c>
    </row>
    <row r="15" spans="1:17" ht="15" customHeight="1" x14ac:dyDescent="0.2">
      <c r="A15" s="86"/>
      <c r="B15" s="85"/>
      <c r="C15" s="54" t="s">
        <v>98</v>
      </c>
      <c r="E15" s="79">
        <v>43.946188340807176</v>
      </c>
      <c r="F15" s="81">
        <v>294</v>
      </c>
      <c r="G15" s="80">
        <v>306</v>
      </c>
      <c r="H15" s="80">
        <v>306</v>
      </c>
      <c r="I15" s="80">
        <v>291</v>
      </c>
      <c r="J15" s="106">
        <v>290</v>
      </c>
      <c r="K15" s="80">
        <v>4</v>
      </c>
      <c r="L15" s="82">
        <v>1.3793103448275863</v>
      </c>
    </row>
    <row r="16" spans="1:17" ht="15" customHeight="1" x14ac:dyDescent="0.2">
      <c r="A16" s="86"/>
      <c r="B16" s="85"/>
      <c r="C16" s="54" t="s">
        <v>99</v>
      </c>
      <c r="E16" s="79">
        <v>56.053811659192824</v>
      </c>
      <c r="F16" s="81">
        <v>375</v>
      </c>
      <c r="G16" s="80">
        <v>378</v>
      </c>
      <c r="H16" s="80">
        <v>345</v>
      </c>
      <c r="I16" s="80">
        <v>308</v>
      </c>
      <c r="J16" s="106">
        <v>328</v>
      </c>
      <c r="K16" s="80">
        <v>47</v>
      </c>
      <c r="L16" s="82">
        <v>14.329268292682928</v>
      </c>
    </row>
    <row r="17" spans="1:12" ht="15" customHeight="1" x14ac:dyDescent="0.2">
      <c r="A17" s="86"/>
      <c r="B17" s="87" t="s">
        <v>101</v>
      </c>
      <c r="E17" s="79">
        <v>36.72645739910314</v>
      </c>
      <c r="F17" s="81">
        <v>1638</v>
      </c>
      <c r="G17" s="80">
        <v>1652</v>
      </c>
      <c r="H17" s="80">
        <v>1670</v>
      </c>
      <c r="I17" s="80">
        <v>1607</v>
      </c>
      <c r="J17" s="106">
        <v>1589</v>
      </c>
      <c r="K17" s="80">
        <v>49</v>
      </c>
      <c r="L17" s="82">
        <v>3.0837004405286343</v>
      </c>
    </row>
    <row r="18" spans="1:12" ht="15" customHeight="1" x14ac:dyDescent="0.2">
      <c r="A18" s="86"/>
      <c r="B18" s="85"/>
      <c r="C18" s="54" t="s">
        <v>98</v>
      </c>
      <c r="E18" s="79">
        <v>45.299145299145302</v>
      </c>
      <c r="F18" s="81">
        <v>742</v>
      </c>
      <c r="G18" s="80">
        <v>755</v>
      </c>
      <c r="H18" s="80">
        <v>742</v>
      </c>
      <c r="I18" s="80">
        <v>685</v>
      </c>
      <c r="J18" s="106">
        <v>699</v>
      </c>
      <c r="K18" s="80">
        <v>43</v>
      </c>
      <c r="L18" s="82">
        <v>6.1516452074391985</v>
      </c>
    </row>
    <row r="19" spans="1:12" ht="15" customHeight="1" x14ac:dyDescent="0.2">
      <c r="A19" s="86"/>
      <c r="B19" s="85"/>
      <c r="C19" s="54" t="s">
        <v>99</v>
      </c>
      <c r="E19" s="79">
        <v>54.700854700854698</v>
      </c>
      <c r="F19" s="81">
        <v>896</v>
      </c>
      <c r="G19" s="80">
        <v>897</v>
      </c>
      <c r="H19" s="80">
        <v>928</v>
      </c>
      <c r="I19" s="80">
        <v>922</v>
      </c>
      <c r="J19" s="106">
        <v>890</v>
      </c>
      <c r="K19" s="80">
        <v>6</v>
      </c>
      <c r="L19" s="82">
        <v>0.6741573033707865</v>
      </c>
    </row>
    <row r="20" spans="1:12" ht="15" customHeight="1" x14ac:dyDescent="0.2">
      <c r="A20" s="86"/>
      <c r="B20" s="87" t="s">
        <v>102</v>
      </c>
      <c r="E20" s="79">
        <v>19.551569506726459</v>
      </c>
      <c r="F20" s="81">
        <v>872</v>
      </c>
      <c r="G20" s="80">
        <v>889</v>
      </c>
      <c r="H20" s="80">
        <v>888</v>
      </c>
      <c r="I20" s="80">
        <v>918</v>
      </c>
      <c r="J20" s="106">
        <v>916</v>
      </c>
      <c r="K20" s="80">
        <v>-44</v>
      </c>
      <c r="L20" s="82">
        <v>-4.8034934497816595</v>
      </c>
    </row>
    <row r="21" spans="1:12" ht="15" customHeight="1" x14ac:dyDescent="0.2">
      <c r="A21" s="86"/>
      <c r="B21" s="85"/>
      <c r="C21" s="54" t="s">
        <v>98</v>
      </c>
      <c r="E21" s="79">
        <v>43.0045871559633</v>
      </c>
      <c r="F21" s="81">
        <v>375</v>
      </c>
      <c r="G21" s="80">
        <v>381</v>
      </c>
      <c r="H21" s="80">
        <v>380</v>
      </c>
      <c r="I21" s="80">
        <v>404</v>
      </c>
      <c r="J21" s="106">
        <v>401</v>
      </c>
      <c r="K21" s="80">
        <v>-26</v>
      </c>
      <c r="L21" s="82">
        <v>-6.4837905236907734</v>
      </c>
    </row>
    <row r="22" spans="1:12" ht="15" customHeight="1" x14ac:dyDescent="0.2">
      <c r="A22" s="86"/>
      <c r="B22" s="85"/>
      <c r="C22" s="54" t="s">
        <v>99</v>
      </c>
      <c r="E22" s="79">
        <v>56.9954128440367</v>
      </c>
      <c r="F22" s="81">
        <v>497</v>
      </c>
      <c r="G22" s="80">
        <v>508</v>
      </c>
      <c r="H22" s="80">
        <v>508</v>
      </c>
      <c r="I22" s="80">
        <v>514</v>
      </c>
      <c r="J22" s="106">
        <v>515</v>
      </c>
      <c r="K22" s="80">
        <v>-18</v>
      </c>
      <c r="L22" s="82">
        <v>-3.4951456310679609</v>
      </c>
    </row>
    <row r="23" spans="1:12" ht="15" customHeight="1" x14ac:dyDescent="0.2">
      <c r="A23" s="86"/>
      <c r="B23" s="87" t="s">
        <v>103</v>
      </c>
      <c r="E23" s="79">
        <v>28.721973094170405</v>
      </c>
      <c r="F23" s="81">
        <v>1281</v>
      </c>
      <c r="G23" s="80">
        <v>1294</v>
      </c>
      <c r="H23" s="80">
        <v>1268</v>
      </c>
      <c r="I23" s="80">
        <v>1221</v>
      </c>
      <c r="J23" s="106">
        <v>1226</v>
      </c>
      <c r="K23" s="80">
        <v>55</v>
      </c>
      <c r="L23" s="82">
        <v>4.4861337683523654</v>
      </c>
    </row>
    <row r="24" spans="1:12" ht="15" customHeight="1" x14ac:dyDescent="0.2">
      <c r="A24" s="86"/>
      <c r="B24" s="85"/>
      <c r="C24" s="54" t="s">
        <v>98</v>
      </c>
      <c r="E24" s="79">
        <v>55.425448868071818</v>
      </c>
      <c r="F24" s="81">
        <v>710</v>
      </c>
      <c r="G24" s="80">
        <v>730</v>
      </c>
      <c r="H24" s="80">
        <v>720</v>
      </c>
      <c r="I24" s="80">
        <v>695</v>
      </c>
      <c r="J24" s="106">
        <v>702</v>
      </c>
      <c r="K24" s="80">
        <v>8</v>
      </c>
      <c r="L24" s="82">
        <v>1.1396011396011396</v>
      </c>
    </row>
    <row r="25" spans="1:12" ht="15" customHeight="1" x14ac:dyDescent="0.2">
      <c r="A25" s="86"/>
      <c r="B25" s="85"/>
      <c r="C25" s="54" t="s">
        <v>99</v>
      </c>
      <c r="E25" s="79">
        <v>44.574551131928182</v>
      </c>
      <c r="F25" s="81">
        <v>571</v>
      </c>
      <c r="G25" s="80">
        <v>564</v>
      </c>
      <c r="H25" s="80">
        <v>548</v>
      </c>
      <c r="I25" s="80">
        <v>526</v>
      </c>
      <c r="J25" s="106">
        <v>524</v>
      </c>
      <c r="K25" s="80">
        <v>47</v>
      </c>
      <c r="L25" s="82">
        <v>8.9694656488549622</v>
      </c>
    </row>
    <row r="26" spans="1:12" ht="15" customHeight="1" x14ac:dyDescent="0.2">
      <c r="A26" s="86"/>
      <c r="C26" s="87" t="s">
        <v>182</v>
      </c>
      <c r="D26" s="54" t="s">
        <v>183</v>
      </c>
      <c r="E26" s="79">
        <v>4.4843049327354256</v>
      </c>
      <c r="F26" s="81">
        <v>200</v>
      </c>
      <c r="G26" s="80">
        <v>209</v>
      </c>
      <c r="H26" s="80">
        <v>202</v>
      </c>
      <c r="I26" s="80">
        <v>190</v>
      </c>
      <c r="J26" s="106">
        <v>174</v>
      </c>
      <c r="K26" s="80">
        <v>26</v>
      </c>
      <c r="L26" s="82">
        <v>14.942528735632184</v>
      </c>
    </row>
    <row r="27" spans="1:12" ht="15" customHeight="1" x14ac:dyDescent="0.2">
      <c r="A27" s="86"/>
      <c r="B27" s="85"/>
      <c r="D27" s="217" t="s">
        <v>98</v>
      </c>
      <c r="E27" s="79">
        <v>48.5</v>
      </c>
      <c r="F27" s="81">
        <v>97</v>
      </c>
      <c r="G27" s="80">
        <v>108</v>
      </c>
      <c r="H27" s="80">
        <v>96</v>
      </c>
      <c r="I27" s="80">
        <v>91</v>
      </c>
      <c r="J27" s="106">
        <v>78</v>
      </c>
      <c r="K27" s="80">
        <v>19</v>
      </c>
      <c r="L27" s="82">
        <v>24.358974358974358</v>
      </c>
    </row>
    <row r="28" spans="1:12" ht="15" customHeight="1" x14ac:dyDescent="0.2">
      <c r="A28" s="86"/>
      <c r="B28" s="85"/>
      <c r="D28" s="217" t="s">
        <v>99</v>
      </c>
      <c r="E28" s="79">
        <v>51.5</v>
      </c>
      <c r="F28" s="81">
        <v>103</v>
      </c>
      <c r="G28" s="80">
        <v>101</v>
      </c>
      <c r="H28" s="80">
        <v>106</v>
      </c>
      <c r="I28" s="80">
        <v>99</v>
      </c>
      <c r="J28" s="106">
        <v>96</v>
      </c>
      <c r="K28" s="80">
        <v>7</v>
      </c>
      <c r="L28" s="82">
        <v>7.291666666666667</v>
      </c>
    </row>
    <row r="29" spans="1:12" ht="24" customHeight="1" x14ac:dyDescent="0.2">
      <c r="A29" s="213" t="s">
        <v>184</v>
      </c>
      <c r="B29" s="214"/>
      <c r="C29" s="214"/>
      <c r="D29" s="215"/>
      <c r="E29" s="79">
        <v>95.08968609865471</v>
      </c>
      <c r="F29" s="81">
        <v>4241</v>
      </c>
      <c r="G29" s="80">
        <v>4292</v>
      </c>
      <c r="H29" s="80">
        <v>4248</v>
      </c>
      <c r="I29" s="80">
        <v>4127</v>
      </c>
      <c r="J29" s="106">
        <v>4137</v>
      </c>
      <c r="K29" s="80">
        <v>104</v>
      </c>
      <c r="L29" s="82">
        <v>2.5138989605994682</v>
      </c>
    </row>
    <row r="30" spans="1:12" ht="15" customHeight="1" x14ac:dyDescent="0.2">
      <c r="A30" s="86"/>
      <c r="B30" s="85"/>
      <c r="C30" s="54" t="s">
        <v>98</v>
      </c>
      <c r="E30" s="79">
        <v>47.488799811365247</v>
      </c>
      <c r="F30" s="81">
        <v>2014</v>
      </c>
      <c r="G30" s="80">
        <v>2055</v>
      </c>
      <c r="H30" s="80">
        <v>2024</v>
      </c>
      <c r="I30" s="80">
        <v>1968</v>
      </c>
      <c r="J30" s="106">
        <v>1979</v>
      </c>
      <c r="K30" s="80">
        <v>35</v>
      </c>
      <c r="L30" s="82">
        <v>1.7685699848408287</v>
      </c>
    </row>
    <row r="31" spans="1:12" ht="15" customHeight="1" x14ac:dyDescent="0.2">
      <c r="A31" s="86"/>
      <c r="B31" s="85"/>
      <c r="C31" s="54" t="s">
        <v>99</v>
      </c>
      <c r="E31" s="79">
        <v>52.511200188634753</v>
      </c>
      <c r="F31" s="81">
        <v>2227</v>
      </c>
      <c r="G31" s="80">
        <v>2237</v>
      </c>
      <c r="H31" s="80">
        <v>2224</v>
      </c>
      <c r="I31" s="80">
        <v>2159</v>
      </c>
      <c r="J31" s="106">
        <v>2158</v>
      </c>
      <c r="K31" s="80">
        <v>69</v>
      </c>
      <c r="L31" s="82">
        <v>3.1974050046339202</v>
      </c>
    </row>
    <row r="32" spans="1:12" ht="15" customHeight="1" x14ac:dyDescent="0.2">
      <c r="A32" s="86"/>
      <c r="B32" s="85" t="s">
        <v>109</v>
      </c>
      <c r="E32" s="79">
        <v>4.9103139013452912</v>
      </c>
      <c r="F32" s="80">
        <v>219</v>
      </c>
      <c r="G32" s="80">
        <v>227</v>
      </c>
      <c r="H32" s="80">
        <v>229</v>
      </c>
      <c r="I32" s="80">
        <v>218</v>
      </c>
      <c r="J32" s="106">
        <v>212</v>
      </c>
      <c r="K32" s="80">
        <v>7</v>
      </c>
      <c r="L32" s="82">
        <v>3.3018867924528301</v>
      </c>
    </row>
    <row r="33" spans="1:12" ht="15" customHeight="1" x14ac:dyDescent="0.2">
      <c r="A33" s="86"/>
      <c r="B33" s="85"/>
      <c r="C33" s="54" t="s">
        <v>98</v>
      </c>
      <c r="E33" s="79">
        <v>48.858447488584474</v>
      </c>
      <c r="F33" s="80">
        <v>107</v>
      </c>
      <c r="G33" s="80">
        <v>117</v>
      </c>
      <c r="H33" s="80">
        <v>124</v>
      </c>
      <c r="I33" s="80">
        <v>107</v>
      </c>
      <c r="J33" s="106">
        <v>113</v>
      </c>
      <c r="K33" s="80">
        <v>-6</v>
      </c>
      <c r="L33" s="82">
        <v>-5.3097345132743365</v>
      </c>
    </row>
    <row r="34" spans="1:12" ht="15" customHeight="1" x14ac:dyDescent="0.2">
      <c r="A34" s="86"/>
      <c r="B34" s="85"/>
      <c r="C34" s="54" t="s">
        <v>99</v>
      </c>
      <c r="E34" s="79">
        <v>51.141552511415526</v>
      </c>
      <c r="F34" s="80">
        <v>112</v>
      </c>
      <c r="G34" s="80">
        <v>110</v>
      </c>
      <c r="H34" s="80">
        <v>105</v>
      </c>
      <c r="I34" s="80">
        <v>111</v>
      </c>
      <c r="J34" s="106">
        <v>99</v>
      </c>
      <c r="K34" s="80">
        <v>13</v>
      </c>
      <c r="L34" s="82">
        <v>13.131313131313131</v>
      </c>
    </row>
    <row r="35" spans="1:12" ht="24" customHeight="1" x14ac:dyDescent="0.2">
      <c r="A35" s="213" t="s">
        <v>187</v>
      </c>
      <c r="B35" s="214"/>
      <c r="C35" s="214"/>
      <c r="D35" s="215"/>
      <c r="E35" s="79">
        <v>13.161434977578475</v>
      </c>
      <c r="F35" s="80">
        <v>587</v>
      </c>
      <c r="G35" s="80">
        <v>608</v>
      </c>
      <c r="H35" s="80">
        <v>600</v>
      </c>
      <c r="I35" s="80">
        <v>561</v>
      </c>
      <c r="J35" s="80">
        <v>555</v>
      </c>
      <c r="K35" s="286">
        <v>32</v>
      </c>
      <c r="L35" s="287">
        <v>5.7657657657657655</v>
      </c>
    </row>
    <row r="36" spans="1:12" ht="15" customHeight="1" x14ac:dyDescent="0.2">
      <c r="A36" s="86"/>
      <c r="B36" s="85"/>
      <c r="C36" s="54" t="s">
        <v>98</v>
      </c>
      <c r="E36" s="79">
        <v>46.678023850085182</v>
      </c>
      <c r="F36" s="80">
        <v>274</v>
      </c>
      <c r="G36" s="80">
        <v>295</v>
      </c>
      <c r="H36" s="80">
        <v>288</v>
      </c>
      <c r="I36" s="80">
        <v>270</v>
      </c>
      <c r="J36" s="80">
        <v>267</v>
      </c>
      <c r="K36" s="286">
        <v>7</v>
      </c>
      <c r="L36" s="82">
        <v>2.6217228464419478</v>
      </c>
    </row>
    <row r="37" spans="1:12" ht="15" customHeight="1" x14ac:dyDescent="0.2">
      <c r="A37" s="86"/>
      <c r="B37" s="85"/>
      <c r="C37" s="54" t="s">
        <v>99</v>
      </c>
      <c r="E37" s="79">
        <v>53.321976149914818</v>
      </c>
      <c r="F37" s="80">
        <v>313</v>
      </c>
      <c r="G37" s="80">
        <v>313</v>
      </c>
      <c r="H37" s="80">
        <v>312</v>
      </c>
      <c r="I37" s="80">
        <v>291</v>
      </c>
      <c r="J37" s="106">
        <v>288</v>
      </c>
      <c r="K37" s="80">
        <v>25</v>
      </c>
      <c r="L37" s="82">
        <v>8.6805555555555554</v>
      </c>
    </row>
    <row r="38" spans="1:12" ht="15" customHeight="1" x14ac:dyDescent="0.2">
      <c r="A38" s="86"/>
      <c r="B38" s="85" t="s">
        <v>327</v>
      </c>
      <c r="E38" s="79">
        <v>64.529147982062781</v>
      </c>
      <c r="F38" s="80">
        <v>2878</v>
      </c>
      <c r="G38" s="80">
        <v>2917</v>
      </c>
      <c r="H38" s="80">
        <v>2878</v>
      </c>
      <c r="I38" s="80">
        <v>2837</v>
      </c>
      <c r="J38" s="106">
        <v>2818</v>
      </c>
      <c r="K38" s="80">
        <v>60</v>
      </c>
      <c r="L38" s="82">
        <v>2.1291696238466997</v>
      </c>
    </row>
    <row r="39" spans="1:12" ht="15" customHeight="1" x14ac:dyDescent="0.2">
      <c r="A39" s="86"/>
      <c r="B39" s="85"/>
      <c r="C39" s="54" t="s">
        <v>98</v>
      </c>
      <c r="E39" s="79">
        <v>48.575399583043783</v>
      </c>
      <c r="F39" s="81">
        <v>1398</v>
      </c>
      <c r="G39" s="80">
        <v>1422</v>
      </c>
      <c r="H39" s="80">
        <v>1396</v>
      </c>
      <c r="I39" s="80">
        <v>1375</v>
      </c>
      <c r="J39" s="106">
        <v>1374</v>
      </c>
      <c r="K39" s="80">
        <v>24</v>
      </c>
      <c r="L39" s="82">
        <v>1.7467248908296944</v>
      </c>
    </row>
    <row r="40" spans="1:12" ht="15" customHeight="1" x14ac:dyDescent="0.2">
      <c r="A40" s="86"/>
      <c r="B40" s="85"/>
      <c r="C40" s="54" t="s">
        <v>99</v>
      </c>
      <c r="E40" s="79">
        <v>51.424600416956217</v>
      </c>
      <c r="F40" s="81">
        <v>1480</v>
      </c>
      <c r="G40" s="80">
        <v>1495</v>
      </c>
      <c r="H40" s="80">
        <v>1482</v>
      </c>
      <c r="I40" s="80">
        <v>1462</v>
      </c>
      <c r="J40" s="106">
        <v>1444</v>
      </c>
      <c r="K40" s="80">
        <v>36</v>
      </c>
      <c r="L40" s="82">
        <v>2.4930747922437675</v>
      </c>
    </row>
    <row r="41" spans="1:12" ht="15" customHeight="1" x14ac:dyDescent="0.2">
      <c r="A41" s="86"/>
      <c r="B41" s="54" t="s">
        <v>548</v>
      </c>
      <c r="E41" s="79">
        <v>8.8340807174887885</v>
      </c>
      <c r="F41" s="81">
        <v>394</v>
      </c>
      <c r="G41" s="80">
        <v>385</v>
      </c>
      <c r="H41" s="80">
        <v>390</v>
      </c>
      <c r="I41" s="80">
        <v>377</v>
      </c>
      <c r="J41" s="106">
        <v>371</v>
      </c>
      <c r="K41" s="80">
        <v>23</v>
      </c>
      <c r="L41" s="82">
        <v>6.1994609164420487</v>
      </c>
    </row>
    <row r="42" spans="1:12" ht="15" customHeight="1" x14ac:dyDescent="0.2">
      <c r="A42" s="86"/>
      <c r="B42" s="85"/>
      <c r="C42" s="54" t="s">
        <v>98</v>
      </c>
      <c r="E42" s="79">
        <v>43.654822335025379</v>
      </c>
      <c r="F42" s="81">
        <v>172</v>
      </c>
      <c r="G42" s="80">
        <v>170</v>
      </c>
      <c r="H42" s="80">
        <v>172</v>
      </c>
      <c r="I42" s="80">
        <v>162</v>
      </c>
      <c r="J42" s="106">
        <v>160</v>
      </c>
      <c r="K42" s="80">
        <v>12</v>
      </c>
      <c r="L42" s="82">
        <v>7.5</v>
      </c>
    </row>
    <row r="43" spans="1:12" ht="15" customHeight="1" x14ac:dyDescent="0.2">
      <c r="A43" s="86"/>
      <c r="B43" s="85"/>
      <c r="C43" s="54" t="s">
        <v>99</v>
      </c>
      <c r="E43" s="79">
        <v>56.345177664974621</v>
      </c>
      <c r="F43" s="81">
        <v>222</v>
      </c>
      <c r="G43" s="80">
        <v>215</v>
      </c>
      <c r="H43" s="80">
        <v>218</v>
      </c>
      <c r="I43" s="80">
        <v>215</v>
      </c>
      <c r="J43" s="106">
        <v>211</v>
      </c>
      <c r="K43" s="80">
        <v>11</v>
      </c>
      <c r="L43" s="82">
        <v>5.2132701421800949</v>
      </c>
    </row>
    <row r="44" spans="1:12" ht="15" customHeight="1" x14ac:dyDescent="0.2">
      <c r="A44" s="86"/>
      <c r="B44" s="85" t="s">
        <v>200</v>
      </c>
      <c r="E44" s="79">
        <v>13.475336322869955</v>
      </c>
      <c r="F44" s="81">
        <v>601</v>
      </c>
      <c r="G44" s="80">
        <v>609</v>
      </c>
      <c r="H44" s="80">
        <v>609</v>
      </c>
      <c r="I44" s="80">
        <v>570</v>
      </c>
      <c r="J44" s="106">
        <v>605</v>
      </c>
      <c r="K44" s="80">
        <v>-4</v>
      </c>
      <c r="L44" s="82">
        <v>-0.66115702479338845</v>
      </c>
    </row>
    <row r="45" spans="1:12" ht="15" customHeight="1" x14ac:dyDescent="0.2">
      <c r="A45" s="86"/>
      <c r="B45" s="85"/>
      <c r="C45" s="54" t="s">
        <v>98</v>
      </c>
      <c r="E45" s="79">
        <v>46.089850249584025</v>
      </c>
      <c r="F45" s="81">
        <v>277</v>
      </c>
      <c r="G45" s="80">
        <v>285</v>
      </c>
      <c r="H45" s="80">
        <v>292</v>
      </c>
      <c r="I45" s="80">
        <v>268</v>
      </c>
      <c r="J45" s="106">
        <v>291</v>
      </c>
      <c r="K45" s="80">
        <v>-14</v>
      </c>
      <c r="L45" s="82">
        <v>-4.8109965635738829</v>
      </c>
    </row>
    <row r="46" spans="1:12" ht="15" customHeight="1" x14ac:dyDescent="0.2">
      <c r="A46" s="89"/>
      <c r="B46" s="90"/>
      <c r="C46" s="132" t="s">
        <v>99</v>
      </c>
      <c r="D46" s="132"/>
      <c r="E46" s="91">
        <v>53.910149750415975</v>
      </c>
      <c r="F46" s="109">
        <v>324</v>
      </c>
      <c r="G46" s="110">
        <v>324</v>
      </c>
      <c r="H46" s="110">
        <v>317</v>
      </c>
      <c r="I46" s="110">
        <v>302</v>
      </c>
      <c r="J46" s="111">
        <v>314</v>
      </c>
      <c r="K46" s="110">
        <v>10</v>
      </c>
      <c r="L46" s="112">
        <v>3.1847133757961785</v>
      </c>
    </row>
    <row r="47" spans="1:12" s="114" customFormat="1" ht="11.25" customHeight="1" x14ac:dyDescent="0.15">
      <c r="L47" s="115" t="s">
        <v>35</v>
      </c>
    </row>
    <row r="48" spans="1:12" s="114" customFormat="1" ht="12.75" customHeight="1" x14ac:dyDescent="0.2">
      <c r="A48" s="114" t="s">
        <v>201</v>
      </c>
      <c r="B48" s="87"/>
      <c r="C48" s="87"/>
      <c r="D48" s="87"/>
      <c r="E48" s="87"/>
      <c r="F48" s="87"/>
      <c r="G48" s="87"/>
      <c r="H48" s="87"/>
      <c r="I48" s="87"/>
      <c r="J48" s="87"/>
      <c r="K48" s="87"/>
      <c r="L48" s="87"/>
    </row>
    <row r="49" spans="1:12" s="87" customFormat="1" ht="12.75" customHeight="1" x14ac:dyDescent="0.2">
      <c r="A49" s="114" t="s">
        <v>328</v>
      </c>
    </row>
    <row r="50" spans="1:12" s="87" customFormat="1" ht="12.75" customHeight="1" x14ac:dyDescent="0.2">
      <c r="A50" s="114" t="s">
        <v>329</v>
      </c>
    </row>
    <row r="51" spans="1:12" s="87" customFormat="1" ht="21" customHeight="1" x14ac:dyDescent="0.2">
      <c r="A51" s="117" t="s">
        <v>115</v>
      </c>
      <c r="B51" s="117"/>
      <c r="C51" s="117"/>
      <c r="D51" s="117"/>
      <c r="E51" s="117"/>
      <c r="F51" s="117"/>
      <c r="G51" s="117"/>
      <c r="H51" s="117"/>
      <c r="I51" s="117"/>
      <c r="J51" s="117"/>
      <c r="K51" s="117"/>
      <c r="L51" s="117"/>
    </row>
    <row r="52" spans="1:12" s="87" customFormat="1" ht="12.75" customHeight="1" x14ac:dyDescent="0.2">
      <c r="A52" s="117" t="s">
        <v>205</v>
      </c>
      <c r="B52" s="117"/>
      <c r="C52" s="117"/>
      <c r="D52" s="117"/>
      <c r="E52" s="117"/>
      <c r="F52" s="117"/>
      <c r="G52" s="117"/>
      <c r="H52" s="117"/>
      <c r="I52" s="117"/>
      <c r="J52" s="117"/>
      <c r="K52" s="117"/>
      <c r="L52" s="117"/>
    </row>
    <row r="53" spans="1:12" s="87" customFormat="1" ht="12.75" customHeight="1" x14ac:dyDescent="0.2">
      <c r="A53" s="281"/>
      <c r="B53" s="281"/>
      <c r="C53" s="281"/>
      <c r="D53" s="281"/>
      <c r="E53" s="281"/>
      <c r="F53" s="281"/>
      <c r="G53" s="281"/>
      <c r="H53" s="281"/>
      <c r="I53" s="281"/>
      <c r="J53" s="281"/>
      <c r="K53" s="281"/>
      <c r="L53" s="281"/>
    </row>
    <row r="54" spans="1:12" s="87" customFormat="1" ht="12.75" customHeight="1" x14ac:dyDescent="0.2">
      <c r="A54" s="117"/>
      <c r="B54" s="117"/>
      <c r="C54" s="117"/>
      <c r="D54" s="117"/>
      <c r="E54" s="117"/>
      <c r="F54" s="117"/>
      <c r="G54" s="117"/>
      <c r="H54" s="117"/>
      <c r="I54" s="117"/>
      <c r="J54" s="117"/>
      <c r="K54" s="117"/>
      <c r="L54" s="117"/>
    </row>
    <row r="55" spans="1:12" ht="12.75" customHeight="1" x14ac:dyDescent="0.2">
      <c r="E55" s="54"/>
      <c r="F55" s="54"/>
      <c r="G55" s="54"/>
      <c r="H55" s="54"/>
      <c r="I55" s="54"/>
      <c r="J55" s="54"/>
      <c r="K55" s="54"/>
      <c r="L55" s="54"/>
    </row>
    <row r="56" spans="1:12" ht="15.95" customHeight="1" x14ac:dyDescent="0.2">
      <c r="E56" s="54"/>
      <c r="F56" s="54"/>
      <c r="G56" s="54"/>
      <c r="H56" s="54"/>
      <c r="I56" s="54"/>
      <c r="J56" s="54"/>
      <c r="K56" s="54"/>
      <c r="L56" s="54"/>
    </row>
    <row r="57" spans="1:12" ht="15.95" customHeight="1" x14ac:dyDescent="0.2">
      <c r="E57" s="54"/>
      <c r="F57" s="54"/>
      <c r="G57" s="54"/>
      <c r="H57" s="54"/>
      <c r="I57" s="54"/>
      <c r="J57" s="54"/>
      <c r="K57" s="54"/>
      <c r="L57" s="54"/>
    </row>
    <row r="58" spans="1:12" ht="15.95" customHeight="1" x14ac:dyDescent="0.2">
      <c r="E58" s="54"/>
      <c r="F58" s="54"/>
      <c r="G58" s="54"/>
      <c r="H58" s="54"/>
      <c r="I58" s="54"/>
      <c r="J58" s="54"/>
      <c r="K58" s="54"/>
      <c r="L58" s="54"/>
    </row>
    <row r="59" spans="1:12" ht="15.95" customHeight="1" x14ac:dyDescent="0.2">
      <c r="E59" s="54"/>
      <c r="F59" s="54"/>
      <c r="G59" s="54"/>
      <c r="H59" s="54"/>
      <c r="I59" s="54"/>
      <c r="J59" s="54"/>
      <c r="K59" s="54"/>
      <c r="L59" s="54"/>
    </row>
    <row r="60" spans="1:12" ht="15.95" customHeight="1" x14ac:dyDescent="0.2">
      <c r="E60" s="54"/>
      <c r="F60" s="54"/>
      <c r="G60" s="54"/>
      <c r="H60" s="54"/>
      <c r="I60" s="54"/>
      <c r="J60" s="54"/>
      <c r="K60" s="54"/>
      <c r="L60" s="54"/>
    </row>
    <row r="61" spans="1:12" ht="15.95" customHeight="1" x14ac:dyDescent="0.2">
      <c r="E61" s="54"/>
      <c r="F61" s="54"/>
      <c r="G61" s="54"/>
      <c r="H61" s="54"/>
      <c r="I61" s="54"/>
      <c r="J61" s="54"/>
      <c r="K61" s="54"/>
      <c r="L61" s="54"/>
    </row>
    <row r="62" spans="1:12" ht="15.95" customHeight="1" x14ac:dyDescent="0.2">
      <c r="E62" s="54"/>
      <c r="F62" s="54"/>
      <c r="G62" s="54"/>
      <c r="H62" s="54"/>
      <c r="I62" s="54"/>
      <c r="J62" s="54"/>
      <c r="K62" s="54"/>
      <c r="L62" s="54"/>
    </row>
    <row r="63" spans="1:12" ht="15.95" customHeight="1" x14ac:dyDescent="0.2">
      <c r="E63" s="54"/>
      <c r="F63" s="54"/>
      <c r="G63" s="54"/>
      <c r="H63" s="54"/>
      <c r="I63" s="54"/>
      <c r="J63" s="54"/>
      <c r="K63" s="54"/>
      <c r="L63" s="54"/>
    </row>
    <row r="64" spans="1:12" ht="15.95" customHeight="1" x14ac:dyDescent="0.2">
      <c r="E64" s="54"/>
      <c r="F64" s="54"/>
      <c r="G64" s="54"/>
      <c r="H64" s="54"/>
      <c r="I64" s="54"/>
      <c r="J64" s="54"/>
      <c r="K64" s="54"/>
      <c r="L64" s="54"/>
    </row>
    <row r="65" spans="5:12" ht="15.95" customHeight="1" x14ac:dyDescent="0.2">
      <c r="E65" s="54"/>
      <c r="F65" s="54"/>
      <c r="G65" s="54"/>
      <c r="H65" s="54"/>
      <c r="I65" s="54"/>
      <c r="J65" s="54"/>
      <c r="K65" s="54"/>
      <c r="L65" s="54"/>
    </row>
    <row r="66" spans="5:12" ht="15.95" customHeight="1" x14ac:dyDescent="0.2">
      <c r="E66" s="54"/>
      <c r="F66" s="54"/>
      <c r="G66" s="54"/>
      <c r="H66" s="54"/>
      <c r="I66" s="54"/>
      <c r="J66" s="54"/>
      <c r="K66" s="54"/>
      <c r="L66" s="54"/>
    </row>
    <row r="67" spans="5:12" ht="15.95" customHeight="1" x14ac:dyDescent="0.2">
      <c r="E67" s="54"/>
      <c r="F67" s="54"/>
      <c r="G67" s="54"/>
      <c r="H67" s="54"/>
      <c r="I67" s="54"/>
      <c r="J67" s="54"/>
      <c r="K67" s="54"/>
      <c r="L67" s="54"/>
    </row>
    <row r="68" spans="5:12" ht="15.95" customHeight="1" x14ac:dyDescent="0.2">
      <c r="E68" s="54"/>
      <c r="F68" s="54"/>
      <c r="G68" s="54"/>
      <c r="H68" s="54"/>
      <c r="I68" s="54"/>
      <c r="J68" s="54"/>
      <c r="K68" s="54"/>
      <c r="L68" s="54"/>
    </row>
    <row r="69" spans="5:12" ht="15.95" customHeight="1" x14ac:dyDescent="0.2">
      <c r="E69" s="54"/>
      <c r="F69" s="54"/>
      <c r="G69" s="54"/>
      <c r="H69" s="54"/>
      <c r="I69" s="54"/>
      <c r="J69" s="54"/>
      <c r="K69" s="54"/>
      <c r="L69" s="54"/>
    </row>
    <row r="70" spans="5:12" ht="15.95" customHeight="1" x14ac:dyDescent="0.2">
      <c r="E70" s="54"/>
      <c r="F70" s="54"/>
      <c r="G70" s="54"/>
      <c r="H70" s="54"/>
      <c r="I70" s="54"/>
      <c r="J70" s="54"/>
      <c r="K70" s="54"/>
      <c r="L70" s="54"/>
    </row>
    <row r="71" spans="5:12" ht="15.95" customHeight="1" x14ac:dyDescent="0.2">
      <c r="E71" s="54"/>
      <c r="F71" s="54"/>
      <c r="G71" s="54"/>
      <c r="H71" s="54"/>
      <c r="I71" s="54"/>
      <c r="J71" s="54"/>
      <c r="K71" s="54"/>
      <c r="L71" s="54"/>
    </row>
    <row r="72" spans="5:12" ht="15.95" customHeight="1" x14ac:dyDescent="0.2">
      <c r="E72" s="54"/>
      <c r="F72" s="54"/>
      <c r="G72" s="54"/>
      <c r="H72" s="54"/>
      <c r="I72" s="54"/>
      <c r="J72" s="54"/>
      <c r="K72" s="54"/>
      <c r="L72" s="54"/>
    </row>
    <row r="73" spans="5:12" ht="15.95" customHeight="1" x14ac:dyDescent="0.2">
      <c r="E73" s="54"/>
      <c r="F73" s="54"/>
      <c r="G73" s="54"/>
      <c r="H73" s="54"/>
      <c r="I73" s="54"/>
      <c r="J73" s="54"/>
      <c r="K73" s="54"/>
      <c r="L73" s="54"/>
    </row>
    <row r="74" spans="5:12" ht="15.95" customHeight="1" x14ac:dyDescent="0.2">
      <c r="E74" s="54"/>
      <c r="F74" s="54"/>
      <c r="G74" s="54"/>
      <c r="H74" s="54"/>
      <c r="I74" s="54"/>
      <c r="J74" s="54"/>
      <c r="K74" s="54"/>
      <c r="L74" s="54"/>
    </row>
    <row r="75" spans="5:12" ht="15.95" customHeight="1" x14ac:dyDescent="0.2">
      <c r="E75" s="54"/>
      <c r="F75" s="54"/>
      <c r="G75" s="54"/>
      <c r="H75" s="54"/>
      <c r="I75" s="54"/>
      <c r="J75" s="54"/>
      <c r="K75" s="54"/>
      <c r="L75" s="54"/>
    </row>
    <row r="76" spans="5:12" ht="15.95" customHeight="1" x14ac:dyDescent="0.2">
      <c r="E76" s="54"/>
      <c r="F76" s="54"/>
      <c r="G76" s="54"/>
      <c r="H76" s="54"/>
      <c r="I76" s="54"/>
      <c r="J76" s="54"/>
      <c r="K76" s="54"/>
      <c r="L76" s="54"/>
    </row>
    <row r="77" spans="5:12" ht="15.95" customHeight="1" x14ac:dyDescent="0.2">
      <c r="E77" s="54"/>
      <c r="F77" s="54"/>
      <c r="G77" s="54"/>
      <c r="H77" s="54"/>
      <c r="I77" s="54"/>
      <c r="J77" s="54"/>
      <c r="K77" s="54"/>
      <c r="L77" s="54"/>
    </row>
    <row r="78" spans="5:12" ht="15.95" customHeight="1" x14ac:dyDescent="0.2">
      <c r="E78" s="54"/>
      <c r="F78" s="54"/>
      <c r="G78" s="54"/>
      <c r="H78" s="54"/>
      <c r="I78" s="54"/>
      <c r="J78" s="54"/>
      <c r="K78" s="54"/>
      <c r="L78" s="54"/>
    </row>
    <row r="79" spans="5:12" ht="15.95" customHeight="1" x14ac:dyDescent="0.2">
      <c r="E79" s="54"/>
      <c r="F79" s="54"/>
      <c r="G79" s="54"/>
      <c r="H79" s="54"/>
      <c r="I79" s="54"/>
      <c r="J79" s="54"/>
      <c r="K79" s="54"/>
      <c r="L79" s="54"/>
    </row>
    <row r="80" spans="5:12" ht="15.95" customHeight="1" x14ac:dyDescent="0.2">
      <c r="E80" s="54"/>
      <c r="F80" s="54"/>
      <c r="G80" s="54"/>
      <c r="H80" s="54"/>
      <c r="I80" s="54"/>
      <c r="J80" s="54"/>
      <c r="K80" s="54"/>
      <c r="L80" s="54"/>
    </row>
    <row r="81" spans="5:12" ht="15.95" customHeight="1" x14ac:dyDescent="0.2">
      <c r="E81" s="54"/>
      <c r="F81" s="54"/>
      <c r="G81" s="54"/>
      <c r="H81" s="54"/>
      <c r="I81" s="54"/>
      <c r="J81" s="54"/>
      <c r="K81" s="54"/>
      <c r="L81" s="54"/>
    </row>
    <row r="82" spans="5:12" ht="15.95" customHeight="1" x14ac:dyDescent="0.2">
      <c r="E82" s="54"/>
      <c r="F82" s="54"/>
      <c r="G82" s="54"/>
      <c r="H82" s="54"/>
      <c r="I82" s="54"/>
      <c r="J82" s="54"/>
      <c r="K82" s="54"/>
      <c r="L82" s="54"/>
    </row>
    <row r="83" spans="5:12" ht="15.95" customHeight="1" x14ac:dyDescent="0.2">
      <c r="E83" s="54"/>
      <c r="F83" s="54"/>
      <c r="G83" s="54"/>
      <c r="H83" s="54"/>
      <c r="I83" s="54"/>
      <c r="J83" s="54"/>
      <c r="K83" s="54"/>
      <c r="L83" s="54"/>
    </row>
    <row r="84" spans="5:12" ht="15.95" customHeight="1" x14ac:dyDescent="0.2">
      <c r="E84" s="54"/>
      <c r="F84" s="54"/>
      <c r="G84" s="54"/>
      <c r="H84" s="54"/>
      <c r="I84" s="54"/>
      <c r="J84" s="54"/>
      <c r="K84" s="54"/>
      <c r="L84" s="54"/>
    </row>
    <row r="85" spans="5:12" ht="15.95" customHeight="1" x14ac:dyDescent="0.2">
      <c r="E85" s="54"/>
      <c r="F85" s="54"/>
      <c r="G85" s="54"/>
      <c r="H85" s="54"/>
      <c r="I85" s="54"/>
      <c r="J85" s="54"/>
      <c r="K85" s="54"/>
      <c r="L85" s="54"/>
    </row>
    <row r="86" spans="5:12" ht="15.95" customHeight="1" x14ac:dyDescent="0.2">
      <c r="E86" s="54"/>
      <c r="F86" s="54"/>
      <c r="G86" s="54"/>
      <c r="H86" s="54"/>
      <c r="I86" s="54"/>
      <c r="J86" s="54"/>
      <c r="K86" s="54"/>
      <c r="L86" s="54"/>
    </row>
    <row r="87" spans="5:12" ht="15.95" customHeight="1" x14ac:dyDescent="0.2">
      <c r="E87" s="54"/>
      <c r="F87" s="54"/>
      <c r="G87" s="54"/>
      <c r="H87" s="54"/>
      <c r="I87" s="54"/>
      <c r="J87" s="54"/>
      <c r="K87" s="54"/>
      <c r="L87" s="54"/>
    </row>
    <row r="88" spans="5:12" ht="15.95" customHeight="1" x14ac:dyDescent="0.2">
      <c r="E88" s="54"/>
      <c r="F88" s="54"/>
      <c r="G88" s="54"/>
      <c r="H88" s="54"/>
      <c r="I88" s="54"/>
      <c r="J88" s="54"/>
      <c r="K88" s="54"/>
      <c r="L88" s="54"/>
    </row>
    <row r="89" spans="5:12" ht="15.95" customHeight="1" x14ac:dyDescent="0.2">
      <c r="E89" s="54"/>
      <c r="F89" s="54"/>
      <c r="G89" s="54"/>
      <c r="H89" s="54"/>
      <c r="I89" s="54"/>
      <c r="J89" s="54"/>
      <c r="K89" s="54"/>
      <c r="L89" s="54"/>
    </row>
    <row r="90" spans="5:12" ht="15.95" customHeight="1" x14ac:dyDescent="0.2">
      <c r="E90" s="54"/>
      <c r="F90" s="54"/>
      <c r="G90" s="54"/>
      <c r="H90" s="54"/>
      <c r="I90" s="54"/>
      <c r="J90" s="54"/>
      <c r="K90" s="54"/>
      <c r="L90" s="54"/>
    </row>
    <row r="91" spans="5:12" ht="15.95" customHeight="1" x14ac:dyDescent="0.2">
      <c r="E91" s="54"/>
      <c r="F91" s="54"/>
      <c r="G91" s="54"/>
      <c r="H91" s="54"/>
      <c r="I91" s="54"/>
      <c r="J91" s="54"/>
      <c r="K91" s="54"/>
      <c r="L91" s="54"/>
    </row>
    <row r="92" spans="5:12" ht="15.95" customHeight="1" x14ac:dyDescent="0.2">
      <c r="E92" s="54"/>
      <c r="F92" s="54"/>
      <c r="G92" s="54"/>
      <c r="H92" s="54"/>
      <c r="I92" s="54"/>
      <c r="J92" s="54"/>
      <c r="K92" s="54"/>
      <c r="L92" s="54"/>
    </row>
    <row r="93" spans="5:12" ht="15.95" customHeight="1" x14ac:dyDescent="0.2">
      <c r="E93" s="54"/>
      <c r="F93" s="54"/>
      <c r="G93" s="54"/>
      <c r="H93" s="54"/>
      <c r="I93" s="54"/>
      <c r="J93" s="54"/>
      <c r="K93" s="54"/>
      <c r="L93" s="54"/>
    </row>
    <row r="94" spans="5:12" ht="15.95" customHeight="1" x14ac:dyDescent="0.2">
      <c r="E94" s="54"/>
      <c r="F94" s="54"/>
      <c r="G94" s="54"/>
      <c r="H94" s="54"/>
      <c r="I94" s="54"/>
      <c r="J94" s="54"/>
      <c r="K94" s="54"/>
      <c r="L94" s="54"/>
    </row>
    <row r="95" spans="5:12" ht="15.95" customHeight="1" x14ac:dyDescent="0.2">
      <c r="E95" s="54"/>
      <c r="F95" s="54"/>
      <c r="G95" s="54"/>
      <c r="H95" s="54"/>
      <c r="I95" s="54"/>
      <c r="J95" s="54"/>
      <c r="K95" s="54"/>
      <c r="L95" s="54"/>
    </row>
    <row r="96" spans="5:12" ht="15.95" customHeight="1" x14ac:dyDescent="0.2">
      <c r="E96" s="54"/>
      <c r="F96" s="54"/>
      <c r="G96" s="54"/>
      <c r="H96" s="54"/>
      <c r="I96" s="54"/>
      <c r="J96" s="54"/>
      <c r="K96" s="54"/>
      <c r="L96" s="54"/>
    </row>
    <row r="97" spans="5:12" ht="15.95" customHeight="1" x14ac:dyDescent="0.2">
      <c r="E97" s="54"/>
      <c r="F97" s="54"/>
      <c r="G97" s="54"/>
      <c r="H97" s="54"/>
      <c r="I97" s="54"/>
      <c r="J97" s="54"/>
      <c r="K97" s="54"/>
      <c r="L97" s="54"/>
    </row>
    <row r="98" spans="5:12" ht="15.95" customHeight="1" x14ac:dyDescent="0.2">
      <c r="E98" s="54"/>
      <c r="F98" s="54"/>
      <c r="G98" s="54"/>
      <c r="H98" s="54"/>
      <c r="I98" s="54"/>
      <c r="J98" s="54"/>
      <c r="K98" s="54"/>
      <c r="L98" s="54"/>
    </row>
    <row r="99" spans="5:12" ht="15.95" customHeight="1" x14ac:dyDescent="0.2">
      <c r="E99" s="54"/>
      <c r="F99" s="54"/>
      <c r="G99" s="54"/>
      <c r="H99" s="54"/>
      <c r="I99" s="54"/>
      <c r="J99" s="54"/>
      <c r="K99" s="54"/>
      <c r="L99" s="54"/>
    </row>
    <row r="100" spans="5:12" ht="15.95" customHeight="1" x14ac:dyDescent="0.2">
      <c r="E100" s="54"/>
      <c r="F100" s="54"/>
      <c r="G100" s="54"/>
      <c r="H100" s="54"/>
      <c r="I100" s="54"/>
      <c r="J100" s="54"/>
      <c r="K100" s="54"/>
      <c r="L100" s="54"/>
    </row>
    <row r="101" spans="5:12" ht="15.95" customHeight="1" x14ac:dyDescent="0.2">
      <c r="E101" s="54"/>
      <c r="F101" s="54"/>
      <c r="G101" s="54"/>
      <c r="H101" s="54"/>
      <c r="I101" s="54"/>
      <c r="J101" s="54"/>
      <c r="K101" s="54"/>
      <c r="L101" s="54"/>
    </row>
    <row r="102" spans="5:12" ht="15.95" customHeight="1" x14ac:dyDescent="0.2">
      <c r="E102" s="54"/>
      <c r="F102" s="54"/>
      <c r="G102" s="54"/>
      <c r="H102" s="54"/>
      <c r="I102" s="54"/>
      <c r="J102" s="54"/>
      <c r="K102" s="54"/>
      <c r="L102" s="54"/>
    </row>
    <row r="103" spans="5:12" ht="15.95" customHeight="1" x14ac:dyDescent="0.2">
      <c r="E103" s="54"/>
      <c r="F103" s="54"/>
      <c r="G103" s="54"/>
      <c r="H103" s="54"/>
      <c r="I103" s="54"/>
      <c r="J103" s="54"/>
      <c r="K103" s="54"/>
      <c r="L103" s="54"/>
    </row>
    <row r="104" spans="5:12" ht="15.95" customHeight="1" x14ac:dyDescent="0.2">
      <c r="E104" s="54"/>
      <c r="F104" s="54"/>
      <c r="G104" s="54"/>
      <c r="H104" s="54"/>
      <c r="I104" s="54"/>
      <c r="J104" s="54"/>
      <c r="K104" s="54"/>
      <c r="L104" s="54"/>
    </row>
    <row r="105" spans="5:12" ht="15.95" customHeight="1" x14ac:dyDescent="0.2">
      <c r="E105" s="54"/>
      <c r="F105" s="54"/>
      <c r="G105" s="54"/>
      <c r="H105" s="54"/>
      <c r="I105" s="54"/>
      <c r="J105" s="54"/>
      <c r="K105" s="54"/>
      <c r="L105" s="54"/>
    </row>
    <row r="106" spans="5:12" ht="15.95" customHeight="1" x14ac:dyDescent="0.2">
      <c r="E106" s="54"/>
      <c r="F106" s="54"/>
      <c r="G106" s="54"/>
      <c r="H106" s="54"/>
      <c r="I106" s="54"/>
      <c r="J106" s="54"/>
      <c r="K106" s="54"/>
      <c r="L106" s="54"/>
    </row>
    <row r="107" spans="5:12" ht="15.95" customHeight="1" x14ac:dyDescent="0.2">
      <c r="E107" s="54"/>
      <c r="F107" s="54"/>
      <c r="G107" s="54"/>
      <c r="H107" s="54"/>
      <c r="I107" s="54"/>
      <c r="J107" s="54"/>
      <c r="K107" s="54"/>
      <c r="L107" s="54"/>
    </row>
    <row r="108" spans="5:12" ht="15.95" customHeight="1" x14ac:dyDescent="0.2">
      <c r="E108" s="54"/>
      <c r="F108" s="54"/>
      <c r="G108" s="54"/>
      <c r="H108" s="54"/>
      <c r="I108" s="54"/>
      <c r="J108" s="54"/>
      <c r="K108" s="54"/>
      <c r="L108" s="54"/>
    </row>
    <row r="109" spans="5:12" ht="15.95" customHeight="1" x14ac:dyDescent="0.2">
      <c r="E109" s="54"/>
      <c r="F109" s="54"/>
      <c r="G109" s="54"/>
      <c r="H109" s="54"/>
      <c r="I109" s="54"/>
      <c r="J109" s="54"/>
      <c r="K109" s="54"/>
      <c r="L109" s="54"/>
    </row>
    <row r="110" spans="5:12" ht="15.95" customHeight="1" x14ac:dyDescent="0.2">
      <c r="E110" s="54"/>
      <c r="F110" s="54"/>
      <c r="G110" s="54"/>
      <c r="H110" s="54"/>
      <c r="I110" s="54"/>
      <c r="J110" s="54"/>
      <c r="K110" s="54"/>
      <c r="L110" s="54"/>
    </row>
    <row r="111" spans="5:12" ht="15.95" customHeight="1" x14ac:dyDescent="0.2">
      <c r="E111" s="54"/>
      <c r="F111" s="54"/>
      <c r="G111" s="54"/>
      <c r="H111" s="54"/>
      <c r="I111" s="54"/>
      <c r="J111" s="54"/>
      <c r="K111" s="54"/>
      <c r="L111" s="54"/>
    </row>
    <row r="112" spans="5:12" ht="15.95" customHeight="1" x14ac:dyDescent="0.2">
      <c r="E112" s="54"/>
      <c r="F112" s="54"/>
      <c r="G112" s="54"/>
      <c r="H112" s="54"/>
      <c r="I112" s="54"/>
      <c r="J112" s="54"/>
      <c r="K112" s="54"/>
      <c r="L112" s="54"/>
    </row>
    <row r="113" spans="5:12" ht="15.95" customHeight="1" x14ac:dyDescent="0.2">
      <c r="E113" s="54"/>
      <c r="F113" s="54"/>
      <c r="G113" s="54"/>
      <c r="H113" s="54"/>
      <c r="I113" s="54"/>
      <c r="J113" s="54"/>
      <c r="K113" s="54"/>
      <c r="L113" s="54"/>
    </row>
    <row r="114" spans="5:12" ht="15.95" customHeight="1" x14ac:dyDescent="0.2">
      <c r="E114" s="54"/>
      <c r="F114" s="54"/>
      <c r="G114" s="54"/>
      <c r="H114" s="54"/>
      <c r="I114" s="54"/>
      <c r="J114" s="54"/>
      <c r="K114" s="54"/>
      <c r="L114" s="54"/>
    </row>
    <row r="115" spans="5:12" ht="15.95" customHeight="1" x14ac:dyDescent="0.2">
      <c r="E115" s="54"/>
      <c r="F115" s="54"/>
      <c r="G115" s="54"/>
      <c r="H115" s="54"/>
      <c r="I115" s="54"/>
      <c r="J115" s="54"/>
      <c r="K115" s="54"/>
      <c r="L115" s="54"/>
    </row>
    <row r="116" spans="5:12" ht="15.95" customHeight="1" x14ac:dyDescent="0.2">
      <c r="E116" s="54"/>
      <c r="F116" s="54"/>
      <c r="G116" s="54"/>
      <c r="H116" s="54"/>
      <c r="I116" s="54"/>
      <c r="J116" s="54"/>
      <c r="K116" s="54"/>
      <c r="L116" s="54"/>
    </row>
    <row r="117" spans="5:12" ht="15.95" customHeight="1" x14ac:dyDescent="0.2">
      <c r="E117" s="54"/>
      <c r="F117" s="54"/>
      <c r="G117" s="54"/>
      <c r="H117" s="54"/>
      <c r="I117" s="54"/>
      <c r="J117" s="54"/>
      <c r="K117" s="54"/>
      <c r="L117" s="54"/>
    </row>
    <row r="118" spans="5:12" ht="15.95" customHeight="1" x14ac:dyDescent="0.2">
      <c r="E118" s="54"/>
      <c r="F118" s="54"/>
      <c r="G118" s="54"/>
      <c r="H118" s="54"/>
      <c r="I118" s="54"/>
      <c r="J118" s="54"/>
      <c r="K118" s="54"/>
      <c r="L118" s="54"/>
    </row>
    <row r="119" spans="5:12" ht="15.95" customHeight="1" x14ac:dyDescent="0.2">
      <c r="E119" s="54"/>
      <c r="F119" s="54"/>
      <c r="G119" s="54"/>
      <c r="H119" s="54"/>
      <c r="I119" s="54"/>
      <c r="J119" s="54"/>
      <c r="K119" s="54"/>
      <c r="L119" s="54"/>
    </row>
    <row r="120" spans="5:12" ht="15.95" customHeight="1" x14ac:dyDescent="0.2">
      <c r="E120" s="54"/>
      <c r="F120" s="54"/>
      <c r="G120" s="54"/>
      <c r="H120" s="54"/>
      <c r="I120" s="54"/>
      <c r="J120" s="54"/>
      <c r="K120" s="54"/>
      <c r="L120" s="54"/>
    </row>
    <row r="121" spans="5:12" ht="15.95" customHeight="1" x14ac:dyDescent="0.2">
      <c r="E121" s="54"/>
      <c r="F121" s="54"/>
      <c r="G121" s="54"/>
      <c r="H121" s="54"/>
      <c r="I121" s="54"/>
      <c r="J121" s="54"/>
      <c r="K121" s="54"/>
      <c r="L121" s="54"/>
    </row>
    <row r="122" spans="5:12" ht="15.95" customHeight="1" x14ac:dyDescent="0.2">
      <c r="E122" s="54"/>
      <c r="F122" s="54"/>
      <c r="G122" s="54"/>
      <c r="H122" s="54"/>
      <c r="I122" s="54"/>
      <c r="J122" s="54"/>
      <c r="K122" s="54"/>
      <c r="L122" s="54"/>
    </row>
    <row r="123" spans="5:12" ht="15.95" customHeight="1" x14ac:dyDescent="0.2">
      <c r="E123" s="54"/>
      <c r="F123" s="54"/>
      <c r="G123" s="54"/>
      <c r="H123" s="54"/>
      <c r="I123" s="54"/>
      <c r="J123" s="54"/>
      <c r="K123" s="54"/>
      <c r="L123" s="54"/>
    </row>
    <row r="124" spans="5:12" ht="15.95" customHeight="1" x14ac:dyDescent="0.2">
      <c r="E124" s="54"/>
      <c r="F124" s="54"/>
      <c r="G124" s="54"/>
      <c r="H124" s="54"/>
      <c r="I124" s="54"/>
      <c r="J124" s="54"/>
      <c r="K124" s="54"/>
      <c r="L124" s="54"/>
    </row>
    <row r="125" spans="5:12" ht="15.95" customHeight="1" x14ac:dyDescent="0.2">
      <c r="E125" s="54"/>
      <c r="F125" s="54"/>
      <c r="G125" s="54"/>
      <c r="H125" s="54"/>
      <c r="I125" s="54"/>
      <c r="J125" s="54"/>
      <c r="K125" s="54"/>
      <c r="L125" s="54"/>
    </row>
    <row r="126" spans="5:12" ht="15.95" customHeight="1" x14ac:dyDescent="0.2">
      <c r="E126" s="54"/>
      <c r="F126" s="54"/>
      <c r="G126" s="54"/>
      <c r="H126" s="54"/>
      <c r="I126" s="54"/>
      <c r="J126" s="54"/>
      <c r="K126" s="54"/>
      <c r="L126" s="54"/>
    </row>
    <row r="127" spans="5:12" ht="15.95" customHeight="1" x14ac:dyDescent="0.2">
      <c r="E127" s="54"/>
      <c r="F127" s="54"/>
      <c r="G127" s="54"/>
      <c r="H127" s="54"/>
      <c r="I127" s="54"/>
      <c r="J127" s="54"/>
      <c r="K127" s="54"/>
      <c r="L127" s="54"/>
    </row>
    <row r="128" spans="5:12" ht="15.95" customHeight="1" x14ac:dyDescent="0.2">
      <c r="E128" s="54"/>
      <c r="F128" s="54"/>
      <c r="G128" s="54"/>
      <c r="H128" s="54"/>
      <c r="I128" s="54"/>
      <c r="J128" s="54"/>
      <c r="K128" s="54"/>
      <c r="L128" s="54"/>
    </row>
    <row r="129" spans="5:12" ht="15.95" customHeight="1" x14ac:dyDescent="0.2">
      <c r="E129" s="54"/>
      <c r="F129" s="54"/>
      <c r="G129" s="54"/>
      <c r="H129" s="54"/>
      <c r="I129" s="54"/>
      <c r="J129" s="54"/>
      <c r="K129" s="54"/>
      <c r="L129" s="54"/>
    </row>
    <row r="130" spans="5:12" ht="15.95" customHeight="1" x14ac:dyDescent="0.2">
      <c r="E130" s="54"/>
      <c r="F130" s="54"/>
      <c r="G130" s="54"/>
      <c r="H130" s="54"/>
      <c r="I130" s="54"/>
      <c r="J130" s="54"/>
      <c r="K130" s="54"/>
      <c r="L130" s="54"/>
    </row>
    <row r="131" spans="5:12" ht="15.95" customHeight="1" x14ac:dyDescent="0.2">
      <c r="E131" s="54"/>
      <c r="F131" s="54"/>
      <c r="G131" s="54"/>
      <c r="H131" s="54"/>
      <c r="I131" s="54"/>
      <c r="J131" s="54"/>
      <c r="K131" s="54"/>
      <c r="L131" s="54"/>
    </row>
    <row r="132" spans="5:12" ht="15.95" customHeight="1" x14ac:dyDescent="0.2">
      <c r="E132" s="54"/>
      <c r="F132" s="54"/>
      <c r="G132" s="54"/>
      <c r="H132" s="54"/>
      <c r="I132" s="54"/>
      <c r="J132" s="54"/>
      <c r="K132" s="54"/>
      <c r="L132" s="54"/>
    </row>
    <row r="133" spans="5:12" ht="15.95" customHeight="1" x14ac:dyDescent="0.2">
      <c r="E133" s="54"/>
      <c r="F133" s="54"/>
      <c r="G133" s="54"/>
      <c r="H133" s="54"/>
      <c r="I133" s="54"/>
      <c r="J133" s="54"/>
      <c r="K133" s="54"/>
      <c r="L133" s="54"/>
    </row>
    <row r="134" spans="5:12" ht="15.95" customHeight="1" x14ac:dyDescent="0.2">
      <c r="E134" s="54"/>
      <c r="F134" s="54"/>
      <c r="G134" s="54"/>
      <c r="H134" s="54"/>
      <c r="I134" s="54"/>
      <c r="J134" s="54"/>
      <c r="K134" s="54"/>
      <c r="L134" s="54"/>
    </row>
    <row r="135" spans="5:12" ht="15.95" customHeight="1" x14ac:dyDescent="0.2">
      <c r="E135" s="54"/>
      <c r="F135" s="54"/>
      <c r="G135" s="54"/>
      <c r="H135" s="54"/>
      <c r="I135" s="54"/>
      <c r="J135" s="54"/>
      <c r="K135" s="54"/>
      <c r="L135" s="54"/>
    </row>
    <row r="136" spans="5:12" ht="15.95" customHeight="1" x14ac:dyDescent="0.2">
      <c r="E136" s="54"/>
      <c r="F136" s="54"/>
      <c r="G136" s="54"/>
      <c r="H136" s="54"/>
      <c r="I136" s="54"/>
      <c r="J136" s="54"/>
      <c r="K136" s="54"/>
      <c r="L136" s="54"/>
    </row>
    <row r="137" spans="5:12" ht="15.95" customHeight="1" x14ac:dyDescent="0.2">
      <c r="E137" s="54"/>
      <c r="F137" s="54"/>
      <c r="G137" s="54"/>
      <c r="H137" s="54"/>
      <c r="I137" s="54"/>
      <c r="J137" s="54"/>
      <c r="K137" s="54"/>
      <c r="L137" s="54"/>
    </row>
    <row r="138" spans="5:12" ht="15.95" customHeight="1" x14ac:dyDescent="0.2">
      <c r="E138" s="54"/>
      <c r="F138" s="54"/>
      <c r="G138" s="54"/>
      <c r="H138" s="54"/>
      <c r="I138" s="54"/>
      <c r="J138" s="54"/>
      <c r="K138" s="54"/>
      <c r="L138" s="54"/>
    </row>
    <row r="139" spans="5:12" ht="15.95" customHeight="1" x14ac:dyDescent="0.2">
      <c r="E139" s="54"/>
      <c r="F139" s="54"/>
      <c r="G139" s="54"/>
      <c r="H139" s="54"/>
      <c r="I139" s="54"/>
      <c r="J139" s="54"/>
      <c r="K139" s="54"/>
      <c r="L139" s="54"/>
    </row>
    <row r="140" spans="5:12" ht="15.95" customHeight="1" x14ac:dyDescent="0.2">
      <c r="E140" s="54"/>
      <c r="F140" s="54"/>
      <c r="G140" s="54"/>
      <c r="H140" s="54"/>
      <c r="I140" s="54"/>
      <c r="J140" s="54"/>
      <c r="K140" s="54"/>
      <c r="L140" s="54"/>
    </row>
    <row r="141" spans="5:12" ht="15.95" customHeight="1" x14ac:dyDescent="0.2">
      <c r="E141" s="54"/>
      <c r="F141" s="54"/>
      <c r="G141" s="54"/>
      <c r="H141" s="54"/>
      <c r="I141" s="54"/>
      <c r="J141" s="54"/>
      <c r="K141" s="54"/>
      <c r="L141" s="54"/>
    </row>
    <row r="142" spans="5:12" ht="15.95" customHeight="1" x14ac:dyDescent="0.2">
      <c r="E142" s="54"/>
      <c r="F142" s="54"/>
      <c r="G142" s="54"/>
      <c r="H142" s="54"/>
      <c r="I142" s="54"/>
      <c r="J142" s="54"/>
      <c r="K142" s="54"/>
      <c r="L142" s="54"/>
    </row>
    <row r="143" spans="5:12" ht="15.95" customHeight="1" x14ac:dyDescent="0.2">
      <c r="E143" s="54"/>
      <c r="F143" s="54"/>
      <c r="G143" s="54"/>
      <c r="H143" s="54"/>
      <c r="I143" s="54"/>
      <c r="J143" s="54"/>
      <c r="K143" s="54"/>
      <c r="L143" s="54"/>
    </row>
    <row r="144" spans="5:12" ht="15.95" customHeight="1" x14ac:dyDescent="0.2">
      <c r="E144" s="54"/>
      <c r="F144" s="54"/>
      <c r="G144" s="54"/>
      <c r="H144" s="54"/>
      <c r="I144" s="54"/>
      <c r="J144" s="54"/>
      <c r="K144" s="54"/>
      <c r="L144" s="54"/>
    </row>
    <row r="145" spans="5:12" ht="15.95" customHeight="1" x14ac:dyDescent="0.2">
      <c r="E145" s="54"/>
      <c r="F145" s="54"/>
      <c r="G145" s="54"/>
      <c r="H145" s="54"/>
      <c r="I145" s="54"/>
      <c r="J145" s="54"/>
      <c r="K145" s="54"/>
      <c r="L145" s="54"/>
    </row>
    <row r="146" spans="5:12" ht="15.95" customHeight="1" x14ac:dyDescent="0.2">
      <c r="E146" s="54"/>
      <c r="F146" s="54"/>
      <c r="G146" s="54"/>
      <c r="H146" s="54"/>
      <c r="I146" s="54"/>
      <c r="J146" s="54"/>
      <c r="K146" s="54"/>
      <c r="L146" s="54"/>
    </row>
    <row r="147" spans="5:12" ht="15.95" customHeight="1" x14ac:dyDescent="0.2">
      <c r="E147" s="54"/>
      <c r="F147" s="54"/>
      <c r="G147" s="54"/>
      <c r="H147" s="54"/>
      <c r="I147" s="54"/>
      <c r="J147" s="54"/>
      <c r="K147" s="54"/>
      <c r="L147" s="54"/>
    </row>
    <row r="148" spans="5:12" ht="15.95" customHeight="1" x14ac:dyDescent="0.2">
      <c r="E148" s="54"/>
      <c r="F148" s="54"/>
      <c r="G148" s="54"/>
      <c r="H148" s="54"/>
      <c r="I148" s="54"/>
      <c r="J148" s="54"/>
      <c r="K148" s="54"/>
      <c r="L148" s="54"/>
    </row>
    <row r="149" spans="5:12" ht="15.95" customHeight="1" x14ac:dyDescent="0.2">
      <c r="E149" s="54"/>
      <c r="F149" s="54"/>
      <c r="G149" s="54"/>
      <c r="H149" s="54"/>
      <c r="I149" s="54"/>
      <c r="J149" s="54"/>
      <c r="K149" s="54"/>
      <c r="L149" s="54"/>
    </row>
    <row r="150" spans="5:12" ht="15.95" customHeight="1" x14ac:dyDescent="0.2">
      <c r="E150" s="54"/>
      <c r="F150" s="54"/>
      <c r="G150" s="54"/>
      <c r="H150" s="54"/>
      <c r="I150" s="54"/>
      <c r="J150" s="54"/>
      <c r="K150" s="54"/>
      <c r="L150" s="54"/>
    </row>
    <row r="151" spans="5:12" ht="15.95" customHeight="1" x14ac:dyDescent="0.2">
      <c r="E151" s="54"/>
      <c r="F151" s="54"/>
      <c r="G151" s="54"/>
      <c r="H151" s="54"/>
      <c r="I151" s="54"/>
      <c r="J151" s="54"/>
      <c r="K151" s="54"/>
      <c r="L151" s="54"/>
    </row>
    <row r="152" spans="5:12" ht="15.95" customHeight="1" x14ac:dyDescent="0.2">
      <c r="E152" s="54"/>
      <c r="F152" s="54"/>
      <c r="G152" s="54"/>
      <c r="H152" s="54"/>
      <c r="I152" s="54"/>
      <c r="J152" s="54"/>
      <c r="K152" s="54"/>
      <c r="L152" s="54"/>
    </row>
    <row r="153" spans="5:12" ht="15.95" customHeight="1" x14ac:dyDescent="0.2">
      <c r="E153" s="54"/>
      <c r="F153" s="54"/>
      <c r="G153" s="54"/>
      <c r="H153" s="54"/>
      <c r="I153" s="54"/>
      <c r="J153" s="54"/>
      <c r="K153" s="54"/>
      <c r="L153" s="54"/>
    </row>
    <row r="154" spans="5:12" ht="15.95" customHeight="1" x14ac:dyDescent="0.2">
      <c r="E154" s="54"/>
      <c r="F154" s="54"/>
      <c r="G154" s="54"/>
      <c r="H154" s="54"/>
      <c r="I154" s="54"/>
      <c r="J154" s="54"/>
      <c r="K154" s="54"/>
      <c r="L154" s="54"/>
    </row>
    <row r="155" spans="5:12" ht="15.95" customHeight="1" x14ac:dyDescent="0.2">
      <c r="E155" s="54"/>
      <c r="F155" s="54"/>
      <c r="G155" s="54"/>
      <c r="H155" s="54"/>
      <c r="I155" s="54"/>
      <c r="J155" s="54"/>
      <c r="K155" s="54"/>
      <c r="L155" s="54"/>
    </row>
    <row r="156" spans="5:12" ht="15.95" customHeight="1" x14ac:dyDescent="0.2">
      <c r="E156" s="54"/>
      <c r="F156" s="54"/>
      <c r="G156" s="54"/>
      <c r="H156" s="54"/>
      <c r="I156" s="54"/>
      <c r="J156" s="54"/>
      <c r="K156" s="54"/>
      <c r="L156" s="54"/>
    </row>
    <row r="157" spans="5:12" ht="15.95" customHeight="1" x14ac:dyDescent="0.2">
      <c r="E157" s="54"/>
      <c r="F157" s="54"/>
      <c r="G157" s="54"/>
      <c r="H157" s="54"/>
      <c r="I157" s="54"/>
      <c r="J157" s="54"/>
      <c r="K157" s="54"/>
      <c r="L157" s="54"/>
    </row>
    <row r="158" spans="5:12" ht="15.95" customHeight="1" x14ac:dyDescent="0.2">
      <c r="E158" s="54"/>
      <c r="F158" s="54"/>
      <c r="G158" s="54"/>
      <c r="H158" s="54"/>
      <c r="I158" s="54"/>
      <c r="J158" s="54"/>
      <c r="K158" s="54"/>
      <c r="L158" s="54"/>
    </row>
    <row r="159" spans="5:12" ht="15.95" customHeight="1" x14ac:dyDescent="0.2">
      <c r="E159" s="54"/>
      <c r="F159" s="54"/>
      <c r="G159" s="54"/>
      <c r="H159" s="54"/>
      <c r="I159" s="54"/>
      <c r="J159" s="54"/>
      <c r="K159" s="54"/>
      <c r="L159" s="54"/>
    </row>
    <row r="160" spans="5:12" ht="15.95" customHeight="1" x14ac:dyDescent="0.2">
      <c r="E160" s="54"/>
      <c r="F160" s="54"/>
      <c r="G160" s="54"/>
      <c r="H160" s="54"/>
      <c r="I160" s="54"/>
      <c r="J160" s="54"/>
      <c r="K160" s="54"/>
      <c r="L160" s="54"/>
    </row>
    <row r="161" spans="5:12" ht="15.95" customHeight="1" x14ac:dyDescent="0.2">
      <c r="E161" s="54"/>
      <c r="F161" s="54"/>
      <c r="G161" s="54"/>
      <c r="H161" s="54"/>
      <c r="I161" s="54"/>
      <c r="J161" s="54"/>
      <c r="K161" s="54"/>
      <c r="L161" s="54"/>
    </row>
    <row r="162" spans="5:12" ht="15.95" customHeight="1" x14ac:dyDescent="0.2">
      <c r="E162" s="54"/>
      <c r="F162" s="54"/>
      <c r="G162" s="54"/>
      <c r="H162" s="54"/>
      <c r="I162" s="54"/>
      <c r="J162" s="54"/>
      <c r="K162" s="54"/>
      <c r="L162" s="54"/>
    </row>
    <row r="163" spans="5:12" ht="15.95" customHeight="1" x14ac:dyDescent="0.2">
      <c r="E163" s="54"/>
      <c r="F163" s="54"/>
      <c r="G163" s="54"/>
      <c r="H163" s="54"/>
      <c r="I163" s="54"/>
      <c r="J163" s="54"/>
      <c r="K163" s="54"/>
      <c r="L163" s="54"/>
    </row>
    <row r="164" spans="5:12" ht="15.95" customHeight="1" x14ac:dyDescent="0.2">
      <c r="E164" s="54"/>
      <c r="F164" s="54"/>
      <c r="G164" s="54"/>
      <c r="H164" s="54"/>
      <c r="I164" s="54"/>
      <c r="J164" s="54"/>
      <c r="K164" s="54"/>
      <c r="L164" s="54"/>
    </row>
    <row r="165" spans="5:12" ht="15.95" customHeight="1" x14ac:dyDescent="0.2">
      <c r="E165" s="54"/>
      <c r="F165" s="54"/>
      <c r="G165" s="54"/>
      <c r="H165" s="54"/>
      <c r="I165" s="54"/>
      <c r="J165" s="54"/>
      <c r="K165" s="54"/>
      <c r="L165" s="54"/>
    </row>
    <row r="166" spans="5:12" ht="15.95" customHeight="1" x14ac:dyDescent="0.2">
      <c r="E166" s="54"/>
      <c r="F166" s="54"/>
      <c r="G166" s="54"/>
      <c r="H166" s="54"/>
      <c r="I166" s="54"/>
      <c r="J166" s="54"/>
      <c r="K166" s="54"/>
      <c r="L166" s="54"/>
    </row>
    <row r="167" spans="5:12" ht="15.95" customHeight="1" x14ac:dyDescent="0.2">
      <c r="E167" s="54"/>
      <c r="F167" s="54"/>
      <c r="G167" s="54"/>
      <c r="H167" s="54"/>
      <c r="I167" s="54"/>
      <c r="J167" s="54"/>
      <c r="K167" s="54"/>
      <c r="L167" s="54"/>
    </row>
    <row r="168" spans="5:12" ht="15.95" customHeight="1" x14ac:dyDescent="0.2">
      <c r="E168" s="54"/>
      <c r="F168" s="54"/>
      <c r="G168" s="54"/>
      <c r="H168" s="54"/>
      <c r="I168" s="54"/>
      <c r="J168" s="54"/>
      <c r="K168" s="54"/>
      <c r="L168" s="54"/>
    </row>
    <row r="169" spans="5:12" ht="15.95" customHeight="1" x14ac:dyDescent="0.2">
      <c r="E169" s="54"/>
      <c r="F169" s="54"/>
      <c r="G169" s="54"/>
      <c r="H169" s="54"/>
      <c r="I169" s="54"/>
      <c r="J169" s="54"/>
      <c r="K169" s="54"/>
      <c r="L169" s="54"/>
    </row>
    <row r="170" spans="5:12" ht="15.95" customHeight="1" x14ac:dyDescent="0.2">
      <c r="E170" s="54"/>
      <c r="F170" s="54"/>
      <c r="G170" s="54"/>
      <c r="H170" s="54"/>
      <c r="I170" s="54"/>
      <c r="J170" s="54"/>
      <c r="K170" s="54"/>
      <c r="L170" s="54"/>
    </row>
    <row r="171" spans="5:12" ht="15.95" customHeight="1" x14ac:dyDescent="0.2">
      <c r="E171" s="54"/>
      <c r="F171" s="54"/>
      <c r="G171" s="54"/>
      <c r="H171" s="54"/>
      <c r="I171" s="54"/>
      <c r="J171" s="54"/>
      <c r="K171" s="54"/>
      <c r="L171" s="54"/>
    </row>
    <row r="172" spans="5:12" ht="15.95" customHeight="1" x14ac:dyDescent="0.2">
      <c r="E172" s="54"/>
      <c r="F172" s="54"/>
      <c r="G172" s="54"/>
      <c r="H172" s="54"/>
      <c r="I172" s="54"/>
      <c r="J172" s="54"/>
      <c r="K172" s="54"/>
      <c r="L172" s="54"/>
    </row>
    <row r="173" spans="5:12" ht="15.95" customHeight="1" x14ac:dyDescent="0.2">
      <c r="E173" s="54"/>
      <c r="F173" s="54"/>
      <c r="G173" s="54"/>
      <c r="H173" s="54"/>
      <c r="I173" s="54"/>
      <c r="J173" s="54"/>
      <c r="K173" s="54"/>
      <c r="L173" s="54"/>
    </row>
    <row r="174" spans="5:12" ht="15.95" customHeight="1" x14ac:dyDescent="0.2">
      <c r="E174" s="54"/>
      <c r="F174" s="54"/>
      <c r="G174" s="54"/>
      <c r="H174" s="54"/>
      <c r="I174" s="54"/>
      <c r="J174" s="54"/>
      <c r="K174" s="54"/>
      <c r="L174" s="54"/>
    </row>
    <row r="175" spans="5:12" ht="15.95" customHeight="1" x14ac:dyDescent="0.2">
      <c r="E175" s="54"/>
      <c r="F175" s="54"/>
      <c r="G175" s="54"/>
      <c r="H175" s="54"/>
      <c r="I175" s="54"/>
      <c r="J175" s="54"/>
      <c r="K175" s="54"/>
      <c r="L175" s="54"/>
    </row>
    <row r="176" spans="5:12" ht="15.95" customHeight="1" x14ac:dyDescent="0.2">
      <c r="E176" s="54"/>
      <c r="F176" s="54"/>
      <c r="G176" s="54"/>
      <c r="H176" s="54"/>
      <c r="I176" s="54"/>
      <c r="J176" s="54"/>
      <c r="K176" s="54"/>
      <c r="L176" s="54"/>
    </row>
    <row r="177" spans="5:12" ht="15.95" customHeight="1" x14ac:dyDescent="0.2">
      <c r="E177" s="54"/>
      <c r="F177" s="54"/>
      <c r="G177" s="54"/>
      <c r="H177" s="54"/>
      <c r="I177" s="54"/>
      <c r="J177" s="54"/>
      <c r="K177" s="54"/>
      <c r="L177" s="54"/>
    </row>
    <row r="178" spans="5:12" ht="15.95" customHeight="1" x14ac:dyDescent="0.2">
      <c r="E178" s="54"/>
      <c r="F178" s="54"/>
      <c r="G178" s="54"/>
      <c r="H178" s="54"/>
      <c r="I178" s="54"/>
      <c r="J178" s="54"/>
      <c r="K178" s="54"/>
      <c r="L178" s="54"/>
    </row>
    <row r="179" spans="5:12" ht="15.95" customHeight="1" x14ac:dyDescent="0.2">
      <c r="E179" s="54"/>
      <c r="F179" s="54"/>
      <c r="G179" s="54"/>
      <c r="H179" s="54"/>
      <c r="I179" s="54"/>
      <c r="J179" s="54"/>
      <c r="K179" s="54"/>
      <c r="L179" s="54"/>
    </row>
    <row r="180" spans="5:12" ht="15.95" customHeight="1" x14ac:dyDescent="0.2">
      <c r="E180" s="54"/>
      <c r="F180" s="54"/>
      <c r="G180" s="54"/>
      <c r="H180" s="54"/>
      <c r="I180" s="54"/>
      <c r="J180" s="54"/>
      <c r="K180" s="54"/>
      <c r="L180" s="54"/>
    </row>
    <row r="181" spans="5:12" ht="15.95" customHeight="1" x14ac:dyDescent="0.2">
      <c r="E181" s="54"/>
      <c r="F181" s="54"/>
      <c r="G181" s="54"/>
      <c r="H181" s="54"/>
      <c r="I181" s="54"/>
      <c r="J181" s="54"/>
      <c r="K181" s="54"/>
      <c r="L181" s="54"/>
    </row>
    <row r="182" spans="5:12" ht="15.95" customHeight="1" x14ac:dyDescent="0.2">
      <c r="E182" s="54"/>
      <c r="F182" s="54"/>
      <c r="G182" s="54"/>
      <c r="H182" s="54"/>
      <c r="I182" s="54"/>
      <c r="J182" s="54"/>
      <c r="K182" s="54"/>
      <c r="L182" s="54"/>
    </row>
    <row r="183" spans="5:12" ht="15.95" customHeight="1" x14ac:dyDescent="0.2">
      <c r="E183" s="54"/>
      <c r="F183" s="54"/>
      <c r="G183" s="54"/>
      <c r="H183" s="54"/>
      <c r="I183" s="54"/>
      <c r="J183" s="54"/>
      <c r="K183" s="54"/>
      <c r="L183" s="54"/>
    </row>
    <row r="184" spans="5:12" ht="15.95" customHeight="1" x14ac:dyDescent="0.2">
      <c r="E184" s="54"/>
      <c r="F184" s="54"/>
      <c r="G184" s="54"/>
      <c r="H184" s="54"/>
      <c r="I184" s="54"/>
      <c r="J184" s="54"/>
      <c r="K184" s="54"/>
      <c r="L184" s="54"/>
    </row>
    <row r="185" spans="5:12" ht="15.95" customHeight="1" x14ac:dyDescent="0.2">
      <c r="E185" s="54"/>
      <c r="F185" s="54"/>
      <c r="G185" s="54"/>
      <c r="H185" s="54"/>
      <c r="I185" s="54"/>
      <c r="J185" s="54"/>
      <c r="K185" s="54"/>
      <c r="L185" s="54"/>
    </row>
    <row r="186" spans="5:12" ht="15.95" customHeight="1" x14ac:dyDescent="0.2">
      <c r="E186" s="54"/>
      <c r="F186" s="54"/>
      <c r="G186" s="54"/>
      <c r="H186" s="54"/>
      <c r="I186" s="54"/>
      <c r="J186" s="54"/>
      <c r="K186" s="54"/>
      <c r="L186" s="54"/>
    </row>
    <row r="187" spans="5:12" ht="15.95" customHeight="1" x14ac:dyDescent="0.2">
      <c r="E187" s="54"/>
      <c r="F187" s="54"/>
      <c r="G187" s="54"/>
      <c r="H187" s="54"/>
      <c r="I187" s="54"/>
      <c r="J187" s="54"/>
      <c r="K187" s="54"/>
      <c r="L187" s="54"/>
    </row>
    <row r="188" spans="5:12" ht="15.95" customHeight="1" x14ac:dyDescent="0.2">
      <c r="E188" s="54"/>
      <c r="F188" s="54"/>
      <c r="G188" s="54"/>
      <c r="H188" s="54"/>
      <c r="I188" s="54"/>
      <c r="J188" s="54"/>
      <c r="K188" s="54"/>
      <c r="L188" s="54"/>
    </row>
    <row r="189" spans="5:12" ht="15.95" customHeight="1" x14ac:dyDescent="0.2">
      <c r="E189" s="54"/>
      <c r="F189" s="54"/>
      <c r="G189" s="54"/>
      <c r="H189" s="54"/>
      <c r="I189" s="54"/>
      <c r="J189" s="54"/>
      <c r="K189" s="54"/>
      <c r="L189" s="54"/>
    </row>
    <row r="190" spans="5:12" ht="15.95" customHeight="1" x14ac:dyDescent="0.2">
      <c r="E190" s="54"/>
      <c r="F190" s="54"/>
      <c r="G190" s="54"/>
      <c r="H190" s="54"/>
      <c r="I190" s="54"/>
      <c r="J190" s="54"/>
      <c r="K190" s="54"/>
      <c r="L190" s="54"/>
    </row>
    <row r="191" spans="5:12" ht="15.95" customHeight="1" x14ac:dyDescent="0.2">
      <c r="E191" s="54"/>
      <c r="F191" s="54"/>
      <c r="G191" s="54"/>
      <c r="H191" s="54"/>
      <c r="I191" s="54"/>
      <c r="J191" s="54"/>
      <c r="K191" s="54"/>
      <c r="L191" s="54"/>
    </row>
    <row r="192" spans="5:12" ht="15.95" customHeight="1" x14ac:dyDescent="0.2">
      <c r="E192" s="54"/>
      <c r="F192" s="54"/>
      <c r="G192" s="54"/>
      <c r="H192" s="54"/>
      <c r="I192" s="54"/>
      <c r="J192" s="54"/>
      <c r="K192" s="54"/>
      <c r="L192" s="54"/>
    </row>
    <row r="193" spans="5:12" ht="15.95" customHeight="1" x14ac:dyDescent="0.2">
      <c r="E193" s="54"/>
      <c r="F193" s="54"/>
      <c r="G193" s="54"/>
      <c r="H193" s="54"/>
      <c r="I193" s="54"/>
      <c r="J193" s="54"/>
      <c r="K193" s="54"/>
      <c r="L193" s="54"/>
    </row>
    <row r="194" spans="5:12" ht="15.95" customHeight="1" x14ac:dyDescent="0.2">
      <c r="E194" s="54"/>
      <c r="F194" s="54"/>
      <c r="G194" s="54"/>
      <c r="H194" s="54"/>
      <c r="I194" s="54"/>
      <c r="J194" s="54"/>
      <c r="K194" s="54"/>
      <c r="L194" s="54"/>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F929B-ED53-47CC-9C27-4CD7B5FF6265}">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0.100000000000001" customHeight="1" x14ac:dyDescent="0.2">
      <c r="A3" s="39" t="s">
        <v>330</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325</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4460</v>
      </c>
      <c r="E11" s="80">
        <v>4519</v>
      </c>
      <c r="F11" s="80">
        <v>4477</v>
      </c>
      <c r="G11" s="80">
        <v>4345</v>
      </c>
      <c r="H11" s="106">
        <v>4349</v>
      </c>
      <c r="I11" s="81">
        <v>111</v>
      </c>
      <c r="J11" s="82">
        <v>2.552310876063463</v>
      </c>
    </row>
    <row r="12" spans="1:15" ht="24.95" customHeight="1" x14ac:dyDescent="0.2">
      <c r="A12" s="159" t="s">
        <v>124</v>
      </c>
      <c r="B12" s="160" t="s">
        <v>125</v>
      </c>
      <c r="C12" s="79">
        <v>7.5560538116591927</v>
      </c>
      <c r="D12" s="81">
        <v>337</v>
      </c>
      <c r="E12" s="80">
        <v>378</v>
      </c>
      <c r="F12" s="80">
        <v>369</v>
      </c>
      <c r="G12" s="80">
        <v>343</v>
      </c>
      <c r="H12" s="106">
        <v>338</v>
      </c>
      <c r="I12" s="81">
        <v>-1</v>
      </c>
      <c r="J12" s="82">
        <v>-0.29585798816568049</v>
      </c>
    </row>
    <row r="13" spans="1:15" ht="24.95" customHeight="1" x14ac:dyDescent="0.2">
      <c r="A13" s="159" t="s">
        <v>126</v>
      </c>
      <c r="B13" s="165" t="s">
        <v>208</v>
      </c>
      <c r="C13" s="79">
        <v>1.4125560538116593</v>
      </c>
      <c r="D13" s="81">
        <v>63</v>
      </c>
      <c r="E13" s="80">
        <v>64</v>
      </c>
      <c r="F13" s="80">
        <v>60</v>
      </c>
      <c r="G13" s="80">
        <v>60</v>
      </c>
      <c r="H13" s="106">
        <v>62</v>
      </c>
      <c r="I13" s="81">
        <v>1</v>
      </c>
      <c r="J13" s="82">
        <v>1.6129032258064515</v>
      </c>
    </row>
    <row r="14" spans="1:15" s="181" customFormat="1" ht="24.95" customHeight="1" x14ac:dyDescent="0.2">
      <c r="A14" s="159" t="s">
        <v>209</v>
      </c>
      <c r="B14" s="165" t="s">
        <v>129</v>
      </c>
      <c r="C14" s="79">
        <v>5.5605381165919283</v>
      </c>
      <c r="D14" s="81">
        <v>248</v>
      </c>
      <c r="E14" s="80">
        <v>244</v>
      </c>
      <c r="F14" s="80">
        <v>222</v>
      </c>
      <c r="G14" s="80">
        <v>225</v>
      </c>
      <c r="H14" s="106">
        <v>224</v>
      </c>
      <c r="I14" s="81">
        <v>24</v>
      </c>
      <c r="J14" s="82">
        <v>10.714285714285714</v>
      </c>
      <c r="K14" s="54"/>
      <c r="L14" s="54"/>
      <c r="M14" s="54"/>
      <c r="N14" s="54"/>
      <c r="O14" s="54"/>
    </row>
    <row r="15" spans="1:15" ht="24.95" customHeight="1" x14ac:dyDescent="0.2">
      <c r="A15" s="159" t="s">
        <v>210</v>
      </c>
      <c r="B15" s="165" t="s">
        <v>211</v>
      </c>
      <c r="C15" s="79">
        <v>1.883408071748879</v>
      </c>
      <c r="D15" s="81">
        <v>84</v>
      </c>
      <c r="E15" s="80">
        <v>81</v>
      </c>
      <c r="F15" s="80">
        <v>72</v>
      </c>
      <c r="G15" s="80">
        <v>73</v>
      </c>
      <c r="H15" s="106">
        <v>72</v>
      </c>
      <c r="I15" s="81">
        <v>12</v>
      </c>
      <c r="J15" s="82">
        <v>16.666666666666668</v>
      </c>
    </row>
    <row r="16" spans="1:15" s="181" customFormat="1" ht="24.95" customHeight="1" x14ac:dyDescent="0.2">
      <c r="A16" s="159" t="s">
        <v>212</v>
      </c>
      <c r="B16" s="165" t="s">
        <v>133</v>
      </c>
      <c r="C16" s="79">
        <v>2.4215246636771299</v>
      </c>
      <c r="D16" s="81">
        <v>108</v>
      </c>
      <c r="E16" s="80">
        <v>107</v>
      </c>
      <c r="F16" s="80">
        <v>100</v>
      </c>
      <c r="G16" s="80">
        <v>103</v>
      </c>
      <c r="H16" s="106">
        <v>104</v>
      </c>
      <c r="I16" s="81">
        <v>4</v>
      </c>
      <c r="J16" s="82">
        <v>3.8461538461538463</v>
      </c>
      <c r="K16" s="54"/>
      <c r="L16" s="54"/>
      <c r="M16" s="54"/>
      <c r="N16" s="54"/>
      <c r="O16" s="54"/>
    </row>
    <row r="17" spans="1:15" ht="24.95" customHeight="1" x14ac:dyDescent="0.2">
      <c r="A17" s="159" t="s">
        <v>134</v>
      </c>
      <c r="B17" s="165" t="s">
        <v>214</v>
      </c>
      <c r="C17" s="79">
        <v>1.2556053811659194</v>
      </c>
      <c r="D17" s="81">
        <v>56</v>
      </c>
      <c r="E17" s="80">
        <v>56</v>
      </c>
      <c r="F17" s="80">
        <v>50</v>
      </c>
      <c r="G17" s="80">
        <v>49</v>
      </c>
      <c r="H17" s="106">
        <v>48</v>
      </c>
      <c r="I17" s="81">
        <v>8</v>
      </c>
      <c r="J17" s="82">
        <v>16.666666666666668</v>
      </c>
    </row>
    <row r="18" spans="1:15" s="181" customFormat="1" ht="24.95" customHeight="1" x14ac:dyDescent="0.2">
      <c r="A18" s="168" t="s">
        <v>136</v>
      </c>
      <c r="B18" s="169" t="s">
        <v>137</v>
      </c>
      <c r="C18" s="79">
        <v>6.9730941704035878</v>
      </c>
      <c r="D18" s="81">
        <v>311</v>
      </c>
      <c r="E18" s="80">
        <v>316</v>
      </c>
      <c r="F18" s="80">
        <v>307</v>
      </c>
      <c r="G18" s="80">
        <v>296</v>
      </c>
      <c r="H18" s="106">
        <v>298</v>
      </c>
      <c r="I18" s="81">
        <v>13</v>
      </c>
      <c r="J18" s="82">
        <v>4.3624161073825505</v>
      </c>
      <c r="K18" s="54"/>
      <c r="L18" s="54"/>
      <c r="M18" s="54"/>
      <c r="N18" s="54"/>
      <c r="O18" s="54"/>
    </row>
    <row r="19" spans="1:15" ht="24.95" customHeight="1" x14ac:dyDescent="0.2">
      <c r="A19" s="159" t="s">
        <v>138</v>
      </c>
      <c r="B19" s="165" t="s">
        <v>139</v>
      </c>
      <c r="C19" s="79">
        <v>14.955156950672645</v>
      </c>
      <c r="D19" s="81">
        <v>667</v>
      </c>
      <c r="E19" s="80">
        <v>662</v>
      </c>
      <c r="F19" s="80">
        <v>649</v>
      </c>
      <c r="G19" s="80">
        <v>631</v>
      </c>
      <c r="H19" s="106">
        <v>630</v>
      </c>
      <c r="I19" s="81">
        <v>37</v>
      </c>
      <c r="J19" s="82">
        <v>5.8730158730158726</v>
      </c>
    </row>
    <row r="20" spans="1:15" s="181" customFormat="1" ht="24.95" customHeight="1" x14ac:dyDescent="0.2">
      <c r="A20" s="159" t="s">
        <v>140</v>
      </c>
      <c r="B20" s="165" t="s">
        <v>141</v>
      </c>
      <c r="C20" s="79">
        <v>5.4260089686098656</v>
      </c>
      <c r="D20" s="81">
        <v>242</v>
      </c>
      <c r="E20" s="80">
        <v>231</v>
      </c>
      <c r="F20" s="80">
        <v>242</v>
      </c>
      <c r="G20" s="80">
        <v>254</v>
      </c>
      <c r="H20" s="106">
        <v>246</v>
      </c>
      <c r="I20" s="81">
        <v>-4</v>
      </c>
      <c r="J20" s="82">
        <v>-1.6260162601626016</v>
      </c>
      <c r="K20" s="54"/>
      <c r="L20" s="54"/>
      <c r="M20" s="54"/>
      <c r="N20" s="54"/>
      <c r="O20" s="54"/>
    </row>
    <row r="21" spans="1:15" ht="24.95" customHeight="1" x14ac:dyDescent="0.2">
      <c r="A21" s="168" t="s">
        <v>142</v>
      </c>
      <c r="B21" s="169" t="s">
        <v>143</v>
      </c>
      <c r="C21" s="79">
        <v>9.4170403587443943</v>
      </c>
      <c r="D21" s="81">
        <v>420</v>
      </c>
      <c r="E21" s="80">
        <v>429</v>
      </c>
      <c r="F21" s="80">
        <v>441</v>
      </c>
      <c r="G21" s="80">
        <v>443</v>
      </c>
      <c r="H21" s="106">
        <v>444</v>
      </c>
      <c r="I21" s="81">
        <v>-24</v>
      </c>
      <c r="J21" s="82">
        <v>-5.4054054054054053</v>
      </c>
    </row>
    <row r="22" spans="1:15" ht="24.95" customHeight="1" x14ac:dyDescent="0.2">
      <c r="A22" s="168" t="s">
        <v>144</v>
      </c>
      <c r="B22" s="165" t="s">
        <v>145</v>
      </c>
      <c r="C22" s="79">
        <v>4.2376681614349776</v>
      </c>
      <c r="D22" s="81">
        <v>189</v>
      </c>
      <c r="E22" s="80">
        <v>184</v>
      </c>
      <c r="F22" s="80">
        <v>181</v>
      </c>
      <c r="G22" s="80">
        <v>177</v>
      </c>
      <c r="H22" s="106">
        <v>190</v>
      </c>
      <c r="I22" s="81">
        <v>-1</v>
      </c>
      <c r="J22" s="82">
        <v>-0.52631578947368418</v>
      </c>
    </row>
    <row r="23" spans="1:15" ht="24.95" customHeight="1" x14ac:dyDescent="0.2">
      <c r="A23" s="159" t="s">
        <v>146</v>
      </c>
      <c r="B23" s="165" t="s">
        <v>147</v>
      </c>
      <c r="C23" s="79">
        <v>1.053811659192825</v>
      </c>
      <c r="D23" s="81">
        <v>47</v>
      </c>
      <c r="E23" s="80">
        <v>50</v>
      </c>
      <c r="F23" s="80">
        <v>50</v>
      </c>
      <c r="G23" s="80">
        <v>48</v>
      </c>
      <c r="H23" s="106">
        <v>47</v>
      </c>
      <c r="I23" s="81">
        <v>0</v>
      </c>
      <c r="J23" s="82">
        <v>0</v>
      </c>
    </row>
    <row r="24" spans="1:15" ht="24.95" customHeight="1" x14ac:dyDescent="0.2">
      <c r="A24" s="159" t="s">
        <v>148</v>
      </c>
      <c r="B24" s="165" t="s">
        <v>215</v>
      </c>
      <c r="C24" s="79">
        <v>5.8071748878923763</v>
      </c>
      <c r="D24" s="81">
        <v>259</v>
      </c>
      <c r="E24" s="80">
        <v>266</v>
      </c>
      <c r="F24" s="80">
        <v>258</v>
      </c>
      <c r="G24" s="80">
        <v>240</v>
      </c>
      <c r="H24" s="106">
        <v>255</v>
      </c>
      <c r="I24" s="81">
        <v>4</v>
      </c>
      <c r="J24" s="82">
        <v>1.5686274509803921</v>
      </c>
    </row>
    <row r="25" spans="1:15" ht="24.95" customHeight="1" x14ac:dyDescent="0.2">
      <c r="A25" s="159" t="s">
        <v>150</v>
      </c>
      <c r="B25" s="172" t="s">
        <v>151</v>
      </c>
      <c r="C25" s="79">
        <v>8.6995515695067258</v>
      </c>
      <c r="D25" s="81">
        <v>388</v>
      </c>
      <c r="E25" s="80">
        <v>392</v>
      </c>
      <c r="F25" s="80">
        <v>389</v>
      </c>
      <c r="G25" s="80">
        <v>357</v>
      </c>
      <c r="H25" s="106">
        <v>348</v>
      </c>
      <c r="I25" s="81">
        <v>40</v>
      </c>
      <c r="J25" s="82">
        <v>11.494252873563218</v>
      </c>
    </row>
    <row r="26" spans="1:15" ht="24.95" customHeight="1" x14ac:dyDescent="0.2">
      <c r="A26" s="159" t="s">
        <v>217</v>
      </c>
      <c r="B26" s="172" t="s">
        <v>153</v>
      </c>
      <c r="C26" s="79">
        <v>8.0941704035874444</v>
      </c>
      <c r="D26" s="81">
        <v>361</v>
      </c>
      <c r="E26" s="80">
        <v>360</v>
      </c>
      <c r="F26" s="80">
        <v>359</v>
      </c>
      <c r="G26" s="80">
        <v>333</v>
      </c>
      <c r="H26" s="106">
        <v>324</v>
      </c>
      <c r="I26" s="81">
        <v>37</v>
      </c>
      <c r="J26" s="82">
        <v>11.419753086419753</v>
      </c>
    </row>
    <row r="27" spans="1:15" ht="24.95" customHeight="1" x14ac:dyDescent="0.2">
      <c r="A27" s="168">
        <v>782.78300000000002</v>
      </c>
      <c r="B27" s="171" t="s">
        <v>154</v>
      </c>
      <c r="C27" s="79">
        <v>0.60538116591928248</v>
      </c>
      <c r="D27" s="81">
        <v>27</v>
      </c>
      <c r="E27" s="80">
        <v>32</v>
      </c>
      <c r="F27" s="80">
        <v>30</v>
      </c>
      <c r="G27" s="80">
        <v>24</v>
      </c>
      <c r="H27" s="106">
        <v>24</v>
      </c>
      <c r="I27" s="81">
        <v>3</v>
      </c>
      <c r="J27" s="82">
        <v>12.5</v>
      </c>
    </row>
    <row r="28" spans="1:15" ht="24.95" customHeight="1" x14ac:dyDescent="0.2">
      <c r="A28" s="159" t="s">
        <v>155</v>
      </c>
      <c r="B28" s="165" t="s">
        <v>156</v>
      </c>
      <c r="C28" s="79">
        <v>2.8251121076233185</v>
      </c>
      <c r="D28" s="81">
        <v>126</v>
      </c>
      <c r="E28" s="80">
        <v>148</v>
      </c>
      <c r="F28" s="80">
        <v>147</v>
      </c>
      <c r="G28" s="80">
        <v>123</v>
      </c>
      <c r="H28" s="106">
        <v>127</v>
      </c>
      <c r="I28" s="81">
        <v>-1</v>
      </c>
      <c r="J28" s="82">
        <v>-0.78740157480314965</v>
      </c>
    </row>
    <row r="29" spans="1:15" ht="24.95" customHeight="1" x14ac:dyDescent="0.2">
      <c r="A29" s="159" t="s">
        <v>157</v>
      </c>
      <c r="B29" s="165" t="s">
        <v>158</v>
      </c>
      <c r="C29" s="79">
        <v>1.2331838565022422</v>
      </c>
      <c r="D29" s="81">
        <v>55</v>
      </c>
      <c r="E29" s="80">
        <v>58</v>
      </c>
      <c r="F29" s="80">
        <v>60</v>
      </c>
      <c r="G29" s="80">
        <v>66</v>
      </c>
      <c r="H29" s="106">
        <v>57</v>
      </c>
      <c r="I29" s="81">
        <v>-2</v>
      </c>
      <c r="J29" s="82">
        <v>-3.5087719298245612</v>
      </c>
    </row>
    <row r="30" spans="1:15" ht="24.95" customHeight="1" x14ac:dyDescent="0.2">
      <c r="A30" s="159">
        <v>86</v>
      </c>
      <c r="B30" s="165" t="s">
        <v>159</v>
      </c>
      <c r="C30" s="79">
        <v>5.4035874439461882</v>
      </c>
      <c r="D30" s="81">
        <v>241</v>
      </c>
      <c r="E30" s="80">
        <v>239</v>
      </c>
      <c r="F30" s="80">
        <v>231</v>
      </c>
      <c r="G30" s="80">
        <v>239</v>
      </c>
      <c r="H30" s="106">
        <v>232</v>
      </c>
      <c r="I30" s="81">
        <v>9</v>
      </c>
      <c r="J30" s="82">
        <v>3.8793103448275863</v>
      </c>
    </row>
    <row r="31" spans="1:15" ht="24.95" customHeight="1" x14ac:dyDescent="0.2">
      <c r="A31" s="159">
        <v>87.88</v>
      </c>
      <c r="B31" s="172" t="s">
        <v>160</v>
      </c>
      <c r="C31" s="79">
        <v>3.9013452914798208</v>
      </c>
      <c r="D31" s="81">
        <v>174</v>
      </c>
      <c r="E31" s="80">
        <v>168</v>
      </c>
      <c r="F31" s="80">
        <v>161</v>
      </c>
      <c r="G31" s="80">
        <v>159</v>
      </c>
      <c r="H31" s="106">
        <v>152</v>
      </c>
      <c r="I31" s="81">
        <v>22</v>
      </c>
      <c r="J31" s="82">
        <v>14.473684210526315</v>
      </c>
    </row>
    <row r="32" spans="1:15" ht="24.95" customHeight="1" x14ac:dyDescent="0.2">
      <c r="A32" s="159" t="s">
        <v>161</v>
      </c>
      <c r="B32" s="165" t="s">
        <v>162</v>
      </c>
      <c r="C32" s="79">
        <v>15.538116591928251</v>
      </c>
      <c r="D32" s="81">
        <v>693</v>
      </c>
      <c r="E32" s="80">
        <v>690</v>
      </c>
      <c r="F32" s="80">
        <v>710</v>
      </c>
      <c r="G32" s="80">
        <v>684</v>
      </c>
      <c r="H32" s="106">
        <v>699</v>
      </c>
      <c r="I32" s="81">
        <v>-6</v>
      </c>
      <c r="J32" s="82">
        <v>-0.85836909871244638</v>
      </c>
    </row>
    <row r="33" spans="1:10" ht="24.95" customHeight="1" x14ac:dyDescent="0.2">
      <c r="A33" s="159"/>
      <c r="B33" s="172"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7.5560538116591927</v>
      </c>
      <c r="D35" s="81">
        <v>337</v>
      </c>
      <c r="E35" s="80">
        <v>378</v>
      </c>
      <c r="F35" s="80">
        <v>369</v>
      </c>
      <c r="G35" s="80">
        <v>343</v>
      </c>
      <c r="H35" s="106">
        <v>338</v>
      </c>
      <c r="I35" s="81">
        <v>-1</v>
      </c>
      <c r="J35" s="82">
        <v>-0.29585798816568049</v>
      </c>
    </row>
    <row r="36" spans="1:10" ht="24.95" customHeight="1" x14ac:dyDescent="0.2">
      <c r="A36" s="240" t="s">
        <v>165</v>
      </c>
      <c r="B36" s="241" t="s">
        <v>166</v>
      </c>
      <c r="C36" s="79">
        <v>13.946188340807176</v>
      </c>
      <c r="D36" s="81">
        <v>622</v>
      </c>
      <c r="E36" s="80">
        <v>624</v>
      </c>
      <c r="F36" s="80">
        <v>589</v>
      </c>
      <c r="G36" s="80">
        <v>581</v>
      </c>
      <c r="H36" s="106">
        <v>584</v>
      </c>
      <c r="I36" s="81">
        <v>38</v>
      </c>
      <c r="J36" s="82">
        <v>6.506849315068493</v>
      </c>
    </row>
    <row r="37" spans="1:10" ht="24.95" customHeight="1" x14ac:dyDescent="0.2">
      <c r="A37" s="242" t="s">
        <v>167</v>
      </c>
      <c r="B37" s="243" t="s">
        <v>168</v>
      </c>
      <c r="C37" s="91">
        <v>78.497757847533634</v>
      </c>
      <c r="D37" s="109">
        <v>3501</v>
      </c>
      <c r="E37" s="110">
        <v>3517</v>
      </c>
      <c r="F37" s="110">
        <v>3519</v>
      </c>
      <c r="G37" s="110">
        <v>3421</v>
      </c>
      <c r="H37" s="111">
        <v>3427</v>
      </c>
      <c r="I37" s="109">
        <v>74</v>
      </c>
      <c r="J37" s="112">
        <v>2.1593230230522322</v>
      </c>
    </row>
    <row r="38" spans="1:10" s="114" customFormat="1" ht="11.25" customHeight="1" x14ac:dyDescent="0.2">
      <c r="A38" s="288"/>
      <c r="B38" s="289"/>
      <c r="C38" s="289"/>
      <c r="D38" s="290"/>
      <c r="E38" s="290"/>
      <c r="F38" s="290"/>
      <c r="G38" s="290"/>
      <c r="H38" s="290"/>
      <c r="I38" s="290"/>
      <c r="J38" s="291" t="s">
        <v>35</v>
      </c>
    </row>
    <row r="39" spans="1:10" s="114" customFormat="1" ht="12.75" customHeight="1" x14ac:dyDescent="0.15">
      <c r="A39" s="292"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C42" s="293"/>
      <c r="D42" s="294"/>
      <c r="E42" s="294"/>
      <c r="F42" s="294"/>
      <c r="G42" s="294"/>
      <c r="H42" s="294"/>
      <c r="I42" s="294"/>
      <c r="J42" s="295"/>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F4D1-9C52-42A6-B829-5475733CFDDD}">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11.25" customHeight="1" x14ac:dyDescent="0.2">
      <c r="A2" s="36"/>
      <c r="B2" s="37"/>
      <c r="C2" s="37"/>
      <c r="D2" s="37"/>
      <c r="E2" s="37"/>
      <c r="F2" s="37"/>
      <c r="G2" s="37"/>
      <c r="H2" s="37"/>
      <c r="I2" s="37"/>
      <c r="J2" s="37"/>
      <c r="K2" s="37"/>
    </row>
    <row r="3" spans="1:15" s="40" customFormat="1" ht="20.100000000000001" customHeight="1" x14ac:dyDescent="0.2">
      <c r="A3" s="39" t="s">
        <v>331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40</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12" customHeight="1" x14ac:dyDescent="0.2">
      <c r="A7" s="52" t="s">
        <v>332</v>
      </c>
      <c r="B7" s="47"/>
      <c r="C7" s="47"/>
      <c r="D7" s="48" t="s">
        <v>86</v>
      </c>
      <c r="E7" s="49" t="s">
        <v>325</v>
      </c>
      <c r="F7" s="50"/>
      <c r="G7" s="50"/>
      <c r="H7" s="50"/>
      <c r="I7" s="51"/>
      <c r="J7" s="52" t="s">
        <v>174</v>
      </c>
      <c r="K7" s="53"/>
      <c r="L7" s="54"/>
      <c r="M7" s="54"/>
      <c r="N7" s="54"/>
      <c r="O7" s="54"/>
    </row>
    <row r="8" spans="1:15" ht="21.75" customHeight="1" x14ac:dyDescent="0.2">
      <c r="A8" s="55"/>
      <c r="B8" s="56"/>
      <c r="C8" s="56"/>
      <c r="D8" s="57"/>
      <c r="E8" s="58" t="s">
        <v>89</v>
      </c>
      <c r="F8" s="58" t="s">
        <v>90</v>
      </c>
      <c r="G8" s="58" t="s">
        <v>91</v>
      </c>
      <c r="H8" s="58" t="s">
        <v>92</v>
      </c>
      <c r="I8" s="58" t="s">
        <v>93</v>
      </c>
      <c r="J8" s="59"/>
      <c r="K8" s="60"/>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s="158" customFormat="1" ht="18" customHeight="1" x14ac:dyDescent="0.2">
      <c r="A11" s="244" t="s">
        <v>96</v>
      </c>
      <c r="B11" s="245"/>
      <c r="C11" s="246"/>
      <c r="D11" s="247">
        <v>100</v>
      </c>
      <c r="E11" s="251">
        <v>4460</v>
      </c>
      <c r="F11" s="296">
        <v>4519</v>
      </c>
      <c r="G11" s="296">
        <v>4477</v>
      </c>
      <c r="H11" s="296">
        <v>4345</v>
      </c>
      <c r="I11" s="250">
        <v>4349</v>
      </c>
      <c r="J11" s="251">
        <v>111</v>
      </c>
      <c r="K11" s="252">
        <v>2.552310876063463</v>
      </c>
    </row>
    <row r="12" spans="1:15" s="158" customFormat="1" ht="18" customHeight="1" x14ac:dyDescent="0.2">
      <c r="A12" s="253" t="s">
        <v>222</v>
      </c>
      <c r="B12" s="254"/>
      <c r="C12" s="254"/>
      <c r="D12" s="255"/>
      <c r="E12" s="268"/>
      <c r="F12" s="268"/>
      <c r="G12" s="268"/>
      <c r="H12" s="268"/>
      <c r="I12" s="268"/>
      <c r="J12" s="255"/>
      <c r="K12" s="256"/>
    </row>
    <row r="13" spans="1:15" s="158" customFormat="1" ht="15.95" customHeight="1" x14ac:dyDescent="0.2">
      <c r="A13" s="257" t="s">
        <v>223</v>
      </c>
      <c r="B13" s="258"/>
      <c r="C13" s="259"/>
      <c r="D13" s="260">
        <v>49.260089686098652</v>
      </c>
      <c r="E13" s="261">
        <v>2197</v>
      </c>
      <c r="F13" s="262">
        <v>2264</v>
      </c>
      <c r="G13" s="262">
        <v>2240</v>
      </c>
      <c r="H13" s="262">
        <v>2157</v>
      </c>
      <c r="I13" s="263">
        <v>2167</v>
      </c>
      <c r="J13" s="261">
        <v>30</v>
      </c>
      <c r="K13" s="264">
        <v>1.3844023996308261</v>
      </c>
    </row>
    <row r="14" spans="1:15" s="158" customFormat="1" ht="15.95" customHeight="1" x14ac:dyDescent="0.2">
      <c r="A14" s="257" t="s">
        <v>224</v>
      </c>
      <c r="B14" s="258"/>
      <c r="C14" s="259"/>
      <c r="D14" s="260">
        <v>41.367713004484308</v>
      </c>
      <c r="E14" s="261">
        <v>1845</v>
      </c>
      <c r="F14" s="262">
        <v>1849</v>
      </c>
      <c r="G14" s="262">
        <v>1843</v>
      </c>
      <c r="H14" s="262">
        <v>1801</v>
      </c>
      <c r="I14" s="263">
        <v>1803</v>
      </c>
      <c r="J14" s="261">
        <v>42</v>
      </c>
      <c r="K14" s="264">
        <v>2.3294509151414311</v>
      </c>
    </row>
    <row r="15" spans="1:15" s="158" customFormat="1" ht="15.95" customHeight="1" x14ac:dyDescent="0.2">
      <c r="A15" s="257" t="s">
        <v>225</v>
      </c>
      <c r="B15" s="258"/>
      <c r="C15" s="259"/>
      <c r="D15" s="260">
        <v>5.6502242152466371</v>
      </c>
      <c r="E15" s="261">
        <v>252</v>
      </c>
      <c r="F15" s="262">
        <v>244</v>
      </c>
      <c r="G15" s="262">
        <v>231</v>
      </c>
      <c r="H15" s="262">
        <v>224</v>
      </c>
      <c r="I15" s="263">
        <v>219</v>
      </c>
      <c r="J15" s="261">
        <v>33</v>
      </c>
      <c r="K15" s="264">
        <v>15.068493150684931</v>
      </c>
    </row>
    <row r="16" spans="1:15" s="158" customFormat="1" ht="15.95" customHeight="1" x14ac:dyDescent="0.2">
      <c r="A16" s="257" t="s">
        <v>226</v>
      </c>
      <c r="B16" s="258"/>
      <c r="C16" s="259"/>
      <c r="D16" s="260">
        <v>2.3094170403587442</v>
      </c>
      <c r="E16" s="261">
        <v>103</v>
      </c>
      <c r="F16" s="262">
        <v>100</v>
      </c>
      <c r="G16" s="262">
        <v>102</v>
      </c>
      <c r="H16" s="262">
        <v>105</v>
      </c>
      <c r="I16" s="263">
        <v>102</v>
      </c>
      <c r="J16" s="261">
        <v>1</v>
      </c>
      <c r="K16" s="264">
        <v>0.98039215686274506</v>
      </c>
    </row>
    <row r="17" spans="1:11" s="158" customFormat="1" ht="18" customHeight="1" x14ac:dyDescent="0.2">
      <c r="A17" s="265" t="s">
        <v>227</v>
      </c>
      <c r="B17" s="266"/>
      <c r="C17" s="266"/>
      <c r="D17" s="266"/>
      <c r="E17" s="267"/>
      <c r="F17" s="267"/>
      <c r="G17" s="267"/>
      <c r="H17" s="267"/>
      <c r="I17" s="267"/>
      <c r="J17" s="267"/>
      <c r="K17" s="267"/>
    </row>
    <row r="18" spans="1:11" s="158" customFormat="1" ht="14.1" customHeight="1" x14ac:dyDescent="0.2">
      <c r="A18" s="257" t="s">
        <v>228</v>
      </c>
      <c r="B18" s="258"/>
      <c r="C18" s="259"/>
      <c r="D18" s="260">
        <v>2.5784753363228701</v>
      </c>
      <c r="E18" s="262">
        <v>115</v>
      </c>
      <c r="F18" s="262">
        <v>119</v>
      </c>
      <c r="G18" s="262">
        <v>116</v>
      </c>
      <c r="H18" s="262">
        <v>104</v>
      </c>
      <c r="I18" s="262">
        <v>106</v>
      </c>
      <c r="J18" s="261">
        <v>9</v>
      </c>
      <c r="K18" s="264">
        <v>8.4905660377358494</v>
      </c>
    </row>
    <row r="19" spans="1:11" s="158" customFormat="1" ht="14.1" customHeight="1" x14ac:dyDescent="0.2">
      <c r="A19" s="257" t="s">
        <v>229</v>
      </c>
      <c r="B19" s="258"/>
      <c r="C19" s="259"/>
      <c r="D19" s="260">
        <v>6.5022421524663674</v>
      </c>
      <c r="E19" s="262">
        <v>290</v>
      </c>
      <c r="F19" s="262">
        <v>295</v>
      </c>
      <c r="G19" s="262">
        <v>310</v>
      </c>
      <c r="H19" s="262">
        <v>297</v>
      </c>
      <c r="I19" s="262">
        <v>305</v>
      </c>
      <c r="J19" s="261">
        <v>-15</v>
      </c>
      <c r="K19" s="264">
        <v>-4.918032786885246</v>
      </c>
    </row>
    <row r="20" spans="1:11" s="158" customFormat="1" ht="14.1" customHeight="1" x14ac:dyDescent="0.2">
      <c r="A20" s="257" t="s">
        <v>230</v>
      </c>
      <c r="B20" s="258"/>
      <c r="C20" s="259"/>
      <c r="D20" s="260">
        <v>0.24663677130044842</v>
      </c>
      <c r="E20" s="555">
        <v>11</v>
      </c>
      <c r="F20" s="555">
        <v>11</v>
      </c>
      <c r="G20" s="555">
        <v>12</v>
      </c>
      <c r="H20" s="555">
        <v>13</v>
      </c>
      <c r="I20" s="555">
        <v>13</v>
      </c>
      <c r="J20" s="261">
        <v>-2</v>
      </c>
      <c r="K20" s="264">
        <v>-15.384615384615385</v>
      </c>
    </row>
    <row r="21" spans="1:11" s="158" customFormat="1" ht="14.1" customHeight="1" x14ac:dyDescent="0.2">
      <c r="A21" s="257" t="s">
        <v>231</v>
      </c>
      <c r="B21" s="258"/>
      <c r="C21" s="259"/>
      <c r="D21" s="260">
        <v>10.089686098654708</v>
      </c>
      <c r="E21" s="262">
        <v>450</v>
      </c>
      <c r="F21" s="262">
        <v>443</v>
      </c>
      <c r="G21" s="262">
        <v>444</v>
      </c>
      <c r="H21" s="262">
        <v>439</v>
      </c>
      <c r="I21" s="262">
        <v>424</v>
      </c>
      <c r="J21" s="261">
        <v>26</v>
      </c>
      <c r="K21" s="264">
        <v>6.132075471698113</v>
      </c>
    </row>
    <row r="22" spans="1:11" s="158" customFormat="1" ht="14.1" customHeight="1" x14ac:dyDescent="0.2">
      <c r="A22" s="257" t="s">
        <v>232</v>
      </c>
      <c r="B22" s="258"/>
      <c r="C22" s="259"/>
      <c r="D22" s="260">
        <v>1.5919282511210762</v>
      </c>
      <c r="E22" s="555">
        <v>71</v>
      </c>
      <c r="F22" s="555">
        <v>68</v>
      </c>
      <c r="G22" s="555">
        <v>64</v>
      </c>
      <c r="H22" s="555">
        <v>65</v>
      </c>
      <c r="I22" s="555">
        <v>63</v>
      </c>
      <c r="J22" s="261">
        <v>8</v>
      </c>
      <c r="K22" s="264">
        <v>12.698412698412698</v>
      </c>
    </row>
    <row r="23" spans="1:11" s="158" customFormat="1" ht="18" customHeight="1" x14ac:dyDescent="0.2">
      <c r="A23" s="253" t="s">
        <v>233</v>
      </c>
      <c r="B23" s="254"/>
      <c r="C23" s="254"/>
      <c r="D23" s="255"/>
      <c r="E23" s="268"/>
      <c r="F23" s="268"/>
      <c r="G23" s="268"/>
      <c r="H23" s="268"/>
      <c r="I23" s="268"/>
      <c r="J23" s="255"/>
      <c r="K23" s="256"/>
    </row>
    <row r="24" spans="1:11" s="158" customFormat="1" ht="13.5" customHeight="1" x14ac:dyDescent="0.2">
      <c r="A24" s="257">
        <v>11</v>
      </c>
      <c r="B24" s="258" t="s">
        <v>234</v>
      </c>
      <c r="C24" s="259"/>
      <c r="D24" s="260">
        <v>6.143497757847534</v>
      </c>
      <c r="E24" s="261">
        <v>274</v>
      </c>
      <c r="F24" s="262">
        <v>316</v>
      </c>
      <c r="G24" s="262">
        <v>317</v>
      </c>
      <c r="H24" s="262">
        <v>284</v>
      </c>
      <c r="I24" s="263">
        <v>285</v>
      </c>
      <c r="J24" s="261">
        <v>-11</v>
      </c>
      <c r="K24" s="264">
        <v>-3.8596491228070176</v>
      </c>
    </row>
    <row r="25" spans="1:11" s="158" customFormat="1" ht="13.5" customHeight="1" x14ac:dyDescent="0.2">
      <c r="A25" s="257" t="s">
        <v>235</v>
      </c>
      <c r="B25" s="258" t="s">
        <v>236</v>
      </c>
      <c r="C25" s="259"/>
      <c r="D25" s="260">
        <v>5.1121076233183853</v>
      </c>
      <c r="E25" s="261">
        <v>228</v>
      </c>
      <c r="F25" s="262">
        <v>265</v>
      </c>
      <c r="G25" s="262">
        <v>263</v>
      </c>
      <c r="H25" s="262">
        <v>236</v>
      </c>
      <c r="I25" s="263">
        <v>231</v>
      </c>
      <c r="J25" s="261">
        <v>-3</v>
      </c>
      <c r="K25" s="264">
        <v>-1.2987012987012987</v>
      </c>
    </row>
    <row r="26" spans="1:11" s="158" customFormat="1" ht="13.5" customHeight="1" x14ac:dyDescent="0.2">
      <c r="A26" s="257">
        <v>12</v>
      </c>
      <c r="B26" s="258" t="s">
        <v>237</v>
      </c>
      <c r="C26" s="259"/>
      <c r="D26" s="260">
        <v>1.4798206278026906</v>
      </c>
      <c r="E26" s="553">
        <v>66</v>
      </c>
      <c r="F26" s="555">
        <v>63</v>
      </c>
      <c r="G26" s="555">
        <v>58</v>
      </c>
      <c r="H26" s="555">
        <v>55</v>
      </c>
      <c r="I26" s="557">
        <v>53</v>
      </c>
      <c r="J26" s="261">
        <v>13</v>
      </c>
      <c r="K26" s="264">
        <v>24.528301886792452</v>
      </c>
    </row>
    <row r="27" spans="1:11" s="158" customFormat="1" ht="13.5" customHeight="1" x14ac:dyDescent="0.2">
      <c r="A27" s="257">
        <v>21</v>
      </c>
      <c r="B27" s="258" t="s">
        <v>238</v>
      </c>
      <c r="C27" s="259"/>
      <c r="D27" s="260">
        <v>0.15695067264573992</v>
      </c>
      <c r="E27" s="553">
        <v>7</v>
      </c>
      <c r="F27" s="555">
        <v>7</v>
      </c>
      <c r="G27" s="555">
        <v>8</v>
      </c>
      <c r="H27" s="555">
        <v>10</v>
      </c>
      <c r="I27" s="557">
        <v>10</v>
      </c>
      <c r="J27" s="261">
        <v>-3</v>
      </c>
      <c r="K27" s="264">
        <v>-30</v>
      </c>
    </row>
    <row r="28" spans="1:11" s="158" customFormat="1" ht="13.5" customHeight="1" x14ac:dyDescent="0.2">
      <c r="A28" s="257">
        <v>22</v>
      </c>
      <c r="B28" s="258" t="s">
        <v>239</v>
      </c>
      <c r="C28" s="259"/>
      <c r="D28" s="260">
        <v>0.5605381165919282</v>
      </c>
      <c r="E28" s="553">
        <v>25</v>
      </c>
      <c r="F28" s="555">
        <v>32</v>
      </c>
      <c r="G28" s="555">
        <v>32</v>
      </c>
      <c r="H28" s="555">
        <v>29</v>
      </c>
      <c r="I28" s="557">
        <v>25</v>
      </c>
      <c r="J28" s="261">
        <v>0</v>
      </c>
      <c r="K28" s="264">
        <v>0</v>
      </c>
    </row>
    <row r="29" spans="1:11" s="158" customFormat="1" ht="13.5" customHeight="1" x14ac:dyDescent="0.2">
      <c r="A29" s="257">
        <v>23</v>
      </c>
      <c r="B29" s="258" t="s">
        <v>240</v>
      </c>
      <c r="C29" s="259"/>
      <c r="D29" s="260">
        <v>8.9686098654708515E-2</v>
      </c>
      <c r="E29" s="553">
        <v>4</v>
      </c>
      <c r="F29" s="555">
        <v>4</v>
      </c>
      <c r="G29" s="555">
        <v>3</v>
      </c>
      <c r="H29" s="555">
        <v>4</v>
      </c>
      <c r="I29" s="263" t="s">
        <v>546</v>
      </c>
      <c r="J29" s="261" t="s">
        <v>546</v>
      </c>
      <c r="K29" s="264" t="s">
        <v>546</v>
      </c>
    </row>
    <row r="30" spans="1:11" s="158" customFormat="1" ht="13.5" customHeight="1" x14ac:dyDescent="0.2">
      <c r="A30" s="257">
        <v>24</v>
      </c>
      <c r="B30" s="258" t="s">
        <v>241</v>
      </c>
      <c r="C30" s="259"/>
      <c r="D30" s="260">
        <v>0.73991031390134532</v>
      </c>
      <c r="E30" s="553">
        <v>33</v>
      </c>
      <c r="F30" s="555">
        <v>32</v>
      </c>
      <c r="G30" s="555">
        <v>32</v>
      </c>
      <c r="H30" s="555">
        <v>31</v>
      </c>
      <c r="I30" s="557">
        <v>33</v>
      </c>
      <c r="J30" s="261">
        <v>0</v>
      </c>
      <c r="K30" s="264">
        <v>0</v>
      </c>
    </row>
    <row r="31" spans="1:11" s="158" customFormat="1" ht="13.5" customHeight="1" x14ac:dyDescent="0.2">
      <c r="A31" s="257">
        <v>25</v>
      </c>
      <c r="B31" s="258" t="s">
        <v>242</v>
      </c>
      <c r="C31" s="259"/>
      <c r="D31" s="260">
        <v>1.3004484304932735</v>
      </c>
      <c r="E31" s="553">
        <v>58</v>
      </c>
      <c r="F31" s="555">
        <v>54</v>
      </c>
      <c r="G31" s="555">
        <v>53</v>
      </c>
      <c r="H31" s="555">
        <v>52</v>
      </c>
      <c r="I31" s="557">
        <v>59</v>
      </c>
      <c r="J31" s="261">
        <v>-1</v>
      </c>
      <c r="K31" s="264">
        <v>-1.6949152542372881</v>
      </c>
    </row>
    <row r="32" spans="1:11" s="158" customFormat="1" ht="13.5" customHeight="1" x14ac:dyDescent="0.2">
      <c r="A32" s="257">
        <v>26</v>
      </c>
      <c r="B32" s="258" t="s">
        <v>243</v>
      </c>
      <c r="C32" s="259"/>
      <c r="D32" s="260">
        <v>1.0986547085201794</v>
      </c>
      <c r="E32" s="553">
        <v>49</v>
      </c>
      <c r="F32" s="555">
        <v>43</v>
      </c>
      <c r="G32" s="555">
        <v>43</v>
      </c>
      <c r="H32" s="555">
        <v>39</v>
      </c>
      <c r="I32" s="557">
        <v>40</v>
      </c>
      <c r="J32" s="261">
        <v>9</v>
      </c>
      <c r="K32" s="264">
        <v>22.5</v>
      </c>
    </row>
    <row r="33" spans="1:11" s="158" customFormat="1" ht="13.5" customHeight="1" x14ac:dyDescent="0.2">
      <c r="A33" s="257">
        <v>27</v>
      </c>
      <c r="B33" s="258" t="s">
        <v>244</v>
      </c>
      <c r="C33" s="259"/>
      <c r="D33" s="260">
        <v>0.35874439461883406</v>
      </c>
      <c r="E33" s="553">
        <v>16</v>
      </c>
      <c r="F33" s="555">
        <v>15</v>
      </c>
      <c r="G33" s="555">
        <v>14</v>
      </c>
      <c r="H33" s="555">
        <v>14</v>
      </c>
      <c r="I33" s="557">
        <v>10</v>
      </c>
      <c r="J33" s="261">
        <v>6</v>
      </c>
      <c r="K33" s="264">
        <v>60</v>
      </c>
    </row>
    <row r="34" spans="1:11" s="158" customFormat="1" ht="13.5" customHeight="1" x14ac:dyDescent="0.2">
      <c r="A34" s="257">
        <v>28</v>
      </c>
      <c r="B34" s="258" t="s">
        <v>245</v>
      </c>
      <c r="C34" s="259"/>
      <c r="D34" s="260">
        <v>0.11210762331838565</v>
      </c>
      <c r="E34" s="553">
        <v>5</v>
      </c>
      <c r="F34" s="555">
        <v>5</v>
      </c>
      <c r="G34" s="555">
        <v>6</v>
      </c>
      <c r="H34" s="555">
        <v>5</v>
      </c>
      <c r="I34" s="557">
        <v>7</v>
      </c>
      <c r="J34" s="261">
        <v>-2</v>
      </c>
      <c r="K34" s="264">
        <v>-28.571428571428573</v>
      </c>
    </row>
    <row r="35" spans="1:11" s="158" customFormat="1" ht="13.5" customHeight="1" x14ac:dyDescent="0.2">
      <c r="A35" s="257">
        <v>29</v>
      </c>
      <c r="B35" s="258" t="s">
        <v>246</v>
      </c>
      <c r="C35" s="259"/>
      <c r="D35" s="260">
        <v>2.7130044843049328</v>
      </c>
      <c r="E35" s="261">
        <v>121</v>
      </c>
      <c r="F35" s="262">
        <v>123</v>
      </c>
      <c r="G35" s="262">
        <v>124</v>
      </c>
      <c r="H35" s="262">
        <v>137</v>
      </c>
      <c r="I35" s="263">
        <v>134</v>
      </c>
      <c r="J35" s="261">
        <v>-13</v>
      </c>
      <c r="K35" s="264">
        <v>-9.7014925373134329</v>
      </c>
    </row>
    <row r="36" spans="1:11" s="158" customFormat="1" ht="13.5" customHeight="1" x14ac:dyDescent="0.2">
      <c r="A36" s="257" t="s">
        <v>247</v>
      </c>
      <c r="B36" s="258" t="s">
        <v>248</v>
      </c>
      <c r="C36" s="259"/>
      <c r="D36" s="260">
        <v>0.5605381165919282</v>
      </c>
      <c r="E36" s="553">
        <v>25</v>
      </c>
      <c r="F36" s="262" t="s">
        <v>546</v>
      </c>
      <c r="G36" s="555">
        <v>23</v>
      </c>
      <c r="H36" s="555">
        <v>23</v>
      </c>
      <c r="I36" s="557">
        <v>24</v>
      </c>
      <c r="J36" s="261">
        <v>1</v>
      </c>
      <c r="K36" s="264">
        <v>4.166666666666667</v>
      </c>
    </row>
    <row r="37" spans="1:11" s="158" customFormat="1" ht="13.5" customHeight="1" x14ac:dyDescent="0.2">
      <c r="A37" s="257" t="s">
        <v>249</v>
      </c>
      <c r="B37" s="258" t="s">
        <v>250</v>
      </c>
      <c r="C37" s="259"/>
      <c r="D37" s="260">
        <v>2.1524663677130045</v>
      </c>
      <c r="E37" s="553">
        <v>96</v>
      </c>
      <c r="F37" s="262">
        <v>100</v>
      </c>
      <c r="G37" s="262">
        <v>101</v>
      </c>
      <c r="H37" s="262">
        <v>114</v>
      </c>
      <c r="I37" s="263">
        <v>110</v>
      </c>
      <c r="J37" s="261">
        <v>-14</v>
      </c>
      <c r="K37" s="264">
        <v>-12.727272727272727</v>
      </c>
    </row>
    <row r="38" spans="1:11" s="158" customFormat="1" ht="13.5" customHeight="1" x14ac:dyDescent="0.2">
      <c r="A38" s="257">
        <v>31</v>
      </c>
      <c r="B38" s="258" t="s">
        <v>251</v>
      </c>
      <c r="C38" s="259"/>
      <c r="D38" s="260">
        <v>0.13452914798206278</v>
      </c>
      <c r="E38" s="553">
        <v>6</v>
      </c>
      <c r="F38" s="555">
        <v>6</v>
      </c>
      <c r="G38" s="555">
        <v>5</v>
      </c>
      <c r="H38" s="555">
        <v>6</v>
      </c>
      <c r="I38" s="557">
        <v>7</v>
      </c>
      <c r="J38" s="261">
        <v>-1</v>
      </c>
      <c r="K38" s="264">
        <v>-14.285714285714286</v>
      </c>
    </row>
    <row r="39" spans="1:11" s="158" customFormat="1" ht="13.5" customHeight="1" x14ac:dyDescent="0.2">
      <c r="A39" s="257">
        <v>32</v>
      </c>
      <c r="B39" s="258" t="s">
        <v>252</v>
      </c>
      <c r="C39" s="259"/>
      <c r="D39" s="260">
        <v>0.89686098654708524</v>
      </c>
      <c r="E39" s="553">
        <v>40</v>
      </c>
      <c r="F39" s="555">
        <v>46</v>
      </c>
      <c r="G39" s="555">
        <v>45</v>
      </c>
      <c r="H39" s="555">
        <v>39</v>
      </c>
      <c r="I39" s="557">
        <v>34</v>
      </c>
      <c r="J39" s="261">
        <v>6</v>
      </c>
      <c r="K39" s="264">
        <v>17.647058823529413</v>
      </c>
    </row>
    <row r="40" spans="1:11" s="158" customFormat="1" ht="13.5" customHeight="1" x14ac:dyDescent="0.2">
      <c r="A40" s="257">
        <v>33</v>
      </c>
      <c r="B40" s="258" t="s">
        <v>253</v>
      </c>
      <c r="C40" s="259"/>
      <c r="D40" s="260">
        <v>0.5605381165919282</v>
      </c>
      <c r="E40" s="553">
        <v>25</v>
      </c>
      <c r="F40" s="555">
        <v>25</v>
      </c>
      <c r="G40" s="555">
        <v>27</v>
      </c>
      <c r="H40" s="555">
        <v>24</v>
      </c>
      <c r="I40" s="557">
        <v>26</v>
      </c>
      <c r="J40" s="261">
        <v>-1</v>
      </c>
      <c r="K40" s="264">
        <v>-3.8461538461538463</v>
      </c>
    </row>
    <row r="41" spans="1:11" s="158" customFormat="1" ht="13.5" customHeight="1" x14ac:dyDescent="0.2">
      <c r="A41" s="257">
        <v>34</v>
      </c>
      <c r="B41" s="258" t="s">
        <v>254</v>
      </c>
      <c r="C41" s="259"/>
      <c r="D41" s="260">
        <v>6.7040358744394615</v>
      </c>
      <c r="E41" s="261">
        <v>299</v>
      </c>
      <c r="F41" s="262">
        <v>304</v>
      </c>
      <c r="G41" s="262">
        <v>303</v>
      </c>
      <c r="H41" s="262">
        <v>298</v>
      </c>
      <c r="I41" s="263">
        <v>293</v>
      </c>
      <c r="J41" s="261">
        <v>6</v>
      </c>
      <c r="K41" s="264">
        <v>2.0477815699658701</v>
      </c>
    </row>
    <row r="42" spans="1:11" s="158" customFormat="1" ht="13.5" customHeight="1" x14ac:dyDescent="0.2">
      <c r="A42" s="257">
        <v>41</v>
      </c>
      <c r="B42" s="258" t="s">
        <v>255</v>
      </c>
      <c r="C42" s="259"/>
      <c r="D42" s="260">
        <v>0.24663677130044842</v>
      </c>
      <c r="E42" s="553">
        <v>11</v>
      </c>
      <c r="F42" s="555">
        <v>11</v>
      </c>
      <c r="G42" s="555">
        <v>10</v>
      </c>
      <c r="H42" s="555">
        <v>9</v>
      </c>
      <c r="I42" s="557">
        <v>7</v>
      </c>
      <c r="J42" s="261">
        <v>4</v>
      </c>
      <c r="K42" s="264">
        <v>57.142857142857146</v>
      </c>
    </row>
    <row r="43" spans="1:11" s="158" customFormat="1" ht="13.5" customHeight="1" x14ac:dyDescent="0.2">
      <c r="A43" s="257">
        <v>42</v>
      </c>
      <c r="B43" s="258" t="s">
        <v>256</v>
      </c>
      <c r="C43" s="259"/>
      <c r="D43" s="260" t="s">
        <v>546</v>
      </c>
      <c r="E43" s="261" t="s">
        <v>546</v>
      </c>
      <c r="F43" s="262" t="s">
        <v>546</v>
      </c>
      <c r="G43" s="262" t="s">
        <v>546</v>
      </c>
      <c r="H43" s="262" t="s">
        <v>546</v>
      </c>
      <c r="I43" s="263">
        <v>0</v>
      </c>
      <c r="J43" s="261" t="s">
        <v>546</v>
      </c>
      <c r="K43" s="264" t="s">
        <v>546</v>
      </c>
    </row>
    <row r="44" spans="1:11" s="158" customFormat="1" ht="13.5" customHeight="1" x14ac:dyDescent="0.2">
      <c r="A44" s="257">
        <v>43</v>
      </c>
      <c r="B44" s="258" t="s">
        <v>257</v>
      </c>
      <c r="C44" s="259"/>
      <c r="D44" s="260">
        <v>0.31390134529147984</v>
      </c>
      <c r="E44" s="553">
        <v>14</v>
      </c>
      <c r="F44" s="555">
        <v>15</v>
      </c>
      <c r="G44" s="555">
        <v>14</v>
      </c>
      <c r="H44" s="555">
        <v>15</v>
      </c>
      <c r="I44" s="557">
        <v>16</v>
      </c>
      <c r="J44" s="261">
        <v>-2</v>
      </c>
      <c r="K44" s="264">
        <v>-12.5</v>
      </c>
    </row>
    <row r="45" spans="1:11" s="158" customFormat="1" ht="13.5" customHeight="1" x14ac:dyDescent="0.2">
      <c r="A45" s="257">
        <v>51</v>
      </c>
      <c r="B45" s="258" t="s">
        <v>258</v>
      </c>
      <c r="C45" s="259"/>
      <c r="D45" s="260">
        <v>15.627802690582959</v>
      </c>
      <c r="E45" s="261">
        <v>697</v>
      </c>
      <c r="F45" s="262">
        <v>703</v>
      </c>
      <c r="G45" s="262">
        <v>698</v>
      </c>
      <c r="H45" s="262">
        <v>708</v>
      </c>
      <c r="I45" s="263">
        <v>725</v>
      </c>
      <c r="J45" s="261">
        <v>-28</v>
      </c>
      <c r="K45" s="264">
        <v>-3.8620689655172415</v>
      </c>
    </row>
    <row r="46" spans="1:11" s="158" customFormat="1" ht="13.5" customHeight="1" x14ac:dyDescent="0.2">
      <c r="A46" s="257" t="s">
        <v>259</v>
      </c>
      <c r="B46" s="258" t="s">
        <v>260</v>
      </c>
      <c r="C46" s="259"/>
      <c r="D46" s="260">
        <v>15.403587443946188</v>
      </c>
      <c r="E46" s="261">
        <v>687</v>
      </c>
      <c r="F46" s="262">
        <v>693</v>
      </c>
      <c r="G46" s="262">
        <v>687</v>
      </c>
      <c r="H46" s="262">
        <v>698</v>
      </c>
      <c r="I46" s="263">
        <v>715</v>
      </c>
      <c r="J46" s="261">
        <v>-28</v>
      </c>
      <c r="K46" s="264">
        <v>-3.9160839160839163</v>
      </c>
    </row>
    <row r="47" spans="1:11" s="158" customFormat="1" ht="13.5" customHeight="1" x14ac:dyDescent="0.2">
      <c r="A47" s="257"/>
      <c r="B47" s="258" t="s">
        <v>261</v>
      </c>
      <c r="C47" s="259"/>
      <c r="D47" s="260">
        <v>2.6681614349775784</v>
      </c>
      <c r="E47" s="261">
        <v>119</v>
      </c>
      <c r="F47" s="262">
        <v>133</v>
      </c>
      <c r="G47" s="262">
        <v>123</v>
      </c>
      <c r="H47" s="262">
        <v>133</v>
      </c>
      <c r="I47" s="263">
        <v>119</v>
      </c>
      <c r="J47" s="261">
        <v>0</v>
      </c>
      <c r="K47" s="264">
        <v>0</v>
      </c>
    </row>
    <row r="48" spans="1:11" s="158" customFormat="1" ht="13.5" customHeight="1" x14ac:dyDescent="0.2">
      <c r="A48" s="257">
        <v>52</v>
      </c>
      <c r="B48" s="258" t="s">
        <v>262</v>
      </c>
      <c r="C48" s="259"/>
      <c r="D48" s="260">
        <v>6.4125560538116595</v>
      </c>
      <c r="E48" s="261">
        <v>286</v>
      </c>
      <c r="F48" s="262">
        <v>285</v>
      </c>
      <c r="G48" s="262">
        <v>278</v>
      </c>
      <c r="H48" s="262">
        <v>281</v>
      </c>
      <c r="I48" s="263">
        <v>280</v>
      </c>
      <c r="J48" s="261">
        <v>6</v>
      </c>
      <c r="K48" s="264">
        <v>2.1428571428571428</v>
      </c>
    </row>
    <row r="49" spans="1:11" s="158" customFormat="1" ht="13.5" customHeight="1" x14ac:dyDescent="0.2">
      <c r="A49" s="257" t="s">
        <v>263</v>
      </c>
      <c r="B49" s="258" t="s">
        <v>264</v>
      </c>
      <c r="C49" s="259"/>
      <c r="D49" s="260">
        <v>5.8744394618834077</v>
      </c>
      <c r="E49" s="261">
        <v>262</v>
      </c>
      <c r="F49" s="262">
        <v>257</v>
      </c>
      <c r="G49" s="262">
        <v>256</v>
      </c>
      <c r="H49" s="262">
        <v>260</v>
      </c>
      <c r="I49" s="263">
        <v>255</v>
      </c>
      <c r="J49" s="261">
        <v>7</v>
      </c>
      <c r="K49" s="264">
        <v>2.7450980392156863</v>
      </c>
    </row>
    <row r="50" spans="1:11" s="158" customFormat="1" ht="13.5" customHeight="1" x14ac:dyDescent="0.2">
      <c r="A50" s="257">
        <v>53</v>
      </c>
      <c r="B50" s="258" t="s">
        <v>265</v>
      </c>
      <c r="C50" s="259"/>
      <c r="D50" s="260">
        <v>1.2556053811659194</v>
      </c>
      <c r="E50" s="553">
        <v>56</v>
      </c>
      <c r="F50" s="555">
        <v>71</v>
      </c>
      <c r="G50" s="555">
        <v>73</v>
      </c>
      <c r="H50" s="555">
        <v>42</v>
      </c>
      <c r="I50" s="557">
        <v>38</v>
      </c>
      <c r="J50" s="261">
        <v>18</v>
      </c>
      <c r="K50" s="264">
        <v>47.368421052631582</v>
      </c>
    </row>
    <row r="51" spans="1:11" s="158" customFormat="1" ht="13.5" customHeight="1" x14ac:dyDescent="0.2">
      <c r="A51" s="257" t="s">
        <v>266</v>
      </c>
      <c r="B51" s="258" t="s">
        <v>267</v>
      </c>
      <c r="C51" s="259"/>
      <c r="D51" s="260">
        <v>1.188340807174888</v>
      </c>
      <c r="E51" s="553">
        <v>53</v>
      </c>
      <c r="F51" s="555">
        <v>67</v>
      </c>
      <c r="G51" s="555">
        <v>70</v>
      </c>
      <c r="H51" s="555">
        <v>40</v>
      </c>
      <c r="I51" s="557">
        <v>38</v>
      </c>
      <c r="J51" s="261">
        <v>15</v>
      </c>
      <c r="K51" s="264">
        <v>39.473684210526315</v>
      </c>
    </row>
    <row r="52" spans="1:11" s="158" customFormat="1" ht="13.5" customHeight="1" x14ac:dyDescent="0.2">
      <c r="A52" s="257">
        <v>54</v>
      </c>
      <c r="B52" s="258" t="s">
        <v>268</v>
      </c>
      <c r="C52" s="259"/>
      <c r="D52" s="260">
        <v>10.538116591928251</v>
      </c>
      <c r="E52" s="261">
        <v>470</v>
      </c>
      <c r="F52" s="262">
        <v>477</v>
      </c>
      <c r="G52" s="262">
        <v>505</v>
      </c>
      <c r="H52" s="262">
        <v>498</v>
      </c>
      <c r="I52" s="263">
        <v>507</v>
      </c>
      <c r="J52" s="261">
        <v>-37</v>
      </c>
      <c r="K52" s="264">
        <v>-7.2978303747534516</v>
      </c>
    </row>
    <row r="53" spans="1:11" s="158" customFormat="1" ht="13.5" customHeight="1" x14ac:dyDescent="0.2">
      <c r="A53" s="257">
        <v>61</v>
      </c>
      <c r="B53" s="258" t="s">
        <v>269</v>
      </c>
      <c r="C53" s="259"/>
      <c r="D53" s="260">
        <v>0.80717488789237668</v>
      </c>
      <c r="E53" s="553">
        <v>36</v>
      </c>
      <c r="F53" s="555">
        <v>38</v>
      </c>
      <c r="G53" s="555">
        <v>38</v>
      </c>
      <c r="H53" s="555">
        <v>35</v>
      </c>
      <c r="I53" s="557">
        <v>31</v>
      </c>
      <c r="J53" s="261">
        <v>5</v>
      </c>
      <c r="K53" s="264">
        <v>16.129032258064516</v>
      </c>
    </row>
    <row r="54" spans="1:11" s="158" customFormat="1" ht="13.5" customHeight="1" x14ac:dyDescent="0.2">
      <c r="A54" s="257">
        <v>62</v>
      </c>
      <c r="B54" s="258" t="s">
        <v>270</v>
      </c>
      <c r="C54" s="259"/>
      <c r="D54" s="260">
        <v>7.9147982062780269</v>
      </c>
      <c r="E54" s="261">
        <v>353</v>
      </c>
      <c r="F54" s="262">
        <v>344</v>
      </c>
      <c r="G54" s="262">
        <v>324</v>
      </c>
      <c r="H54" s="262">
        <v>298</v>
      </c>
      <c r="I54" s="263">
        <v>308</v>
      </c>
      <c r="J54" s="261">
        <v>45</v>
      </c>
      <c r="K54" s="264">
        <v>14.61038961038961</v>
      </c>
    </row>
    <row r="55" spans="1:11" s="158" customFormat="1" ht="13.5" customHeight="1" x14ac:dyDescent="0.2">
      <c r="A55" s="257">
        <v>63</v>
      </c>
      <c r="B55" s="258" t="s">
        <v>271</v>
      </c>
      <c r="C55" s="259"/>
      <c r="D55" s="260">
        <v>8.1165919282511219</v>
      </c>
      <c r="E55" s="261">
        <v>362</v>
      </c>
      <c r="F55" s="262">
        <v>367</v>
      </c>
      <c r="G55" s="262">
        <v>362</v>
      </c>
      <c r="H55" s="262">
        <v>342</v>
      </c>
      <c r="I55" s="263">
        <v>349</v>
      </c>
      <c r="J55" s="261">
        <v>13</v>
      </c>
      <c r="K55" s="264">
        <v>3.7249283667621778</v>
      </c>
    </row>
    <row r="56" spans="1:11" s="158" customFormat="1" ht="13.5" customHeight="1" x14ac:dyDescent="0.2">
      <c r="A56" s="257" t="s">
        <v>272</v>
      </c>
      <c r="B56" s="258" t="s">
        <v>273</v>
      </c>
      <c r="C56" s="259"/>
      <c r="D56" s="260">
        <v>0.31390134529147984</v>
      </c>
      <c r="E56" s="553">
        <v>14</v>
      </c>
      <c r="F56" s="555">
        <v>16</v>
      </c>
      <c r="G56" s="555">
        <v>19</v>
      </c>
      <c r="H56" s="555">
        <v>20</v>
      </c>
      <c r="I56" s="557">
        <v>23</v>
      </c>
      <c r="J56" s="261">
        <v>-9</v>
      </c>
      <c r="K56" s="264">
        <v>-39.130434782608695</v>
      </c>
    </row>
    <row r="57" spans="1:11" s="158" customFormat="1" ht="13.5" customHeight="1" x14ac:dyDescent="0.2">
      <c r="A57" s="257" t="s">
        <v>274</v>
      </c>
      <c r="B57" s="258" t="s">
        <v>275</v>
      </c>
      <c r="C57" s="259"/>
      <c r="D57" s="260">
        <v>7.2421524663677133</v>
      </c>
      <c r="E57" s="261">
        <v>323</v>
      </c>
      <c r="F57" s="262">
        <v>328</v>
      </c>
      <c r="G57" s="262">
        <v>319</v>
      </c>
      <c r="H57" s="262">
        <v>296</v>
      </c>
      <c r="I57" s="263">
        <v>299</v>
      </c>
      <c r="J57" s="261">
        <v>24</v>
      </c>
      <c r="K57" s="264">
        <v>8.0267558528428093</v>
      </c>
    </row>
    <row r="58" spans="1:11" s="158" customFormat="1" ht="13.5" customHeight="1" x14ac:dyDescent="0.2">
      <c r="A58" s="257">
        <v>71</v>
      </c>
      <c r="B58" s="258" t="s">
        <v>276</v>
      </c>
      <c r="C58" s="259"/>
      <c r="D58" s="260">
        <v>13.36322869955157</v>
      </c>
      <c r="E58" s="261">
        <v>596</v>
      </c>
      <c r="F58" s="262">
        <v>598</v>
      </c>
      <c r="G58" s="262">
        <v>576</v>
      </c>
      <c r="H58" s="262">
        <v>578</v>
      </c>
      <c r="I58" s="263">
        <v>575</v>
      </c>
      <c r="J58" s="261">
        <v>21</v>
      </c>
      <c r="K58" s="264">
        <v>3.652173913043478</v>
      </c>
    </row>
    <row r="59" spans="1:11" s="158" customFormat="1" ht="13.5" customHeight="1" x14ac:dyDescent="0.2">
      <c r="A59" s="257" t="s">
        <v>277</v>
      </c>
      <c r="B59" s="258" t="s">
        <v>278</v>
      </c>
      <c r="C59" s="259"/>
      <c r="D59" s="260">
        <v>0.7847533632286996</v>
      </c>
      <c r="E59" s="553">
        <v>35</v>
      </c>
      <c r="F59" s="555">
        <v>33</v>
      </c>
      <c r="G59" s="555">
        <v>32</v>
      </c>
      <c r="H59" s="555">
        <v>36</v>
      </c>
      <c r="I59" s="557">
        <v>33</v>
      </c>
      <c r="J59" s="261">
        <v>2</v>
      </c>
      <c r="K59" s="264">
        <v>6.0606060606060606</v>
      </c>
    </row>
    <row r="60" spans="1:11" s="158" customFormat="1" ht="13.5" customHeight="1" x14ac:dyDescent="0.2">
      <c r="A60" s="257" t="s">
        <v>279</v>
      </c>
      <c r="B60" s="258" t="s">
        <v>280</v>
      </c>
      <c r="C60" s="259"/>
      <c r="D60" s="260">
        <v>11.905829596412556</v>
      </c>
      <c r="E60" s="261">
        <v>531</v>
      </c>
      <c r="F60" s="262">
        <v>534</v>
      </c>
      <c r="G60" s="262">
        <v>513</v>
      </c>
      <c r="H60" s="262">
        <v>510</v>
      </c>
      <c r="I60" s="263">
        <v>510</v>
      </c>
      <c r="J60" s="261">
        <v>21</v>
      </c>
      <c r="K60" s="264">
        <v>4.117647058823529</v>
      </c>
    </row>
    <row r="61" spans="1:11" s="158" customFormat="1" ht="13.5" customHeight="1" x14ac:dyDescent="0.2">
      <c r="A61" s="257">
        <v>72</v>
      </c>
      <c r="B61" s="258" t="s">
        <v>281</v>
      </c>
      <c r="C61" s="259"/>
      <c r="D61" s="260">
        <v>1.5246636771300448</v>
      </c>
      <c r="E61" s="553">
        <v>68</v>
      </c>
      <c r="F61" s="555">
        <v>63</v>
      </c>
      <c r="G61" s="555">
        <v>64</v>
      </c>
      <c r="H61" s="555">
        <v>60</v>
      </c>
      <c r="I61" s="557">
        <v>59</v>
      </c>
      <c r="J61" s="261">
        <v>9</v>
      </c>
      <c r="K61" s="264">
        <v>15.254237288135593</v>
      </c>
    </row>
    <row r="62" spans="1:11" s="158" customFormat="1" ht="13.5" customHeight="1" x14ac:dyDescent="0.2">
      <c r="A62" s="257" t="s">
        <v>282</v>
      </c>
      <c r="B62" s="258" t="s">
        <v>283</v>
      </c>
      <c r="C62" s="259"/>
      <c r="D62" s="260">
        <v>0.15695067264573992</v>
      </c>
      <c r="E62" s="553">
        <v>7</v>
      </c>
      <c r="F62" s="555">
        <v>7</v>
      </c>
      <c r="G62" s="555">
        <v>7</v>
      </c>
      <c r="H62" s="555">
        <v>6</v>
      </c>
      <c r="I62" s="557">
        <v>7</v>
      </c>
      <c r="J62" s="261">
        <v>0</v>
      </c>
      <c r="K62" s="264">
        <v>0</v>
      </c>
    </row>
    <row r="63" spans="1:11" s="158" customFormat="1" ht="13.5" customHeight="1" x14ac:dyDescent="0.2">
      <c r="A63" s="257" t="s">
        <v>284</v>
      </c>
      <c r="B63" s="258" t="s">
        <v>285</v>
      </c>
      <c r="C63" s="259"/>
      <c r="D63" s="260">
        <v>1.1210762331838564</v>
      </c>
      <c r="E63" s="553">
        <v>50</v>
      </c>
      <c r="F63" s="555">
        <v>47</v>
      </c>
      <c r="G63" s="555">
        <v>49</v>
      </c>
      <c r="H63" s="555">
        <v>47</v>
      </c>
      <c r="I63" s="557">
        <v>46</v>
      </c>
      <c r="J63" s="261">
        <v>4</v>
      </c>
      <c r="K63" s="264">
        <v>8.695652173913043</v>
      </c>
    </row>
    <row r="64" spans="1:11" s="158" customFormat="1" ht="13.5" customHeight="1" x14ac:dyDescent="0.2">
      <c r="A64" s="257">
        <v>73</v>
      </c>
      <c r="B64" s="258" t="s">
        <v>286</v>
      </c>
      <c r="C64" s="259"/>
      <c r="D64" s="260">
        <v>0.73991031390134532</v>
      </c>
      <c r="E64" s="553">
        <v>33</v>
      </c>
      <c r="F64" s="555">
        <v>32</v>
      </c>
      <c r="G64" s="555">
        <v>31</v>
      </c>
      <c r="H64" s="555">
        <v>31</v>
      </c>
      <c r="I64" s="557">
        <v>32</v>
      </c>
      <c r="J64" s="261">
        <v>1</v>
      </c>
      <c r="K64" s="264">
        <v>3.125</v>
      </c>
    </row>
    <row r="65" spans="1:11" s="158" customFormat="1" ht="13.5" customHeight="1" x14ac:dyDescent="0.2">
      <c r="A65" s="257" t="s">
        <v>287</v>
      </c>
      <c r="B65" s="258" t="s">
        <v>288</v>
      </c>
      <c r="C65" s="259"/>
      <c r="D65" s="260">
        <v>0.5605381165919282</v>
      </c>
      <c r="E65" s="553">
        <v>25</v>
      </c>
      <c r="F65" s="555">
        <v>24</v>
      </c>
      <c r="G65" s="555">
        <v>23</v>
      </c>
      <c r="H65" s="555">
        <v>24</v>
      </c>
      <c r="I65" s="557">
        <v>25</v>
      </c>
      <c r="J65" s="261">
        <v>0</v>
      </c>
      <c r="K65" s="264">
        <v>0</v>
      </c>
    </row>
    <row r="66" spans="1:11" s="158" customFormat="1" ht="13.5" customHeight="1" x14ac:dyDescent="0.2">
      <c r="A66" s="257">
        <v>81</v>
      </c>
      <c r="B66" s="258" t="s">
        <v>289</v>
      </c>
      <c r="C66" s="259"/>
      <c r="D66" s="260">
        <v>2.5784753363228701</v>
      </c>
      <c r="E66" s="261">
        <v>115</v>
      </c>
      <c r="F66" s="262">
        <v>112</v>
      </c>
      <c r="G66" s="262">
        <v>105</v>
      </c>
      <c r="H66" s="262">
        <v>108</v>
      </c>
      <c r="I66" s="263">
        <v>107</v>
      </c>
      <c r="J66" s="261">
        <v>8</v>
      </c>
      <c r="K66" s="264">
        <v>7.4766355140186915</v>
      </c>
    </row>
    <row r="67" spans="1:11" s="158" customFormat="1" ht="13.5" customHeight="1" x14ac:dyDescent="0.2">
      <c r="A67" s="257" t="s">
        <v>290</v>
      </c>
      <c r="B67" s="258" t="s">
        <v>291</v>
      </c>
      <c r="C67" s="259"/>
      <c r="D67" s="260">
        <v>0.80717488789237668</v>
      </c>
      <c r="E67" s="553">
        <v>36</v>
      </c>
      <c r="F67" s="555">
        <v>38</v>
      </c>
      <c r="G67" s="555">
        <v>40</v>
      </c>
      <c r="H67" s="555">
        <v>40</v>
      </c>
      <c r="I67" s="557">
        <v>37</v>
      </c>
      <c r="J67" s="261">
        <v>-1</v>
      </c>
      <c r="K67" s="264">
        <v>-2.7027027027027026</v>
      </c>
    </row>
    <row r="68" spans="1:11" s="158" customFormat="1" ht="13.5" customHeight="1" x14ac:dyDescent="0.2">
      <c r="A68" s="257" t="s">
        <v>292</v>
      </c>
      <c r="B68" s="258" t="s">
        <v>293</v>
      </c>
      <c r="C68" s="259"/>
      <c r="D68" s="260">
        <v>1.0313901345291481</v>
      </c>
      <c r="E68" s="553">
        <v>46</v>
      </c>
      <c r="F68" s="555">
        <v>45</v>
      </c>
      <c r="G68" s="555">
        <v>40</v>
      </c>
      <c r="H68" s="555">
        <v>42</v>
      </c>
      <c r="I68" s="557">
        <v>43</v>
      </c>
      <c r="J68" s="261">
        <v>3</v>
      </c>
      <c r="K68" s="264">
        <v>6.9767441860465116</v>
      </c>
    </row>
    <row r="69" spans="1:11" s="158" customFormat="1" ht="13.5" customHeight="1" x14ac:dyDescent="0.2">
      <c r="A69" s="257" t="s">
        <v>294</v>
      </c>
      <c r="B69" s="258" t="s">
        <v>295</v>
      </c>
      <c r="C69" s="259"/>
      <c r="D69" s="260" t="s">
        <v>546</v>
      </c>
      <c r="E69" s="261" t="s">
        <v>546</v>
      </c>
      <c r="F69" s="262" t="s">
        <v>546</v>
      </c>
      <c r="G69" s="555">
        <v>3</v>
      </c>
      <c r="H69" s="555">
        <v>3</v>
      </c>
      <c r="I69" s="557">
        <v>3</v>
      </c>
      <c r="J69" s="261" t="s">
        <v>546</v>
      </c>
      <c r="K69" s="264" t="s">
        <v>546</v>
      </c>
    </row>
    <row r="70" spans="1:11" s="158" customFormat="1" ht="13.5" customHeight="1" x14ac:dyDescent="0.2">
      <c r="A70" s="257" t="s">
        <v>296</v>
      </c>
      <c r="B70" s="258" t="s">
        <v>297</v>
      </c>
      <c r="C70" s="259"/>
      <c r="D70" s="260">
        <v>0.49327354260089684</v>
      </c>
      <c r="E70" s="553">
        <v>22</v>
      </c>
      <c r="F70" s="555">
        <v>18</v>
      </c>
      <c r="G70" s="555">
        <v>13</v>
      </c>
      <c r="H70" s="555">
        <v>12</v>
      </c>
      <c r="I70" s="557">
        <v>14</v>
      </c>
      <c r="J70" s="261">
        <v>8</v>
      </c>
      <c r="K70" s="264">
        <v>57.142857142857146</v>
      </c>
    </row>
    <row r="71" spans="1:11" s="158" customFormat="1" ht="13.5" customHeight="1" x14ac:dyDescent="0.2">
      <c r="A71" s="257">
        <v>82</v>
      </c>
      <c r="B71" s="258" t="s">
        <v>298</v>
      </c>
      <c r="C71" s="259"/>
      <c r="D71" s="260">
        <v>1.5695067264573992</v>
      </c>
      <c r="E71" s="553">
        <v>70</v>
      </c>
      <c r="F71" s="555">
        <v>71</v>
      </c>
      <c r="G71" s="555">
        <v>76</v>
      </c>
      <c r="H71" s="555">
        <v>72</v>
      </c>
      <c r="I71" s="557">
        <v>66</v>
      </c>
      <c r="J71" s="261">
        <v>4</v>
      </c>
      <c r="K71" s="264">
        <v>6.0606060606060606</v>
      </c>
    </row>
    <row r="72" spans="1:11" s="158" customFormat="1" ht="13.5" customHeight="1" x14ac:dyDescent="0.2">
      <c r="A72" s="257" t="s">
        <v>299</v>
      </c>
      <c r="B72" s="258" t="s">
        <v>547</v>
      </c>
      <c r="C72" s="259"/>
      <c r="D72" s="260">
        <v>0.65022421524663676</v>
      </c>
      <c r="E72" s="553">
        <v>29</v>
      </c>
      <c r="F72" s="555">
        <v>26</v>
      </c>
      <c r="G72" s="555">
        <v>27</v>
      </c>
      <c r="H72" s="555">
        <v>27</v>
      </c>
      <c r="I72" s="557">
        <v>24</v>
      </c>
      <c r="J72" s="261">
        <v>5</v>
      </c>
      <c r="K72" s="264">
        <v>20.833333333333332</v>
      </c>
    </row>
    <row r="73" spans="1:11" s="158" customFormat="1" ht="13.5" customHeight="1" x14ac:dyDescent="0.2">
      <c r="A73" s="257" t="s">
        <v>300</v>
      </c>
      <c r="B73" s="258" t="s">
        <v>301</v>
      </c>
      <c r="C73" s="259"/>
      <c r="D73" s="260">
        <v>0.42600896860986548</v>
      </c>
      <c r="E73" s="553">
        <v>19</v>
      </c>
      <c r="F73" s="555">
        <v>21</v>
      </c>
      <c r="G73" s="555">
        <v>26</v>
      </c>
      <c r="H73" s="555">
        <v>23</v>
      </c>
      <c r="I73" s="557">
        <v>22</v>
      </c>
      <c r="J73" s="261">
        <v>-3</v>
      </c>
      <c r="K73" s="264">
        <v>-13.636363636363637</v>
      </c>
    </row>
    <row r="74" spans="1:11" s="158" customFormat="1" ht="13.5" customHeight="1" x14ac:dyDescent="0.2">
      <c r="A74" s="257">
        <v>83</v>
      </c>
      <c r="B74" s="258" t="s">
        <v>302</v>
      </c>
      <c r="C74" s="259"/>
      <c r="D74" s="260">
        <v>2.600896860986547</v>
      </c>
      <c r="E74" s="261">
        <v>116</v>
      </c>
      <c r="F74" s="262">
        <v>113</v>
      </c>
      <c r="G74" s="262">
        <v>114</v>
      </c>
      <c r="H74" s="262">
        <v>111</v>
      </c>
      <c r="I74" s="263">
        <v>113</v>
      </c>
      <c r="J74" s="261">
        <v>3</v>
      </c>
      <c r="K74" s="264">
        <v>2.6548672566371683</v>
      </c>
    </row>
    <row r="75" spans="1:11" s="158" customFormat="1" ht="13.5" customHeight="1" x14ac:dyDescent="0.2">
      <c r="A75" s="257" t="s">
        <v>303</v>
      </c>
      <c r="B75" s="258" t="s">
        <v>304</v>
      </c>
      <c r="C75" s="259"/>
      <c r="D75" s="260">
        <v>1.6591928251121075</v>
      </c>
      <c r="E75" s="553">
        <v>74</v>
      </c>
      <c r="F75" s="555">
        <v>74</v>
      </c>
      <c r="G75" s="555">
        <v>76</v>
      </c>
      <c r="H75" s="555">
        <v>74</v>
      </c>
      <c r="I75" s="557">
        <v>74</v>
      </c>
      <c r="J75" s="261">
        <v>0</v>
      </c>
      <c r="K75" s="264">
        <v>0</v>
      </c>
    </row>
    <row r="76" spans="1:11" s="158" customFormat="1" ht="13.5" customHeight="1" x14ac:dyDescent="0.2">
      <c r="A76" s="257"/>
      <c r="B76" s="258" t="s">
        <v>305</v>
      </c>
      <c r="C76" s="259"/>
      <c r="D76" s="260">
        <v>0.71748878923766812</v>
      </c>
      <c r="E76" s="553">
        <v>32</v>
      </c>
      <c r="F76" s="555">
        <v>33</v>
      </c>
      <c r="G76" s="555">
        <v>33</v>
      </c>
      <c r="H76" s="555">
        <v>31</v>
      </c>
      <c r="I76" s="557">
        <v>31</v>
      </c>
      <c r="J76" s="261">
        <v>1</v>
      </c>
      <c r="K76" s="264">
        <v>3.225806451612903</v>
      </c>
    </row>
    <row r="77" spans="1:11" s="158" customFormat="1" ht="13.5" customHeight="1" x14ac:dyDescent="0.2">
      <c r="A77" s="257">
        <v>84</v>
      </c>
      <c r="B77" s="258" t="s">
        <v>306</v>
      </c>
      <c r="C77" s="259"/>
      <c r="D77" s="260">
        <v>1.2556053811659194</v>
      </c>
      <c r="E77" s="553">
        <v>56</v>
      </c>
      <c r="F77" s="555">
        <v>57</v>
      </c>
      <c r="G77" s="555">
        <v>54</v>
      </c>
      <c r="H77" s="555">
        <v>52</v>
      </c>
      <c r="I77" s="557">
        <v>43</v>
      </c>
      <c r="J77" s="261">
        <v>13</v>
      </c>
      <c r="K77" s="264">
        <v>30.232558139534884</v>
      </c>
    </row>
    <row r="78" spans="1:11" s="158" customFormat="1" ht="13.5" customHeight="1" x14ac:dyDescent="0.2">
      <c r="A78" s="257" t="s">
        <v>307</v>
      </c>
      <c r="B78" s="258" t="s">
        <v>308</v>
      </c>
      <c r="C78" s="259"/>
      <c r="D78" s="260">
        <v>0.15695067264573992</v>
      </c>
      <c r="E78" s="553">
        <v>7</v>
      </c>
      <c r="F78" s="555">
        <v>6</v>
      </c>
      <c r="G78" s="555">
        <v>6</v>
      </c>
      <c r="H78" s="555">
        <v>6</v>
      </c>
      <c r="I78" s="557">
        <v>6</v>
      </c>
      <c r="J78" s="261">
        <v>1</v>
      </c>
      <c r="K78" s="264">
        <v>16.666666666666668</v>
      </c>
    </row>
    <row r="79" spans="1:11" s="158" customFormat="1" ht="13.5" customHeight="1" x14ac:dyDescent="0.2">
      <c r="A79" s="257" t="s">
        <v>309</v>
      </c>
      <c r="B79" s="258" t="s">
        <v>310</v>
      </c>
      <c r="C79" s="259"/>
      <c r="D79" s="260">
        <v>0.13452914798206278</v>
      </c>
      <c r="E79" s="553">
        <v>6</v>
      </c>
      <c r="F79" s="555">
        <v>7</v>
      </c>
      <c r="G79" s="555">
        <v>6</v>
      </c>
      <c r="H79" s="555">
        <v>4</v>
      </c>
      <c r="I79" s="557">
        <v>4</v>
      </c>
      <c r="J79" s="261">
        <v>2</v>
      </c>
      <c r="K79" s="264">
        <v>50</v>
      </c>
    </row>
    <row r="80" spans="1:11" s="297" customFormat="1" ht="13.5" customHeight="1" x14ac:dyDescent="0.2">
      <c r="A80" s="257" t="s">
        <v>311</v>
      </c>
      <c r="B80" s="258" t="s">
        <v>312</v>
      </c>
      <c r="C80" s="259"/>
      <c r="D80" s="260" t="s">
        <v>546</v>
      </c>
      <c r="E80" s="261" t="s">
        <v>546</v>
      </c>
      <c r="F80" s="262" t="s">
        <v>546</v>
      </c>
      <c r="G80" s="262" t="s">
        <v>546</v>
      </c>
      <c r="H80" s="262" t="s">
        <v>546</v>
      </c>
      <c r="I80" s="263" t="s">
        <v>546</v>
      </c>
      <c r="J80" s="261" t="s">
        <v>546</v>
      </c>
      <c r="K80" s="264" t="s">
        <v>546</v>
      </c>
    </row>
    <row r="81" spans="1:11" s="297" customFormat="1" ht="13.5" customHeight="1" x14ac:dyDescent="0.2">
      <c r="A81" s="257">
        <v>91</v>
      </c>
      <c r="B81" s="258" t="s">
        <v>313</v>
      </c>
      <c r="C81" s="259"/>
      <c r="D81" s="260" t="s">
        <v>546</v>
      </c>
      <c r="E81" s="261" t="s">
        <v>546</v>
      </c>
      <c r="F81" s="262" t="s">
        <v>546</v>
      </c>
      <c r="G81" s="262" t="s">
        <v>546</v>
      </c>
      <c r="H81" s="555">
        <v>3</v>
      </c>
      <c r="I81" s="263" t="s">
        <v>546</v>
      </c>
      <c r="J81" s="261" t="s">
        <v>546</v>
      </c>
      <c r="K81" s="264" t="s">
        <v>546</v>
      </c>
    </row>
    <row r="82" spans="1:11" s="258" customFormat="1" ht="13.5" customHeight="1" x14ac:dyDescent="0.2">
      <c r="A82" s="257">
        <v>92</v>
      </c>
      <c r="B82" s="258" t="s">
        <v>314</v>
      </c>
      <c r="C82" s="259"/>
      <c r="D82" s="260">
        <v>0.20179372197309417</v>
      </c>
      <c r="E82" s="553">
        <v>9</v>
      </c>
      <c r="F82" s="555">
        <v>9</v>
      </c>
      <c r="G82" s="555">
        <v>9</v>
      </c>
      <c r="H82" s="555">
        <v>8</v>
      </c>
      <c r="I82" s="557">
        <v>7</v>
      </c>
      <c r="J82" s="261">
        <v>2</v>
      </c>
      <c r="K82" s="264">
        <v>28.571428571428573</v>
      </c>
    </row>
    <row r="83" spans="1:11" s="258" customFormat="1" ht="13.5" customHeight="1" x14ac:dyDescent="0.2">
      <c r="A83" s="257">
        <v>93</v>
      </c>
      <c r="B83" s="258" t="s">
        <v>315</v>
      </c>
      <c r="C83" s="259"/>
      <c r="D83" s="260">
        <v>0.13452914798206278</v>
      </c>
      <c r="E83" s="553">
        <v>6</v>
      </c>
      <c r="F83" s="555">
        <v>6</v>
      </c>
      <c r="G83" s="555">
        <v>6</v>
      </c>
      <c r="H83" s="555">
        <v>5</v>
      </c>
      <c r="I83" s="557">
        <v>5</v>
      </c>
      <c r="J83" s="261">
        <v>1</v>
      </c>
      <c r="K83" s="264">
        <v>20</v>
      </c>
    </row>
    <row r="84" spans="1:11" s="258" customFormat="1" ht="13.5" customHeight="1" x14ac:dyDescent="0.2">
      <c r="A84" s="257">
        <v>94</v>
      </c>
      <c r="B84" s="258" t="s">
        <v>316</v>
      </c>
      <c r="C84" s="259"/>
      <c r="D84" s="260">
        <v>0.22421524663677131</v>
      </c>
      <c r="E84" s="553">
        <v>10</v>
      </c>
      <c r="F84" s="555">
        <v>4</v>
      </c>
      <c r="G84" s="555">
        <v>5</v>
      </c>
      <c r="H84" s="262" t="s">
        <v>546</v>
      </c>
      <c r="I84" s="557">
        <v>3</v>
      </c>
      <c r="J84" s="261">
        <v>7</v>
      </c>
      <c r="K84" s="264">
        <v>233.33333333333334</v>
      </c>
    </row>
    <row r="85" spans="1:11" s="258" customFormat="1" ht="13.5" customHeight="1" x14ac:dyDescent="0.2">
      <c r="A85" s="271" t="s">
        <v>317</v>
      </c>
      <c r="B85" s="272" t="s">
        <v>318</v>
      </c>
      <c r="C85" s="273"/>
      <c r="D85" s="274">
        <v>1.4349775784753362</v>
      </c>
      <c r="E85" s="554">
        <v>64</v>
      </c>
      <c r="F85" s="556">
        <v>63</v>
      </c>
      <c r="G85" s="556">
        <v>62</v>
      </c>
      <c r="H85" s="556">
        <v>59</v>
      </c>
      <c r="I85" s="558">
        <v>59</v>
      </c>
      <c r="J85" s="275">
        <v>5</v>
      </c>
      <c r="K85" s="552">
        <v>8.4745762711864412</v>
      </c>
    </row>
    <row r="86" spans="1:11" ht="12.75" customHeight="1" x14ac:dyDescent="0.2">
      <c r="A86" s="114"/>
      <c r="B86" s="289"/>
      <c r="C86" s="289"/>
      <c r="D86" s="290"/>
      <c r="E86" s="290"/>
      <c r="F86" s="290"/>
      <c r="G86" s="290"/>
      <c r="H86" s="290"/>
      <c r="I86" s="290"/>
      <c r="J86" s="298"/>
      <c r="K86" s="115" t="s">
        <v>35</v>
      </c>
    </row>
    <row r="87" spans="1:11" ht="15.75" customHeight="1" x14ac:dyDescent="0.2">
      <c r="A87" s="292" t="s">
        <v>114</v>
      </c>
      <c r="B87" s="114"/>
      <c r="C87" s="114"/>
      <c r="D87" s="114"/>
      <c r="E87" s="114"/>
      <c r="F87" s="114"/>
      <c r="G87" s="114"/>
      <c r="H87" s="114"/>
      <c r="I87" s="114"/>
      <c r="J87" s="114"/>
      <c r="K87" s="114"/>
    </row>
    <row r="88" spans="1:11" ht="15.75" customHeight="1" x14ac:dyDescent="0.2">
      <c r="A88" s="278" t="s">
        <v>319</v>
      </c>
      <c r="B88" s="114"/>
      <c r="C88" s="114"/>
      <c r="D88" s="114"/>
      <c r="E88" s="114"/>
      <c r="F88" s="114"/>
      <c r="G88" s="114"/>
      <c r="H88" s="114"/>
      <c r="I88" s="114"/>
      <c r="J88" s="114"/>
      <c r="K88" s="114"/>
    </row>
    <row r="89" spans="1:11" ht="49.5" customHeight="1" x14ac:dyDescent="0.2">
      <c r="A89" s="117" t="s">
        <v>320</v>
      </c>
      <c r="B89" s="117"/>
      <c r="C89" s="117"/>
      <c r="D89" s="117"/>
      <c r="E89" s="117"/>
      <c r="F89" s="117"/>
      <c r="G89" s="117"/>
      <c r="H89" s="117"/>
      <c r="I89" s="117"/>
      <c r="J89" s="117"/>
      <c r="K89" s="117"/>
    </row>
    <row r="90" spans="1:11" ht="21"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87"/>
      <c r="B92" s="87"/>
      <c r="C92" s="87"/>
      <c r="D92" s="293"/>
      <c r="E92" s="294"/>
      <c r="F92" s="294"/>
      <c r="G92" s="294"/>
      <c r="H92" s="294"/>
      <c r="I92" s="294"/>
      <c r="J92" s="294"/>
      <c r="K92" s="295"/>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031D-1959-4E93-A1FC-F6879D5D7DE5}">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4" customWidth="1"/>
    <col min="2" max="2" width="3.5703125" style="88" customWidth="1"/>
    <col min="3" max="3" width="3.7109375" style="54" customWidth="1"/>
    <col min="4" max="4" width="6.42578125" style="88" customWidth="1"/>
    <col min="5" max="5" width="17.7109375" style="88" customWidth="1"/>
    <col min="6" max="11" width="9.7109375" style="121" customWidth="1"/>
    <col min="12" max="12" width="8.7109375" style="122" customWidth="1"/>
    <col min="13" max="13" width="9.7109375" style="54" customWidth="1"/>
    <col min="14" max="16384" width="8.85546875" style="54"/>
  </cols>
  <sheetData>
    <row r="1" spans="1:17" customFormat="1" ht="36.75" customHeight="1" x14ac:dyDescent="0.2">
      <c r="A1" s="299"/>
      <c r="B1" s="300"/>
      <c r="C1" s="300"/>
      <c r="D1" s="301"/>
      <c r="E1" s="301"/>
      <c r="F1" s="301"/>
      <c r="G1" s="301"/>
      <c r="H1" s="301"/>
      <c r="I1" s="300"/>
      <c r="J1" s="300"/>
      <c r="K1" s="302"/>
      <c r="L1" s="35" t="s">
        <v>38</v>
      </c>
    </row>
    <row r="2" spans="1:17" customFormat="1" ht="11.25" customHeight="1" x14ac:dyDescent="0.2">
      <c r="A2" s="36"/>
      <c r="B2" s="37"/>
      <c r="C2" s="37"/>
      <c r="D2" s="37"/>
      <c r="E2" s="37"/>
      <c r="F2" s="37"/>
      <c r="G2" s="37"/>
      <c r="H2" s="37"/>
      <c r="I2" s="37"/>
      <c r="J2" s="37"/>
    </row>
    <row r="3" spans="1:17" s="40" customFormat="1" ht="24.95" customHeight="1" x14ac:dyDescent="0.2">
      <c r="A3" s="38" t="s">
        <v>333</v>
      </c>
      <c r="B3" s="38"/>
      <c r="C3" s="38"/>
      <c r="D3" s="38"/>
      <c r="E3" s="38"/>
      <c r="F3" s="38"/>
      <c r="G3" s="38"/>
      <c r="H3" s="38"/>
      <c r="I3" s="38"/>
      <c r="J3" s="38"/>
      <c r="K3" s="38"/>
      <c r="L3" s="38"/>
    </row>
    <row r="4" spans="1:17" s="40" customFormat="1" ht="12" customHeight="1" x14ac:dyDescent="0.2">
      <c r="A4" s="54" t="s">
        <v>84</v>
      </c>
      <c r="B4" s="54"/>
      <c r="C4" s="54"/>
      <c r="D4" s="54"/>
      <c r="E4" s="54"/>
      <c r="F4" s="54"/>
      <c r="G4" s="54"/>
      <c r="H4" s="54"/>
      <c r="I4" s="54"/>
      <c r="J4" s="54"/>
      <c r="K4" s="54"/>
      <c r="L4" s="54"/>
    </row>
    <row r="5" spans="1:17" s="40" customFormat="1" ht="12" customHeight="1" x14ac:dyDescent="0.2">
      <c r="A5" s="303" t="s">
        <v>334</v>
      </c>
      <c r="B5" s="303"/>
      <c r="C5" s="303"/>
      <c r="D5" s="303"/>
      <c r="E5" s="78"/>
      <c r="F5" s="78"/>
      <c r="G5" s="78"/>
      <c r="H5" s="78"/>
      <c r="I5" s="78"/>
      <c r="J5" s="78"/>
      <c r="K5" s="78"/>
      <c r="L5" s="78"/>
    </row>
    <row r="6" spans="1:17" s="40" customFormat="1" ht="11.25" customHeight="1" x14ac:dyDescent="0.2">
      <c r="A6" s="87"/>
      <c r="B6" s="87"/>
      <c r="C6" s="87"/>
      <c r="D6" s="87"/>
      <c r="E6" s="78"/>
      <c r="F6" s="78"/>
      <c r="G6" s="78"/>
      <c r="H6" s="78"/>
      <c r="I6" s="78"/>
      <c r="J6" s="78"/>
      <c r="K6" s="78"/>
      <c r="L6" s="78"/>
    </row>
    <row r="7" spans="1:17" customFormat="1" ht="12" customHeight="1" x14ac:dyDescent="0.2">
      <c r="A7" s="304" t="s">
        <v>335</v>
      </c>
      <c r="B7" s="304"/>
      <c r="C7" s="304"/>
      <c r="D7" s="304"/>
      <c r="E7" s="304"/>
      <c r="F7" s="305" t="s">
        <v>96</v>
      </c>
      <c r="G7" s="306"/>
      <c r="H7" s="306"/>
      <c r="I7" s="306"/>
      <c r="J7" s="306"/>
      <c r="K7" s="306"/>
      <c r="L7" s="307"/>
      <c r="M7" s="54"/>
      <c r="N7" s="54"/>
      <c r="O7" s="54"/>
      <c r="P7" s="54"/>
      <c r="Q7" s="54"/>
    </row>
    <row r="8" spans="1:17" ht="42" customHeight="1" x14ac:dyDescent="0.2">
      <c r="A8" s="304"/>
      <c r="B8" s="304"/>
      <c r="C8" s="304"/>
      <c r="D8" s="304"/>
      <c r="E8" s="304"/>
      <c r="F8" s="308" t="s">
        <v>334</v>
      </c>
      <c r="G8" s="308" t="s">
        <v>336</v>
      </c>
      <c r="H8" s="308" t="s">
        <v>337</v>
      </c>
      <c r="I8" s="308" t="s">
        <v>338</v>
      </c>
      <c r="J8" s="308" t="s">
        <v>339</v>
      </c>
      <c r="K8" s="309" t="s">
        <v>340</v>
      </c>
      <c r="L8" s="310"/>
    </row>
    <row r="9" spans="1:17" ht="12" customHeight="1" x14ac:dyDescent="0.2">
      <c r="A9" s="304"/>
      <c r="B9" s="304"/>
      <c r="C9" s="304"/>
      <c r="D9" s="304"/>
      <c r="E9" s="304"/>
      <c r="F9" s="311"/>
      <c r="G9" s="311"/>
      <c r="H9" s="311"/>
      <c r="I9" s="311"/>
      <c r="J9" s="311"/>
      <c r="K9" s="312" t="s">
        <v>94</v>
      </c>
      <c r="L9" s="313" t="s">
        <v>341</v>
      </c>
    </row>
    <row r="10" spans="1:17" ht="12" customHeight="1" x14ac:dyDescent="0.2">
      <c r="A10" s="314"/>
      <c r="B10" s="314"/>
      <c r="C10" s="314"/>
      <c r="D10" s="314"/>
      <c r="E10" s="315"/>
      <c r="F10" s="316">
        <v>1</v>
      </c>
      <c r="G10" s="317">
        <v>2</v>
      </c>
      <c r="H10" s="317">
        <v>3</v>
      </c>
      <c r="I10" s="317">
        <v>4</v>
      </c>
      <c r="J10" s="317">
        <v>5</v>
      </c>
      <c r="K10" s="317">
        <v>6</v>
      </c>
      <c r="L10" s="317">
        <v>7</v>
      </c>
      <c r="M10" s="68"/>
    </row>
    <row r="11" spans="1:17" ht="27.75" customHeight="1" x14ac:dyDescent="0.2">
      <c r="A11" s="318" t="s">
        <v>342</v>
      </c>
      <c r="B11" s="319"/>
      <c r="C11" s="319"/>
      <c r="D11" s="319"/>
      <c r="E11" s="320"/>
      <c r="F11" s="321"/>
      <c r="G11" s="321"/>
      <c r="H11" s="321"/>
      <c r="I11" s="321"/>
      <c r="J11" s="322"/>
      <c r="K11" s="321"/>
      <c r="L11" s="322"/>
    </row>
    <row r="12" spans="1:17" ht="15.75" customHeight="1" x14ac:dyDescent="0.2">
      <c r="A12" s="323" t="s">
        <v>96</v>
      </c>
      <c r="B12" s="324"/>
      <c r="C12" s="325"/>
      <c r="D12" s="325"/>
      <c r="E12" s="326"/>
      <c r="F12" s="80">
        <v>1209</v>
      </c>
      <c r="G12" s="80">
        <v>2215</v>
      </c>
      <c r="H12" s="80">
        <v>1777</v>
      </c>
      <c r="I12" s="80">
        <v>1621</v>
      </c>
      <c r="J12" s="538">
        <v>1111</v>
      </c>
      <c r="K12" s="539">
        <v>98</v>
      </c>
      <c r="L12" s="327">
        <v>8.8208820882088208</v>
      </c>
    </row>
    <row r="13" spans="1:17" ht="15" customHeight="1" x14ac:dyDescent="0.2">
      <c r="A13" s="328" t="s">
        <v>343</v>
      </c>
      <c r="B13" s="87" t="s">
        <v>344</v>
      </c>
      <c r="C13" s="325"/>
      <c r="D13" s="325"/>
      <c r="E13" s="326"/>
      <c r="F13" s="80">
        <v>649</v>
      </c>
      <c r="G13" s="80">
        <v>1234</v>
      </c>
      <c r="H13" s="80">
        <v>985</v>
      </c>
      <c r="I13" s="80">
        <v>924</v>
      </c>
      <c r="J13" s="538">
        <v>595</v>
      </c>
      <c r="K13" s="539">
        <v>54</v>
      </c>
      <c r="L13" s="327">
        <v>9.0756302521008401</v>
      </c>
    </row>
    <row r="14" spans="1:17" ht="22.5" customHeight="1" x14ac:dyDescent="0.2">
      <c r="A14" s="328"/>
      <c r="B14" s="87" t="s">
        <v>345</v>
      </c>
      <c r="C14" s="325"/>
      <c r="D14" s="325"/>
      <c r="E14" s="326"/>
      <c r="F14" s="80">
        <v>560</v>
      </c>
      <c r="G14" s="80">
        <v>981</v>
      </c>
      <c r="H14" s="80">
        <v>792</v>
      </c>
      <c r="I14" s="80">
        <v>697</v>
      </c>
      <c r="J14" s="538">
        <v>516</v>
      </c>
      <c r="K14" s="539">
        <v>44</v>
      </c>
      <c r="L14" s="327">
        <v>8.5271317829457356</v>
      </c>
    </row>
    <row r="15" spans="1:17" ht="15" customHeight="1" x14ac:dyDescent="0.2">
      <c r="A15" s="328" t="s">
        <v>346</v>
      </c>
      <c r="B15" s="87" t="s">
        <v>100</v>
      </c>
      <c r="C15" s="325"/>
      <c r="D15" s="325"/>
      <c r="E15" s="326"/>
      <c r="F15" s="80">
        <v>265</v>
      </c>
      <c r="G15" s="80">
        <v>907</v>
      </c>
      <c r="H15" s="80">
        <v>260</v>
      </c>
      <c r="I15" s="80">
        <v>327</v>
      </c>
      <c r="J15" s="538">
        <v>266</v>
      </c>
      <c r="K15" s="539">
        <v>-1</v>
      </c>
      <c r="L15" s="327">
        <v>-0.37593984962406013</v>
      </c>
    </row>
    <row r="16" spans="1:17" ht="15" customHeight="1" x14ac:dyDescent="0.2">
      <c r="A16" s="328"/>
      <c r="B16" s="87" t="s">
        <v>101</v>
      </c>
      <c r="C16" s="325"/>
      <c r="D16" s="325"/>
      <c r="E16" s="326"/>
      <c r="F16" s="80">
        <v>731</v>
      </c>
      <c r="G16" s="80">
        <v>1049</v>
      </c>
      <c r="H16" s="80">
        <v>1095</v>
      </c>
      <c r="I16" s="80">
        <v>993</v>
      </c>
      <c r="J16" s="538">
        <v>684</v>
      </c>
      <c r="K16" s="539">
        <v>47</v>
      </c>
      <c r="L16" s="327">
        <v>6.871345029239766</v>
      </c>
    </row>
    <row r="17" spans="1:12" ht="15" customHeight="1" x14ac:dyDescent="0.2">
      <c r="A17" s="328"/>
      <c r="B17" s="87" t="s">
        <v>102</v>
      </c>
      <c r="C17" s="325"/>
      <c r="D17" s="325"/>
      <c r="E17" s="326"/>
      <c r="F17" s="80">
        <v>179</v>
      </c>
      <c r="G17" s="80">
        <v>214</v>
      </c>
      <c r="H17" s="80">
        <v>390</v>
      </c>
      <c r="I17" s="80">
        <v>264</v>
      </c>
      <c r="J17" s="538">
        <v>137</v>
      </c>
      <c r="K17" s="539">
        <v>42</v>
      </c>
      <c r="L17" s="327">
        <v>30.656934306569344</v>
      </c>
    </row>
    <row r="18" spans="1:12" ht="15" customHeight="1" x14ac:dyDescent="0.2">
      <c r="A18" s="328"/>
      <c r="B18" s="87" t="s">
        <v>103</v>
      </c>
      <c r="C18" s="325"/>
      <c r="D18" s="325"/>
      <c r="E18" s="326"/>
      <c r="F18" s="80">
        <v>34</v>
      </c>
      <c r="G18" s="80">
        <v>45</v>
      </c>
      <c r="H18" s="80">
        <v>32</v>
      </c>
      <c r="I18" s="80">
        <v>37</v>
      </c>
      <c r="J18" s="538">
        <v>24</v>
      </c>
      <c r="K18" s="539">
        <v>10</v>
      </c>
      <c r="L18" s="327">
        <v>41.666666666666664</v>
      </c>
    </row>
    <row r="19" spans="1:12" ht="15" customHeight="1" x14ac:dyDescent="0.2">
      <c r="A19" s="84" t="s">
        <v>105</v>
      </c>
      <c r="B19" s="85" t="s">
        <v>175</v>
      </c>
      <c r="C19" s="325"/>
      <c r="D19" s="325"/>
      <c r="E19" s="326"/>
      <c r="F19" s="80">
        <v>680</v>
      </c>
      <c r="G19" s="80">
        <v>1456</v>
      </c>
      <c r="H19" s="80">
        <v>1206</v>
      </c>
      <c r="I19" s="80">
        <v>987</v>
      </c>
      <c r="J19" s="538">
        <v>637</v>
      </c>
      <c r="K19" s="539">
        <v>43</v>
      </c>
      <c r="L19" s="327">
        <v>6.7503924646781792</v>
      </c>
    </row>
    <row r="20" spans="1:12" ht="15" customHeight="1" x14ac:dyDescent="0.2">
      <c r="A20" s="84"/>
      <c r="B20" s="85" t="s">
        <v>176</v>
      </c>
      <c r="C20" s="325"/>
      <c r="D20" s="325"/>
      <c r="E20" s="326"/>
      <c r="F20" s="80">
        <v>529</v>
      </c>
      <c r="G20" s="80">
        <v>759</v>
      </c>
      <c r="H20" s="80">
        <v>571</v>
      </c>
      <c r="I20" s="80">
        <v>634</v>
      </c>
      <c r="J20" s="538">
        <v>474</v>
      </c>
      <c r="K20" s="539">
        <v>55</v>
      </c>
      <c r="L20" s="327">
        <v>11.603375527426161</v>
      </c>
    </row>
    <row r="21" spans="1:12" ht="15" customHeight="1" x14ac:dyDescent="0.2">
      <c r="A21" s="84" t="s">
        <v>105</v>
      </c>
      <c r="B21" s="85" t="s">
        <v>108</v>
      </c>
      <c r="C21" s="325"/>
      <c r="D21" s="325"/>
      <c r="E21" s="326"/>
      <c r="F21" s="80">
        <v>1022</v>
      </c>
      <c r="G21" s="80">
        <v>1964</v>
      </c>
      <c r="H21" s="80">
        <v>1526</v>
      </c>
      <c r="I21" s="80">
        <v>1370</v>
      </c>
      <c r="J21" s="538">
        <v>948</v>
      </c>
      <c r="K21" s="539">
        <v>74</v>
      </c>
      <c r="L21" s="327">
        <v>7.8059071729957807</v>
      </c>
    </row>
    <row r="22" spans="1:12" ht="15" customHeight="1" x14ac:dyDescent="0.2">
      <c r="A22" s="84"/>
      <c r="B22" s="85" t="s">
        <v>109</v>
      </c>
      <c r="C22" s="325"/>
      <c r="D22" s="325"/>
      <c r="E22" s="326"/>
      <c r="F22" s="80">
        <v>187</v>
      </c>
      <c r="G22" s="80">
        <v>251</v>
      </c>
      <c r="H22" s="80">
        <v>251</v>
      </c>
      <c r="I22" s="80">
        <v>251</v>
      </c>
      <c r="J22" s="538">
        <v>163</v>
      </c>
      <c r="K22" s="539">
        <v>24</v>
      </c>
      <c r="L22" s="327">
        <v>14.723926380368098</v>
      </c>
    </row>
    <row r="23" spans="1:12" ht="15" customHeight="1" x14ac:dyDescent="0.2">
      <c r="A23" s="329" t="s">
        <v>346</v>
      </c>
      <c r="B23" s="330" t="s">
        <v>188</v>
      </c>
      <c r="C23" s="331"/>
      <c r="D23" s="331"/>
      <c r="E23" s="332"/>
      <c r="F23" s="540">
        <v>37</v>
      </c>
      <c r="G23" s="540">
        <v>467</v>
      </c>
      <c r="H23" s="540">
        <v>26</v>
      </c>
      <c r="I23" s="540">
        <v>33</v>
      </c>
      <c r="J23" s="541">
        <v>49</v>
      </c>
      <c r="K23" s="542">
        <v>-12</v>
      </c>
      <c r="L23" s="333">
        <v>-24.489795918367346</v>
      </c>
    </row>
    <row r="24" spans="1:12" ht="15" customHeight="1" x14ac:dyDescent="0.2">
      <c r="A24" s="334" t="s">
        <v>347</v>
      </c>
      <c r="B24" s="335"/>
      <c r="C24" s="335"/>
      <c r="D24" s="335"/>
      <c r="E24" s="336"/>
      <c r="F24" s="337"/>
      <c r="G24" s="337"/>
      <c r="H24" s="337"/>
      <c r="I24" s="337"/>
      <c r="J24" s="337"/>
      <c r="K24" s="338"/>
      <c r="L24" s="339"/>
    </row>
    <row r="25" spans="1:12" ht="15" customHeight="1" x14ac:dyDescent="0.2">
      <c r="A25" s="340" t="s">
        <v>96</v>
      </c>
      <c r="B25" s="341"/>
      <c r="C25" s="342"/>
      <c r="D25" s="342"/>
      <c r="E25" s="343"/>
      <c r="F25" s="543">
        <v>34.299999999999997</v>
      </c>
      <c r="G25" s="543">
        <v>31</v>
      </c>
      <c r="H25" s="543">
        <v>25.6</v>
      </c>
      <c r="I25" s="543">
        <v>30.9</v>
      </c>
      <c r="J25" s="543">
        <v>33</v>
      </c>
      <c r="K25" s="544" t="s">
        <v>348</v>
      </c>
      <c r="L25" s="345">
        <v>1.2999999999999972</v>
      </c>
    </row>
    <row r="26" spans="1:12" ht="15" customHeight="1" x14ac:dyDescent="0.2">
      <c r="A26" s="346" t="s">
        <v>97</v>
      </c>
      <c r="B26" s="347" t="s">
        <v>344</v>
      </c>
      <c r="C26" s="342"/>
      <c r="D26" s="342"/>
      <c r="E26" s="343"/>
      <c r="F26" s="543">
        <v>34.700000000000003</v>
      </c>
      <c r="G26" s="543">
        <v>30.7</v>
      </c>
      <c r="H26" s="543">
        <v>25.6</v>
      </c>
      <c r="I26" s="543">
        <v>32.299999999999997</v>
      </c>
      <c r="J26" s="345">
        <v>32.799999999999997</v>
      </c>
      <c r="K26" s="544" t="s">
        <v>348</v>
      </c>
      <c r="L26" s="345">
        <v>1.9000000000000057</v>
      </c>
    </row>
    <row r="27" spans="1:12" ht="15" customHeight="1" x14ac:dyDescent="0.2">
      <c r="A27" s="346"/>
      <c r="B27" s="347" t="s">
        <v>345</v>
      </c>
      <c r="C27" s="342"/>
      <c r="D27" s="342"/>
      <c r="E27" s="343"/>
      <c r="F27" s="543">
        <v>33.9</v>
      </c>
      <c r="G27" s="543">
        <v>31.5</v>
      </c>
      <c r="H27" s="543">
        <v>25.6</v>
      </c>
      <c r="I27" s="543">
        <v>29.1</v>
      </c>
      <c r="J27" s="543">
        <v>33.299999999999997</v>
      </c>
      <c r="K27" s="544" t="s">
        <v>348</v>
      </c>
      <c r="L27" s="345">
        <v>0.60000000000000142</v>
      </c>
    </row>
    <row r="28" spans="1:12" ht="15" customHeight="1" x14ac:dyDescent="0.2">
      <c r="A28" s="346" t="s">
        <v>105</v>
      </c>
      <c r="B28" s="347" t="s">
        <v>100</v>
      </c>
      <c r="C28" s="342"/>
      <c r="D28" s="342"/>
      <c r="E28" s="343"/>
      <c r="F28" s="543">
        <v>38.1</v>
      </c>
      <c r="G28" s="543">
        <v>37.700000000000003</v>
      </c>
      <c r="H28" s="543">
        <v>39.299999999999997</v>
      </c>
      <c r="I28" s="543">
        <v>40.700000000000003</v>
      </c>
      <c r="J28" s="543">
        <v>41.4</v>
      </c>
      <c r="K28" s="544" t="s">
        <v>348</v>
      </c>
      <c r="L28" s="345">
        <v>-3.2999999999999972</v>
      </c>
    </row>
    <row r="29" spans="1:12" ht="11.25" x14ac:dyDescent="0.2">
      <c r="A29" s="346"/>
      <c r="B29" s="347" t="s">
        <v>101</v>
      </c>
      <c r="C29" s="342"/>
      <c r="D29" s="342"/>
      <c r="E29" s="343"/>
      <c r="F29" s="543">
        <v>33.9</v>
      </c>
      <c r="G29" s="543">
        <v>29.5</v>
      </c>
      <c r="H29" s="543">
        <v>26.7</v>
      </c>
      <c r="I29" s="543">
        <v>27.9</v>
      </c>
      <c r="J29" s="345">
        <v>31</v>
      </c>
      <c r="K29" s="544" t="s">
        <v>348</v>
      </c>
      <c r="L29" s="345">
        <v>2.8999999999999986</v>
      </c>
    </row>
    <row r="30" spans="1:12" ht="15" customHeight="1" x14ac:dyDescent="0.2">
      <c r="A30" s="346"/>
      <c r="B30" s="347" t="s">
        <v>102</v>
      </c>
      <c r="C30" s="342"/>
      <c r="D30" s="342"/>
      <c r="E30" s="343"/>
      <c r="F30" s="543">
        <v>31.3</v>
      </c>
      <c r="G30" s="543">
        <v>25</v>
      </c>
      <c r="H30" s="543">
        <v>13.4</v>
      </c>
      <c r="I30" s="543">
        <v>31.2</v>
      </c>
      <c r="J30" s="543">
        <v>29.6</v>
      </c>
      <c r="K30" s="544" t="s">
        <v>348</v>
      </c>
      <c r="L30" s="345">
        <v>1.6999999999999993</v>
      </c>
    </row>
    <row r="31" spans="1:12" ht="15" customHeight="1" x14ac:dyDescent="0.2">
      <c r="A31" s="346"/>
      <c r="B31" s="347" t="s">
        <v>103</v>
      </c>
      <c r="C31" s="342"/>
      <c r="D31" s="342"/>
      <c r="E31" s="343"/>
      <c r="F31" s="543">
        <v>35.299999999999997</v>
      </c>
      <c r="G31" s="543">
        <v>31.1</v>
      </c>
      <c r="H31" s="543">
        <v>34.4</v>
      </c>
      <c r="I31" s="543">
        <v>29.7</v>
      </c>
      <c r="J31" s="543">
        <v>33.299999999999997</v>
      </c>
      <c r="K31" s="544" t="s">
        <v>348</v>
      </c>
      <c r="L31" s="345">
        <v>2</v>
      </c>
    </row>
    <row r="32" spans="1:12" ht="15" customHeight="1" x14ac:dyDescent="0.2">
      <c r="A32" s="348" t="s">
        <v>105</v>
      </c>
      <c r="B32" s="349" t="s">
        <v>175</v>
      </c>
      <c r="C32" s="342"/>
      <c r="D32" s="342"/>
      <c r="E32" s="343"/>
      <c r="F32" s="543">
        <v>33.9</v>
      </c>
      <c r="G32" s="543">
        <v>30.2</v>
      </c>
      <c r="H32" s="543">
        <v>20.8</v>
      </c>
      <c r="I32" s="543">
        <v>31.8</v>
      </c>
      <c r="J32" s="345">
        <v>32</v>
      </c>
      <c r="K32" s="544" t="s">
        <v>348</v>
      </c>
      <c r="L32" s="345">
        <v>1.8999999999999986</v>
      </c>
    </row>
    <row r="33" spans="1:12" ht="15" customHeight="1" x14ac:dyDescent="0.2">
      <c r="A33" s="348"/>
      <c r="B33" s="349" t="s">
        <v>176</v>
      </c>
      <c r="C33" s="342"/>
      <c r="D33" s="342"/>
      <c r="E33" s="343"/>
      <c r="F33" s="543">
        <v>34.9</v>
      </c>
      <c r="G33" s="543">
        <v>32.200000000000003</v>
      </c>
      <c r="H33" s="543">
        <v>35.700000000000003</v>
      </c>
      <c r="I33" s="543">
        <v>29.6</v>
      </c>
      <c r="J33" s="543">
        <v>34.299999999999997</v>
      </c>
      <c r="K33" s="544" t="s">
        <v>348</v>
      </c>
      <c r="L33" s="345">
        <v>0.60000000000000142</v>
      </c>
    </row>
    <row r="34" spans="1:12" s="350" customFormat="1" ht="15" customHeight="1" x14ac:dyDescent="0.2">
      <c r="A34" s="348" t="s">
        <v>105</v>
      </c>
      <c r="B34" s="349" t="s">
        <v>108</v>
      </c>
      <c r="C34" s="342"/>
      <c r="D34" s="342"/>
      <c r="E34" s="343"/>
      <c r="F34" s="543">
        <v>31.8</v>
      </c>
      <c r="G34" s="543">
        <v>28.3</v>
      </c>
      <c r="H34" s="543">
        <v>23.3</v>
      </c>
      <c r="I34" s="543">
        <v>28.9</v>
      </c>
      <c r="J34" s="543">
        <v>30.9</v>
      </c>
      <c r="K34" s="544" t="s">
        <v>348</v>
      </c>
      <c r="L34" s="345">
        <v>0.90000000000000213</v>
      </c>
    </row>
    <row r="35" spans="1:12" s="350" customFormat="1" ht="11.25" x14ac:dyDescent="0.2">
      <c r="A35" s="351"/>
      <c r="B35" s="352" t="s">
        <v>109</v>
      </c>
      <c r="C35" s="353"/>
      <c r="D35" s="353"/>
      <c r="E35" s="354"/>
      <c r="F35" s="545">
        <v>47.8</v>
      </c>
      <c r="G35" s="545">
        <v>49.5</v>
      </c>
      <c r="H35" s="545">
        <v>39.1</v>
      </c>
      <c r="I35" s="545">
        <v>41.8</v>
      </c>
      <c r="J35" s="546">
        <v>44.9</v>
      </c>
      <c r="K35" s="547" t="s">
        <v>348</v>
      </c>
      <c r="L35" s="355">
        <v>2.8999999999999986</v>
      </c>
    </row>
    <row r="36" spans="1:12" s="350" customFormat="1" ht="15.95" customHeight="1" x14ac:dyDescent="0.2">
      <c r="A36" s="356" t="s">
        <v>349</v>
      </c>
      <c r="B36" s="357"/>
      <c r="C36" s="358"/>
      <c r="D36" s="357"/>
      <c r="E36" s="359"/>
      <c r="F36" s="548">
        <v>1154</v>
      </c>
      <c r="G36" s="548">
        <v>1691</v>
      </c>
      <c r="H36" s="548">
        <v>1735</v>
      </c>
      <c r="I36" s="548">
        <v>1582</v>
      </c>
      <c r="J36" s="548">
        <v>1045</v>
      </c>
      <c r="K36" s="344">
        <v>109</v>
      </c>
      <c r="L36" s="360">
        <v>10.430622009569378</v>
      </c>
    </row>
    <row r="37" spans="1:12" s="350" customFormat="1" ht="15.95" customHeight="1" x14ac:dyDescent="0.2">
      <c r="A37" s="361"/>
      <c r="B37" s="362" t="s">
        <v>105</v>
      </c>
      <c r="C37" s="362" t="s">
        <v>350</v>
      </c>
      <c r="D37" s="362"/>
      <c r="E37" s="363"/>
      <c r="F37" s="548">
        <v>396</v>
      </c>
      <c r="G37" s="548">
        <v>525</v>
      </c>
      <c r="H37" s="548">
        <v>444</v>
      </c>
      <c r="I37" s="548">
        <v>489</v>
      </c>
      <c r="J37" s="548">
        <v>345</v>
      </c>
      <c r="K37" s="344">
        <v>51</v>
      </c>
      <c r="L37" s="360">
        <v>14.782608695652174</v>
      </c>
    </row>
    <row r="38" spans="1:12" s="350" customFormat="1" ht="15.95" customHeight="1" x14ac:dyDescent="0.2">
      <c r="A38" s="361"/>
      <c r="B38" s="349" t="s">
        <v>97</v>
      </c>
      <c r="C38" s="349" t="s">
        <v>98</v>
      </c>
      <c r="D38" s="364"/>
      <c r="E38" s="363"/>
      <c r="F38" s="548">
        <v>623</v>
      </c>
      <c r="G38" s="548">
        <v>935</v>
      </c>
      <c r="H38" s="548">
        <v>962</v>
      </c>
      <c r="I38" s="548">
        <v>899</v>
      </c>
      <c r="J38" s="549">
        <v>558</v>
      </c>
      <c r="K38" s="344">
        <v>65</v>
      </c>
      <c r="L38" s="360">
        <v>11.648745519713261</v>
      </c>
    </row>
    <row r="39" spans="1:12" s="350" customFormat="1" ht="15.95" customHeight="1" x14ac:dyDescent="0.2">
      <c r="A39" s="361"/>
      <c r="B39" s="364"/>
      <c r="C39" s="362" t="s">
        <v>351</v>
      </c>
      <c r="D39" s="364"/>
      <c r="E39" s="363"/>
      <c r="F39" s="548">
        <v>216</v>
      </c>
      <c r="G39" s="548">
        <v>287</v>
      </c>
      <c r="H39" s="548">
        <v>246</v>
      </c>
      <c r="I39" s="548">
        <v>290</v>
      </c>
      <c r="J39" s="548">
        <v>183</v>
      </c>
      <c r="K39" s="344">
        <v>33</v>
      </c>
      <c r="L39" s="360">
        <v>18.032786885245901</v>
      </c>
    </row>
    <row r="40" spans="1:12" s="350" customFormat="1" ht="15.95" customHeight="1" x14ac:dyDescent="0.2">
      <c r="A40" s="361"/>
      <c r="B40" s="349"/>
      <c r="C40" s="349" t="s">
        <v>99</v>
      </c>
      <c r="D40" s="364"/>
      <c r="E40" s="363"/>
      <c r="F40" s="548">
        <v>531</v>
      </c>
      <c r="G40" s="548">
        <v>756</v>
      </c>
      <c r="H40" s="548">
        <v>773</v>
      </c>
      <c r="I40" s="548">
        <v>683</v>
      </c>
      <c r="J40" s="548">
        <v>487</v>
      </c>
      <c r="K40" s="344">
        <v>44</v>
      </c>
      <c r="L40" s="360">
        <v>9.0349075975359341</v>
      </c>
    </row>
    <row r="41" spans="1:12" s="350" customFormat="1" ht="24" customHeight="1" x14ac:dyDescent="0.2">
      <c r="A41" s="361"/>
      <c r="B41" s="364"/>
      <c r="C41" s="362" t="s">
        <v>351</v>
      </c>
      <c r="D41" s="364"/>
      <c r="E41" s="363"/>
      <c r="F41" s="548">
        <v>180</v>
      </c>
      <c r="G41" s="548">
        <v>238</v>
      </c>
      <c r="H41" s="548">
        <v>198</v>
      </c>
      <c r="I41" s="548">
        <v>199</v>
      </c>
      <c r="J41" s="549">
        <v>162</v>
      </c>
      <c r="K41" s="344">
        <v>18</v>
      </c>
      <c r="L41" s="360">
        <v>11.111111111111111</v>
      </c>
    </row>
    <row r="42" spans="1:12" ht="15" customHeight="1" x14ac:dyDescent="0.2">
      <c r="A42" s="361"/>
      <c r="B42" s="349" t="s">
        <v>105</v>
      </c>
      <c r="C42" s="349" t="s">
        <v>352</v>
      </c>
      <c r="D42" s="364"/>
      <c r="E42" s="363"/>
      <c r="F42" s="548">
        <v>215</v>
      </c>
      <c r="G42" s="548">
        <v>424</v>
      </c>
      <c r="H42" s="548">
        <v>234</v>
      </c>
      <c r="I42" s="548">
        <v>297</v>
      </c>
      <c r="J42" s="548">
        <v>215</v>
      </c>
      <c r="K42" s="344">
        <v>0</v>
      </c>
      <c r="L42" s="360">
        <v>0</v>
      </c>
    </row>
    <row r="43" spans="1:12" ht="15" customHeight="1" x14ac:dyDescent="0.2">
      <c r="A43" s="361"/>
      <c r="B43" s="364"/>
      <c r="C43" s="362" t="s">
        <v>351</v>
      </c>
      <c r="D43" s="364"/>
      <c r="E43" s="363"/>
      <c r="F43" s="548">
        <v>82</v>
      </c>
      <c r="G43" s="548">
        <v>160</v>
      </c>
      <c r="H43" s="548">
        <v>92</v>
      </c>
      <c r="I43" s="548">
        <v>121</v>
      </c>
      <c r="J43" s="548">
        <v>89</v>
      </c>
      <c r="K43" s="344">
        <v>-7</v>
      </c>
      <c r="L43" s="360">
        <v>-7.8651685393258424</v>
      </c>
    </row>
    <row r="44" spans="1:12" ht="15" customHeight="1" x14ac:dyDescent="0.2">
      <c r="A44" s="361"/>
      <c r="B44" s="349"/>
      <c r="C44" s="347" t="s">
        <v>101</v>
      </c>
      <c r="D44" s="364"/>
      <c r="E44" s="363"/>
      <c r="F44" s="548">
        <v>726</v>
      </c>
      <c r="G44" s="548">
        <v>1010</v>
      </c>
      <c r="H44" s="548">
        <v>1081</v>
      </c>
      <c r="I44" s="548">
        <v>985</v>
      </c>
      <c r="J44" s="549">
        <v>671</v>
      </c>
      <c r="K44" s="344">
        <v>55</v>
      </c>
      <c r="L44" s="360">
        <v>8.1967213114754092</v>
      </c>
    </row>
    <row r="45" spans="1:12" ht="15" customHeight="1" x14ac:dyDescent="0.2">
      <c r="A45" s="361"/>
      <c r="B45" s="364"/>
      <c r="C45" s="362" t="s">
        <v>351</v>
      </c>
      <c r="D45" s="364"/>
      <c r="E45" s="363"/>
      <c r="F45" s="548">
        <v>246</v>
      </c>
      <c r="G45" s="548">
        <v>298</v>
      </c>
      <c r="H45" s="548">
        <v>289</v>
      </c>
      <c r="I45" s="548">
        <v>275</v>
      </c>
      <c r="J45" s="548">
        <v>208</v>
      </c>
      <c r="K45" s="344">
        <v>38</v>
      </c>
      <c r="L45" s="360">
        <v>18.26923076923077</v>
      </c>
    </row>
    <row r="46" spans="1:12" ht="15" customHeight="1" x14ac:dyDescent="0.2">
      <c r="A46" s="361"/>
      <c r="B46" s="349"/>
      <c r="C46" s="347" t="s">
        <v>102</v>
      </c>
      <c r="D46" s="364"/>
      <c r="E46" s="363"/>
      <c r="F46" s="548">
        <v>179</v>
      </c>
      <c r="G46" s="548">
        <v>212</v>
      </c>
      <c r="H46" s="548">
        <v>388</v>
      </c>
      <c r="I46" s="548">
        <v>263</v>
      </c>
      <c r="J46" s="548">
        <v>135</v>
      </c>
      <c r="K46" s="344">
        <v>44</v>
      </c>
      <c r="L46" s="360">
        <v>32.592592592592595</v>
      </c>
    </row>
    <row r="47" spans="1:12" ht="15" customHeight="1" x14ac:dyDescent="0.2">
      <c r="A47" s="361"/>
      <c r="B47" s="364"/>
      <c r="C47" s="362" t="s">
        <v>351</v>
      </c>
      <c r="D47" s="364"/>
      <c r="E47" s="363"/>
      <c r="F47" s="548">
        <v>56</v>
      </c>
      <c r="G47" s="548">
        <v>53</v>
      </c>
      <c r="H47" s="548">
        <v>52</v>
      </c>
      <c r="I47" s="548">
        <v>82</v>
      </c>
      <c r="J47" s="549">
        <v>40</v>
      </c>
      <c r="K47" s="344">
        <v>16</v>
      </c>
      <c r="L47" s="360">
        <v>40</v>
      </c>
    </row>
    <row r="48" spans="1:12" ht="15" customHeight="1" x14ac:dyDescent="0.2">
      <c r="A48" s="361"/>
      <c r="B48" s="364"/>
      <c r="C48" s="347" t="s">
        <v>103</v>
      </c>
      <c r="D48" s="365"/>
      <c r="E48" s="366"/>
      <c r="F48" s="548">
        <v>34</v>
      </c>
      <c r="G48" s="548">
        <v>45</v>
      </c>
      <c r="H48" s="548">
        <v>32</v>
      </c>
      <c r="I48" s="548">
        <v>37</v>
      </c>
      <c r="J48" s="548">
        <v>24</v>
      </c>
      <c r="K48" s="344">
        <v>10</v>
      </c>
      <c r="L48" s="360">
        <v>41.666666666666664</v>
      </c>
    </row>
    <row r="49" spans="1:12" ht="15" customHeight="1" x14ac:dyDescent="0.2">
      <c r="A49" s="361"/>
      <c r="B49" s="364"/>
      <c r="C49" s="362" t="s">
        <v>351</v>
      </c>
      <c r="D49" s="364"/>
      <c r="E49" s="363"/>
      <c r="F49" s="548">
        <v>12</v>
      </c>
      <c r="G49" s="548">
        <v>14</v>
      </c>
      <c r="H49" s="548">
        <v>11</v>
      </c>
      <c r="I49" s="548">
        <v>11</v>
      </c>
      <c r="J49" s="548">
        <v>8</v>
      </c>
      <c r="K49" s="344">
        <v>4</v>
      </c>
      <c r="L49" s="360">
        <v>50</v>
      </c>
    </row>
    <row r="50" spans="1:12" ht="15" customHeight="1" x14ac:dyDescent="0.2">
      <c r="A50" s="361"/>
      <c r="B50" s="349" t="s">
        <v>105</v>
      </c>
      <c r="C50" s="362" t="s">
        <v>175</v>
      </c>
      <c r="D50" s="364"/>
      <c r="E50" s="363"/>
      <c r="F50" s="548">
        <v>635</v>
      </c>
      <c r="G50" s="548">
        <v>961</v>
      </c>
      <c r="H50" s="548">
        <v>1180</v>
      </c>
      <c r="I50" s="548">
        <v>953</v>
      </c>
      <c r="J50" s="549">
        <v>582</v>
      </c>
      <c r="K50" s="344">
        <v>53</v>
      </c>
      <c r="L50" s="360">
        <v>9.1065292096219927</v>
      </c>
    </row>
    <row r="51" spans="1:12" ht="15" customHeight="1" x14ac:dyDescent="0.2">
      <c r="A51" s="361"/>
      <c r="B51" s="364"/>
      <c r="C51" s="362" t="s">
        <v>351</v>
      </c>
      <c r="D51" s="364"/>
      <c r="E51" s="363"/>
      <c r="F51" s="548">
        <v>215</v>
      </c>
      <c r="G51" s="548">
        <v>290</v>
      </c>
      <c r="H51" s="548">
        <v>246</v>
      </c>
      <c r="I51" s="548">
        <v>303</v>
      </c>
      <c r="J51" s="548">
        <v>186</v>
      </c>
      <c r="K51" s="344">
        <v>29</v>
      </c>
      <c r="L51" s="360">
        <v>15.591397849462366</v>
      </c>
    </row>
    <row r="52" spans="1:12" ht="15" customHeight="1" x14ac:dyDescent="0.2">
      <c r="A52" s="361"/>
      <c r="B52" s="349"/>
      <c r="C52" s="362" t="s">
        <v>176</v>
      </c>
      <c r="D52" s="364"/>
      <c r="E52" s="363"/>
      <c r="F52" s="548">
        <v>519</v>
      </c>
      <c r="G52" s="548">
        <v>730</v>
      </c>
      <c r="H52" s="548">
        <v>555</v>
      </c>
      <c r="I52" s="548">
        <v>629</v>
      </c>
      <c r="J52" s="548">
        <v>463</v>
      </c>
      <c r="K52" s="344">
        <v>56</v>
      </c>
      <c r="L52" s="360">
        <v>12.095032397408207</v>
      </c>
    </row>
    <row r="53" spans="1:12" s="115" customFormat="1" ht="11.25" customHeight="1" x14ac:dyDescent="0.2">
      <c r="A53" s="361"/>
      <c r="B53" s="364"/>
      <c r="C53" s="362" t="s">
        <v>351</v>
      </c>
      <c r="D53" s="364"/>
      <c r="E53" s="363"/>
      <c r="F53" s="548">
        <v>181</v>
      </c>
      <c r="G53" s="548">
        <v>235</v>
      </c>
      <c r="H53" s="548">
        <v>198</v>
      </c>
      <c r="I53" s="548">
        <v>186</v>
      </c>
      <c r="J53" s="549">
        <v>159</v>
      </c>
      <c r="K53" s="344">
        <v>22</v>
      </c>
      <c r="L53" s="360">
        <v>13.836477987421384</v>
      </c>
    </row>
    <row r="54" spans="1:12" s="181" customFormat="1" ht="12.75" customHeight="1" x14ac:dyDescent="0.2">
      <c r="A54" s="361"/>
      <c r="B54" s="349" t="s">
        <v>105</v>
      </c>
      <c r="C54" s="349" t="s">
        <v>108</v>
      </c>
      <c r="D54" s="364"/>
      <c r="E54" s="363"/>
      <c r="F54" s="548">
        <v>972</v>
      </c>
      <c r="G54" s="548">
        <v>1471</v>
      </c>
      <c r="H54" s="548">
        <v>1487</v>
      </c>
      <c r="I54" s="548">
        <v>1333</v>
      </c>
      <c r="J54" s="548">
        <v>889</v>
      </c>
      <c r="K54" s="344">
        <v>83</v>
      </c>
      <c r="L54" s="360">
        <v>9.3363329583802024</v>
      </c>
    </row>
    <row r="55" spans="1:12" ht="11.25" x14ac:dyDescent="0.2">
      <c r="A55" s="361"/>
      <c r="B55" s="364"/>
      <c r="C55" s="362" t="s">
        <v>351</v>
      </c>
      <c r="D55" s="364"/>
      <c r="E55" s="363"/>
      <c r="F55" s="548">
        <v>309</v>
      </c>
      <c r="G55" s="548">
        <v>416</v>
      </c>
      <c r="H55" s="548">
        <v>347</v>
      </c>
      <c r="I55" s="548">
        <v>385</v>
      </c>
      <c r="J55" s="548">
        <v>275</v>
      </c>
      <c r="K55" s="344">
        <v>34</v>
      </c>
      <c r="L55" s="360">
        <v>12.363636363636363</v>
      </c>
    </row>
    <row r="56" spans="1:12" ht="14.25" customHeight="1" x14ac:dyDescent="0.2">
      <c r="A56" s="361"/>
      <c r="B56" s="364"/>
      <c r="C56" s="349" t="s">
        <v>109</v>
      </c>
      <c r="D56" s="364"/>
      <c r="E56" s="363"/>
      <c r="F56" s="548">
        <v>182</v>
      </c>
      <c r="G56" s="548">
        <v>220</v>
      </c>
      <c r="H56" s="548">
        <v>248</v>
      </c>
      <c r="I56" s="548">
        <v>249</v>
      </c>
      <c r="J56" s="548">
        <v>156</v>
      </c>
      <c r="K56" s="344">
        <v>26</v>
      </c>
      <c r="L56" s="360">
        <v>16.666666666666668</v>
      </c>
    </row>
    <row r="57" spans="1:12" ht="18.75" customHeight="1" x14ac:dyDescent="0.2">
      <c r="A57" s="367"/>
      <c r="B57" s="368"/>
      <c r="C57" s="369" t="s">
        <v>351</v>
      </c>
      <c r="D57" s="368"/>
      <c r="E57" s="370"/>
      <c r="F57" s="409">
        <v>87</v>
      </c>
      <c r="G57" s="550">
        <v>109</v>
      </c>
      <c r="H57" s="550">
        <v>97</v>
      </c>
      <c r="I57" s="550">
        <v>104</v>
      </c>
      <c r="J57" s="550">
        <v>70</v>
      </c>
      <c r="K57" s="551">
        <v>17</v>
      </c>
      <c r="L57" s="371">
        <v>24.285714285714285</v>
      </c>
    </row>
    <row r="58" spans="1:12" s="87" customFormat="1" ht="11.25" x14ac:dyDescent="0.2">
      <c r="A58" s="347"/>
      <c r="B58" s="347"/>
      <c r="C58" s="347"/>
      <c r="D58" s="347"/>
      <c r="E58" s="347"/>
      <c r="F58" s="347"/>
      <c r="G58" s="347"/>
      <c r="H58" s="347"/>
      <c r="I58" s="347"/>
      <c r="J58" s="347"/>
      <c r="K58" s="279"/>
      <c r="L58" s="115" t="s">
        <v>35</v>
      </c>
    </row>
    <row r="59" spans="1:12" s="87" customFormat="1" ht="21" customHeight="1" x14ac:dyDescent="0.2">
      <c r="A59" s="372" t="s">
        <v>353</v>
      </c>
      <c r="B59" s="117"/>
      <c r="C59" s="117"/>
      <c r="D59" s="372"/>
      <c r="E59" s="117"/>
      <c r="F59" s="117"/>
      <c r="G59" s="117"/>
      <c r="H59" s="117"/>
      <c r="I59" s="117"/>
      <c r="J59" s="117"/>
      <c r="K59" s="117"/>
      <c r="L59" s="117"/>
    </row>
    <row r="60" spans="1:12" s="87" customFormat="1" ht="12.75" customHeight="1" x14ac:dyDescent="0.2">
      <c r="A60" s="373" t="s">
        <v>354</v>
      </c>
      <c r="B60" s="118"/>
      <c r="C60" s="118"/>
      <c r="D60" s="118"/>
      <c r="E60" s="118"/>
      <c r="F60" s="118"/>
      <c r="G60" s="118"/>
      <c r="H60" s="118"/>
      <c r="I60" s="118"/>
      <c r="J60" s="118"/>
      <c r="K60" s="118"/>
      <c r="L60" s="118"/>
    </row>
    <row r="61" spans="1:12" s="87" customFormat="1" ht="12.75" customHeight="1" x14ac:dyDescent="0.2">
      <c r="A61" s="374" t="s">
        <v>355</v>
      </c>
      <c r="B61" s="375"/>
      <c r="C61" s="375"/>
      <c r="D61" s="375"/>
      <c r="E61" s="375"/>
      <c r="F61" s="375"/>
      <c r="G61" s="375"/>
      <c r="H61" s="375"/>
      <c r="I61" s="375"/>
      <c r="J61" s="375"/>
      <c r="K61" s="375"/>
      <c r="L61" s="375"/>
    </row>
    <row r="62" spans="1:12" s="87" customFormat="1" ht="12.75" customHeight="1" x14ac:dyDescent="0.2">
      <c r="A62" s="114"/>
      <c r="B62" s="114"/>
      <c r="C62" s="114"/>
      <c r="D62" s="114"/>
      <c r="E62" s="114"/>
      <c r="F62" s="114"/>
      <c r="G62" s="114"/>
      <c r="H62" s="114"/>
      <c r="I62" s="114"/>
    </row>
    <row r="63" spans="1:12" s="87" customFormat="1" ht="12.75" customHeight="1" x14ac:dyDescent="0.2"/>
    <row r="64" spans="1:12" ht="15.95" customHeight="1" x14ac:dyDescent="0.2">
      <c r="B64" s="54"/>
      <c r="D64" s="54"/>
      <c r="E64" s="54"/>
      <c r="F64" s="54"/>
      <c r="G64" s="54"/>
      <c r="H64" s="54"/>
      <c r="I64" s="54"/>
      <c r="J64" s="54"/>
      <c r="K64" s="54"/>
      <c r="L64" s="54"/>
    </row>
    <row r="65" spans="2:12" ht="15.95" customHeight="1" x14ac:dyDescent="0.2">
      <c r="B65" s="54"/>
      <c r="D65" s="54"/>
      <c r="E65" s="54"/>
      <c r="F65" s="54"/>
      <c r="G65" s="54"/>
      <c r="H65" s="54"/>
      <c r="I65" s="54"/>
      <c r="J65" s="54"/>
      <c r="K65" s="54"/>
      <c r="L65" s="228"/>
    </row>
    <row r="66" spans="2:12" ht="15.95" customHeight="1" x14ac:dyDescent="0.2">
      <c r="B66" s="54"/>
      <c r="D66" s="54"/>
      <c r="E66" s="54"/>
      <c r="F66" s="54"/>
      <c r="G66" s="54"/>
      <c r="H66" s="54"/>
      <c r="I66" s="54"/>
      <c r="J66" s="54"/>
      <c r="K66" s="54"/>
      <c r="L66" s="54"/>
    </row>
    <row r="67" spans="2:12" ht="15.95" customHeight="1" x14ac:dyDescent="0.2">
      <c r="B67" s="54"/>
      <c r="D67" s="54"/>
      <c r="E67" s="54"/>
      <c r="F67" s="54"/>
      <c r="G67" s="54"/>
      <c r="H67" s="54"/>
      <c r="I67" s="54"/>
      <c r="J67" s="54"/>
      <c r="K67" s="54"/>
      <c r="L67" s="54"/>
    </row>
    <row r="68" spans="2:12" ht="15.95" customHeight="1" x14ac:dyDescent="0.2">
      <c r="B68" s="54"/>
      <c r="D68" s="54"/>
      <c r="E68" s="54"/>
      <c r="F68" s="54"/>
      <c r="G68" s="54"/>
      <c r="H68" s="54"/>
      <c r="I68" s="54"/>
      <c r="J68" s="54"/>
      <c r="K68" s="54"/>
      <c r="L68" s="54"/>
    </row>
    <row r="69" spans="2:12" ht="15.95" customHeight="1" x14ac:dyDescent="0.2">
      <c r="B69" s="54"/>
      <c r="D69" s="54"/>
      <c r="E69" s="54"/>
      <c r="F69" s="54"/>
      <c r="G69" s="54"/>
      <c r="H69" s="54"/>
      <c r="I69" s="54"/>
      <c r="J69" s="54"/>
      <c r="K69" s="54"/>
      <c r="L69" s="54"/>
    </row>
    <row r="70" spans="2:12" ht="15.95" customHeight="1" x14ac:dyDescent="0.2">
      <c r="B70" s="54"/>
      <c r="D70" s="54"/>
      <c r="E70" s="54"/>
      <c r="F70" s="54"/>
      <c r="G70" s="54"/>
      <c r="H70" s="54"/>
      <c r="I70" s="54"/>
      <c r="J70" s="54"/>
      <c r="K70" s="54"/>
      <c r="L70" s="54"/>
    </row>
    <row r="71" spans="2:12" ht="15.95" customHeight="1" x14ac:dyDescent="0.2">
      <c r="B71" s="54"/>
      <c r="D71" s="54"/>
      <c r="E71" s="54"/>
      <c r="F71" s="54"/>
      <c r="G71" s="54"/>
      <c r="H71" s="54"/>
      <c r="I71" s="54"/>
      <c r="J71" s="54"/>
      <c r="K71" s="54"/>
      <c r="L71" s="54"/>
    </row>
    <row r="72" spans="2:12" ht="15.95" customHeight="1" x14ac:dyDescent="0.2">
      <c r="B72" s="54"/>
      <c r="D72" s="54"/>
      <c r="E72" s="54"/>
      <c r="F72" s="54"/>
      <c r="G72" s="54"/>
      <c r="H72" s="54"/>
      <c r="I72" s="54"/>
      <c r="J72" s="54"/>
      <c r="K72" s="54"/>
      <c r="L72" s="54"/>
    </row>
    <row r="73" spans="2:12" ht="15.95" customHeight="1" x14ac:dyDescent="0.2">
      <c r="B73" s="54"/>
      <c r="D73" s="54"/>
      <c r="E73" s="54"/>
      <c r="F73" s="54"/>
      <c r="G73" s="54"/>
      <c r="H73" s="54"/>
      <c r="I73" s="54"/>
      <c r="J73" s="54"/>
      <c r="K73" s="54"/>
      <c r="L73" s="54"/>
    </row>
    <row r="74" spans="2:12" ht="15.95" customHeight="1" x14ac:dyDescent="0.2">
      <c r="B74" s="54"/>
      <c r="D74" s="54"/>
      <c r="E74" s="54"/>
      <c r="F74" s="54"/>
      <c r="G74" s="54"/>
      <c r="H74" s="54"/>
      <c r="I74" s="54"/>
      <c r="J74" s="54"/>
      <c r="K74" s="54"/>
      <c r="L74" s="54"/>
    </row>
    <row r="75" spans="2:12" ht="15.95" customHeight="1" x14ac:dyDescent="0.2">
      <c r="B75" s="54"/>
      <c r="D75" s="54"/>
      <c r="E75" s="54"/>
      <c r="F75" s="54"/>
      <c r="G75" s="54"/>
      <c r="H75" s="54"/>
      <c r="I75" s="54"/>
      <c r="J75" s="54"/>
      <c r="K75" s="54"/>
      <c r="L75" s="54"/>
    </row>
    <row r="76" spans="2:12" ht="15.95" customHeight="1" x14ac:dyDescent="0.2">
      <c r="B76" s="54"/>
      <c r="D76" s="54"/>
      <c r="E76" s="54"/>
      <c r="F76" s="54"/>
      <c r="G76" s="54"/>
      <c r="H76" s="54"/>
      <c r="I76" s="54"/>
      <c r="J76" s="54"/>
      <c r="K76" s="54"/>
      <c r="L76" s="54"/>
    </row>
    <row r="77" spans="2:12" ht="15.95" customHeight="1" x14ac:dyDescent="0.2">
      <c r="B77" s="54"/>
      <c r="D77" s="54"/>
      <c r="E77" s="54"/>
      <c r="F77" s="54"/>
      <c r="G77" s="54"/>
      <c r="H77" s="54"/>
      <c r="I77" s="54"/>
      <c r="J77" s="54"/>
      <c r="K77" s="54"/>
      <c r="L77" s="54"/>
    </row>
    <row r="78" spans="2:12" ht="15.95" customHeight="1" x14ac:dyDescent="0.2">
      <c r="B78" s="54"/>
      <c r="D78" s="54"/>
      <c r="E78" s="54"/>
      <c r="F78" s="54"/>
      <c r="G78" s="54"/>
      <c r="H78" s="54"/>
      <c r="I78" s="54"/>
      <c r="J78" s="54"/>
      <c r="K78" s="54"/>
      <c r="L78" s="54"/>
    </row>
    <row r="79" spans="2:12" ht="15.95" customHeight="1" x14ac:dyDescent="0.2">
      <c r="B79" s="54"/>
      <c r="D79" s="54"/>
      <c r="E79" s="54"/>
      <c r="F79" s="54"/>
      <c r="G79" s="54"/>
      <c r="H79" s="54"/>
      <c r="I79" s="54"/>
      <c r="J79" s="54"/>
      <c r="K79" s="54"/>
      <c r="L79" s="54"/>
    </row>
    <row r="80" spans="2:12" ht="15.95" customHeight="1" x14ac:dyDescent="0.2">
      <c r="B80" s="54"/>
      <c r="D80" s="54"/>
      <c r="E80" s="54"/>
      <c r="F80" s="54"/>
      <c r="G80" s="54"/>
      <c r="H80" s="54"/>
      <c r="I80" s="54"/>
      <c r="J80" s="54"/>
      <c r="K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0BA31-7670-4378-AF6E-BD5270746946}">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4.95" customHeight="1" x14ac:dyDescent="0.2">
      <c r="A3" s="38" t="s">
        <v>356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76" t="s">
        <v>357</v>
      </c>
      <c r="E7" s="377"/>
      <c r="F7" s="377"/>
      <c r="G7" s="377"/>
      <c r="H7" s="378"/>
      <c r="I7" s="379" t="s">
        <v>358</v>
      </c>
      <c r="J7" s="380"/>
      <c r="K7" s="54"/>
      <c r="L7" s="54"/>
      <c r="M7" s="54"/>
      <c r="N7" s="54"/>
      <c r="O7" s="54"/>
    </row>
    <row r="8" spans="1:15" ht="21.75" customHeight="1" x14ac:dyDescent="0.2">
      <c r="A8" s="230"/>
      <c r="B8" s="231"/>
      <c r="C8" s="57"/>
      <c r="D8" s="58" t="s">
        <v>334</v>
      </c>
      <c r="E8" s="58" t="s">
        <v>336</v>
      </c>
      <c r="F8" s="58" t="s">
        <v>337</v>
      </c>
      <c r="G8" s="58" t="s">
        <v>338</v>
      </c>
      <c r="H8" s="58" t="s">
        <v>339</v>
      </c>
      <c r="I8" s="381"/>
      <c r="J8" s="382"/>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1209</v>
      </c>
      <c r="E11" s="80">
        <v>2215</v>
      </c>
      <c r="F11" s="80">
        <v>1777</v>
      </c>
      <c r="G11" s="80">
        <v>1621</v>
      </c>
      <c r="H11" s="106">
        <v>1111</v>
      </c>
      <c r="I11" s="81">
        <v>98</v>
      </c>
      <c r="J11" s="82">
        <v>8.8208820882088208</v>
      </c>
    </row>
    <row r="12" spans="1:15" ht="24.95" customHeight="1" x14ac:dyDescent="0.2">
      <c r="A12" s="159" t="s">
        <v>124</v>
      </c>
      <c r="B12" s="160" t="s">
        <v>125</v>
      </c>
      <c r="C12" s="79">
        <v>5.7899090157154669</v>
      </c>
      <c r="D12" s="81">
        <v>70</v>
      </c>
      <c r="E12" s="80">
        <v>136</v>
      </c>
      <c r="F12" s="80">
        <v>81</v>
      </c>
      <c r="G12" s="80">
        <v>111</v>
      </c>
      <c r="H12" s="106">
        <v>58</v>
      </c>
      <c r="I12" s="81">
        <v>12</v>
      </c>
      <c r="J12" s="82">
        <v>20.689655172413794</v>
      </c>
    </row>
    <row r="13" spans="1:15" ht="24.95" customHeight="1" x14ac:dyDescent="0.2">
      <c r="A13" s="159" t="s">
        <v>126</v>
      </c>
      <c r="B13" s="165" t="s">
        <v>208</v>
      </c>
      <c r="C13" s="79">
        <v>2.4813895781637716</v>
      </c>
      <c r="D13" s="81">
        <v>30</v>
      </c>
      <c r="E13" s="80">
        <v>45</v>
      </c>
      <c r="F13" s="80">
        <v>57</v>
      </c>
      <c r="G13" s="80">
        <v>52</v>
      </c>
      <c r="H13" s="106">
        <v>36</v>
      </c>
      <c r="I13" s="81">
        <v>-6</v>
      </c>
      <c r="J13" s="82">
        <v>-16.666666666666668</v>
      </c>
    </row>
    <row r="14" spans="1:15" s="181" customFormat="1" ht="24.95" customHeight="1" x14ac:dyDescent="0.2">
      <c r="A14" s="159" t="s">
        <v>209</v>
      </c>
      <c r="B14" s="165" t="s">
        <v>129</v>
      </c>
      <c r="C14" s="79">
        <v>12.737799834574028</v>
      </c>
      <c r="D14" s="81">
        <v>154</v>
      </c>
      <c r="E14" s="80">
        <v>230</v>
      </c>
      <c r="F14" s="80">
        <v>542</v>
      </c>
      <c r="G14" s="80">
        <v>161</v>
      </c>
      <c r="H14" s="106">
        <v>118</v>
      </c>
      <c r="I14" s="81">
        <v>36</v>
      </c>
      <c r="J14" s="82">
        <v>30.508474576271187</v>
      </c>
      <c r="K14" s="54"/>
      <c r="L14" s="54"/>
      <c r="M14" s="54"/>
      <c r="N14" s="54"/>
      <c r="O14" s="54"/>
    </row>
    <row r="15" spans="1:15" ht="24.95" customHeight="1" x14ac:dyDescent="0.2">
      <c r="A15" s="159" t="s">
        <v>210</v>
      </c>
      <c r="B15" s="165" t="s">
        <v>211</v>
      </c>
      <c r="C15" s="79">
        <v>3.1430934656741107</v>
      </c>
      <c r="D15" s="81">
        <v>38</v>
      </c>
      <c r="E15" s="80">
        <v>66</v>
      </c>
      <c r="F15" s="80">
        <v>27</v>
      </c>
      <c r="G15" s="80">
        <v>30</v>
      </c>
      <c r="H15" s="106">
        <v>48</v>
      </c>
      <c r="I15" s="81">
        <v>-10</v>
      </c>
      <c r="J15" s="82">
        <v>-20.833333333333332</v>
      </c>
    </row>
    <row r="16" spans="1:15" s="181" customFormat="1" ht="24.95" customHeight="1" x14ac:dyDescent="0.2">
      <c r="A16" s="159" t="s">
        <v>212</v>
      </c>
      <c r="B16" s="165" t="s">
        <v>133</v>
      </c>
      <c r="C16" s="79">
        <v>5.6244830438378823</v>
      </c>
      <c r="D16" s="81">
        <v>68</v>
      </c>
      <c r="E16" s="80">
        <v>80</v>
      </c>
      <c r="F16" s="80">
        <v>79</v>
      </c>
      <c r="G16" s="80">
        <v>62</v>
      </c>
      <c r="H16" s="106">
        <v>34</v>
      </c>
      <c r="I16" s="81">
        <v>34</v>
      </c>
      <c r="J16" s="82">
        <v>100</v>
      </c>
      <c r="K16" s="54"/>
      <c r="L16" s="54"/>
      <c r="M16" s="54"/>
      <c r="N16" s="54"/>
      <c r="O16" s="54"/>
    </row>
    <row r="17" spans="1:15" ht="24.95" customHeight="1" x14ac:dyDescent="0.2">
      <c r="A17" s="159" t="s">
        <v>134</v>
      </c>
      <c r="B17" s="165" t="s">
        <v>214</v>
      </c>
      <c r="C17" s="79">
        <v>3.9702233250620349</v>
      </c>
      <c r="D17" s="81">
        <v>48</v>
      </c>
      <c r="E17" s="80">
        <v>84</v>
      </c>
      <c r="F17" s="80">
        <v>436</v>
      </c>
      <c r="G17" s="80">
        <v>69</v>
      </c>
      <c r="H17" s="106">
        <v>36</v>
      </c>
      <c r="I17" s="81">
        <v>12</v>
      </c>
      <c r="J17" s="82">
        <v>33.333333333333336</v>
      </c>
    </row>
    <row r="18" spans="1:15" s="181" customFormat="1" ht="24.95" customHeight="1" x14ac:dyDescent="0.2">
      <c r="A18" s="168" t="s">
        <v>136</v>
      </c>
      <c r="B18" s="169" t="s">
        <v>137</v>
      </c>
      <c r="C18" s="79">
        <v>7.1960297766749379</v>
      </c>
      <c r="D18" s="81">
        <v>87</v>
      </c>
      <c r="E18" s="80">
        <v>181</v>
      </c>
      <c r="F18" s="80">
        <v>121</v>
      </c>
      <c r="G18" s="80">
        <v>126</v>
      </c>
      <c r="H18" s="106">
        <v>82</v>
      </c>
      <c r="I18" s="81">
        <v>5</v>
      </c>
      <c r="J18" s="82">
        <v>6.0975609756097562</v>
      </c>
      <c r="K18" s="54"/>
      <c r="L18" s="54"/>
      <c r="M18" s="54"/>
      <c r="N18" s="54"/>
      <c r="O18" s="54"/>
    </row>
    <row r="19" spans="1:15" ht="24.95" customHeight="1" x14ac:dyDescent="0.2">
      <c r="A19" s="159" t="s">
        <v>138</v>
      </c>
      <c r="B19" s="165" t="s">
        <v>139</v>
      </c>
      <c r="C19" s="79">
        <v>15.301902398676592</v>
      </c>
      <c r="D19" s="81">
        <v>185</v>
      </c>
      <c r="E19" s="80">
        <v>305</v>
      </c>
      <c r="F19" s="80">
        <v>174</v>
      </c>
      <c r="G19" s="80">
        <v>228</v>
      </c>
      <c r="H19" s="106">
        <v>154</v>
      </c>
      <c r="I19" s="81">
        <v>31</v>
      </c>
      <c r="J19" s="82">
        <v>20.129870129870131</v>
      </c>
    </row>
    <row r="20" spans="1:15" s="181" customFormat="1" ht="24.95" customHeight="1" x14ac:dyDescent="0.2">
      <c r="A20" s="159" t="s">
        <v>140</v>
      </c>
      <c r="B20" s="165" t="s">
        <v>141</v>
      </c>
      <c r="C20" s="79">
        <v>4.7146401985111659</v>
      </c>
      <c r="D20" s="81">
        <v>57</v>
      </c>
      <c r="E20" s="80">
        <v>86</v>
      </c>
      <c r="F20" s="80">
        <v>46</v>
      </c>
      <c r="G20" s="80">
        <v>74</v>
      </c>
      <c r="H20" s="106">
        <v>57</v>
      </c>
      <c r="I20" s="81">
        <v>0</v>
      </c>
      <c r="J20" s="82">
        <v>0</v>
      </c>
      <c r="K20" s="54"/>
      <c r="L20" s="54"/>
      <c r="M20" s="54"/>
      <c r="N20" s="54"/>
      <c r="O20" s="54"/>
    </row>
    <row r="21" spans="1:15" ht="24.95" customHeight="1" x14ac:dyDescent="0.2">
      <c r="A21" s="168" t="s">
        <v>142</v>
      </c>
      <c r="B21" s="169" t="s">
        <v>143</v>
      </c>
      <c r="C21" s="79">
        <v>3.4739454094292803</v>
      </c>
      <c r="D21" s="81">
        <v>42</v>
      </c>
      <c r="E21" s="80">
        <v>80</v>
      </c>
      <c r="F21" s="80">
        <v>100</v>
      </c>
      <c r="G21" s="80">
        <v>95</v>
      </c>
      <c r="H21" s="106">
        <v>47</v>
      </c>
      <c r="I21" s="81">
        <v>-5</v>
      </c>
      <c r="J21" s="82">
        <v>-10.638297872340425</v>
      </c>
    </row>
    <row r="22" spans="1:15" ht="24.95" customHeight="1" x14ac:dyDescent="0.2">
      <c r="A22" s="168" t="s">
        <v>144</v>
      </c>
      <c r="B22" s="165" t="s">
        <v>145</v>
      </c>
      <c r="C22" s="79">
        <v>0.74441687344913154</v>
      </c>
      <c r="D22" s="81">
        <v>9</v>
      </c>
      <c r="E22" s="80">
        <v>11</v>
      </c>
      <c r="F22" s="80">
        <v>9</v>
      </c>
      <c r="G22" s="80">
        <v>17</v>
      </c>
      <c r="H22" s="106">
        <v>17</v>
      </c>
      <c r="I22" s="81">
        <v>-8</v>
      </c>
      <c r="J22" s="82">
        <v>-47.058823529411768</v>
      </c>
    </row>
    <row r="23" spans="1:15" ht="24.95" customHeight="1" x14ac:dyDescent="0.2">
      <c r="A23" s="159" t="s">
        <v>146</v>
      </c>
      <c r="B23" s="165" t="s">
        <v>147</v>
      </c>
      <c r="C23" s="79">
        <v>0.24813895781637718</v>
      </c>
      <c r="D23" s="81">
        <v>3</v>
      </c>
      <c r="E23" s="80">
        <v>24</v>
      </c>
      <c r="F23" s="80">
        <v>6</v>
      </c>
      <c r="G23" s="80">
        <v>12</v>
      </c>
      <c r="H23" s="106">
        <v>5</v>
      </c>
      <c r="I23" s="81">
        <v>-2</v>
      </c>
      <c r="J23" s="82">
        <v>-40</v>
      </c>
    </row>
    <row r="24" spans="1:15" ht="24.95" customHeight="1" x14ac:dyDescent="0.2">
      <c r="A24" s="159" t="s">
        <v>148</v>
      </c>
      <c r="B24" s="165" t="s">
        <v>215</v>
      </c>
      <c r="C24" s="79">
        <v>2.5641025641025643</v>
      </c>
      <c r="D24" s="81">
        <v>31</v>
      </c>
      <c r="E24" s="80">
        <v>41</v>
      </c>
      <c r="F24" s="80">
        <v>25</v>
      </c>
      <c r="G24" s="80">
        <v>45</v>
      </c>
      <c r="H24" s="106">
        <v>32</v>
      </c>
      <c r="I24" s="81">
        <v>-1</v>
      </c>
      <c r="J24" s="82">
        <v>-3.125</v>
      </c>
    </row>
    <row r="25" spans="1:15" ht="24.95" customHeight="1" x14ac:dyDescent="0.2">
      <c r="A25" s="159" t="s">
        <v>150</v>
      </c>
      <c r="B25" s="172" t="s">
        <v>151</v>
      </c>
      <c r="C25" s="79">
        <v>16.129032258064516</v>
      </c>
      <c r="D25" s="81">
        <v>195</v>
      </c>
      <c r="E25" s="80">
        <v>309</v>
      </c>
      <c r="F25" s="80">
        <v>260</v>
      </c>
      <c r="G25" s="80">
        <v>299</v>
      </c>
      <c r="H25" s="106">
        <v>196</v>
      </c>
      <c r="I25" s="81">
        <v>-1</v>
      </c>
      <c r="J25" s="82">
        <v>-0.51020408163265307</v>
      </c>
    </row>
    <row r="26" spans="1:15" ht="24.95" customHeight="1" x14ac:dyDescent="0.2">
      <c r="A26" s="159" t="s">
        <v>217</v>
      </c>
      <c r="B26" s="172" t="s">
        <v>153</v>
      </c>
      <c r="C26" s="79">
        <v>8.1058726220016535</v>
      </c>
      <c r="D26" s="81">
        <v>98</v>
      </c>
      <c r="E26" s="80">
        <v>145</v>
      </c>
      <c r="F26" s="80">
        <v>104</v>
      </c>
      <c r="G26" s="80">
        <v>150</v>
      </c>
      <c r="H26" s="106">
        <v>79</v>
      </c>
      <c r="I26" s="81">
        <v>19</v>
      </c>
      <c r="J26" s="82">
        <v>24.050632911392405</v>
      </c>
    </row>
    <row r="27" spans="1:15" ht="24.95" customHeight="1" x14ac:dyDescent="0.2">
      <c r="A27" s="168">
        <v>782.78300000000002</v>
      </c>
      <c r="B27" s="171" t="s">
        <v>154</v>
      </c>
      <c r="C27" s="79">
        <v>8.0231596360628625</v>
      </c>
      <c r="D27" s="81">
        <v>97</v>
      </c>
      <c r="E27" s="80">
        <v>164</v>
      </c>
      <c r="F27" s="80">
        <v>156</v>
      </c>
      <c r="G27" s="80">
        <v>149</v>
      </c>
      <c r="H27" s="106">
        <v>117</v>
      </c>
      <c r="I27" s="81">
        <v>-20</v>
      </c>
      <c r="J27" s="82">
        <v>-17.094017094017094</v>
      </c>
    </row>
    <row r="28" spans="1:15" ht="24.95" customHeight="1" x14ac:dyDescent="0.2">
      <c r="A28" s="159" t="s">
        <v>155</v>
      </c>
      <c r="B28" s="165" t="s">
        <v>156</v>
      </c>
      <c r="C28" s="79">
        <v>3.8047973531844499</v>
      </c>
      <c r="D28" s="81">
        <v>46</v>
      </c>
      <c r="E28" s="80">
        <v>103</v>
      </c>
      <c r="F28" s="80">
        <v>69</v>
      </c>
      <c r="G28" s="80">
        <v>51</v>
      </c>
      <c r="H28" s="106">
        <v>44</v>
      </c>
      <c r="I28" s="81">
        <v>2</v>
      </c>
      <c r="J28" s="82">
        <v>4.5454545454545459</v>
      </c>
    </row>
    <row r="29" spans="1:15" ht="24.95" customHeight="1" x14ac:dyDescent="0.2">
      <c r="A29" s="159" t="s">
        <v>157</v>
      </c>
      <c r="B29" s="165" t="s">
        <v>158</v>
      </c>
      <c r="C29" s="79">
        <v>3.0603804797353185</v>
      </c>
      <c r="D29" s="81">
        <v>37</v>
      </c>
      <c r="E29" s="80">
        <v>109</v>
      </c>
      <c r="F29" s="80">
        <v>36</v>
      </c>
      <c r="G29" s="80">
        <v>54</v>
      </c>
      <c r="H29" s="106">
        <v>34</v>
      </c>
      <c r="I29" s="81">
        <v>3</v>
      </c>
      <c r="J29" s="82">
        <v>8.8235294117647065</v>
      </c>
    </row>
    <row r="30" spans="1:15" ht="24.95" customHeight="1" x14ac:dyDescent="0.2">
      <c r="A30" s="159">
        <v>86</v>
      </c>
      <c r="B30" s="165" t="s">
        <v>159</v>
      </c>
      <c r="C30" s="79">
        <v>4.2183622828784122</v>
      </c>
      <c r="D30" s="81">
        <v>51</v>
      </c>
      <c r="E30" s="80">
        <v>156</v>
      </c>
      <c r="F30" s="80">
        <v>69</v>
      </c>
      <c r="G30" s="80">
        <v>102</v>
      </c>
      <c r="H30" s="106">
        <v>58</v>
      </c>
      <c r="I30" s="81">
        <v>-7</v>
      </c>
      <c r="J30" s="82">
        <v>-12.068965517241379</v>
      </c>
    </row>
    <row r="31" spans="1:15" ht="24.95" customHeight="1" x14ac:dyDescent="0.2">
      <c r="A31" s="159">
        <v>87.88</v>
      </c>
      <c r="B31" s="172" t="s">
        <v>160</v>
      </c>
      <c r="C31" s="79">
        <v>13.234077750206783</v>
      </c>
      <c r="D31" s="81">
        <v>160</v>
      </c>
      <c r="E31" s="80">
        <v>312</v>
      </c>
      <c r="F31" s="80">
        <v>122</v>
      </c>
      <c r="G31" s="80">
        <v>140</v>
      </c>
      <c r="H31" s="106">
        <v>126</v>
      </c>
      <c r="I31" s="81">
        <v>34</v>
      </c>
      <c r="J31" s="82">
        <v>26.984126984126984</v>
      </c>
    </row>
    <row r="32" spans="1:15" ht="24.95" customHeight="1" x14ac:dyDescent="0.2">
      <c r="A32" s="159" t="s">
        <v>161</v>
      </c>
      <c r="B32" s="165" t="s">
        <v>162</v>
      </c>
      <c r="C32" s="79">
        <v>4.301075268817204</v>
      </c>
      <c r="D32" s="81">
        <v>52</v>
      </c>
      <c r="E32" s="80">
        <v>60</v>
      </c>
      <c r="F32" s="80">
        <v>60</v>
      </c>
      <c r="G32" s="80">
        <v>54</v>
      </c>
      <c r="H32" s="106">
        <v>47</v>
      </c>
      <c r="I32" s="81">
        <v>5</v>
      </c>
      <c r="J32" s="82">
        <v>10.638297872340425</v>
      </c>
    </row>
    <row r="33" spans="1:10" ht="24.95" customHeight="1" x14ac:dyDescent="0.2">
      <c r="A33" s="159"/>
      <c r="B33" s="172" t="s">
        <v>163</v>
      </c>
      <c r="C33" s="79">
        <v>0</v>
      </c>
      <c r="D33" s="81">
        <v>0</v>
      </c>
      <c r="E33" s="80">
        <v>27</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5.7899090157154669</v>
      </c>
      <c r="D35" s="81">
        <v>70</v>
      </c>
      <c r="E35" s="80">
        <v>136</v>
      </c>
      <c r="F35" s="80">
        <v>81</v>
      </c>
      <c r="G35" s="80">
        <v>111</v>
      </c>
      <c r="H35" s="106">
        <v>58</v>
      </c>
      <c r="I35" s="81">
        <v>12</v>
      </c>
      <c r="J35" s="82">
        <v>20.689655172413794</v>
      </c>
    </row>
    <row r="36" spans="1:10" ht="24.95" customHeight="1" x14ac:dyDescent="0.2">
      <c r="A36" s="240" t="s">
        <v>165</v>
      </c>
      <c r="B36" s="241" t="s">
        <v>166</v>
      </c>
      <c r="C36" s="79">
        <v>22.415219189412738</v>
      </c>
      <c r="D36" s="81">
        <v>271</v>
      </c>
      <c r="E36" s="80">
        <v>456</v>
      </c>
      <c r="F36" s="80">
        <v>720</v>
      </c>
      <c r="G36" s="80">
        <v>339</v>
      </c>
      <c r="H36" s="106">
        <v>236</v>
      </c>
      <c r="I36" s="81">
        <v>35</v>
      </c>
      <c r="J36" s="82">
        <v>14.830508474576272</v>
      </c>
    </row>
    <row r="37" spans="1:10" ht="24.95" customHeight="1" x14ac:dyDescent="0.2">
      <c r="A37" s="242" t="s">
        <v>167</v>
      </c>
      <c r="B37" s="243" t="s">
        <v>168</v>
      </c>
      <c r="C37" s="91">
        <v>71.794871794871796</v>
      </c>
      <c r="D37" s="109">
        <v>868</v>
      </c>
      <c r="E37" s="110">
        <v>1596</v>
      </c>
      <c r="F37" s="110">
        <v>976</v>
      </c>
      <c r="G37" s="110">
        <v>1171</v>
      </c>
      <c r="H37" s="111">
        <v>817</v>
      </c>
      <c r="I37" s="109">
        <v>51</v>
      </c>
      <c r="J37" s="112">
        <v>6.2423500611995104</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359</v>
      </c>
      <c r="B40" s="280"/>
      <c r="C40" s="280"/>
      <c r="D40" s="280"/>
      <c r="E40" s="280"/>
      <c r="F40" s="280"/>
      <c r="G40" s="280"/>
      <c r="H40" s="280"/>
      <c r="I40" s="280"/>
      <c r="J40" s="280"/>
    </row>
    <row r="41" spans="1:10" s="87" customFormat="1" ht="30.6" customHeight="1" x14ac:dyDescent="0.2">
      <c r="A41" s="280" t="s">
        <v>360</v>
      </c>
      <c r="B41" s="280"/>
      <c r="C41" s="280"/>
      <c r="D41" s="280"/>
      <c r="E41" s="280"/>
      <c r="F41" s="280"/>
      <c r="G41" s="280"/>
      <c r="H41" s="280"/>
      <c r="I41" s="280"/>
      <c r="J41" s="280"/>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321C-4919-4A56-97E0-82D97E5A01B5}">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6.2" customHeight="1" x14ac:dyDescent="0.2">
      <c r="A2" s="36"/>
      <c r="B2" s="37"/>
      <c r="C2" s="37"/>
      <c r="D2" s="37"/>
      <c r="E2" s="37"/>
      <c r="F2" s="37"/>
      <c r="G2" s="37"/>
      <c r="H2" s="37"/>
      <c r="I2" s="37"/>
      <c r="J2" s="37"/>
      <c r="K2" s="37"/>
    </row>
    <row r="3" spans="1:15" s="40" customFormat="1" ht="24.95" customHeight="1" x14ac:dyDescent="0.2">
      <c r="A3" s="38" t="s">
        <v>361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334</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24.95" customHeight="1" x14ac:dyDescent="0.2">
      <c r="A7" s="52" t="s">
        <v>332</v>
      </c>
      <c r="B7" s="47"/>
      <c r="C7" s="47"/>
      <c r="D7" s="48" t="s">
        <v>86</v>
      </c>
      <c r="E7" s="384" t="s">
        <v>362</v>
      </c>
      <c r="F7" s="50"/>
      <c r="G7" s="50"/>
      <c r="H7" s="50"/>
      <c r="I7" s="51"/>
      <c r="J7" s="379" t="s">
        <v>358</v>
      </c>
      <c r="K7" s="380"/>
      <c r="L7" s="54"/>
      <c r="M7" s="54"/>
      <c r="N7" s="54"/>
      <c r="O7" s="54"/>
    </row>
    <row r="8" spans="1:15" ht="21.75" customHeight="1" x14ac:dyDescent="0.2">
      <c r="A8" s="55"/>
      <c r="B8" s="56"/>
      <c r="C8" s="56"/>
      <c r="D8" s="57"/>
      <c r="E8" s="58" t="s">
        <v>334</v>
      </c>
      <c r="F8" s="58" t="s">
        <v>336</v>
      </c>
      <c r="G8" s="58" t="s">
        <v>337</v>
      </c>
      <c r="H8" s="58" t="s">
        <v>338</v>
      </c>
      <c r="I8" s="58" t="s">
        <v>339</v>
      </c>
      <c r="J8" s="381"/>
      <c r="K8" s="382"/>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ht="18" customHeight="1" x14ac:dyDescent="0.2">
      <c r="A11" s="244" t="s">
        <v>96</v>
      </c>
      <c r="B11" s="245"/>
      <c r="C11" s="246"/>
      <c r="D11" s="247">
        <v>100</v>
      </c>
      <c r="E11" s="251">
        <v>1209</v>
      </c>
      <c r="F11" s="296">
        <v>2215</v>
      </c>
      <c r="G11" s="296">
        <v>1777</v>
      </c>
      <c r="H11" s="296">
        <v>1621</v>
      </c>
      <c r="I11" s="250">
        <v>1111</v>
      </c>
      <c r="J11" s="251">
        <v>98</v>
      </c>
      <c r="K11" s="252">
        <v>8.8208820882088208</v>
      </c>
    </row>
    <row r="12" spans="1:15" ht="18" customHeight="1" x14ac:dyDescent="0.2">
      <c r="A12" s="253" t="s">
        <v>222</v>
      </c>
      <c r="B12" s="254"/>
      <c r="C12" s="254"/>
      <c r="D12" s="255"/>
      <c r="E12" s="268"/>
      <c r="F12" s="268"/>
      <c r="G12" s="268"/>
      <c r="H12" s="268"/>
      <c r="I12" s="268"/>
      <c r="J12" s="255"/>
      <c r="K12" s="256"/>
    </row>
    <row r="13" spans="1:15" ht="15.95" customHeight="1" x14ac:dyDescent="0.2">
      <c r="A13" s="257" t="s">
        <v>223</v>
      </c>
      <c r="B13" s="258"/>
      <c r="C13" s="259"/>
      <c r="D13" s="260">
        <v>32.423490488006614</v>
      </c>
      <c r="E13" s="261">
        <v>392</v>
      </c>
      <c r="F13" s="262">
        <v>642</v>
      </c>
      <c r="G13" s="262">
        <v>629</v>
      </c>
      <c r="H13" s="262">
        <v>567</v>
      </c>
      <c r="I13" s="263">
        <v>396</v>
      </c>
      <c r="J13" s="261">
        <v>-4</v>
      </c>
      <c r="K13" s="264">
        <v>-1.0101010101010102</v>
      </c>
    </row>
    <row r="14" spans="1:15" ht="15.95" customHeight="1" x14ac:dyDescent="0.2">
      <c r="A14" s="257" t="s">
        <v>224</v>
      </c>
      <c r="B14" s="258"/>
      <c r="C14" s="259"/>
      <c r="D14" s="260">
        <v>54.011579818031429</v>
      </c>
      <c r="E14" s="261">
        <v>653</v>
      </c>
      <c r="F14" s="262">
        <v>1278</v>
      </c>
      <c r="G14" s="262">
        <v>932</v>
      </c>
      <c r="H14" s="262">
        <v>833</v>
      </c>
      <c r="I14" s="263">
        <v>551</v>
      </c>
      <c r="J14" s="261">
        <v>102</v>
      </c>
      <c r="K14" s="264">
        <v>18.511796733212343</v>
      </c>
    </row>
    <row r="15" spans="1:15" ht="15.95" customHeight="1" x14ac:dyDescent="0.2">
      <c r="A15" s="257" t="s">
        <v>225</v>
      </c>
      <c r="B15" s="258"/>
      <c r="C15" s="259"/>
      <c r="D15" s="260">
        <v>7.9404466501240698</v>
      </c>
      <c r="E15" s="553">
        <v>96</v>
      </c>
      <c r="F15" s="262">
        <v>176</v>
      </c>
      <c r="G15" s="262">
        <v>130</v>
      </c>
      <c r="H15" s="262">
        <v>124</v>
      </c>
      <c r="I15" s="557">
        <v>96</v>
      </c>
      <c r="J15" s="261">
        <v>0</v>
      </c>
      <c r="K15" s="264">
        <v>0</v>
      </c>
    </row>
    <row r="16" spans="1:15" ht="15.95" customHeight="1" x14ac:dyDescent="0.2">
      <c r="A16" s="257" t="s">
        <v>226</v>
      </c>
      <c r="B16" s="258"/>
      <c r="C16" s="259"/>
      <c r="D16" s="260">
        <v>4.9627791563275432</v>
      </c>
      <c r="E16" s="553">
        <v>60</v>
      </c>
      <c r="F16" s="262">
        <v>100</v>
      </c>
      <c r="G16" s="555">
        <v>85</v>
      </c>
      <c r="H16" s="555">
        <v>95</v>
      </c>
      <c r="I16" s="557">
        <v>67</v>
      </c>
      <c r="J16" s="261">
        <v>-7</v>
      </c>
      <c r="K16" s="264">
        <v>-10.447761194029852</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4.9627791563275432</v>
      </c>
      <c r="E18" s="553">
        <v>60</v>
      </c>
      <c r="F18" s="262">
        <v>126</v>
      </c>
      <c r="G18" s="555">
        <v>87</v>
      </c>
      <c r="H18" s="262">
        <v>102</v>
      </c>
      <c r="I18" s="557">
        <v>66</v>
      </c>
      <c r="J18" s="261">
        <v>-6</v>
      </c>
      <c r="K18" s="264">
        <v>-9.0909090909090917</v>
      </c>
    </row>
    <row r="19" spans="1:11" ht="13.5" customHeight="1" x14ac:dyDescent="0.2">
      <c r="A19" s="257" t="s">
        <v>235</v>
      </c>
      <c r="B19" s="258" t="s">
        <v>236</v>
      </c>
      <c r="C19" s="259"/>
      <c r="D19" s="260">
        <v>2.4813895781637716</v>
      </c>
      <c r="E19" s="553">
        <v>30</v>
      </c>
      <c r="F19" s="555">
        <v>97</v>
      </c>
      <c r="G19" s="555">
        <v>59</v>
      </c>
      <c r="H19" s="555">
        <v>66</v>
      </c>
      <c r="I19" s="557">
        <v>41</v>
      </c>
      <c r="J19" s="261">
        <v>-11</v>
      </c>
      <c r="K19" s="264">
        <v>-26.829268292682926</v>
      </c>
    </row>
    <row r="20" spans="1:11" ht="13.5" customHeight="1" x14ac:dyDescent="0.2">
      <c r="A20" s="257">
        <v>12</v>
      </c>
      <c r="B20" s="258" t="s">
        <v>237</v>
      </c>
      <c r="C20" s="259"/>
      <c r="D20" s="260">
        <v>1.075268817204301</v>
      </c>
      <c r="E20" s="553">
        <v>13</v>
      </c>
      <c r="F20" s="555">
        <v>20</v>
      </c>
      <c r="G20" s="555">
        <v>18</v>
      </c>
      <c r="H20" s="555">
        <v>26</v>
      </c>
      <c r="I20" s="557">
        <v>11</v>
      </c>
      <c r="J20" s="261">
        <v>2</v>
      </c>
      <c r="K20" s="264">
        <v>18.181818181818183</v>
      </c>
    </row>
    <row r="21" spans="1:11" ht="13.5" customHeight="1" x14ac:dyDescent="0.2">
      <c r="A21" s="257">
        <v>21</v>
      </c>
      <c r="B21" s="258" t="s">
        <v>238</v>
      </c>
      <c r="C21" s="259"/>
      <c r="D21" s="260">
        <v>1.4061207609594706</v>
      </c>
      <c r="E21" s="553">
        <v>17</v>
      </c>
      <c r="F21" s="555">
        <v>25</v>
      </c>
      <c r="G21" s="555">
        <v>22</v>
      </c>
      <c r="H21" s="555">
        <v>21</v>
      </c>
      <c r="I21" s="557">
        <v>22</v>
      </c>
      <c r="J21" s="261">
        <v>-5</v>
      </c>
      <c r="K21" s="264">
        <v>-22.727272727272727</v>
      </c>
    </row>
    <row r="22" spans="1:11" ht="13.5" customHeight="1" x14ac:dyDescent="0.2">
      <c r="A22" s="257">
        <v>22</v>
      </c>
      <c r="B22" s="258" t="s">
        <v>239</v>
      </c>
      <c r="C22" s="259"/>
      <c r="D22" s="260">
        <v>3.3085194375516958</v>
      </c>
      <c r="E22" s="553">
        <v>40</v>
      </c>
      <c r="F22" s="555">
        <v>78</v>
      </c>
      <c r="G22" s="262">
        <v>259</v>
      </c>
      <c r="H22" s="555">
        <v>62</v>
      </c>
      <c r="I22" s="557">
        <v>31</v>
      </c>
      <c r="J22" s="261">
        <v>9</v>
      </c>
      <c r="K22" s="264">
        <v>29.032258064516128</v>
      </c>
    </row>
    <row r="23" spans="1:11" ht="13.5" customHeight="1" x14ac:dyDescent="0.2">
      <c r="A23" s="257">
        <v>23</v>
      </c>
      <c r="B23" s="258" t="s">
        <v>240</v>
      </c>
      <c r="C23" s="259"/>
      <c r="D23" s="260" t="s">
        <v>546</v>
      </c>
      <c r="E23" s="261" t="s">
        <v>546</v>
      </c>
      <c r="F23" s="555">
        <v>6</v>
      </c>
      <c r="G23" s="555">
        <v>3</v>
      </c>
      <c r="H23" s="262" t="s">
        <v>546</v>
      </c>
      <c r="I23" s="557">
        <v>4</v>
      </c>
      <c r="J23" s="261" t="s">
        <v>546</v>
      </c>
      <c r="K23" s="264" t="s">
        <v>546</v>
      </c>
    </row>
    <row r="24" spans="1:11" ht="13.5" customHeight="1" x14ac:dyDescent="0.2">
      <c r="A24" s="257">
        <v>24</v>
      </c>
      <c r="B24" s="258" t="s">
        <v>241</v>
      </c>
      <c r="C24" s="259"/>
      <c r="D24" s="260">
        <v>3.5566583953680726</v>
      </c>
      <c r="E24" s="553">
        <v>43</v>
      </c>
      <c r="F24" s="555">
        <v>66</v>
      </c>
      <c r="G24" s="262">
        <v>113</v>
      </c>
      <c r="H24" s="555">
        <v>47</v>
      </c>
      <c r="I24" s="557">
        <v>35</v>
      </c>
      <c r="J24" s="261">
        <v>8</v>
      </c>
      <c r="K24" s="264">
        <v>22.857142857142858</v>
      </c>
    </row>
    <row r="25" spans="1:11" ht="13.5" customHeight="1" x14ac:dyDescent="0.2">
      <c r="A25" s="257">
        <v>25</v>
      </c>
      <c r="B25" s="258" t="s">
        <v>242</v>
      </c>
      <c r="C25" s="259"/>
      <c r="D25" s="260">
        <v>3.0603804797353185</v>
      </c>
      <c r="E25" s="553">
        <v>37</v>
      </c>
      <c r="F25" s="262">
        <v>102</v>
      </c>
      <c r="G25" s="555">
        <v>58</v>
      </c>
      <c r="H25" s="555">
        <v>61</v>
      </c>
      <c r="I25" s="557">
        <v>34</v>
      </c>
      <c r="J25" s="261">
        <v>3</v>
      </c>
      <c r="K25" s="264">
        <v>8.8235294117647065</v>
      </c>
    </row>
    <row r="26" spans="1:11" ht="13.5" customHeight="1" x14ac:dyDescent="0.2">
      <c r="A26" s="257">
        <v>26</v>
      </c>
      <c r="B26" s="258" t="s">
        <v>243</v>
      </c>
      <c r="C26" s="259"/>
      <c r="D26" s="260">
        <v>2.2332506203473947</v>
      </c>
      <c r="E26" s="553">
        <v>27</v>
      </c>
      <c r="F26" s="555">
        <v>57</v>
      </c>
      <c r="G26" s="555">
        <v>31</v>
      </c>
      <c r="H26" s="555">
        <v>36</v>
      </c>
      <c r="I26" s="557">
        <v>24</v>
      </c>
      <c r="J26" s="261">
        <v>3</v>
      </c>
      <c r="K26" s="264">
        <v>12.5</v>
      </c>
    </row>
    <row r="27" spans="1:11" ht="13.5" customHeight="1" x14ac:dyDescent="0.2">
      <c r="A27" s="257">
        <v>27</v>
      </c>
      <c r="B27" s="258" t="s">
        <v>244</v>
      </c>
      <c r="C27" s="259"/>
      <c r="D27" s="260">
        <v>1.075268817204301</v>
      </c>
      <c r="E27" s="553">
        <v>13</v>
      </c>
      <c r="F27" s="555">
        <v>24</v>
      </c>
      <c r="G27" s="555">
        <v>39</v>
      </c>
      <c r="H27" s="555">
        <v>14</v>
      </c>
      <c r="I27" s="557">
        <v>8</v>
      </c>
      <c r="J27" s="261">
        <v>5</v>
      </c>
      <c r="K27" s="264">
        <v>62.5</v>
      </c>
    </row>
    <row r="28" spans="1:11" ht="13.5" customHeight="1" x14ac:dyDescent="0.2">
      <c r="A28" s="257">
        <v>28</v>
      </c>
      <c r="B28" s="258" t="s">
        <v>245</v>
      </c>
      <c r="C28" s="259"/>
      <c r="D28" s="260">
        <v>0</v>
      </c>
      <c r="E28" s="261">
        <v>0</v>
      </c>
      <c r="F28" s="262" t="s">
        <v>546</v>
      </c>
      <c r="G28" s="262">
        <v>0</v>
      </c>
      <c r="H28" s="262" t="s">
        <v>546</v>
      </c>
      <c r="I28" s="263" t="s">
        <v>546</v>
      </c>
      <c r="J28" s="261" t="s">
        <v>546</v>
      </c>
      <c r="K28" s="264" t="s">
        <v>546</v>
      </c>
    </row>
    <row r="29" spans="1:11" ht="13.5" customHeight="1" x14ac:dyDescent="0.2">
      <c r="A29" s="257">
        <v>29</v>
      </c>
      <c r="B29" s="258" t="s">
        <v>246</v>
      </c>
      <c r="C29" s="259"/>
      <c r="D29" s="260">
        <v>3.8875103391232422</v>
      </c>
      <c r="E29" s="553">
        <v>47</v>
      </c>
      <c r="F29" s="555">
        <v>70</v>
      </c>
      <c r="G29" s="555">
        <v>66</v>
      </c>
      <c r="H29" s="555">
        <v>59</v>
      </c>
      <c r="I29" s="557">
        <v>58</v>
      </c>
      <c r="J29" s="261">
        <v>-11</v>
      </c>
      <c r="K29" s="264">
        <v>-18.96551724137931</v>
      </c>
    </row>
    <row r="30" spans="1:11" ht="13.5" customHeight="1" x14ac:dyDescent="0.2">
      <c r="A30" s="257" t="s">
        <v>247</v>
      </c>
      <c r="B30" s="258" t="s">
        <v>248</v>
      </c>
      <c r="C30" s="259"/>
      <c r="D30" s="260">
        <v>1.7369727047146402</v>
      </c>
      <c r="E30" s="553">
        <v>21</v>
      </c>
      <c r="F30" s="262" t="s">
        <v>546</v>
      </c>
      <c r="G30" s="555">
        <v>12</v>
      </c>
      <c r="H30" s="262" t="s">
        <v>546</v>
      </c>
      <c r="I30" s="263" t="s">
        <v>546</v>
      </c>
      <c r="J30" s="261" t="s">
        <v>546</v>
      </c>
      <c r="K30" s="264" t="s">
        <v>546</v>
      </c>
    </row>
    <row r="31" spans="1:11" ht="13.5" customHeight="1" x14ac:dyDescent="0.2">
      <c r="A31" s="257" t="s">
        <v>249</v>
      </c>
      <c r="B31" s="258" t="s">
        <v>250</v>
      </c>
      <c r="C31" s="259"/>
      <c r="D31" s="260">
        <v>2.150537634408602</v>
      </c>
      <c r="E31" s="553">
        <v>26</v>
      </c>
      <c r="F31" s="555">
        <v>43</v>
      </c>
      <c r="G31" s="555">
        <v>54</v>
      </c>
      <c r="H31" s="555">
        <v>37</v>
      </c>
      <c r="I31" s="557">
        <v>31</v>
      </c>
      <c r="J31" s="261">
        <v>-5</v>
      </c>
      <c r="K31" s="264">
        <v>-16.129032258064516</v>
      </c>
    </row>
    <row r="32" spans="1:11" ht="13.5" customHeight="1" x14ac:dyDescent="0.2">
      <c r="A32" s="257">
        <v>31</v>
      </c>
      <c r="B32" s="258" t="s">
        <v>251</v>
      </c>
      <c r="C32" s="259"/>
      <c r="D32" s="260">
        <v>0.33085194375516958</v>
      </c>
      <c r="E32" s="553">
        <v>4</v>
      </c>
      <c r="F32" s="555">
        <v>9</v>
      </c>
      <c r="G32" s="555">
        <v>6</v>
      </c>
      <c r="H32" s="555">
        <v>4</v>
      </c>
      <c r="I32" s="557">
        <v>4</v>
      </c>
      <c r="J32" s="261">
        <v>0</v>
      </c>
      <c r="K32" s="264">
        <v>0</v>
      </c>
    </row>
    <row r="33" spans="1:11" ht="13.5" customHeight="1" x14ac:dyDescent="0.2">
      <c r="A33" s="257">
        <v>32</v>
      </c>
      <c r="B33" s="258" t="s">
        <v>252</v>
      </c>
      <c r="C33" s="259"/>
      <c r="D33" s="260">
        <v>2.3986765922249793</v>
      </c>
      <c r="E33" s="553">
        <v>29</v>
      </c>
      <c r="F33" s="555">
        <v>79</v>
      </c>
      <c r="G33" s="555">
        <v>56</v>
      </c>
      <c r="H33" s="555">
        <v>36</v>
      </c>
      <c r="I33" s="557">
        <v>23</v>
      </c>
      <c r="J33" s="261">
        <v>6</v>
      </c>
      <c r="K33" s="264">
        <v>26.086956521739129</v>
      </c>
    </row>
    <row r="34" spans="1:11" ht="13.5" customHeight="1" x14ac:dyDescent="0.2">
      <c r="A34" s="257">
        <v>33</v>
      </c>
      <c r="B34" s="258" t="s">
        <v>253</v>
      </c>
      <c r="C34" s="259"/>
      <c r="D34" s="260">
        <v>1.2406947890818858</v>
      </c>
      <c r="E34" s="553">
        <v>15</v>
      </c>
      <c r="F34" s="555">
        <v>24</v>
      </c>
      <c r="G34" s="555">
        <v>22</v>
      </c>
      <c r="H34" s="555">
        <v>34</v>
      </c>
      <c r="I34" s="557">
        <v>12</v>
      </c>
      <c r="J34" s="261">
        <v>3</v>
      </c>
      <c r="K34" s="264">
        <v>25</v>
      </c>
    </row>
    <row r="35" spans="1:11" ht="13.5" customHeight="1" x14ac:dyDescent="0.2">
      <c r="A35" s="257">
        <v>34</v>
      </c>
      <c r="B35" s="258" t="s">
        <v>254</v>
      </c>
      <c r="C35" s="259"/>
      <c r="D35" s="260">
        <v>3.225806451612903</v>
      </c>
      <c r="E35" s="553">
        <v>39</v>
      </c>
      <c r="F35" s="555">
        <v>64</v>
      </c>
      <c r="G35" s="555">
        <v>44</v>
      </c>
      <c r="H35" s="555">
        <v>60</v>
      </c>
      <c r="I35" s="557">
        <v>22</v>
      </c>
      <c r="J35" s="261">
        <v>17</v>
      </c>
      <c r="K35" s="264">
        <v>77.272727272727266</v>
      </c>
    </row>
    <row r="36" spans="1:11" ht="13.5" customHeight="1" x14ac:dyDescent="0.2">
      <c r="A36" s="257">
        <v>41</v>
      </c>
      <c r="B36" s="258" t="s">
        <v>255</v>
      </c>
      <c r="C36" s="259"/>
      <c r="D36" s="260" t="s">
        <v>546</v>
      </c>
      <c r="E36" s="261" t="s">
        <v>546</v>
      </c>
      <c r="F36" s="555">
        <v>9</v>
      </c>
      <c r="G36" s="555">
        <v>6</v>
      </c>
      <c r="H36" s="555">
        <v>10</v>
      </c>
      <c r="I36" s="557">
        <v>6</v>
      </c>
      <c r="J36" s="261" t="s">
        <v>546</v>
      </c>
      <c r="K36" s="264" t="s">
        <v>546</v>
      </c>
    </row>
    <row r="37" spans="1:11" ht="13.5" customHeight="1" x14ac:dyDescent="0.2">
      <c r="A37" s="257">
        <v>42</v>
      </c>
      <c r="B37" s="258" t="s">
        <v>256</v>
      </c>
      <c r="C37" s="259"/>
      <c r="D37" s="260" t="s">
        <v>546</v>
      </c>
      <c r="E37" s="261" t="s">
        <v>546</v>
      </c>
      <c r="F37" s="262" t="s">
        <v>546</v>
      </c>
      <c r="G37" s="262" t="s">
        <v>546</v>
      </c>
      <c r="H37" s="262" t="s">
        <v>546</v>
      </c>
      <c r="I37" s="263" t="s">
        <v>546</v>
      </c>
      <c r="J37" s="261" t="s">
        <v>546</v>
      </c>
      <c r="K37" s="264" t="s">
        <v>546</v>
      </c>
    </row>
    <row r="38" spans="1:11" ht="13.5" customHeight="1" x14ac:dyDescent="0.2">
      <c r="A38" s="257">
        <v>43</v>
      </c>
      <c r="B38" s="258" t="s">
        <v>257</v>
      </c>
      <c r="C38" s="259"/>
      <c r="D38" s="260">
        <v>0.49627791563275436</v>
      </c>
      <c r="E38" s="553">
        <v>6</v>
      </c>
      <c r="F38" s="555">
        <v>8</v>
      </c>
      <c r="G38" s="555">
        <v>7</v>
      </c>
      <c r="H38" s="555">
        <v>7</v>
      </c>
      <c r="I38" s="263" t="s">
        <v>546</v>
      </c>
      <c r="J38" s="261" t="s">
        <v>546</v>
      </c>
      <c r="K38" s="264" t="s">
        <v>546</v>
      </c>
    </row>
    <row r="39" spans="1:11" ht="13.5" customHeight="1" x14ac:dyDescent="0.2">
      <c r="A39" s="257">
        <v>51</v>
      </c>
      <c r="B39" s="258" t="s">
        <v>258</v>
      </c>
      <c r="C39" s="259"/>
      <c r="D39" s="260">
        <v>8.3540115798180317</v>
      </c>
      <c r="E39" s="261">
        <v>101</v>
      </c>
      <c r="F39" s="262">
        <v>155</v>
      </c>
      <c r="G39" s="262">
        <v>140</v>
      </c>
      <c r="H39" s="262">
        <v>153</v>
      </c>
      <c r="I39" s="557">
        <v>99</v>
      </c>
      <c r="J39" s="261">
        <v>2</v>
      </c>
      <c r="K39" s="264">
        <v>2.0202020202020203</v>
      </c>
    </row>
    <row r="40" spans="1:11" ht="13.5" customHeight="1" x14ac:dyDescent="0.2">
      <c r="A40" s="257" t="s">
        <v>259</v>
      </c>
      <c r="B40" s="258" t="s">
        <v>260</v>
      </c>
      <c r="C40" s="259"/>
      <c r="D40" s="260">
        <v>8.1885856079404462</v>
      </c>
      <c r="E40" s="553">
        <v>99</v>
      </c>
      <c r="F40" s="262">
        <v>139</v>
      </c>
      <c r="G40" s="262">
        <v>134</v>
      </c>
      <c r="H40" s="262">
        <v>151</v>
      </c>
      <c r="I40" s="557">
        <v>94</v>
      </c>
      <c r="J40" s="261">
        <v>5</v>
      </c>
      <c r="K40" s="264">
        <v>5.3191489361702127</v>
      </c>
    </row>
    <row r="41" spans="1:11" ht="13.5" customHeight="1" x14ac:dyDescent="0.2">
      <c r="A41" s="257"/>
      <c r="B41" s="258" t="s">
        <v>261</v>
      </c>
      <c r="C41" s="259"/>
      <c r="D41" s="260">
        <v>5.376344086021505</v>
      </c>
      <c r="E41" s="553">
        <v>65</v>
      </c>
      <c r="F41" s="555">
        <v>95</v>
      </c>
      <c r="G41" s="262">
        <v>108</v>
      </c>
      <c r="H41" s="262">
        <v>123</v>
      </c>
      <c r="I41" s="557">
        <v>58</v>
      </c>
      <c r="J41" s="261">
        <v>7</v>
      </c>
      <c r="K41" s="264">
        <v>12.068965517241379</v>
      </c>
    </row>
    <row r="42" spans="1:11" ht="13.5" customHeight="1" x14ac:dyDescent="0.2">
      <c r="A42" s="257">
        <v>52</v>
      </c>
      <c r="B42" s="258" t="s">
        <v>262</v>
      </c>
      <c r="C42" s="259"/>
      <c r="D42" s="260">
        <v>5.9553349875930524</v>
      </c>
      <c r="E42" s="553">
        <v>72</v>
      </c>
      <c r="F42" s="262">
        <v>105</v>
      </c>
      <c r="G42" s="555">
        <v>68</v>
      </c>
      <c r="H42" s="262">
        <v>102</v>
      </c>
      <c r="I42" s="557">
        <v>54</v>
      </c>
      <c r="J42" s="261">
        <v>18</v>
      </c>
      <c r="K42" s="264">
        <v>33.333333333333336</v>
      </c>
    </row>
    <row r="43" spans="1:11" ht="13.5" customHeight="1" x14ac:dyDescent="0.2">
      <c r="A43" s="257" t="s">
        <v>263</v>
      </c>
      <c r="B43" s="258" t="s">
        <v>264</v>
      </c>
      <c r="C43" s="259"/>
      <c r="D43" s="260">
        <v>4.1356492969396195</v>
      </c>
      <c r="E43" s="553">
        <v>50</v>
      </c>
      <c r="F43" s="555">
        <v>68</v>
      </c>
      <c r="G43" s="555">
        <v>46</v>
      </c>
      <c r="H43" s="555">
        <v>72</v>
      </c>
      <c r="I43" s="557">
        <v>35</v>
      </c>
      <c r="J43" s="261">
        <v>15</v>
      </c>
      <c r="K43" s="264">
        <v>42.857142857142854</v>
      </c>
    </row>
    <row r="44" spans="1:11" ht="13.5" customHeight="1" x14ac:dyDescent="0.2">
      <c r="A44" s="257">
        <v>53</v>
      </c>
      <c r="B44" s="258" t="s">
        <v>265</v>
      </c>
      <c r="C44" s="259"/>
      <c r="D44" s="260">
        <v>0.74441687344913154</v>
      </c>
      <c r="E44" s="553">
        <v>9</v>
      </c>
      <c r="F44" s="555">
        <v>25</v>
      </c>
      <c r="G44" s="555">
        <v>23</v>
      </c>
      <c r="H44" s="555">
        <v>14</v>
      </c>
      <c r="I44" s="557">
        <v>12</v>
      </c>
      <c r="J44" s="261">
        <v>-3</v>
      </c>
      <c r="K44" s="264">
        <v>-25</v>
      </c>
    </row>
    <row r="45" spans="1:11" ht="13.5" customHeight="1" x14ac:dyDescent="0.2">
      <c r="A45" s="257" t="s">
        <v>266</v>
      </c>
      <c r="B45" s="258" t="s">
        <v>267</v>
      </c>
      <c r="C45" s="259"/>
      <c r="D45" s="260">
        <v>0.74441687344913154</v>
      </c>
      <c r="E45" s="553">
        <v>9</v>
      </c>
      <c r="F45" s="555">
        <v>25</v>
      </c>
      <c r="G45" s="555">
        <v>22</v>
      </c>
      <c r="H45" s="555">
        <v>14</v>
      </c>
      <c r="I45" s="557">
        <v>12</v>
      </c>
      <c r="J45" s="261">
        <v>-3</v>
      </c>
      <c r="K45" s="264">
        <v>-25</v>
      </c>
    </row>
    <row r="46" spans="1:11" ht="13.5" customHeight="1" x14ac:dyDescent="0.2">
      <c r="A46" s="257">
        <v>54</v>
      </c>
      <c r="B46" s="258" t="s">
        <v>268</v>
      </c>
      <c r="C46" s="259"/>
      <c r="D46" s="260">
        <v>4.9627791563275432</v>
      </c>
      <c r="E46" s="553">
        <v>60</v>
      </c>
      <c r="F46" s="262">
        <v>108</v>
      </c>
      <c r="G46" s="555">
        <v>84</v>
      </c>
      <c r="H46" s="262">
        <v>112</v>
      </c>
      <c r="I46" s="557">
        <v>71</v>
      </c>
      <c r="J46" s="261">
        <v>-11</v>
      </c>
      <c r="K46" s="264">
        <v>-15.492957746478874</v>
      </c>
    </row>
    <row r="47" spans="1:11" ht="13.5" customHeight="1" x14ac:dyDescent="0.2">
      <c r="A47" s="257">
        <v>61</v>
      </c>
      <c r="B47" s="258" t="s">
        <v>269</v>
      </c>
      <c r="C47" s="259"/>
      <c r="D47" s="260">
        <v>1.8196856906534327</v>
      </c>
      <c r="E47" s="553">
        <v>22</v>
      </c>
      <c r="F47" s="555">
        <v>34</v>
      </c>
      <c r="G47" s="555">
        <v>26</v>
      </c>
      <c r="H47" s="555">
        <v>12</v>
      </c>
      <c r="I47" s="557">
        <v>13</v>
      </c>
      <c r="J47" s="261">
        <v>9</v>
      </c>
      <c r="K47" s="264">
        <v>69.230769230769226</v>
      </c>
    </row>
    <row r="48" spans="1:11" ht="13.5" customHeight="1" x14ac:dyDescent="0.2">
      <c r="A48" s="257">
        <v>62</v>
      </c>
      <c r="B48" s="258" t="s">
        <v>270</v>
      </c>
      <c r="C48" s="259"/>
      <c r="D48" s="260">
        <v>11.497105045492143</v>
      </c>
      <c r="E48" s="261">
        <v>139</v>
      </c>
      <c r="F48" s="262">
        <v>200</v>
      </c>
      <c r="G48" s="262">
        <v>128</v>
      </c>
      <c r="H48" s="262">
        <v>131</v>
      </c>
      <c r="I48" s="263">
        <v>117</v>
      </c>
      <c r="J48" s="261">
        <v>22</v>
      </c>
      <c r="K48" s="264">
        <v>18.803418803418804</v>
      </c>
    </row>
    <row r="49" spans="1:11" ht="13.5" customHeight="1" x14ac:dyDescent="0.2">
      <c r="A49" s="257">
        <v>63</v>
      </c>
      <c r="B49" s="258" t="s">
        <v>271</v>
      </c>
      <c r="C49" s="259"/>
      <c r="D49" s="260">
        <v>2.6468155500413566</v>
      </c>
      <c r="E49" s="553">
        <v>32</v>
      </c>
      <c r="F49" s="555">
        <v>44</v>
      </c>
      <c r="G49" s="555">
        <v>47</v>
      </c>
      <c r="H49" s="555">
        <v>33</v>
      </c>
      <c r="I49" s="557">
        <v>24</v>
      </c>
      <c r="J49" s="261">
        <v>8</v>
      </c>
      <c r="K49" s="264">
        <v>33.333333333333336</v>
      </c>
    </row>
    <row r="50" spans="1:11" ht="13.5" customHeight="1" x14ac:dyDescent="0.2">
      <c r="A50" s="257" t="s">
        <v>272</v>
      </c>
      <c r="B50" s="258" t="s">
        <v>273</v>
      </c>
      <c r="C50" s="259"/>
      <c r="D50" s="260">
        <v>0.24813895781637718</v>
      </c>
      <c r="E50" s="553">
        <v>3</v>
      </c>
      <c r="F50" s="555">
        <v>9</v>
      </c>
      <c r="G50" s="262" t="s">
        <v>546</v>
      </c>
      <c r="H50" s="555">
        <v>5</v>
      </c>
      <c r="I50" s="557">
        <v>4</v>
      </c>
      <c r="J50" s="261">
        <v>-1</v>
      </c>
      <c r="K50" s="264">
        <v>-25</v>
      </c>
    </row>
    <row r="51" spans="1:11" ht="13.5" customHeight="1" x14ac:dyDescent="0.2">
      <c r="A51" s="257" t="s">
        <v>274</v>
      </c>
      <c r="B51" s="258" t="s">
        <v>275</v>
      </c>
      <c r="C51" s="259"/>
      <c r="D51" s="260">
        <v>2.150537634408602</v>
      </c>
      <c r="E51" s="553">
        <v>26</v>
      </c>
      <c r="F51" s="555">
        <v>30</v>
      </c>
      <c r="G51" s="555">
        <v>41</v>
      </c>
      <c r="H51" s="555">
        <v>27</v>
      </c>
      <c r="I51" s="557">
        <v>18</v>
      </c>
      <c r="J51" s="261">
        <v>8</v>
      </c>
      <c r="K51" s="264">
        <v>44.444444444444443</v>
      </c>
    </row>
    <row r="52" spans="1:11" ht="13.5" customHeight="1" x14ac:dyDescent="0.2">
      <c r="A52" s="257">
        <v>71</v>
      </c>
      <c r="B52" s="258" t="s">
        <v>276</v>
      </c>
      <c r="C52" s="259"/>
      <c r="D52" s="260">
        <v>6.8651778329197688</v>
      </c>
      <c r="E52" s="553">
        <v>83</v>
      </c>
      <c r="F52" s="262">
        <v>118</v>
      </c>
      <c r="G52" s="262">
        <v>130</v>
      </c>
      <c r="H52" s="262">
        <v>103</v>
      </c>
      <c r="I52" s="557">
        <v>63</v>
      </c>
      <c r="J52" s="261">
        <v>20</v>
      </c>
      <c r="K52" s="264">
        <v>31.746031746031747</v>
      </c>
    </row>
    <row r="53" spans="1:11" ht="13.5" customHeight="1" x14ac:dyDescent="0.2">
      <c r="A53" s="257" t="s">
        <v>277</v>
      </c>
      <c r="B53" s="258" t="s">
        <v>278</v>
      </c>
      <c r="C53" s="259"/>
      <c r="D53" s="260">
        <v>1.2406947890818858</v>
      </c>
      <c r="E53" s="553">
        <v>15</v>
      </c>
      <c r="F53" s="555">
        <v>28</v>
      </c>
      <c r="G53" s="555">
        <v>42</v>
      </c>
      <c r="H53" s="555">
        <v>19</v>
      </c>
      <c r="I53" s="557">
        <v>15</v>
      </c>
      <c r="J53" s="261">
        <v>0</v>
      </c>
      <c r="K53" s="264">
        <v>0</v>
      </c>
    </row>
    <row r="54" spans="1:11" ht="13.5" customHeight="1" x14ac:dyDescent="0.2">
      <c r="A54" s="257" t="s">
        <v>279</v>
      </c>
      <c r="B54" s="258" t="s">
        <v>280</v>
      </c>
      <c r="C54" s="259"/>
      <c r="D54" s="260">
        <v>4.9627791563275432</v>
      </c>
      <c r="E54" s="553">
        <v>60</v>
      </c>
      <c r="F54" s="555">
        <v>82</v>
      </c>
      <c r="G54" s="555">
        <v>74</v>
      </c>
      <c r="H54" s="555">
        <v>75</v>
      </c>
      <c r="I54" s="557">
        <v>45</v>
      </c>
      <c r="J54" s="261">
        <v>15</v>
      </c>
      <c r="K54" s="264">
        <v>33.333333333333336</v>
      </c>
    </row>
    <row r="55" spans="1:11" ht="13.5" customHeight="1" x14ac:dyDescent="0.2">
      <c r="A55" s="257">
        <v>72</v>
      </c>
      <c r="B55" s="258" t="s">
        <v>281</v>
      </c>
      <c r="C55" s="259"/>
      <c r="D55" s="260">
        <v>1.2406947890818858</v>
      </c>
      <c r="E55" s="553">
        <v>15</v>
      </c>
      <c r="F55" s="555">
        <v>32</v>
      </c>
      <c r="G55" s="555">
        <v>13</v>
      </c>
      <c r="H55" s="555">
        <v>24</v>
      </c>
      <c r="I55" s="557">
        <v>14</v>
      </c>
      <c r="J55" s="261">
        <v>1</v>
      </c>
      <c r="K55" s="264">
        <v>7.1428571428571432</v>
      </c>
    </row>
    <row r="56" spans="1:11" ht="13.5" customHeight="1" x14ac:dyDescent="0.2">
      <c r="A56" s="257" t="s">
        <v>282</v>
      </c>
      <c r="B56" s="258" t="s">
        <v>283</v>
      </c>
      <c r="C56" s="259"/>
      <c r="D56" s="260" t="s">
        <v>546</v>
      </c>
      <c r="E56" s="261" t="s">
        <v>546</v>
      </c>
      <c r="F56" s="555">
        <v>19</v>
      </c>
      <c r="G56" s="262" t="s">
        <v>546</v>
      </c>
      <c r="H56" s="262" t="s">
        <v>546</v>
      </c>
      <c r="I56" s="263" t="s">
        <v>546</v>
      </c>
      <c r="J56" s="261" t="s">
        <v>546</v>
      </c>
      <c r="K56" s="264" t="s">
        <v>546</v>
      </c>
    </row>
    <row r="57" spans="1:11" ht="13.5" customHeight="1" x14ac:dyDescent="0.2">
      <c r="A57" s="257" t="s">
        <v>284</v>
      </c>
      <c r="B57" s="258" t="s">
        <v>285</v>
      </c>
      <c r="C57" s="259"/>
      <c r="D57" s="260">
        <v>0.74441687344913154</v>
      </c>
      <c r="E57" s="553">
        <v>9</v>
      </c>
      <c r="F57" s="555">
        <v>6</v>
      </c>
      <c r="G57" s="555">
        <v>8</v>
      </c>
      <c r="H57" s="555">
        <v>17</v>
      </c>
      <c r="I57" s="557">
        <v>10</v>
      </c>
      <c r="J57" s="261">
        <v>-1</v>
      </c>
      <c r="K57" s="264">
        <v>-10</v>
      </c>
    </row>
    <row r="58" spans="1:11" ht="13.5" customHeight="1" x14ac:dyDescent="0.2">
      <c r="A58" s="257">
        <v>73</v>
      </c>
      <c r="B58" s="258" t="s">
        <v>286</v>
      </c>
      <c r="C58" s="259"/>
      <c r="D58" s="260">
        <v>0.99255583126550873</v>
      </c>
      <c r="E58" s="553">
        <v>12</v>
      </c>
      <c r="F58" s="555">
        <v>44</v>
      </c>
      <c r="G58" s="555">
        <v>22</v>
      </c>
      <c r="H58" s="555">
        <v>20</v>
      </c>
      <c r="I58" s="557">
        <v>28</v>
      </c>
      <c r="J58" s="261">
        <v>-16</v>
      </c>
      <c r="K58" s="264">
        <v>-57.142857142857146</v>
      </c>
    </row>
    <row r="59" spans="1:11" ht="13.5" customHeight="1" x14ac:dyDescent="0.2">
      <c r="A59" s="257" t="s">
        <v>287</v>
      </c>
      <c r="B59" s="258" t="s">
        <v>288</v>
      </c>
      <c r="C59" s="259"/>
      <c r="D59" s="260">
        <v>0.90984284532671633</v>
      </c>
      <c r="E59" s="553">
        <v>11</v>
      </c>
      <c r="F59" s="555">
        <v>41</v>
      </c>
      <c r="G59" s="555">
        <v>19</v>
      </c>
      <c r="H59" s="555">
        <v>18</v>
      </c>
      <c r="I59" s="557">
        <v>21</v>
      </c>
      <c r="J59" s="261">
        <v>-10</v>
      </c>
      <c r="K59" s="264">
        <v>-47.61904761904762</v>
      </c>
    </row>
    <row r="60" spans="1:11" ht="13.5" customHeight="1" x14ac:dyDescent="0.2">
      <c r="A60" s="257">
        <v>81</v>
      </c>
      <c r="B60" s="258" t="s">
        <v>289</v>
      </c>
      <c r="C60" s="259"/>
      <c r="D60" s="260">
        <v>6.5343258891645988</v>
      </c>
      <c r="E60" s="553">
        <v>79</v>
      </c>
      <c r="F60" s="262">
        <v>199</v>
      </c>
      <c r="G60" s="555">
        <v>83</v>
      </c>
      <c r="H60" s="262">
        <v>125</v>
      </c>
      <c r="I60" s="557">
        <v>69</v>
      </c>
      <c r="J60" s="261">
        <v>10</v>
      </c>
      <c r="K60" s="264">
        <v>14.492753623188406</v>
      </c>
    </row>
    <row r="61" spans="1:11" ht="13.5" customHeight="1" x14ac:dyDescent="0.2">
      <c r="A61" s="257" t="s">
        <v>290</v>
      </c>
      <c r="B61" s="258" t="s">
        <v>291</v>
      </c>
      <c r="C61" s="259"/>
      <c r="D61" s="260">
        <v>1.6542597187758479</v>
      </c>
      <c r="E61" s="553">
        <v>20</v>
      </c>
      <c r="F61" s="555">
        <v>25</v>
      </c>
      <c r="G61" s="555">
        <v>13</v>
      </c>
      <c r="H61" s="555">
        <v>35</v>
      </c>
      <c r="I61" s="557">
        <v>14</v>
      </c>
      <c r="J61" s="261">
        <v>6</v>
      </c>
      <c r="K61" s="264">
        <v>42.857142857142854</v>
      </c>
    </row>
    <row r="62" spans="1:11" ht="13.5" customHeight="1" x14ac:dyDescent="0.2">
      <c r="A62" s="257" t="s">
        <v>292</v>
      </c>
      <c r="B62" s="258" t="s">
        <v>363</v>
      </c>
      <c r="C62" s="259"/>
      <c r="D62" s="260">
        <v>2.7295285359801489</v>
      </c>
      <c r="E62" s="553">
        <v>33</v>
      </c>
      <c r="F62" s="262">
        <v>130</v>
      </c>
      <c r="G62" s="555">
        <v>41</v>
      </c>
      <c r="H62" s="555">
        <v>40</v>
      </c>
      <c r="I62" s="557">
        <v>31</v>
      </c>
      <c r="J62" s="261">
        <v>2</v>
      </c>
      <c r="K62" s="264">
        <v>6.4516129032258061</v>
      </c>
    </row>
    <row r="63" spans="1:11" ht="13.5" customHeight="1" x14ac:dyDescent="0.2">
      <c r="A63" s="257" t="s">
        <v>294</v>
      </c>
      <c r="B63" s="258" t="s">
        <v>295</v>
      </c>
      <c r="C63" s="259"/>
      <c r="D63" s="260">
        <v>0.49627791563275436</v>
      </c>
      <c r="E63" s="553">
        <v>6</v>
      </c>
      <c r="F63" s="555">
        <v>12</v>
      </c>
      <c r="G63" s="555">
        <v>9</v>
      </c>
      <c r="H63" s="555">
        <v>18</v>
      </c>
      <c r="I63" s="557">
        <v>10</v>
      </c>
      <c r="J63" s="261">
        <v>-4</v>
      </c>
      <c r="K63" s="264">
        <v>-40</v>
      </c>
    </row>
    <row r="64" spans="1:11" ht="13.5" customHeight="1" x14ac:dyDescent="0.2">
      <c r="A64" s="257" t="s">
        <v>296</v>
      </c>
      <c r="B64" s="258" t="s">
        <v>297</v>
      </c>
      <c r="C64" s="259"/>
      <c r="D64" s="260">
        <v>0.49627791563275436</v>
      </c>
      <c r="E64" s="553">
        <v>6</v>
      </c>
      <c r="F64" s="555">
        <v>13</v>
      </c>
      <c r="G64" s="555">
        <v>6</v>
      </c>
      <c r="H64" s="555">
        <v>10</v>
      </c>
      <c r="I64" s="557">
        <v>11</v>
      </c>
      <c r="J64" s="261">
        <v>-5</v>
      </c>
      <c r="K64" s="264">
        <v>-45.454545454545453</v>
      </c>
    </row>
    <row r="65" spans="1:11" ht="13.5" customHeight="1" x14ac:dyDescent="0.2">
      <c r="A65" s="257">
        <v>82</v>
      </c>
      <c r="B65" s="258" t="s">
        <v>298</v>
      </c>
      <c r="C65" s="259"/>
      <c r="D65" s="260">
        <v>6.0380479735318442</v>
      </c>
      <c r="E65" s="553">
        <v>73</v>
      </c>
      <c r="F65" s="262">
        <v>141</v>
      </c>
      <c r="G65" s="555">
        <v>83</v>
      </c>
      <c r="H65" s="555">
        <v>63</v>
      </c>
      <c r="I65" s="557">
        <v>53</v>
      </c>
      <c r="J65" s="261">
        <v>20</v>
      </c>
      <c r="K65" s="264">
        <v>37.735849056603776</v>
      </c>
    </row>
    <row r="66" spans="1:11" ht="13.5" customHeight="1" x14ac:dyDescent="0.2">
      <c r="A66" s="257" t="s">
        <v>299</v>
      </c>
      <c r="B66" s="258" t="s">
        <v>547</v>
      </c>
      <c r="C66" s="259"/>
      <c r="D66" s="260">
        <v>5.2936311000827132</v>
      </c>
      <c r="E66" s="553">
        <v>64</v>
      </c>
      <c r="F66" s="262">
        <v>119</v>
      </c>
      <c r="G66" s="555">
        <v>48</v>
      </c>
      <c r="H66" s="555">
        <v>51</v>
      </c>
      <c r="I66" s="557">
        <v>40</v>
      </c>
      <c r="J66" s="261">
        <v>24</v>
      </c>
      <c r="K66" s="264">
        <v>60</v>
      </c>
    </row>
    <row r="67" spans="1:11" ht="13.5" customHeight="1" x14ac:dyDescent="0.2">
      <c r="A67" s="257" t="s">
        <v>300</v>
      </c>
      <c r="B67" s="258" t="s">
        <v>301</v>
      </c>
      <c r="C67" s="259"/>
      <c r="D67" s="260">
        <v>0.57899090157154676</v>
      </c>
      <c r="E67" s="553">
        <v>7</v>
      </c>
      <c r="F67" s="555">
        <v>9</v>
      </c>
      <c r="G67" s="555">
        <v>7</v>
      </c>
      <c r="H67" s="555">
        <v>6</v>
      </c>
      <c r="I67" s="557">
        <v>7</v>
      </c>
      <c r="J67" s="261">
        <v>0</v>
      </c>
      <c r="K67" s="264">
        <v>0</v>
      </c>
    </row>
    <row r="68" spans="1:11" ht="13.5" customHeight="1" x14ac:dyDescent="0.2">
      <c r="A68" s="257">
        <v>83</v>
      </c>
      <c r="B68" s="258" t="s">
        <v>302</v>
      </c>
      <c r="C68" s="259"/>
      <c r="D68" s="260">
        <v>5.4590570719602978</v>
      </c>
      <c r="E68" s="553">
        <v>66</v>
      </c>
      <c r="F68" s="262">
        <v>160</v>
      </c>
      <c r="G68" s="555">
        <v>67</v>
      </c>
      <c r="H68" s="555">
        <v>73</v>
      </c>
      <c r="I68" s="557">
        <v>74</v>
      </c>
      <c r="J68" s="261">
        <v>-8</v>
      </c>
      <c r="K68" s="264">
        <v>-10.810810810810811</v>
      </c>
    </row>
    <row r="69" spans="1:11" ht="13.5" customHeight="1" x14ac:dyDescent="0.2">
      <c r="A69" s="257" t="s">
        <v>303</v>
      </c>
      <c r="B69" s="258" t="s">
        <v>304</v>
      </c>
      <c r="C69" s="259"/>
      <c r="D69" s="260">
        <v>4.7973531844499586</v>
      </c>
      <c r="E69" s="553">
        <v>58</v>
      </c>
      <c r="F69" s="262">
        <v>144</v>
      </c>
      <c r="G69" s="555">
        <v>51</v>
      </c>
      <c r="H69" s="555">
        <v>61</v>
      </c>
      <c r="I69" s="557">
        <v>56</v>
      </c>
      <c r="J69" s="261">
        <v>2</v>
      </c>
      <c r="K69" s="264">
        <v>3.5714285714285716</v>
      </c>
    </row>
    <row r="70" spans="1:11" ht="13.5" customHeight="1" x14ac:dyDescent="0.2">
      <c r="A70" s="257"/>
      <c r="B70" s="258" t="s">
        <v>305</v>
      </c>
      <c r="C70" s="259"/>
      <c r="D70" s="260">
        <v>2.2332506203473947</v>
      </c>
      <c r="E70" s="553">
        <v>27</v>
      </c>
      <c r="F70" s="555">
        <v>85</v>
      </c>
      <c r="G70" s="555">
        <v>22</v>
      </c>
      <c r="H70" s="555">
        <v>34</v>
      </c>
      <c r="I70" s="557">
        <v>28</v>
      </c>
      <c r="J70" s="261">
        <v>-1</v>
      </c>
      <c r="K70" s="264">
        <v>-3.5714285714285716</v>
      </c>
    </row>
    <row r="71" spans="1:11" ht="13.5" customHeight="1" x14ac:dyDescent="0.2">
      <c r="A71" s="257">
        <v>84</v>
      </c>
      <c r="B71" s="258" t="s">
        <v>306</v>
      </c>
      <c r="C71" s="259"/>
      <c r="D71" s="260">
        <v>1.4888337468982631</v>
      </c>
      <c r="E71" s="553">
        <v>18</v>
      </c>
      <c r="F71" s="555">
        <v>48</v>
      </c>
      <c r="G71" s="555">
        <v>19</v>
      </c>
      <c r="H71" s="555">
        <v>26</v>
      </c>
      <c r="I71" s="557">
        <v>22</v>
      </c>
      <c r="J71" s="261">
        <v>-4</v>
      </c>
      <c r="K71" s="264">
        <v>-18.181818181818183</v>
      </c>
    </row>
    <row r="72" spans="1:11" ht="13.5" customHeight="1" x14ac:dyDescent="0.2">
      <c r="A72" s="257" t="s">
        <v>307</v>
      </c>
      <c r="B72" s="258" t="s">
        <v>308</v>
      </c>
      <c r="C72" s="259"/>
      <c r="D72" s="260">
        <v>0.99255583126550873</v>
      </c>
      <c r="E72" s="553">
        <v>12</v>
      </c>
      <c r="F72" s="555">
        <v>29</v>
      </c>
      <c r="G72" s="555">
        <v>4</v>
      </c>
      <c r="H72" s="555">
        <v>15</v>
      </c>
      <c r="I72" s="557">
        <v>13</v>
      </c>
      <c r="J72" s="261">
        <v>-1</v>
      </c>
      <c r="K72" s="264">
        <v>-7.6923076923076925</v>
      </c>
    </row>
    <row r="73" spans="1:11" ht="13.5" customHeight="1" x14ac:dyDescent="0.2">
      <c r="A73" s="257" t="s">
        <v>309</v>
      </c>
      <c r="B73" s="258" t="s">
        <v>310</v>
      </c>
      <c r="C73" s="259"/>
      <c r="D73" s="260">
        <v>0</v>
      </c>
      <c r="E73" s="261">
        <v>0</v>
      </c>
      <c r="F73" s="555">
        <v>8</v>
      </c>
      <c r="G73" s="555">
        <v>3</v>
      </c>
      <c r="H73" s="555">
        <v>5</v>
      </c>
      <c r="I73" s="263" t="s">
        <v>546</v>
      </c>
      <c r="J73" s="261" t="s">
        <v>546</v>
      </c>
      <c r="K73" s="264" t="s">
        <v>546</v>
      </c>
    </row>
    <row r="74" spans="1:11" s="87" customFormat="1" ht="13.5" customHeight="1" x14ac:dyDescent="0.2">
      <c r="A74" s="257" t="s">
        <v>311</v>
      </c>
      <c r="B74" s="258" t="s">
        <v>312</v>
      </c>
      <c r="C74" s="259"/>
      <c r="D74" s="260">
        <v>0</v>
      </c>
      <c r="E74" s="261">
        <v>0</v>
      </c>
      <c r="F74" s="262">
        <v>0</v>
      </c>
      <c r="G74" s="262">
        <v>0</v>
      </c>
      <c r="H74" s="262">
        <v>0</v>
      </c>
      <c r="I74" s="263">
        <v>0</v>
      </c>
      <c r="J74" s="261">
        <v>0</v>
      </c>
      <c r="K74" s="264">
        <v>0</v>
      </c>
    </row>
    <row r="75" spans="1:11" s="114" customFormat="1" ht="13.5" customHeight="1" x14ac:dyDescent="0.15">
      <c r="A75" s="257">
        <v>91</v>
      </c>
      <c r="B75" s="258" t="s">
        <v>313</v>
      </c>
      <c r="C75" s="259"/>
      <c r="D75" s="260" t="s">
        <v>546</v>
      </c>
      <c r="E75" s="261" t="s">
        <v>546</v>
      </c>
      <c r="F75" s="262" t="s">
        <v>546</v>
      </c>
      <c r="G75" s="262" t="s">
        <v>546</v>
      </c>
      <c r="H75" s="262" t="s">
        <v>546</v>
      </c>
      <c r="I75" s="263" t="s">
        <v>546</v>
      </c>
      <c r="J75" s="261" t="s">
        <v>546</v>
      </c>
      <c r="K75" s="264" t="s">
        <v>546</v>
      </c>
    </row>
    <row r="76" spans="1:11" s="114" customFormat="1" ht="13.5" customHeight="1" x14ac:dyDescent="0.15">
      <c r="A76" s="257">
        <v>92</v>
      </c>
      <c r="B76" s="258" t="s">
        <v>314</v>
      </c>
      <c r="C76" s="259"/>
      <c r="D76" s="260">
        <v>1.5715467328370554</v>
      </c>
      <c r="E76" s="553">
        <v>19</v>
      </c>
      <c r="F76" s="555">
        <v>9</v>
      </c>
      <c r="G76" s="262" t="s">
        <v>546</v>
      </c>
      <c r="H76" s="555">
        <v>37</v>
      </c>
      <c r="I76" s="557">
        <v>14</v>
      </c>
      <c r="J76" s="261">
        <v>5</v>
      </c>
      <c r="K76" s="264">
        <v>35.714285714285715</v>
      </c>
    </row>
    <row r="77" spans="1:11" s="87" customFormat="1" ht="13.5" customHeight="1" x14ac:dyDescent="0.2">
      <c r="A77" s="257">
        <v>93</v>
      </c>
      <c r="B77" s="258" t="s">
        <v>315</v>
      </c>
      <c r="C77" s="259"/>
      <c r="D77" s="260">
        <v>0</v>
      </c>
      <c r="E77" s="261">
        <v>0</v>
      </c>
      <c r="F77" s="262">
        <v>0</v>
      </c>
      <c r="G77" s="262" t="s">
        <v>546</v>
      </c>
      <c r="H77" s="262">
        <v>0</v>
      </c>
      <c r="I77" s="263" t="s">
        <v>546</v>
      </c>
      <c r="J77" s="261" t="s">
        <v>546</v>
      </c>
      <c r="K77" s="264" t="s">
        <v>546</v>
      </c>
    </row>
    <row r="78" spans="1:11" s="347" customFormat="1" ht="13.5" customHeight="1" x14ac:dyDescent="0.2">
      <c r="A78" s="257">
        <v>94</v>
      </c>
      <c r="B78" s="258" t="s">
        <v>316</v>
      </c>
      <c r="C78" s="259"/>
      <c r="D78" s="260">
        <v>0.49627791563275436</v>
      </c>
      <c r="E78" s="553">
        <v>6</v>
      </c>
      <c r="F78" s="555">
        <v>3</v>
      </c>
      <c r="G78" s="262">
        <v>0</v>
      </c>
      <c r="H78" s="555">
        <v>5</v>
      </c>
      <c r="I78" s="557">
        <v>16</v>
      </c>
      <c r="J78" s="261">
        <v>-10</v>
      </c>
      <c r="K78" s="264">
        <v>-62.5</v>
      </c>
    </row>
    <row r="79" spans="1:11" s="87" customFormat="1" ht="13.5" customHeight="1" x14ac:dyDescent="0.2">
      <c r="A79" s="271" t="s">
        <v>317</v>
      </c>
      <c r="B79" s="272" t="s">
        <v>318</v>
      </c>
      <c r="C79" s="273"/>
      <c r="D79" s="274">
        <v>0.66170388751033915</v>
      </c>
      <c r="E79" s="554">
        <v>8</v>
      </c>
      <c r="F79" s="556">
        <v>19</v>
      </c>
      <c r="G79" s="276" t="s">
        <v>546</v>
      </c>
      <c r="H79" s="276" t="s">
        <v>546</v>
      </c>
      <c r="I79" s="277" t="s">
        <v>546</v>
      </c>
      <c r="J79" s="275" t="s">
        <v>546</v>
      </c>
      <c r="K79" s="552" t="s">
        <v>546</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95" customHeight="1" x14ac:dyDescent="0.2">
      <c r="A82" s="117" t="s">
        <v>364</v>
      </c>
      <c r="B82" s="117"/>
      <c r="C82" s="117"/>
      <c r="D82" s="117"/>
      <c r="E82" s="117"/>
      <c r="F82" s="117"/>
      <c r="G82" s="117"/>
      <c r="H82" s="117"/>
      <c r="I82" s="117"/>
      <c r="J82" s="117"/>
      <c r="K82" s="117"/>
    </row>
    <row r="83" spans="1:11" ht="21" customHeight="1" x14ac:dyDescent="0.2">
      <c r="A83" s="383" t="s">
        <v>365</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4" t="s">
        <v>366</v>
      </c>
      <c r="B85" s="87"/>
      <c r="C85" s="87"/>
      <c r="D85" s="87"/>
      <c r="E85" s="87"/>
      <c r="F85" s="87"/>
      <c r="G85" s="87"/>
      <c r="H85" s="87"/>
      <c r="I85" s="87"/>
      <c r="J85" s="87"/>
      <c r="K85" s="8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7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31A2-EA99-4B26-9533-C897327E13EF}">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6.2" customHeight="1" x14ac:dyDescent="0.2">
      <c r="A2" s="36"/>
      <c r="B2" s="37"/>
      <c r="C2" s="205"/>
      <c r="D2" s="37"/>
      <c r="E2" s="37"/>
      <c r="F2" s="37"/>
      <c r="G2" s="37"/>
      <c r="H2" s="37"/>
      <c r="I2" s="37"/>
      <c r="J2" s="37"/>
    </row>
    <row r="3" spans="1:15" s="40" customFormat="1" ht="24.95" customHeight="1" x14ac:dyDescent="0.2">
      <c r="A3" s="38" t="s">
        <v>367</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84" t="s">
        <v>368</v>
      </c>
      <c r="E7" s="385"/>
      <c r="F7" s="385"/>
      <c r="G7" s="385"/>
      <c r="H7" s="386"/>
      <c r="I7" s="52" t="s">
        <v>358</v>
      </c>
      <c r="J7" s="53"/>
      <c r="K7" s="54"/>
      <c r="L7" s="54"/>
      <c r="M7" s="54"/>
      <c r="N7" s="54"/>
      <c r="O7" s="54"/>
    </row>
    <row r="8" spans="1:15" ht="21.75" customHeight="1" x14ac:dyDescent="0.2">
      <c r="A8" s="230"/>
      <c r="B8" s="231"/>
      <c r="C8" s="57"/>
      <c r="D8" s="58" t="s">
        <v>334</v>
      </c>
      <c r="E8" s="58" t="s">
        <v>336</v>
      </c>
      <c r="F8" s="58" t="s">
        <v>337</v>
      </c>
      <c r="G8" s="58" t="s">
        <v>338</v>
      </c>
      <c r="H8" s="58" t="s">
        <v>339</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1664</v>
      </c>
      <c r="E11" s="80">
        <v>2043</v>
      </c>
      <c r="F11" s="80">
        <v>2002</v>
      </c>
      <c r="G11" s="80">
        <v>1805</v>
      </c>
      <c r="H11" s="106">
        <v>1559</v>
      </c>
      <c r="I11" s="81">
        <v>105</v>
      </c>
      <c r="J11" s="82">
        <v>6.735086593970494</v>
      </c>
    </row>
    <row r="12" spans="1:15" ht="24.95" customHeight="1" x14ac:dyDescent="0.2">
      <c r="A12" s="159" t="s">
        <v>124</v>
      </c>
      <c r="B12" s="160" t="s">
        <v>125</v>
      </c>
      <c r="C12" s="79">
        <v>6.0697115384615383</v>
      </c>
      <c r="D12" s="81">
        <v>101</v>
      </c>
      <c r="E12" s="80">
        <v>135</v>
      </c>
      <c r="F12" s="80">
        <v>82</v>
      </c>
      <c r="G12" s="80">
        <v>104</v>
      </c>
      <c r="H12" s="106">
        <v>115</v>
      </c>
      <c r="I12" s="81">
        <v>-14</v>
      </c>
      <c r="J12" s="82">
        <v>-12.173913043478262</v>
      </c>
    </row>
    <row r="13" spans="1:15" ht="24.95" customHeight="1" x14ac:dyDescent="0.2">
      <c r="A13" s="159" t="s">
        <v>126</v>
      </c>
      <c r="B13" s="165" t="s">
        <v>208</v>
      </c>
      <c r="C13" s="79">
        <v>2.34375</v>
      </c>
      <c r="D13" s="81">
        <v>39</v>
      </c>
      <c r="E13" s="80">
        <v>32</v>
      </c>
      <c r="F13" s="80">
        <v>48</v>
      </c>
      <c r="G13" s="80">
        <v>48</v>
      </c>
      <c r="H13" s="106">
        <v>29</v>
      </c>
      <c r="I13" s="81">
        <v>10</v>
      </c>
      <c r="J13" s="82">
        <v>34.482758620689658</v>
      </c>
    </row>
    <row r="14" spans="1:15" s="181" customFormat="1" ht="24.95" customHeight="1" x14ac:dyDescent="0.2">
      <c r="A14" s="159" t="s">
        <v>209</v>
      </c>
      <c r="B14" s="165" t="s">
        <v>129</v>
      </c>
      <c r="C14" s="79">
        <v>15.745192307692308</v>
      </c>
      <c r="D14" s="81">
        <v>262</v>
      </c>
      <c r="E14" s="80">
        <v>274</v>
      </c>
      <c r="F14" s="80">
        <v>642</v>
      </c>
      <c r="G14" s="80">
        <v>223</v>
      </c>
      <c r="H14" s="106">
        <v>171</v>
      </c>
      <c r="I14" s="81">
        <v>91</v>
      </c>
      <c r="J14" s="82">
        <v>53.216374269005847</v>
      </c>
      <c r="K14" s="54"/>
      <c r="L14" s="54"/>
      <c r="M14" s="54"/>
      <c r="N14" s="54"/>
      <c r="O14" s="54"/>
    </row>
    <row r="15" spans="1:15" ht="24.95" customHeight="1" x14ac:dyDescent="0.2">
      <c r="A15" s="159" t="s">
        <v>210</v>
      </c>
      <c r="B15" s="165" t="s">
        <v>211</v>
      </c>
      <c r="C15" s="79">
        <v>2.34375</v>
      </c>
      <c r="D15" s="81">
        <v>39</v>
      </c>
      <c r="E15" s="80">
        <v>48</v>
      </c>
      <c r="F15" s="80">
        <v>79</v>
      </c>
      <c r="G15" s="80">
        <v>58</v>
      </c>
      <c r="H15" s="106">
        <v>40</v>
      </c>
      <c r="I15" s="81">
        <v>-1</v>
      </c>
      <c r="J15" s="82">
        <v>-2.5</v>
      </c>
    </row>
    <row r="16" spans="1:15" s="181" customFormat="1" ht="24.95" customHeight="1" x14ac:dyDescent="0.2">
      <c r="A16" s="159" t="s">
        <v>212</v>
      </c>
      <c r="B16" s="165" t="s">
        <v>133</v>
      </c>
      <c r="C16" s="79">
        <v>7.2115384615384617</v>
      </c>
      <c r="D16" s="81">
        <v>120</v>
      </c>
      <c r="E16" s="80">
        <v>127</v>
      </c>
      <c r="F16" s="80">
        <v>122</v>
      </c>
      <c r="G16" s="80">
        <v>80</v>
      </c>
      <c r="H16" s="106">
        <v>58</v>
      </c>
      <c r="I16" s="81">
        <v>62</v>
      </c>
      <c r="J16" s="82">
        <v>106.89655172413794</v>
      </c>
      <c r="K16" s="54"/>
      <c r="L16" s="54"/>
      <c r="M16" s="54"/>
      <c r="N16" s="54"/>
      <c r="O16" s="54"/>
    </row>
    <row r="17" spans="1:15" ht="24.95" customHeight="1" x14ac:dyDescent="0.2">
      <c r="A17" s="159" t="s">
        <v>134</v>
      </c>
      <c r="B17" s="165" t="s">
        <v>214</v>
      </c>
      <c r="C17" s="79">
        <v>6.1899038461538458</v>
      </c>
      <c r="D17" s="81">
        <v>103</v>
      </c>
      <c r="E17" s="80">
        <v>99</v>
      </c>
      <c r="F17" s="80">
        <v>441</v>
      </c>
      <c r="G17" s="80">
        <v>85</v>
      </c>
      <c r="H17" s="106">
        <v>73</v>
      </c>
      <c r="I17" s="81">
        <v>30</v>
      </c>
      <c r="J17" s="82">
        <v>41.095890410958901</v>
      </c>
    </row>
    <row r="18" spans="1:15" s="181" customFormat="1" ht="24.95" customHeight="1" x14ac:dyDescent="0.2">
      <c r="A18" s="168" t="s">
        <v>136</v>
      </c>
      <c r="B18" s="169" t="s">
        <v>137</v>
      </c>
      <c r="C18" s="79">
        <v>8.7139423076923084</v>
      </c>
      <c r="D18" s="81">
        <v>145</v>
      </c>
      <c r="E18" s="80">
        <v>195</v>
      </c>
      <c r="F18" s="80">
        <v>118</v>
      </c>
      <c r="G18" s="80">
        <v>162</v>
      </c>
      <c r="H18" s="106">
        <v>148</v>
      </c>
      <c r="I18" s="81">
        <v>-3</v>
      </c>
      <c r="J18" s="82">
        <v>-2.0270270270270272</v>
      </c>
      <c r="K18" s="54"/>
      <c r="L18" s="54"/>
      <c r="M18" s="54"/>
      <c r="N18" s="54"/>
      <c r="O18" s="54"/>
    </row>
    <row r="19" spans="1:15" ht="24.95" customHeight="1" x14ac:dyDescent="0.2">
      <c r="A19" s="159" t="s">
        <v>138</v>
      </c>
      <c r="B19" s="165" t="s">
        <v>139</v>
      </c>
      <c r="C19" s="79">
        <v>11.838942307692308</v>
      </c>
      <c r="D19" s="81">
        <v>197</v>
      </c>
      <c r="E19" s="80">
        <v>248</v>
      </c>
      <c r="F19" s="80">
        <v>231</v>
      </c>
      <c r="G19" s="80">
        <v>253</v>
      </c>
      <c r="H19" s="106">
        <v>194</v>
      </c>
      <c r="I19" s="81">
        <v>3</v>
      </c>
      <c r="J19" s="82">
        <v>1.5463917525773196</v>
      </c>
    </row>
    <row r="20" spans="1:15" s="181" customFormat="1" ht="24.95" customHeight="1" x14ac:dyDescent="0.2">
      <c r="A20" s="159" t="s">
        <v>140</v>
      </c>
      <c r="B20" s="165" t="s">
        <v>141</v>
      </c>
      <c r="C20" s="79">
        <v>4.8076923076923075</v>
      </c>
      <c r="D20" s="81">
        <v>80</v>
      </c>
      <c r="E20" s="80">
        <v>68</v>
      </c>
      <c r="F20" s="80">
        <v>55</v>
      </c>
      <c r="G20" s="80">
        <v>69</v>
      </c>
      <c r="H20" s="106">
        <v>65</v>
      </c>
      <c r="I20" s="81">
        <v>15</v>
      </c>
      <c r="J20" s="82">
        <v>23.076923076923077</v>
      </c>
      <c r="K20" s="54"/>
      <c r="L20" s="54"/>
      <c r="M20" s="54"/>
      <c r="N20" s="54"/>
      <c r="O20" s="54"/>
    </row>
    <row r="21" spans="1:15" ht="24.95" customHeight="1" x14ac:dyDescent="0.2">
      <c r="A21" s="168" t="s">
        <v>142</v>
      </c>
      <c r="B21" s="169" t="s">
        <v>143</v>
      </c>
      <c r="C21" s="79">
        <v>4.8677884615384617</v>
      </c>
      <c r="D21" s="81">
        <v>81</v>
      </c>
      <c r="E21" s="80">
        <v>85</v>
      </c>
      <c r="F21" s="80">
        <v>86</v>
      </c>
      <c r="G21" s="80">
        <v>69</v>
      </c>
      <c r="H21" s="106">
        <v>92</v>
      </c>
      <c r="I21" s="81">
        <v>-11</v>
      </c>
      <c r="J21" s="82">
        <v>-11.956521739130435</v>
      </c>
    </row>
    <row r="22" spans="1:15" ht="24.95" customHeight="1" x14ac:dyDescent="0.2">
      <c r="A22" s="168" t="s">
        <v>144</v>
      </c>
      <c r="B22" s="165" t="s">
        <v>145</v>
      </c>
      <c r="C22" s="79">
        <v>0.84134615384615385</v>
      </c>
      <c r="D22" s="81">
        <v>14</v>
      </c>
      <c r="E22" s="80">
        <v>10</v>
      </c>
      <c r="F22" s="80">
        <v>17</v>
      </c>
      <c r="G22" s="80">
        <v>20</v>
      </c>
      <c r="H22" s="106">
        <v>36</v>
      </c>
      <c r="I22" s="81">
        <v>-22</v>
      </c>
      <c r="J22" s="82">
        <v>-61.111111111111114</v>
      </c>
    </row>
    <row r="23" spans="1:15" ht="24.95" customHeight="1" x14ac:dyDescent="0.2">
      <c r="A23" s="159" t="s">
        <v>146</v>
      </c>
      <c r="B23" s="165" t="s">
        <v>147</v>
      </c>
      <c r="C23" s="79">
        <v>0.66105769230769229</v>
      </c>
      <c r="D23" s="81">
        <v>11</v>
      </c>
      <c r="E23" s="80">
        <v>17</v>
      </c>
      <c r="F23" s="80">
        <v>9</v>
      </c>
      <c r="G23" s="80">
        <v>18</v>
      </c>
      <c r="H23" s="106">
        <v>11</v>
      </c>
      <c r="I23" s="81">
        <v>0</v>
      </c>
      <c r="J23" s="82">
        <v>0</v>
      </c>
    </row>
    <row r="24" spans="1:15" ht="24.95" customHeight="1" x14ac:dyDescent="0.2">
      <c r="A24" s="159" t="s">
        <v>148</v>
      </c>
      <c r="B24" s="165" t="s">
        <v>215</v>
      </c>
      <c r="C24" s="79">
        <v>1.0817307692307692</v>
      </c>
      <c r="D24" s="81">
        <v>18</v>
      </c>
      <c r="E24" s="80">
        <v>32</v>
      </c>
      <c r="F24" s="80">
        <v>39</v>
      </c>
      <c r="G24" s="80">
        <v>44</v>
      </c>
      <c r="H24" s="106">
        <v>34</v>
      </c>
      <c r="I24" s="81">
        <v>-16</v>
      </c>
      <c r="J24" s="82">
        <v>-47.058823529411768</v>
      </c>
    </row>
    <row r="25" spans="1:15" ht="24.95" customHeight="1" x14ac:dyDescent="0.2">
      <c r="A25" s="159" t="s">
        <v>150</v>
      </c>
      <c r="B25" s="172" t="s">
        <v>151</v>
      </c>
      <c r="C25" s="79">
        <v>18.329326923076923</v>
      </c>
      <c r="D25" s="81">
        <v>305</v>
      </c>
      <c r="E25" s="80">
        <v>323</v>
      </c>
      <c r="F25" s="80">
        <v>299</v>
      </c>
      <c r="G25" s="80">
        <v>307</v>
      </c>
      <c r="H25" s="106">
        <v>279</v>
      </c>
      <c r="I25" s="81">
        <v>26</v>
      </c>
      <c r="J25" s="82">
        <v>9.3189964157706093</v>
      </c>
    </row>
    <row r="26" spans="1:15" ht="24.95" customHeight="1" x14ac:dyDescent="0.2">
      <c r="A26" s="159" t="s">
        <v>217</v>
      </c>
      <c r="B26" s="172" t="s">
        <v>153</v>
      </c>
      <c r="C26" s="79">
        <v>9.0745192307692299</v>
      </c>
      <c r="D26" s="81">
        <v>151</v>
      </c>
      <c r="E26" s="80">
        <v>137</v>
      </c>
      <c r="F26" s="80">
        <v>143</v>
      </c>
      <c r="G26" s="80">
        <v>150</v>
      </c>
      <c r="H26" s="106">
        <v>115</v>
      </c>
      <c r="I26" s="81">
        <v>36</v>
      </c>
      <c r="J26" s="82">
        <v>31.304347826086957</v>
      </c>
    </row>
    <row r="27" spans="1:15" ht="24.95" customHeight="1" x14ac:dyDescent="0.2">
      <c r="A27" s="168">
        <v>782.78300000000002</v>
      </c>
      <c r="B27" s="171" t="s">
        <v>154</v>
      </c>
      <c r="C27" s="79">
        <v>9.2548076923076916</v>
      </c>
      <c r="D27" s="81">
        <v>154</v>
      </c>
      <c r="E27" s="80">
        <v>186</v>
      </c>
      <c r="F27" s="80">
        <v>156</v>
      </c>
      <c r="G27" s="80">
        <v>157</v>
      </c>
      <c r="H27" s="106">
        <v>164</v>
      </c>
      <c r="I27" s="81">
        <v>-10</v>
      </c>
      <c r="J27" s="82">
        <v>-6.0975609756097562</v>
      </c>
    </row>
    <row r="28" spans="1:15" ht="24.95" customHeight="1" x14ac:dyDescent="0.2">
      <c r="A28" s="159" t="s">
        <v>155</v>
      </c>
      <c r="B28" s="165" t="s">
        <v>156</v>
      </c>
      <c r="C28" s="79">
        <v>3.125</v>
      </c>
      <c r="D28" s="81">
        <v>52</v>
      </c>
      <c r="E28" s="80">
        <v>121</v>
      </c>
      <c r="F28" s="80">
        <v>69</v>
      </c>
      <c r="G28" s="80">
        <v>72</v>
      </c>
      <c r="H28" s="106">
        <v>57</v>
      </c>
      <c r="I28" s="81">
        <v>-5</v>
      </c>
      <c r="J28" s="82">
        <v>-8.7719298245614041</v>
      </c>
    </row>
    <row r="29" spans="1:15" ht="24.95" customHeight="1" x14ac:dyDescent="0.2">
      <c r="A29" s="159" t="s">
        <v>157</v>
      </c>
      <c r="B29" s="165" t="s">
        <v>158</v>
      </c>
      <c r="C29" s="79">
        <v>2.2235576923076925</v>
      </c>
      <c r="D29" s="81">
        <v>37</v>
      </c>
      <c r="E29" s="80">
        <v>66</v>
      </c>
      <c r="F29" s="80">
        <v>65</v>
      </c>
      <c r="G29" s="80">
        <v>57</v>
      </c>
      <c r="H29" s="106">
        <v>27</v>
      </c>
      <c r="I29" s="81">
        <v>10</v>
      </c>
      <c r="J29" s="82">
        <v>37.037037037037038</v>
      </c>
    </row>
    <row r="30" spans="1:15" ht="24.95" customHeight="1" x14ac:dyDescent="0.2">
      <c r="A30" s="159">
        <v>86</v>
      </c>
      <c r="B30" s="165" t="s">
        <v>159</v>
      </c>
      <c r="C30" s="79">
        <v>4.5072115384615383</v>
      </c>
      <c r="D30" s="81">
        <v>75</v>
      </c>
      <c r="E30" s="80">
        <v>122</v>
      </c>
      <c r="F30" s="80">
        <v>72</v>
      </c>
      <c r="G30" s="80">
        <v>93</v>
      </c>
      <c r="H30" s="106">
        <v>66</v>
      </c>
      <c r="I30" s="81">
        <v>9</v>
      </c>
      <c r="J30" s="82">
        <v>13.636363636363637</v>
      </c>
    </row>
    <row r="31" spans="1:15" ht="24.95" customHeight="1" x14ac:dyDescent="0.2">
      <c r="A31" s="159">
        <v>87.88</v>
      </c>
      <c r="B31" s="172" t="s">
        <v>160</v>
      </c>
      <c r="C31" s="79">
        <v>12.560096153846153</v>
      </c>
      <c r="D31" s="81">
        <v>209</v>
      </c>
      <c r="E31" s="80">
        <v>266</v>
      </c>
      <c r="F31" s="80">
        <v>118</v>
      </c>
      <c r="G31" s="80">
        <v>177</v>
      </c>
      <c r="H31" s="106">
        <v>178</v>
      </c>
      <c r="I31" s="81">
        <v>31</v>
      </c>
      <c r="J31" s="82">
        <v>17.415730337078653</v>
      </c>
    </row>
    <row r="32" spans="1:15" ht="24.95" customHeight="1" x14ac:dyDescent="0.2">
      <c r="A32" s="159" t="s">
        <v>161</v>
      </c>
      <c r="B32" s="165" t="s">
        <v>162</v>
      </c>
      <c r="C32" s="79">
        <v>2.2836538461538463</v>
      </c>
      <c r="D32" s="81">
        <v>38</v>
      </c>
      <c r="E32" s="80">
        <v>49</v>
      </c>
      <c r="F32" s="80">
        <v>52</v>
      </c>
      <c r="G32" s="80">
        <v>89</v>
      </c>
      <c r="H32" s="106">
        <v>57</v>
      </c>
      <c r="I32" s="81">
        <v>-19</v>
      </c>
      <c r="J32" s="82">
        <v>-33.333333333333336</v>
      </c>
    </row>
    <row r="33" spans="1:10" ht="24.95" customHeight="1" x14ac:dyDescent="0.2">
      <c r="A33" s="159"/>
      <c r="B33" s="172"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6.0697115384615383</v>
      </c>
      <c r="D35" s="81">
        <v>101</v>
      </c>
      <c r="E35" s="80">
        <v>135</v>
      </c>
      <c r="F35" s="80">
        <v>82</v>
      </c>
      <c r="G35" s="80">
        <v>104</v>
      </c>
      <c r="H35" s="106">
        <v>115</v>
      </c>
      <c r="I35" s="81">
        <v>-14</v>
      </c>
      <c r="J35" s="82">
        <v>-12.173913043478262</v>
      </c>
    </row>
    <row r="36" spans="1:10" ht="24.95" customHeight="1" x14ac:dyDescent="0.2">
      <c r="A36" s="240" t="s">
        <v>165</v>
      </c>
      <c r="B36" s="241" t="s">
        <v>166</v>
      </c>
      <c r="C36" s="79">
        <v>26.802884615384617</v>
      </c>
      <c r="D36" s="81">
        <v>446</v>
      </c>
      <c r="E36" s="80">
        <v>501</v>
      </c>
      <c r="F36" s="80">
        <v>808</v>
      </c>
      <c r="G36" s="80">
        <v>433</v>
      </c>
      <c r="H36" s="106">
        <v>348</v>
      </c>
      <c r="I36" s="81">
        <v>98</v>
      </c>
      <c r="J36" s="82">
        <v>28.160919540229884</v>
      </c>
    </row>
    <row r="37" spans="1:10" ht="24.95" customHeight="1" x14ac:dyDescent="0.2">
      <c r="A37" s="242" t="s">
        <v>167</v>
      </c>
      <c r="B37" s="243" t="s">
        <v>168</v>
      </c>
      <c r="C37" s="91">
        <v>67.12740384615384</v>
      </c>
      <c r="D37" s="109">
        <v>1117</v>
      </c>
      <c r="E37" s="110">
        <v>1407</v>
      </c>
      <c r="F37" s="110">
        <v>1112</v>
      </c>
      <c r="G37" s="110">
        <v>1268</v>
      </c>
      <c r="H37" s="111">
        <v>1096</v>
      </c>
      <c r="I37" s="109">
        <v>21</v>
      </c>
      <c r="J37" s="112">
        <v>1.916058394160584</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369</v>
      </c>
      <c r="B40" s="280"/>
      <c r="C40" s="280"/>
      <c r="D40" s="280"/>
      <c r="E40" s="280"/>
      <c r="F40" s="280"/>
      <c r="G40" s="280"/>
      <c r="H40" s="280"/>
      <c r="I40" s="280"/>
      <c r="J40" s="280"/>
    </row>
    <row r="41" spans="1:10" s="87" customFormat="1" ht="30.6" customHeight="1" x14ac:dyDescent="0.2">
      <c r="A41" s="117" t="s">
        <v>219</v>
      </c>
      <c r="B41" s="117"/>
      <c r="C41" s="117"/>
      <c r="D41" s="117"/>
      <c r="E41" s="117"/>
      <c r="F41" s="117"/>
      <c r="G41" s="117"/>
      <c r="H41" s="117"/>
      <c r="I41" s="117"/>
      <c r="J41" s="117"/>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pans="1:1" s="54" customFormat="1" ht="15.95" customHeight="1" x14ac:dyDescent="0.2"/>
    <row r="82" spans="1:1" s="54" customFormat="1" ht="15.95" customHeight="1" x14ac:dyDescent="0.2"/>
    <row r="83" spans="1:1" s="54" customFormat="1" ht="15.95" customHeight="1" x14ac:dyDescent="0.2"/>
    <row r="84" spans="1:1" s="54" customFormat="1" ht="15.95" customHeight="1" x14ac:dyDescent="0.2"/>
    <row r="85" spans="1:1" s="54" customFormat="1" ht="15.95" customHeight="1" x14ac:dyDescent="0.2"/>
    <row r="86" spans="1:1" s="54" customFormat="1" ht="15.95" customHeight="1" x14ac:dyDescent="0.2"/>
    <row r="87" spans="1:1" s="54" customFormat="1" ht="15.95" customHeight="1" x14ac:dyDescent="0.2"/>
    <row r="88" spans="1:1" s="54" customFormat="1" ht="15.95" customHeight="1" x14ac:dyDescent="0.2">
      <c r="A88" s="387"/>
    </row>
    <row r="89" spans="1:1" s="54" customFormat="1" ht="15.95" customHeight="1" x14ac:dyDescent="0.2"/>
    <row r="90" spans="1:1" s="54" customFormat="1" ht="15.95" customHeight="1" x14ac:dyDescent="0.2"/>
    <row r="91" spans="1:1" s="54" customFormat="1" ht="15.95" customHeight="1" x14ac:dyDescent="0.2"/>
    <row r="92" spans="1:1" s="54" customFormat="1" ht="15.95" customHeight="1" x14ac:dyDescent="0.2"/>
    <row r="93" spans="1:1" s="54" customFormat="1" ht="15.95" customHeight="1" x14ac:dyDescent="0.2"/>
    <row r="94" spans="1:1" s="54" customFormat="1" ht="15.95" customHeight="1" x14ac:dyDescent="0.2"/>
    <row r="95" spans="1:1" s="54" customFormat="1" ht="15.95" customHeight="1" x14ac:dyDescent="0.2"/>
    <row r="96" spans="1:1"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06F2-F470-4689-95EE-FF05CDF7BDB8}">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7" customFormat="1" ht="36.75" customHeight="1" x14ac:dyDescent="0.2">
      <c r="A1" s="33"/>
      <c r="B1" s="34"/>
      <c r="C1" s="34"/>
      <c r="D1" s="34"/>
      <c r="E1" s="34"/>
      <c r="F1" s="34"/>
      <c r="G1" s="34"/>
      <c r="H1" s="34"/>
      <c r="I1" s="34"/>
      <c r="J1" s="34"/>
      <c r="K1" s="35" t="s">
        <v>38</v>
      </c>
    </row>
    <row r="2" spans="1:17" customFormat="1" ht="6.2" customHeight="1" x14ac:dyDescent="0.2">
      <c r="A2" s="36"/>
      <c r="B2" s="37"/>
      <c r="C2" s="37"/>
      <c r="D2" s="37"/>
      <c r="E2" s="37"/>
      <c r="F2" s="37"/>
      <c r="G2" s="37"/>
      <c r="H2" s="37"/>
      <c r="I2" s="37"/>
      <c r="J2" s="37"/>
      <c r="K2" s="37"/>
    </row>
    <row r="3" spans="1:17" s="40" customFormat="1" ht="24.95" customHeight="1" x14ac:dyDescent="0.2">
      <c r="A3" s="38" t="s">
        <v>370</v>
      </c>
      <c r="B3" s="39"/>
      <c r="C3" s="39"/>
      <c r="D3" s="39"/>
      <c r="E3" s="39"/>
      <c r="F3" s="39"/>
      <c r="G3" s="39"/>
      <c r="H3" s="39"/>
      <c r="I3" s="39"/>
      <c r="J3" s="39"/>
      <c r="K3" s="39"/>
    </row>
    <row r="4" spans="1:17" s="40" customFormat="1" ht="12" customHeight="1" x14ac:dyDescent="0.2">
      <c r="A4" s="41" t="s">
        <v>84</v>
      </c>
      <c r="B4" s="41"/>
      <c r="C4" s="41"/>
      <c r="D4" s="41"/>
      <c r="E4" s="41"/>
      <c r="F4" s="41"/>
      <c r="G4" s="41"/>
      <c r="H4" s="41"/>
      <c r="I4" s="41"/>
      <c r="J4" s="41"/>
      <c r="K4" s="41"/>
    </row>
    <row r="5" spans="1:17" s="40" customFormat="1" ht="12" customHeight="1" x14ac:dyDescent="0.2">
      <c r="A5" s="42" t="s">
        <v>334</v>
      </c>
      <c r="B5" s="42"/>
      <c r="C5" s="42"/>
      <c r="D5" s="42"/>
      <c r="E5" s="42"/>
      <c r="F5" s="207"/>
      <c r="G5" s="207"/>
      <c r="H5" s="207"/>
      <c r="I5" s="207"/>
      <c r="J5" s="207"/>
      <c r="K5" s="207"/>
    </row>
    <row r="6" spans="1:17" s="40" customFormat="1" ht="11.25" customHeight="1" x14ac:dyDescent="0.2">
      <c r="A6" s="187"/>
      <c r="B6" s="188"/>
      <c r="C6" s="188"/>
      <c r="D6" s="188"/>
      <c r="E6" s="188"/>
      <c r="F6" s="188"/>
      <c r="G6" s="188"/>
      <c r="H6" s="188"/>
      <c r="I6" s="188"/>
      <c r="J6" s="188"/>
    </row>
    <row r="7" spans="1:17" customFormat="1" ht="24.95" customHeight="1" x14ac:dyDescent="0.2">
      <c r="A7" s="52" t="s">
        <v>332</v>
      </c>
      <c r="B7" s="47"/>
      <c r="C7" s="47"/>
      <c r="D7" s="48" t="s">
        <v>86</v>
      </c>
      <c r="E7" s="376" t="s">
        <v>371</v>
      </c>
      <c r="F7" s="377"/>
      <c r="G7" s="377"/>
      <c r="H7" s="377"/>
      <c r="I7" s="378"/>
      <c r="J7" s="52" t="s">
        <v>358</v>
      </c>
      <c r="K7" s="53"/>
      <c r="L7" s="54"/>
      <c r="M7" s="54"/>
      <c r="N7" s="54"/>
      <c r="O7" s="54"/>
      <c r="Q7" s="388"/>
    </row>
    <row r="8" spans="1:17" ht="21.75" customHeight="1" x14ac:dyDescent="0.2">
      <c r="A8" s="55"/>
      <c r="B8" s="56"/>
      <c r="C8" s="56"/>
      <c r="D8" s="57"/>
      <c r="E8" s="58" t="s">
        <v>334</v>
      </c>
      <c r="F8" s="58" t="s">
        <v>336</v>
      </c>
      <c r="G8" s="58" t="s">
        <v>337</v>
      </c>
      <c r="H8" s="58" t="s">
        <v>338</v>
      </c>
      <c r="I8" s="58" t="s">
        <v>339</v>
      </c>
      <c r="J8" s="59"/>
      <c r="K8" s="60"/>
    </row>
    <row r="9" spans="1:17" ht="12" customHeight="1" x14ac:dyDescent="0.2">
      <c r="A9" s="55"/>
      <c r="B9" s="56"/>
      <c r="C9" s="56"/>
      <c r="D9" s="57"/>
      <c r="E9" s="61"/>
      <c r="F9" s="61"/>
      <c r="G9" s="61"/>
      <c r="H9" s="61"/>
      <c r="I9" s="61"/>
      <c r="J9" s="62" t="s">
        <v>94</v>
      </c>
      <c r="K9" s="63" t="s">
        <v>95</v>
      </c>
    </row>
    <row r="10" spans="1:17" ht="12" customHeight="1" x14ac:dyDescent="0.2">
      <c r="A10" s="64"/>
      <c r="B10" s="65"/>
      <c r="C10" s="65"/>
      <c r="D10" s="66"/>
      <c r="E10" s="67">
        <v>1</v>
      </c>
      <c r="F10" s="67">
        <v>2</v>
      </c>
      <c r="G10" s="67">
        <v>3</v>
      </c>
      <c r="H10" s="67">
        <v>4</v>
      </c>
      <c r="I10" s="67">
        <v>5</v>
      </c>
      <c r="J10" s="67">
        <v>6</v>
      </c>
      <c r="K10" s="67">
        <v>7</v>
      </c>
    </row>
    <row r="11" spans="1:17" ht="18" customHeight="1" x14ac:dyDescent="0.2">
      <c r="A11" s="244" t="s">
        <v>96</v>
      </c>
      <c r="B11" s="245"/>
      <c r="C11" s="246"/>
      <c r="D11" s="247">
        <v>100</v>
      </c>
      <c r="E11" s="251">
        <v>1664</v>
      </c>
      <c r="F11" s="296">
        <v>2043</v>
      </c>
      <c r="G11" s="296">
        <v>2002</v>
      </c>
      <c r="H11" s="296">
        <v>1805</v>
      </c>
      <c r="I11" s="250">
        <v>1559</v>
      </c>
      <c r="J11" s="251">
        <v>105</v>
      </c>
      <c r="K11" s="252">
        <v>6.735086593970494</v>
      </c>
    </row>
    <row r="12" spans="1:17" ht="18" customHeight="1" x14ac:dyDescent="0.2">
      <c r="A12" s="253" t="s">
        <v>222</v>
      </c>
      <c r="B12" s="254"/>
      <c r="C12" s="254"/>
      <c r="D12" s="255"/>
      <c r="E12" s="268"/>
      <c r="F12" s="268"/>
      <c r="G12" s="268"/>
      <c r="H12" s="268"/>
      <c r="I12" s="268"/>
      <c r="J12" s="255"/>
      <c r="K12" s="256"/>
    </row>
    <row r="13" spans="1:17" ht="15.95" customHeight="1" x14ac:dyDescent="0.2">
      <c r="A13" s="257" t="s">
        <v>223</v>
      </c>
      <c r="B13" s="258"/>
      <c r="C13" s="259"/>
      <c r="D13" s="260">
        <v>35.216346153846153</v>
      </c>
      <c r="E13" s="261">
        <v>586</v>
      </c>
      <c r="F13" s="262">
        <v>679</v>
      </c>
      <c r="G13" s="262">
        <v>628</v>
      </c>
      <c r="H13" s="262">
        <v>567</v>
      </c>
      <c r="I13" s="263">
        <v>518</v>
      </c>
      <c r="J13" s="261">
        <v>68</v>
      </c>
      <c r="K13" s="264">
        <v>13.127413127413128</v>
      </c>
    </row>
    <row r="14" spans="1:17" ht="15.95" customHeight="1" x14ac:dyDescent="0.2">
      <c r="A14" s="257" t="s">
        <v>224</v>
      </c>
      <c r="B14" s="258"/>
      <c r="C14" s="259"/>
      <c r="D14" s="260">
        <v>53.064903846153847</v>
      </c>
      <c r="E14" s="261">
        <v>883</v>
      </c>
      <c r="F14" s="262">
        <v>1104</v>
      </c>
      <c r="G14" s="262">
        <v>1082</v>
      </c>
      <c r="H14" s="262">
        <v>998</v>
      </c>
      <c r="I14" s="263">
        <v>804</v>
      </c>
      <c r="J14" s="261">
        <v>79</v>
      </c>
      <c r="K14" s="264">
        <v>9.8258706467661696</v>
      </c>
    </row>
    <row r="15" spans="1:17" ht="15.95" customHeight="1" x14ac:dyDescent="0.2">
      <c r="A15" s="257" t="s">
        <v>225</v>
      </c>
      <c r="B15" s="258"/>
      <c r="C15" s="259"/>
      <c r="D15" s="260">
        <v>6.9711538461538458</v>
      </c>
      <c r="E15" s="261">
        <v>116</v>
      </c>
      <c r="F15" s="262">
        <v>159</v>
      </c>
      <c r="G15" s="262">
        <v>179</v>
      </c>
      <c r="H15" s="262">
        <v>135</v>
      </c>
      <c r="I15" s="263">
        <v>153</v>
      </c>
      <c r="J15" s="261">
        <v>-37</v>
      </c>
      <c r="K15" s="264">
        <v>-24.183006535947712</v>
      </c>
    </row>
    <row r="16" spans="1:17" ht="15.95" customHeight="1" x14ac:dyDescent="0.2">
      <c r="A16" s="257" t="s">
        <v>226</v>
      </c>
      <c r="B16" s="258"/>
      <c r="C16" s="259"/>
      <c r="D16" s="260">
        <v>4.6875</v>
      </c>
      <c r="E16" s="553">
        <v>78</v>
      </c>
      <c r="F16" s="555">
        <v>89</v>
      </c>
      <c r="G16" s="262">
        <v>109</v>
      </c>
      <c r="H16" s="262">
        <v>101</v>
      </c>
      <c r="I16" s="557">
        <v>81</v>
      </c>
      <c r="J16" s="261">
        <v>-3</v>
      </c>
      <c r="K16" s="264">
        <v>-3.7037037037037037</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5.6490384615384617</v>
      </c>
      <c r="E18" s="553">
        <v>94</v>
      </c>
      <c r="F18" s="262">
        <v>121</v>
      </c>
      <c r="G18" s="555">
        <v>80</v>
      </c>
      <c r="H18" s="555">
        <v>89</v>
      </c>
      <c r="I18" s="263">
        <v>111</v>
      </c>
      <c r="J18" s="261">
        <v>-17</v>
      </c>
      <c r="K18" s="264">
        <v>-15.315315315315315</v>
      </c>
    </row>
    <row r="19" spans="1:11" ht="13.5" customHeight="1" x14ac:dyDescent="0.2">
      <c r="A19" s="257" t="s">
        <v>235</v>
      </c>
      <c r="B19" s="258" t="s">
        <v>236</v>
      </c>
      <c r="C19" s="259"/>
      <c r="D19" s="260">
        <v>3.9663461538461537</v>
      </c>
      <c r="E19" s="553">
        <v>66</v>
      </c>
      <c r="F19" s="555">
        <v>78</v>
      </c>
      <c r="G19" s="555">
        <v>49</v>
      </c>
      <c r="H19" s="555">
        <v>57</v>
      </c>
      <c r="I19" s="557">
        <v>79</v>
      </c>
      <c r="J19" s="261">
        <v>-13</v>
      </c>
      <c r="K19" s="264">
        <v>-16.455696202531644</v>
      </c>
    </row>
    <row r="20" spans="1:11" ht="13.5" customHeight="1" x14ac:dyDescent="0.2">
      <c r="A20" s="257">
        <v>12</v>
      </c>
      <c r="B20" s="258" t="s">
        <v>237</v>
      </c>
      <c r="C20" s="259"/>
      <c r="D20" s="260">
        <v>1.6826923076923077</v>
      </c>
      <c r="E20" s="553">
        <v>28</v>
      </c>
      <c r="F20" s="555">
        <v>24</v>
      </c>
      <c r="G20" s="555">
        <v>26</v>
      </c>
      <c r="H20" s="555">
        <v>15</v>
      </c>
      <c r="I20" s="557">
        <v>31</v>
      </c>
      <c r="J20" s="261">
        <v>-3</v>
      </c>
      <c r="K20" s="264">
        <v>-9.67741935483871</v>
      </c>
    </row>
    <row r="21" spans="1:11" ht="13.5" customHeight="1" x14ac:dyDescent="0.2">
      <c r="A21" s="257">
        <v>21</v>
      </c>
      <c r="B21" s="258" t="s">
        <v>238</v>
      </c>
      <c r="C21" s="259"/>
      <c r="D21" s="260">
        <v>2.5841346153846154</v>
      </c>
      <c r="E21" s="553">
        <v>43</v>
      </c>
      <c r="F21" s="555">
        <v>25</v>
      </c>
      <c r="G21" s="555">
        <v>21</v>
      </c>
      <c r="H21" s="555">
        <v>28</v>
      </c>
      <c r="I21" s="557">
        <v>24</v>
      </c>
      <c r="J21" s="261">
        <v>19</v>
      </c>
      <c r="K21" s="264">
        <v>79.166666666666671</v>
      </c>
    </row>
    <row r="22" spans="1:11" ht="13.5" customHeight="1" x14ac:dyDescent="0.2">
      <c r="A22" s="257">
        <v>22</v>
      </c>
      <c r="B22" s="258" t="s">
        <v>239</v>
      </c>
      <c r="C22" s="259"/>
      <c r="D22" s="260">
        <v>2.8846153846153846</v>
      </c>
      <c r="E22" s="553">
        <v>48</v>
      </c>
      <c r="F22" s="262">
        <v>104</v>
      </c>
      <c r="G22" s="262">
        <v>247</v>
      </c>
      <c r="H22" s="555">
        <v>58</v>
      </c>
      <c r="I22" s="557">
        <v>52</v>
      </c>
      <c r="J22" s="261">
        <v>-4</v>
      </c>
      <c r="K22" s="264">
        <v>-7.6923076923076925</v>
      </c>
    </row>
    <row r="23" spans="1:11" ht="13.5" customHeight="1" x14ac:dyDescent="0.2">
      <c r="A23" s="257">
        <v>23</v>
      </c>
      <c r="B23" s="258" t="s">
        <v>240</v>
      </c>
      <c r="C23" s="259"/>
      <c r="D23" s="260" t="s">
        <v>546</v>
      </c>
      <c r="E23" s="261" t="s">
        <v>546</v>
      </c>
      <c r="F23" s="262" t="s">
        <v>546</v>
      </c>
      <c r="G23" s="262" t="s">
        <v>546</v>
      </c>
      <c r="H23" s="555">
        <v>5</v>
      </c>
      <c r="I23" s="557">
        <v>3</v>
      </c>
      <c r="J23" s="261" t="s">
        <v>546</v>
      </c>
      <c r="K23" s="264" t="s">
        <v>546</v>
      </c>
    </row>
    <row r="24" spans="1:11" ht="13.5" customHeight="1" x14ac:dyDescent="0.2">
      <c r="A24" s="257">
        <v>24</v>
      </c>
      <c r="B24" s="258" t="s">
        <v>241</v>
      </c>
      <c r="C24" s="259"/>
      <c r="D24" s="260">
        <v>4.2067307692307692</v>
      </c>
      <c r="E24" s="553">
        <v>70</v>
      </c>
      <c r="F24" s="555">
        <v>76</v>
      </c>
      <c r="G24" s="262">
        <v>113</v>
      </c>
      <c r="H24" s="555">
        <v>65</v>
      </c>
      <c r="I24" s="557">
        <v>51</v>
      </c>
      <c r="J24" s="261">
        <v>19</v>
      </c>
      <c r="K24" s="264">
        <v>37.254901960784316</v>
      </c>
    </row>
    <row r="25" spans="1:11" ht="13.5" customHeight="1" x14ac:dyDescent="0.2">
      <c r="A25" s="257">
        <v>25</v>
      </c>
      <c r="B25" s="258" t="s">
        <v>242</v>
      </c>
      <c r="C25" s="259"/>
      <c r="D25" s="260">
        <v>4.6875</v>
      </c>
      <c r="E25" s="553">
        <v>78</v>
      </c>
      <c r="F25" s="555">
        <v>73</v>
      </c>
      <c r="G25" s="555">
        <v>81</v>
      </c>
      <c r="H25" s="555">
        <v>73</v>
      </c>
      <c r="I25" s="557">
        <v>41</v>
      </c>
      <c r="J25" s="261">
        <v>37</v>
      </c>
      <c r="K25" s="264">
        <v>90.243902439024396</v>
      </c>
    </row>
    <row r="26" spans="1:11" ht="13.5" customHeight="1" x14ac:dyDescent="0.2">
      <c r="A26" s="257">
        <v>26</v>
      </c>
      <c r="B26" s="258" t="s">
        <v>243</v>
      </c>
      <c r="C26" s="259"/>
      <c r="D26" s="260">
        <v>2.8245192307692308</v>
      </c>
      <c r="E26" s="553">
        <v>47</v>
      </c>
      <c r="F26" s="555">
        <v>53</v>
      </c>
      <c r="G26" s="555">
        <v>39</v>
      </c>
      <c r="H26" s="555">
        <v>42</v>
      </c>
      <c r="I26" s="557">
        <v>37</v>
      </c>
      <c r="J26" s="261">
        <v>10</v>
      </c>
      <c r="K26" s="264">
        <v>27.027027027027028</v>
      </c>
    </row>
    <row r="27" spans="1:11" ht="13.5" customHeight="1" x14ac:dyDescent="0.2">
      <c r="A27" s="257">
        <v>27</v>
      </c>
      <c r="B27" s="258" t="s">
        <v>244</v>
      </c>
      <c r="C27" s="259"/>
      <c r="D27" s="260">
        <v>1.5625</v>
      </c>
      <c r="E27" s="553">
        <v>26</v>
      </c>
      <c r="F27" s="555">
        <v>25</v>
      </c>
      <c r="G27" s="555">
        <v>52</v>
      </c>
      <c r="H27" s="555">
        <v>23</v>
      </c>
      <c r="I27" s="557">
        <v>12</v>
      </c>
      <c r="J27" s="261">
        <v>14</v>
      </c>
      <c r="K27" s="264">
        <v>116.66666666666667</v>
      </c>
    </row>
    <row r="28" spans="1:11" ht="13.5" customHeight="1" x14ac:dyDescent="0.2">
      <c r="A28" s="257">
        <v>28</v>
      </c>
      <c r="B28" s="258" t="s">
        <v>245</v>
      </c>
      <c r="C28" s="259"/>
      <c r="D28" s="260" t="s">
        <v>546</v>
      </c>
      <c r="E28" s="261" t="s">
        <v>546</v>
      </c>
      <c r="F28" s="555">
        <v>3</v>
      </c>
      <c r="G28" s="262" t="s">
        <v>546</v>
      </c>
      <c r="H28" s="262" t="s">
        <v>546</v>
      </c>
      <c r="I28" s="263">
        <v>0</v>
      </c>
      <c r="J28" s="261" t="s">
        <v>546</v>
      </c>
      <c r="K28" s="264" t="s">
        <v>546</v>
      </c>
    </row>
    <row r="29" spans="1:11" ht="13.5" customHeight="1" x14ac:dyDescent="0.2">
      <c r="A29" s="257">
        <v>29</v>
      </c>
      <c r="B29" s="258" t="s">
        <v>246</v>
      </c>
      <c r="C29" s="259"/>
      <c r="D29" s="260">
        <v>3.6057692307692308</v>
      </c>
      <c r="E29" s="553">
        <v>60</v>
      </c>
      <c r="F29" s="555">
        <v>63</v>
      </c>
      <c r="G29" s="555">
        <v>82</v>
      </c>
      <c r="H29" s="555">
        <v>79</v>
      </c>
      <c r="I29" s="557">
        <v>70</v>
      </c>
      <c r="J29" s="261">
        <v>-10</v>
      </c>
      <c r="K29" s="264">
        <v>-14.285714285714286</v>
      </c>
    </row>
    <row r="30" spans="1:11" ht="13.5" customHeight="1" x14ac:dyDescent="0.2">
      <c r="A30" s="257" t="s">
        <v>247</v>
      </c>
      <c r="B30" s="258" t="s">
        <v>248</v>
      </c>
      <c r="C30" s="259"/>
      <c r="D30" s="260">
        <v>1.4423076923076923</v>
      </c>
      <c r="E30" s="553">
        <v>24</v>
      </c>
      <c r="F30" s="555">
        <v>28</v>
      </c>
      <c r="G30" s="262" t="s">
        <v>546</v>
      </c>
      <c r="H30" s="555">
        <v>36</v>
      </c>
      <c r="I30" s="263" t="s">
        <v>546</v>
      </c>
      <c r="J30" s="261" t="s">
        <v>546</v>
      </c>
      <c r="K30" s="264" t="s">
        <v>546</v>
      </c>
    </row>
    <row r="31" spans="1:11" ht="13.5" customHeight="1" x14ac:dyDescent="0.2">
      <c r="A31" s="257" t="s">
        <v>249</v>
      </c>
      <c r="B31" s="258" t="s">
        <v>250</v>
      </c>
      <c r="C31" s="259"/>
      <c r="D31" s="260">
        <v>2.1634615384615383</v>
      </c>
      <c r="E31" s="553">
        <v>36</v>
      </c>
      <c r="F31" s="555">
        <v>35</v>
      </c>
      <c r="G31" s="555">
        <v>41</v>
      </c>
      <c r="H31" s="555">
        <v>40</v>
      </c>
      <c r="I31" s="557">
        <v>38</v>
      </c>
      <c r="J31" s="261">
        <v>-2</v>
      </c>
      <c r="K31" s="264">
        <v>-5.2631578947368425</v>
      </c>
    </row>
    <row r="32" spans="1:11" ht="13.5" customHeight="1" x14ac:dyDescent="0.2">
      <c r="A32" s="257">
        <v>31</v>
      </c>
      <c r="B32" s="258" t="s">
        <v>251</v>
      </c>
      <c r="C32" s="259"/>
      <c r="D32" s="260">
        <v>0.48076923076923078</v>
      </c>
      <c r="E32" s="553">
        <v>8</v>
      </c>
      <c r="F32" s="555">
        <v>16</v>
      </c>
      <c r="G32" s="555">
        <v>9</v>
      </c>
      <c r="H32" s="555">
        <v>5</v>
      </c>
      <c r="I32" s="557">
        <v>7</v>
      </c>
      <c r="J32" s="261">
        <v>1</v>
      </c>
      <c r="K32" s="264">
        <v>14.285714285714286</v>
      </c>
    </row>
    <row r="33" spans="1:11" ht="13.5" customHeight="1" x14ac:dyDescent="0.2">
      <c r="A33" s="257">
        <v>32</v>
      </c>
      <c r="B33" s="258" t="s">
        <v>252</v>
      </c>
      <c r="C33" s="259"/>
      <c r="D33" s="260">
        <v>3.3653846153846154</v>
      </c>
      <c r="E33" s="553">
        <v>56</v>
      </c>
      <c r="F33" s="555">
        <v>80</v>
      </c>
      <c r="G33" s="555">
        <v>51</v>
      </c>
      <c r="H33" s="555">
        <v>53</v>
      </c>
      <c r="I33" s="557">
        <v>62</v>
      </c>
      <c r="J33" s="261">
        <v>-6</v>
      </c>
      <c r="K33" s="264">
        <v>-9.67741935483871</v>
      </c>
    </row>
    <row r="34" spans="1:11" ht="13.5" customHeight="1" x14ac:dyDescent="0.2">
      <c r="A34" s="257">
        <v>33</v>
      </c>
      <c r="B34" s="258" t="s">
        <v>253</v>
      </c>
      <c r="C34" s="259"/>
      <c r="D34" s="260">
        <v>1.2019230769230769</v>
      </c>
      <c r="E34" s="553">
        <v>20</v>
      </c>
      <c r="F34" s="555">
        <v>21</v>
      </c>
      <c r="G34" s="555">
        <v>23</v>
      </c>
      <c r="H34" s="555">
        <v>42</v>
      </c>
      <c r="I34" s="557">
        <v>26</v>
      </c>
      <c r="J34" s="261">
        <v>-6</v>
      </c>
      <c r="K34" s="264">
        <v>-23.076923076923077</v>
      </c>
    </row>
    <row r="35" spans="1:11" ht="13.5" customHeight="1" x14ac:dyDescent="0.2">
      <c r="A35" s="257">
        <v>34</v>
      </c>
      <c r="B35" s="258" t="s">
        <v>254</v>
      </c>
      <c r="C35" s="259"/>
      <c r="D35" s="260">
        <v>2.6442307692307692</v>
      </c>
      <c r="E35" s="553">
        <v>44</v>
      </c>
      <c r="F35" s="555">
        <v>58</v>
      </c>
      <c r="G35" s="555">
        <v>45</v>
      </c>
      <c r="H35" s="555">
        <v>65</v>
      </c>
      <c r="I35" s="557">
        <v>37</v>
      </c>
      <c r="J35" s="261">
        <v>7</v>
      </c>
      <c r="K35" s="264">
        <v>18.918918918918919</v>
      </c>
    </row>
    <row r="36" spans="1:11" ht="13.5" customHeight="1" x14ac:dyDescent="0.2">
      <c r="A36" s="257">
        <v>41</v>
      </c>
      <c r="B36" s="258" t="s">
        <v>255</v>
      </c>
      <c r="C36" s="259"/>
      <c r="D36" s="260">
        <v>0.36057692307692307</v>
      </c>
      <c r="E36" s="553">
        <v>6</v>
      </c>
      <c r="F36" s="555">
        <v>8</v>
      </c>
      <c r="G36" s="555">
        <v>8</v>
      </c>
      <c r="H36" s="555">
        <v>14</v>
      </c>
      <c r="I36" s="557">
        <v>8</v>
      </c>
      <c r="J36" s="261">
        <v>-2</v>
      </c>
      <c r="K36" s="264">
        <v>-25</v>
      </c>
    </row>
    <row r="37" spans="1:11" ht="13.5" customHeight="1" x14ac:dyDescent="0.2">
      <c r="A37" s="257">
        <v>42</v>
      </c>
      <c r="B37" s="258" t="s">
        <v>256</v>
      </c>
      <c r="C37" s="259"/>
      <c r="D37" s="260" t="s">
        <v>546</v>
      </c>
      <c r="E37" s="261" t="s">
        <v>546</v>
      </c>
      <c r="F37" s="555">
        <v>3</v>
      </c>
      <c r="G37" s="262" t="s">
        <v>546</v>
      </c>
      <c r="H37" s="555">
        <v>3</v>
      </c>
      <c r="I37" s="557">
        <v>3</v>
      </c>
      <c r="J37" s="261" t="s">
        <v>546</v>
      </c>
      <c r="K37" s="264" t="s">
        <v>546</v>
      </c>
    </row>
    <row r="38" spans="1:11" ht="13.5" customHeight="1" x14ac:dyDescent="0.2">
      <c r="A38" s="257">
        <v>43</v>
      </c>
      <c r="B38" s="258" t="s">
        <v>257</v>
      </c>
      <c r="C38" s="259"/>
      <c r="D38" s="260">
        <v>0.24038461538461539</v>
      </c>
      <c r="E38" s="553">
        <v>4</v>
      </c>
      <c r="F38" s="555">
        <v>7</v>
      </c>
      <c r="G38" s="555">
        <v>6</v>
      </c>
      <c r="H38" s="555">
        <v>5</v>
      </c>
      <c r="I38" s="557">
        <v>3</v>
      </c>
      <c r="J38" s="261">
        <v>1</v>
      </c>
      <c r="K38" s="264">
        <v>33.333333333333336</v>
      </c>
    </row>
    <row r="39" spans="1:11" ht="13.5" customHeight="1" x14ac:dyDescent="0.2">
      <c r="A39" s="257">
        <v>51</v>
      </c>
      <c r="B39" s="258" t="s">
        <v>258</v>
      </c>
      <c r="C39" s="259"/>
      <c r="D39" s="260">
        <v>9.0144230769230766</v>
      </c>
      <c r="E39" s="261">
        <v>150</v>
      </c>
      <c r="F39" s="262">
        <v>140</v>
      </c>
      <c r="G39" s="262">
        <v>214</v>
      </c>
      <c r="H39" s="262">
        <v>162</v>
      </c>
      <c r="I39" s="263">
        <v>137</v>
      </c>
      <c r="J39" s="261">
        <v>13</v>
      </c>
      <c r="K39" s="264">
        <v>9.4890510948905114</v>
      </c>
    </row>
    <row r="40" spans="1:11" ht="13.5" customHeight="1" x14ac:dyDescent="0.2">
      <c r="A40" s="257" t="s">
        <v>259</v>
      </c>
      <c r="B40" s="258" t="s">
        <v>260</v>
      </c>
      <c r="C40" s="259"/>
      <c r="D40" s="260">
        <v>8.7740384615384617</v>
      </c>
      <c r="E40" s="261">
        <v>146</v>
      </c>
      <c r="F40" s="262">
        <v>130</v>
      </c>
      <c r="G40" s="262">
        <v>203</v>
      </c>
      <c r="H40" s="262">
        <v>158</v>
      </c>
      <c r="I40" s="263">
        <v>135</v>
      </c>
      <c r="J40" s="261">
        <v>11</v>
      </c>
      <c r="K40" s="264">
        <v>8.1481481481481488</v>
      </c>
    </row>
    <row r="41" spans="1:11" ht="13.5" customHeight="1" x14ac:dyDescent="0.2">
      <c r="A41" s="257"/>
      <c r="B41" s="258" t="s">
        <v>261</v>
      </c>
      <c r="C41" s="259"/>
      <c r="D41" s="260">
        <v>6.3100961538461542</v>
      </c>
      <c r="E41" s="261">
        <v>105</v>
      </c>
      <c r="F41" s="262">
        <v>106</v>
      </c>
      <c r="G41" s="262">
        <v>182</v>
      </c>
      <c r="H41" s="262">
        <v>115</v>
      </c>
      <c r="I41" s="557">
        <v>97</v>
      </c>
      <c r="J41" s="261">
        <v>8</v>
      </c>
      <c r="K41" s="264">
        <v>8.2474226804123703</v>
      </c>
    </row>
    <row r="42" spans="1:11" ht="13.5" customHeight="1" x14ac:dyDescent="0.2">
      <c r="A42" s="257">
        <v>52</v>
      </c>
      <c r="B42" s="258" t="s">
        <v>262</v>
      </c>
      <c r="C42" s="259"/>
      <c r="D42" s="260">
        <v>6.009615384615385</v>
      </c>
      <c r="E42" s="261">
        <v>100</v>
      </c>
      <c r="F42" s="555">
        <v>85</v>
      </c>
      <c r="G42" s="555">
        <v>75</v>
      </c>
      <c r="H42" s="555">
        <v>94</v>
      </c>
      <c r="I42" s="557">
        <v>61</v>
      </c>
      <c r="J42" s="261">
        <v>39</v>
      </c>
      <c r="K42" s="264">
        <v>63.934426229508198</v>
      </c>
    </row>
    <row r="43" spans="1:11" ht="13.5" customHeight="1" x14ac:dyDescent="0.2">
      <c r="A43" s="257" t="s">
        <v>263</v>
      </c>
      <c r="B43" s="258" t="s">
        <v>264</v>
      </c>
      <c r="C43" s="259"/>
      <c r="D43" s="260">
        <v>3.4254807692307692</v>
      </c>
      <c r="E43" s="553">
        <v>57</v>
      </c>
      <c r="F43" s="555">
        <v>61</v>
      </c>
      <c r="G43" s="555">
        <v>55</v>
      </c>
      <c r="H43" s="555">
        <v>74</v>
      </c>
      <c r="I43" s="557">
        <v>32</v>
      </c>
      <c r="J43" s="261">
        <v>25</v>
      </c>
      <c r="K43" s="264">
        <v>78.125</v>
      </c>
    </row>
    <row r="44" spans="1:11" ht="13.5" customHeight="1" x14ac:dyDescent="0.2">
      <c r="A44" s="257">
        <v>53</v>
      </c>
      <c r="B44" s="258" t="s">
        <v>265</v>
      </c>
      <c r="C44" s="259"/>
      <c r="D44" s="260">
        <v>1.6225961538461537</v>
      </c>
      <c r="E44" s="553">
        <v>27</v>
      </c>
      <c r="F44" s="555">
        <v>21</v>
      </c>
      <c r="G44" s="555">
        <v>28</v>
      </c>
      <c r="H44" s="555">
        <v>24</v>
      </c>
      <c r="I44" s="557">
        <v>12</v>
      </c>
      <c r="J44" s="261">
        <v>15</v>
      </c>
      <c r="K44" s="264">
        <v>125</v>
      </c>
    </row>
    <row r="45" spans="1:11" ht="13.5" customHeight="1" x14ac:dyDescent="0.2">
      <c r="A45" s="257" t="s">
        <v>266</v>
      </c>
      <c r="B45" s="258" t="s">
        <v>267</v>
      </c>
      <c r="C45" s="259"/>
      <c r="D45" s="260">
        <v>1.6225961538461537</v>
      </c>
      <c r="E45" s="553">
        <v>27</v>
      </c>
      <c r="F45" s="555">
        <v>21</v>
      </c>
      <c r="G45" s="555">
        <v>27</v>
      </c>
      <c r="H45" s="555">
        <v>22</v>
      </c>
      <c r="I45" s="557">
        <v>12</v>
      </c>
      <c r="J45" s="261">
        <v>15</v>
      </c>
      <c r="K45" s="264">
        <v>125</v>
      </c>
    </row>
    <row r="46" spans="1:11" ht="13.5" customHeight="1" x14ac:dyDescent="0.2">
      <c r="A46" s="257">
        <v>54</v>
      </c>
      <c r="B46" s="258" t="s">
        <v>268</v>
      </c>
      <c r="C46" s="259"/>
      <c r="D46" s="260">
        <v>5.3485576923076925</v>
      </c>
      <c r="E46" s="553">
        <v>89</v>
      </c>
      <c r="F46" s="262">
        <v>105</v>
      </c>
      <c r="G46" s="262">
        <v>102</v>
      </c>
      <c r="H46" s="262">
        <v>125</v>
      </c>
      <c r="I46" s="557">
        <v>91</v>
      </c>
      <c r="J46" s="261">
        <v>-2</v>
      </c>
      <c r="K46" s="264">
        <v>-2.197802197802198</v>
      </c>
    </row>
    <row r="47" spans="1:11" ht="13.5" customHeight="1" x14ac:dyDescent="0.2">
      <c r="A47" s="257">
        <v>61</v>
      </c>
      <c r="B47" s="258" t="s">
        <v>269</v>
      </c>
      <c r="C47" s="259"/>
      <c r="D47" s="260">
        <v>1.6826923076923077</v>
      </c>
      <c r="E47" s="553">
        <v>28</v>
      </c>
      <c r="F47" s="555">
        <v>28</v>
      </c>
      <c r="G47" s="555">
        <v>24</v>
      </c>
      <c r="H47" s="555">
        <v>30</v>
      </c>
      <c r="I47" s="557">
        <v>21</v>
      </c>
      <c r="J47" s="261">
        <v>7</v>
      </c>
      <c r="K47" s="264">
        <v>33.333333333333336</v>
      </c>
    </row>
    <row r="48" spans="1:11" ht="13.5" customHeight="1" x14ac:dyDescent="0.2">
      <c r="A48" s="257">
        <v>62</v>
      </c>
      <c r="B48" s="258" t="s">
        <v>270</v>
      </c>
      <c r="C48" s="259"/>
      <c r="D48" s="260">
        <v>9.7355769230769234</v>
      </c>
      <c r="E48" s="261">
        <v>162</v>
      </c>
      <c r="F48" s="262">
        <v>195</v>
      </c>
      <c r="G48" s="262">
        <v>140</v>
      </c>
      <c r="H48" s="262">
        <v>134</v>
      </c>
      <c r="I48" s="263">
        <v>152</v>
      </c>
      <c r="J48" s="261">
        <v>10</v>
      </c>
      <c r="K48" s="264">
        <v>6.5789473684210522</v>
      </c>
    </row>
    <row r="49" spans="1:11" ht="13.5" customHeight="1" x14ac:dyDescent="0.2">
      <c r="A49" s="257">
        <v>63</v>
      </c>
      <c r="B49" s="258" t="s">
        <v>271</v>
      </c>
      <c r="C49" s="259"/>
      <c r="D49" s="260">
        <v>1.9831730769230769</v>
      </c>
      <c r="E49" s="553">
        <v>33</v>
      </c>
      <c r="F49" s="555">
        <v>48</v>
      </c>
      <c r="G49" s="555">
        <v>49</v>
      </c>
      <c r="H49" s="555">
        <v>30</v>
      </c>
      <c r="I49" s="557">
        <v>35</v>
      </c>
      <c r="J49" s="261">
        <v>-2</v>
      </c>
      <c r="K49" s="264">
        <v>-5.7142857142857144</v>
      </c>
    </row>
    <row r="50" spans="1:11" ht="13.5" customHeight="1" x14ac:dyDescent="0.2">
      <c r="A50" s="257" t="s">
        <v>272</v>
      </c>
      <c r="B50" s="258" t="s">
        <v>273</v>
      </c>
      <c r="C50" s="259"/>
      <c r="D50" s="260">
        <v>0.30048076923076922</v>
      </c>
      <c r="E50" s="553">
        <v>5</v>
      </c>
      <c r="F50" s="555">
        <v>13</v>
      </c>
      <c r="G50" s="555">
        <v>4</v>
      </c>
      <c r="H50" s="555">
        <v>5</v>
      </c>
      <c r="I50" s="557">
        <v>4</v>
      </c>
      <c r="J50" s="261">
        <v>1</v>
      </c>
      <c r="K50" s="264">
        <v>25</v>
      </c>
    </row>
    <row r="51" spans="1:11" ht="13.5" customHeight="1" x14ac:dyDescent="0.2">
      <c r="A51" s="257" t="s">
        <v>274</v>
      </c>
      <c r="B51" s="258" t="s">
        <v>275</v>
      </c>
      <c r="C51" s="259"/>
      <c r="D51" s="260">
        <v>1.5024038461538463</v>
      </c>
      <c r="E51" s="553">
        <v>25</v>
      </c>
      <c r="F51" s="555">
        <v>33</v>
      </c>
      <c r="G51" s="555">
        <v>42</v>
      </c>
      <c r="H51" s="555">
        <v>22</v>
      </c>
      <c r="I51" s="557">
        <v>30</v>
      </c>
      <c r="J51" s="261">
        <v>-5</v>
      </c>
      <c r="K51" s="264">
        <v>-16.666666666666668</v>
      </c>
    </row>
    <row r="52" spans="1:11" ht="13.5" customHeight="1" x14ac:dyDescent="0.2">
      <c r="A52" s="257">
        <v>71</v>
      </c>
      <c r="B52" s="258" t="s">
        <v>276</v>
      </c>
      <c r="C52" s="259"/>
      <c r="D52" s="260">
        <v>5.2884615384615383</v>
      </c>
      <c r="E52" s="553">
        <v>88</v>
      </c>
      <c r="F52" s="262">
        <v>101</v>
      </c>
      <c r="G52" s="262">
        <v>129</v>
      </c>
      <c r="H52" s="262">
        <v>129</v>
      </c>
      <c r="I52" s="557">
        <v>85</v>
      </c>
      <c r="J52" s="261">
        <v>3</v>
      </c>
      <c r="K52" s="264">
        <v>3.5294117647058822</v>
      </c>
    </row>
    <row r="53" spans="1:11" ht="13.5" customHeight="1" x14ac:dyDescent="0.2">
      <c r="A53" s="257" t="s">
        <v>277</v>
      </c>
      <c r="B53" s="258" t="s">
        <v>278</v>
      </c>
      <c r="C53" s="259"/>
      <c r="D53" s="260">
        <v>1.6826923076923077</v>
      </c>
      <c r="E53" s="553">
        <v>28</v>
      </c>
      <c r="F53" s="555">
        <v>24</v>
      </c>
      <c r="G53" s="555">
        <v>39</v>
      </c>
      <c r="H53" s="555">
        <v>31</v>
      </c>
      <c r="I53" s="557">
        <v>21</v>
      </c>
      <c r="J53" s="261">
        <v>7</v>
      </c>
      <c r="K53" s="264">
        <v>33.333333333333336</v>
      </c>
    </row>
    <row r="54" spans="1:11" ht="13.5" customHeight="1" x14ac:dyDescent="0.2">
      <c r="A54" s="257" t="s">
        <v>279</v>
      </c>
      <c r="B54" s="258" t="s">
        <v>280</v>
      </c>
      <c r="C54" s="259"/>
      <c r="D54" s="260">
        <v>3.2451923076923075</v>
      </c>
      <c r="E54" s="553">
        <v>54</v>
      </c>
      <c r="F54" s="555">
        <v>70</v>
      </c>
      <c r="G54" s="555">
        <v>77</v>
      </c>
      <c r="H54" s="555">
        <v>88</v>
      </c>
      <c r="I54" s="557">
        <v>55</v>
      </c>
      <c r="J54" s="261">
        <v>-1</v>
      </c>
      <c r="K54" s="264">
        <v>-1.8181818181818181</v>
      </c>
    </row>
    <row r="55" spans="1:11" ht="13.5" customHeight="1" x14ac:dyDescent="0.2">
      <c r="A55" s="257">
        <v>72</v>
      </c>
      <c r="B55" s="258" t="s">
        <v>281</v>
      </c>
      <c r="C55" s="259"/>
      <c r="D55" s="260">
        <v>1.0216346153846154</v>
      </c>
      <c r="E55" s="553">
        <v>17</v>
      </c>
      <c r="F55" s="555">
        <v>28</v>
      </c>
      <c r="G55" s="555">
        <v>27</v>
      </c>
      <c r="H55" s="555">
        <v>23</v>
      </c>
      <c r="I55" s="557">
        <v>20</v>
      </c>
      <c r="J55" s="261">
        <v>-3</v>
      </c>
      <c r="K55" s="264">
        <v>-15</v>
      </c>
    </row>
    <row r="56" spans="1:11" ht="13.5" customHeight="1" x14ac:dyDescent="0.2">
      <c r="A56" s="257" t="s">
        <v>282</v>
      </c>
      <c r="B56" s="258" t="s">
        <v>283</v>
      </c>
      <c r="C56" s="259"/>
      <c r="D56" s="260">
        <v>0.42067307692307693</v>
      </c>
      <c r="E56" s="553">
        <v>7</v>
      </c>
      <c r="F56" s="555">
        <v>15</v>
      </c>
      <c r="G56" s="555">
        <v>6</v>
      </c>
      <c r="H56" s="262" t="s">
        <v>546</v>
      </c>
      <c r="I56" s="557">
        <v>10</v>
      </c>
      <c r="J56" s="261">
        <v>-3</v>
      </c>
      <c r="K56" s="264">
        <v>-30</v>
      </c>
    </row>
    <row r="57" spans="1:11" ht="13.5" customHeight="1" x14ac:dyDescent="0.2">
      <c r="A57" s="257" t="s">
        <v>284</v>
      </c>
      <c r="B57" s="258" t="s">
        <v>285</v>
      </c>
      <c r="C57" s="259"/>
      <c r="D57" s="260">
        <v>0.42067307692307693</v>
      </c>
      <c r="E57" s="553">
        <v>7</v>
      </c>
      <c r="F57" s="555">
        <v>9</v>
      </c>
      <c r="G57" s="555">
        <v>15</v>
      </c>
      <c r="H57" s="555">
        <v>12</v>
      </c>
      <c r="I57" s="263" t="s">
        <v>546</v>
      </c>
      <c r="J57" s="261" t="s">
        <v>546</v>
      </c>
      <c r="K57" s="264" t="s">
        <v>546</v>
      </c>
    </row>
    <row r="58" spans="1:11" ht="13.5" customHeight="1" x14ac:dyDescent="0.2">
      <c r="A58" s="257">
        <v>73</v>
      </c>
      <c r="B58" s="258" t="s">
        <v>286</v>
      </c>
      <c r="C58" s="259"/>
      <c r="D58" s="260">
        <v>1.2019230769230769</v>
      </c>
      <c r="E58" s="553">
        <v>20</v>
      </c>
      <c r="F58" s="555">
        <v>32</v>
      </c>
      <c r="G58" s="555">
        <v>19</v>
      </c>
      <c r="H58" s="555">
        <v>25</v>
      </c>
      <c r="I58" s="557">
        <v>30</v>
      </c>
      <c r="J58" s="261">
        <v>-10</v>
      </c>
      <c r="K58" s="264">
        <v>-33.333333333333336</v>
      </c>
    </row>
    <row r="59" spans="1:11" ht="13.5" customHeight="1" x14ac:dyDescent="0.2">
      <c r="A59" s="257" t="s">
        <v>287</v>
      </c>
      <c r="B59" s="258" t="s">
        <v>288</v>
      </c>
      <c r="C59" s="259"/>
      <c r="D59" s="260">
        <v>1.0817307692307692</v>
      </c>
      <c r="E59" s="553">
        <v>18</v>
      </c>
      <c r="F59" s="555">
        <v>29</v>
      </c>
      <c r="G59" s="555">
        <v>17</v>
      </c>
      <c r="H59" s="555">
        <v>23</v>
      </c>
      <c r="I59" s="557">
        <v>22</v>
      </c>
      <c r="J59" s="261">
        <v>-4</v>
      </c>
      <c r="K59" s="264">
        <v>-18.181818181818183</v>
      </c>
    </row>
    <row r="60" spans="1:11" ht="13.5" customHeight="1" x14ac:dyDescent="0.2">
      <c r="A60" s="257">
        <v>81</v>
      </c>
      <c r="B60" s="258" t="s">
        <v>289</v>
      </c>
      <c r="C60" s="259"/>
      <c r="D60" s="260">
        <v>7.2115384615384617</v>
      </c>
      <c r="E60" s="261">
        <v>120</v>
      </c>
      <c r="F60" s="262">
        <v>163</v>
      </c>
      <c r="G60" s="555">
        <v>86</v>
      </c>
      <c r="H60" s="262">
        <v>128</v>
      </c>
      <c r="I60" s="557">
        <v>86</v>
      </c>
      <c r="J60" s="261">
        <v>34</v>
      </c>
      <c r="K60" s="264">
        <v>39.534883720930232</v>
      </c>
    </row>
    <row r="61" spans="1:11" ht="13.5" customHeight="1" x14ac:dyDescent="0.2">
      <c r="A61" s="257" t="s">
        <v>290</v>
      </c>
      <c r="B61" s="258" t="s">
        <v>291</v>
      </c>
      <c r="C61" s="259"/>
      <c r="D61" s="260">
        <v>1.0817307692307692</v>
      </c>
      <c r="E61" s="553">
        <v>18</v>
      </c>
      <c r="F61" s="555">
        <v>18</v>
      </c>
      <c r="G61" s="555">
        <v>14</v>
      </c>
      <c r="H61" s="555">
        <v>34</v>
      </c>
      <c r="I61" s="557">
        <v>17</v>
      </c>
      <c r="J61" s="261">
        <v>1</v>
      </c>
      <c r="K61" s="264">
        <v>5.882352941176471</v>
      </c>
    </row>
    <row r="62" spans="1:11" ht="13.5" customHeight="1" x14ac:dyDescent="0.2">
      <c r="A62" s="257" t="s">
        <v>292</v>
      </c>
      <c r="B62" s="258" t="s">
        <v>363</v>
      </c>
      <c r="C62" s="259"/>
      <c r="D62" s="260">
        <v>4.146634615384615</v>
      </c>
      <c r="E62" s="553">
        <v>69</v>
      </c>
      <c r="F62" s="262">
        <v>111</v>
      </c>
      <c r="G62" s="555">
        <v>38</v>
      </c>
      <c r="H62" s="555">
        <v>48</v>
      </c>
      <c r="I62" s="557">
        <v>46</v>
      </c>
      <c r="J62" s="261">
        <v>23</v>
      </c>
      <c r="K62" s="264">
        <v>50</v>
      </c>
    </row>
    <row r="63" spans="1:11" ht="13.5" customHeight="1" x14ac:dyDescent="0.2">
      <c r="A63" s="257" t="s">
        <v>294</v>
      </c>
      <c r="B63" s="258" t="s">
        <v>295</v>
      </c>
      <c r="C63" s="259"/>
      <c r="D63" s="260">
        <v>0.36057692307692307</v>
      </c>
      <c r="E63" s="553">
        <v>6</v>
      </c>
      <c r="F63" s="555">
        <v>12</v>
      </c>
      <c r="G63" s="555">
        <v>10</v>
      </c>
      <c r="H63" s="555">
        <v>12</v>
      </c>
      <c r="I63" s="557">
        <v>9</v>
      </c>
      <c r="J63" s="261">
        <v>-3</v>
      </c>
      <c r="K63" s="264">
        <v>-33.333333333333336</v>
      </c>
    </row>
    <row r="64" spans="1:11" ht="13.5" customHeight="1" x14ac:dyDescent="0.2">
      <c r="A64" s="257" t="s">
        <v>296</v>
      </c>
      <c r="B64" s="258" t="s">
        <v>297</v>
      </c>
      <c r="C64" s="259"/>
      <c r="D64" s="260">
        <v>0.66105769230769229</v>
      </c>
      <c r="E64" s="553">
        <v>11</v>
      </c>
      <c r="F64" s="555">
        <v>8</v>
      </c>
      <c r="G64" s="555">
        <v>14</v>
      </c>
      <c r="H64" s="555">
        <v>11</v>
      </c>
      <c r="I64" s="557">
        <v>9</v>
      </c>
      <c r="J64" s="261">
        <v>2</v>
      </c>
      <c r="K64" s="264">
        <v>22.222222222222221</v>
      </c>
    </row>
    <row r="65" spans="1:11" ht="13.5" customHeight="1" x14ac:dyDescent="0.2">
      <c r="A65" s="257">
        <v>82</v>
      </c>
      <c r="B65" s="258" t="s">
        <v>298</v>
      </c>
      <c r="C65" s="259"/>
      <c r="D65" s="260">
        <v>4.447115384615385</v>
      </c>
      <c r="E65" s="553">
        <v>74</v>
      </c>
      <c r="F65" s="262">
        <v>122</v>
      </c>
      <c r="G65" s="555">
        <v>58</v>
      </c>
      <c r="H65" s="262">
        <v>100</v>
      </c>
      <c r="I65" s="557">
        <v>62</v>
      </c>
      <c r="J65" s="261">
        <v>12</v>
      </c>
      <c r="K65" s="264">
        <v>19.35483870967742</v>
      </c>
    </row>
    <row r="66" spans="1:11" ht="13.5" customHeight="1" x14ac:dyDescent="0.2">
      <c r="A66" s="257" t="s">
        <v>299</v>
      </c>
      <c r="B66" s="258" t="s">
        <v>549</v>
      </c>
      <c r="C66" s="259"/>
      <c r="D66" s="260">
        <v>4.0264423076923075</v>
      </c>
      <c r="E66" s="553">
        <v>67</v>
      </c>
      <c r="F66" s="262">
        <v>107</v>
      </c>
      <c r="G66" s="555">
        <v>29</v>
      </c>
      <c r="H66" s="555">
        <v>76</v>
      </c>
      <c r="I66" s="557">
        <v>43</v>
      </c>
      <c r="J66" s="261">
        <v>24</v>
      </c>
      <c r="K66" s="264">
        <v>55.813953488372093</v>
      </c>
    </row>
    <row r="67" spans="1:11" ht="13.5" customHeight="1" x14ac:dyDescent="0.2">
      <c r="A67" s="257" t="s">
        <v>300</v>
      </c>
      <c r="B67" s="258" t="s">
        <v>301</v>
      </c>
      <c r="C67" s="259"/>
      <c r="D67" s="260" t="s">
        <v>546</v>
      </c>
      <c r="E67" s="261" t="s">
        <v>546</v>
      </c>
      <c r="F67" s="555">
        <v>10</v>
      </c>
      <c r="G67" s="555">
        <v>4</v>
      </c>
      <c r="H67" s="555">
        <v>16</v>
      </c>
      <c r="I67" s="557">
        <v>11</v>
      </c>
      <c r="J67" s="261" t="s">
        <v>546</v>
      </c>
      <c r="K67" s="264" t="s">
        <v>546</v>
      </c>
    </row>
    <row r="68" spans="1:11" ht="13.5" customHeight="1" x14ac:dyDescent="0.2">
      <c r="A68" s="257">
        <v>83</v>
      </c>
      <c r="B68" s="258" t="s">
        <v>302</v>
      </c>
      <c r="C68" s="259"/>
      <c r="D68" s="260">
        <v>4.6274038461538458</v>
      </c>
      <c r="E68" s="553">
        <v>77</v>
      </c>
      <c r="F68" s="262">
        <v>130</v>
      </c>
      <c r="G68" s="555">
        <v>90</v>
      </c>
      <c r="H68" s="555">
        <v>72</v>
      </c>
      <c r="I68" s="263">
        <v>112</v>
      </c>
      <c r="J68" s="261">
        <v>-35</v>
      </c>
      <c r="K68" s="264">
        <v>-31.25</v>
      </c>
    </row>
    <row r="69" spans="1:11" ht="13.5" customHeight="1" x14ac:dyDescent="0.2">
      <c r="A69" s="257" t="s">
        <v>303</v>
      </c>
      <c r="B69" s="258" t="s">
        <v>304</v>
      </c>
      <c r="C69" s="259"/>
      <c r="D69" s="260">
        <v>3.8461538461538463</v>
      </c>
      <c r="E69" s="553">
        <v>64</v>
      </c>
      <c r="F69" s="262">
        <v>119</v>
      </c>
      <c r="G69" s="555">
        <v>79</v>
      </c>
      <c r="H69" s="555">
        <v>60</v>
      </c>
      <c r="I69" s="557">
        <v>93</v>
      </c>
      <c r="J69" s="261">
        <v>-29</v>
      </c>
      <c r="K69" s="264">
        <v>-31.182795698924732</v>
      </c>
    </row>
    <row r="70" spans="1:11" ht="13.5" customHeight="1" x14ac:dyDescent="0.2">
      <c r="A70" s="257"/>
      <c r="B70" s="258" t="s">
        <v>305</v>
      </c>
      <c r="C70" s="259"/>
      <c r="D70" s="260">
        <v>2.2235576923076925</v>
      </c>
      <c r="E70" s="553">
        <v>37</v>
      </c>
      <c r="F70" s="555">
        <v>89</v>
      </c>
      <c r="G70" s="555">
        <v>48</v>
      </c>
      <c r="H70" s="555">
        <v>38</v>
      </c>
      <c r="I70" s="557">
        <v>73</v>
      </c>
      <c r="J70" s="261">
        <v>-36</v>
      </c>
      <c r="K70" s="264">
        <v>-49.315068493150683</v>
      </c>
    </row>
    <row r="71" spans="1:11" ht="13.5" customHeight="1" x14ac:dyDescent="0.2">
      <c r="A71" s="257">
        <v>84</v>
      </c>
      <c r="B71" s="258" t="s">
        <v>306</v>
      </c>
      <c r="C71" s="259"/>
      <c r="D71" s="260">
        <v>1.4423076923076923</v>
      </c>
      <c r="E71" s="553">
        <v>24</v>
      </c>
      <c r="F71" s="555">
        <v>37</v>
      </c>
      <c r="G71" s="555">
        <v>36</v>
      </c>
      <c r="H71" s="555">
        <v>26</v>
      </c>
      <c r="I71" s="557">
        <v>19</v>
      </c>
      <c r="J71" s="261">
        <v>5</v>
      </c>
      <c r="K71" s="264">
        <v>26.315789473684209</v>
      </c>
    </row>
    <row r="72" spans="1:11" ht="13.5" customHeight="1" x14ac:dyDescent="0.2">
      <c r="A72" s="257" t="s">
        <v>307</v>
      </c>
      <c r="B72" s="258" t="s">
        <v>308</v>
      </c>
      <c r="C72" s="259"/>
      <c r="D72" s="260">
        <v>0.84134615384615385</v>
      </c>
      <c r="E72" s="553">
        <v>14</v>
      </c>
      <c r="F72" s="555">
        <v>19</v>
      </c>
      <c r="G72" s="555">
        <v>25</v>
      </c>
      <c r="H72" s="555">
        <v>14</v>
      </c>
      <c r="I72" s="557">
        <v>13</v>
      </c>
      <c r="J72" s="261">
        <v>1</v>
      </c>
      <c r="K72" s="264">
        <v>7.6923076923076925</v>
      </c>
    </row>
    <row r="73" spans="1:11" ht="13.5" customHeight="1" x14ac:dyDescent="0.2">
      <c r="A73" s="257" t="s">
        <v>309</v>
      </c>
      <c r="B73" s="258" t="s">
        <v>310</v>
      </c>
      <c r="C73" s="259"/>
      <c r="D73" s="260" t="s">
        <v>546</v>
      </c>
      <c r="E73" s="261" t="s">
        <v>546</v>
      </c>
      <c r="F73" s="555">
        <v>6</v>
      </c>
      <c r="G73" s="555">
        <v>4</v>
      </c>
      <c r="H73" s="555">
        <v>3</v>
      </c>
      <c r="I73" s="263" t="s">
        <v>546</v>
      </c>
      <c r="J73" s="261" t="s">
        <v>546</v>
      </c>
      <c r="K73" s="264" t="s">
        <v>546</v>
      </c>
    </row>
    <row r="74" spans="1:11" s="87" customFormat="1" ht="13.5" customHeight="1" x14ac:dyDescent="0.2">
      <c r="A74" s="257" t="s">
        <v>311</v>
      </c>
      <c r="B74" s="258" t="s">
        <v>312</v>
      </c>
      <c r="C74" s="259"/>
      <c r="D74" s="260">
        <v>0</v>
      </c>
      <c r="E74" s="261">
        <v>0</v>
      </c>
      <c r="F74" s="262">
        <v>0</v>
      </c>
      <c r="G74" s="262" t="s">
        <v>546</v>
      </c>
      <c r="H74" s="262">
        <v>0</v>
      </c>
      <c r="I74" s="263">
        <v>0</v>
      </c>
      <c r="J74" s="261">
        <v>0</v>
      </c>
      <c r="K74" s="264">
        <v>0</v>
      </c>
    </row>
    <row r="75" spans="1:11" s="114" customFormat="1" ht="13.5" customHeight="1" x14ac:dyDescent="0.15">
      <c r="A75" s="257">
        <v>91</v>
      </c>
      <c r="B75" s="258" t="s">
        <v>313</v>
      </c>
      <c r="C75" s="259"/>
      <c r="D75" s="260" t="s">
        <v>546</v>
      </c>
      <c r="E75" s="261" t="s">
        <v>546</v>
      </c>
      <c r="F75" s="262">
        <v>0</v>
      </c>
      <c r="G75" s="262" t="s">
        <v>546</v>
      </c>
      <c r="H75" s="262" t="s">
        <v>546</v>
      </c>
      <c r="I75" s="557">
        <v>3</v>
      </c>
      <c r="J75" s="261" t="s">
        <v>546</v>
      </c>
      <c r="K75" s="264" t="s">
        <v>546</v>
      </c>
    </row>
    <row r="76" spans="1:11" s="114" customFormat="1" ht="13.5" customHeight="1" x14ac:dyDescent="0.15">
      <c r="A76" s="257">
        <v>92</v>
      </c>
      <c r="B76" s="258" t="s">
        <v>314</v>
      </c>
      <c r="C76" s="259"/>
      <c r="D76" s="260">
        <v>0.72115384615384615</v>
      </c>
      <c r="E76" s="553">
        <v>12</v>
      </c>
      <c r="F76" s="555">
        <v>29</v>
      </c>
      <c r="G76" s="555">
        <v>29</v>
      </c>
      <c r="H76" s="555">
        <v>26</v>
      </c>
      <c r="I76" s="557">
        <v>23</v>
      </c>
      <c r="J76" s="261">
        <v>-11</v>
      </c>
      <c r="K76" s="264">
        <v>-47.826086956521742</v>
      </c>
    </row>
    <row r="77" spans="1:11" s="87" customFormat="1" ht="13.5" customHeight="1" x14ac:dyDescent="0.2">
      <c r="A77" s="257">
        <v>93</v>
      </c>
      <c r="B77" s="258" t="s">
        <v>315</v>
      </c>
      <c r="C77" s="259"/>
      <c r="D77" s="260" t="s">
        <v>546</v>
      </c>
      <c r="E77" s="261" t="s">
        <v>546</v>
      </c>
      <c r="F77" s="262" t="s">
        <v>546</v>
      </c>
      <c r="G77" s="262">
        <v>0</v>
      </c>
      <c r="H77" s="262" t="s">
        <v>546</v>
      </c>
      <c r="I77" s="263">
        <v>0</v>
      </c>
      <c r="J77" s="261" t="s">
        <v>546</v>
      </c>
      <c r="K77" s="264" t="s">
        <v>546</v>
      </c>
    </row>
    <row r="78" spans="1:11" s="347" customFormat="1" ht="13.5" customHeight="1" x14ac:dyDescent="0.2">
      <c r="A78" s="257">
        <v>94</v>
      </c>
      <c r="B78" s="258" t="s">
        <v>316</v>
      </c>
      <c r="C78" s="259"/>
      <c r="D78" s="260">
        <v>0.18028846153846154</v>
      </c>
      <c r="E78" s="553">
        <v>3</v>
      </c>
      <c r="F78" s="555">
        <v>3</v>
      </c>
      <c r="G78" s="555">
        <v>4</v>
      </c>
      <c r="H78" s="555">
        <v>4</v>
      </c>
      <c r="I78" s="557">
        <v>29</v>
      </c>
      <c r="J78" s="261">
        <v>-26</v>
      </c>
      <c r="K78" s="264">
        <v>-89.65517241379311</v>
      </c>
    </row>
    <row r="79" spans="1:11" s="87" customFormat="1" ht="13.5" customHeight="1" x14ac:dyDescent="0.2">
      <c r="A79" s="271" t="s">
        <v>317</v>
      </c>
      <c r="B79" s="272" t="s">
        <v>318</v>
      </c>
      <c r="C79" s="273"/>
      <c r="D79" s="274" t="s">
        <v>546</v>
      </c>
      <c r="E79" s="275" t="s">
        <v>546</v>
      </c>
      <c r="F79" s="556">
        <v>12</v>
      </c>
      <c r="G79" s="556">
        <v>4</v>
      </c>
      <c r="H79" s="556">
        <v>4</v>
      </c>
      <c r="I79" s="558">
        <v>3</v>
      </c>
      <c r="J79" s="275" t="s">
        <v>546</v>
      </c>
      <c r="K79" s="552" t="s">
        <v>546</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 customHeight="1" x14ac:dyDescent="0.2">
      <c r="A82" s="117" t="s">
        <v>364</v>
      </c>
      <c r="B82" s="117"/>
      <c r="C82" s="117"/>
      <c r="D82" s="117"/>
      <c r="E82" s="117"/>
      <c r="F82" s="117"/>
      <c r="G82" s="117"/>
      <c r="H82" s="117"/>
      <c r="I82" s="117"/>
      <c r="J82" s="117"/>
      <c r="K82" s="117"/>
    </row>
    <row r="83" spans="1:11" ht="21" customHeight="1" x14ac:dyDescent="0.2">
      <c r="A83" s="383" t="s">
        <v>372</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7" t="s">
        <v>366</v>
      </c>
      <c r="B85" s="117"/>
      <c r="C85" s="117"/>
      <c r="D85" s="117"/>
      <c r="E85" s="117"/>
      <c r="F85" s="117"/>
      <c r="G85" s="117"/>
      <c r="H85" s="117"/>
      <c r="I85" s="117"/>
      <c r="J85" s="117"/>
      <c r="K85" s="11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9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BF530-B3E2-47D6-80BE-C0157B122BF2}">
  <sheetPr codeName="Tabelle38"/>
  <dimension ref="A1:N200"/>
  <sheetViews>
    <sheetView showGridLines="0" zoomScaleNormal="100" workbookViewId="0"/>
  </sheetViews>
  <sheetFormatPr baseColWidth="10" defaultColWidth="8.85546875" defaultRowHeight="15.95" customHeight="1" x14ac:dyDescent="0.2"/>
  <cols>
    <col min="1" max="1" width="16.85546875" style="54" customWidth="1"/>
    <col min="2" max="2" width="9.7109375" style="88" customWidth="1"/>
    <col min="3" max="9" width="9.7109375" style="121" customWidth="1"/>
    <col min="10" max="10" width="9.7109375" style="122" customWidth="1"/>
    <col min="11" max="11" width="9.7109375" style="54" customWidth="1"/>
    <col min="12" max="12" width="9.7109375" style="121" customWidth="1"/>
    <col min="13" max="13" width="9.7109375" style="54" customWidth="1"/>
    <col min="14" max="16384" width="8.85546875" style="54"/>
  </cols>
  <sheetData>
    <row r="1" spans="1:13" customFormat="1" ht="36.75" customHeight="1" x14ac:dyDescent="0.2">
      <c r="A1" s="34" t="s">
        <v>61</v>
      </c>
      <c r="B1" s="34"/>
      <c r="C1" s="34"/>
      <c r="D1" s="34"/>
      <c r="E1" s="34"/>
      <c r="F1" s="34"/>
      <c r="G1" s="34"/>
      <c r="H1" s="34"/>
      <c r="I1" s="34"/>
      <c r="J1" s="34"/>
      <c r="K1" s="13"/>
      <c r="L1" s="34"/>
      <c r="M1" s="35" t="s">
        <v>38</v>
      </c>
    </row>
    <row r="2" spans="1:13" customFormat="1" ht="11.25" customHeight="1" x14ac:dyDescent="0.2">
      <c r="A2" s="37"/>
      <c r="B2" s="37"/>
      <c r="C2" s="37"/>
      <c r="D2" s="37"/>
      <c r="E2" s="37"/>
      <c r="F2" s="37"/>
      <c r="G2" s="37"/>
      <c r="H2" s="37"/>
      <c r="I2" s="37"/>
      <c r="J2" s="37"/>
      <c r="K2" s="37"/>
      <c r="L2" s="37"/>
      <c r="M2" s="37"/>
    </row>
    <row r="3" spans="1:13" s="40" customFormat="1" ht="24.95" customHeight="1" x14ac:dyDescent="0.2">
      <c r="A3" s="38" t="s">
        <v>373</v>
      </c>
      <c r="B3" s="39"/>
      <c r="C3" s="39"/>
      <c r="D3" s="39"/>
      <c r="E3" s="39"/>
      <c r="F3" s="39"/>
      <c r="G3" s="39"/>
      <c r="H3" s="39"/>
      <c r="I3" s="39"/>
      <c r="J3" s="39"/>
      <c r="K3" s="39"/>
    </row>
    <row r="4" spans="1:13" s="40" customFormat="1" ht="12" customHeight="1" x14ac:dyDescent="0.2">
      <c r="A4" s="87" t="s">
        <v>374</v>
      </c>
      <c r="B4" s="258"/>
      <c r="C4" s="258"/>
      <c r="D4" s="258"/>
      <c r="E4" s="258"/>
      <c r="F4" s="258"/>
      <c r="G4" s="258"/>
      <c r="H4" s="258"/>
      <c r="I4" s="258"/>
      <c r="J4" s="258"/>
      <c r="K4" s="258"/>
      <c r="L4" s="258"/>
      <c r="M4" s="258"/>
    </row>
    <row r="5" spans="1:13" s="40" customFormat="1" ht="12" customHeight="1" x14ac:dyDescent="0.2">
      <c r="A5" s="389" t="s">
        <v>375</v>
      </c>
      <c r="B5" s="389"/>
      <c r="C5" s="390"/>
      <c r="D5" s="390"/>
      <c r="E5" s="390"/>
      <c r="F5" s="391"/>
      <c r="G5" s="391"/>
      <c r="H5" s="391"/>
      <c r="I5" s="391"/>
      <c r="J5" s="391"/>
      <c r="K5" s="391"/>
      <c r="L5" s="391"/>
      <c r="M5" s="391"/>
    </row>
    <row r="6" spans="1:13" s="40" customFormat="1" ht="16.5" customHeight="1" x14ac:dyDescent="0.2">
      <c r="A6" s="392" t="s">
        <v>376</v>
      </c>
      <c r="B6" s="392"/>
      <c r="C6" s="392"/>
      <c r="D6" s="392"/>
      <c r="E6" s="392"/>
      <c r="F6" s="392"/>
      <c r="G6" s="392"/>
      <c r="H6" s="392"/>
      <c r="I6" s="392"/>
      <c r="J6" s="392"/>
      <c r="K6" s="392"/>
      <c r="L6" s="392"/>
      <c r="M6" s="392"/>
    </row>
    <row r="7" spans="1:13" customFormat="1" ht="33.950000000000003" customHeight="1" x14ac:dyDescent="0.2">
      <c r="A7" s="48" t="s">
        <v>377</v>
      </c>
      <c r="B7" s="393" t="s">
        <v>378</v>
      </c>
      <c r="C7" s="393"/>
      <c r="D7" s="393"/>
      <c r="E7" s="393"/>
      <c r="F7" s="393"/>
      <c r="G7" s="393"/>
      <c r="H7" s="394"/>
      <c r="I7" s="393" t="s">
        <v>379</v>
      </c>
      <c r="J7" s="393"/>
      <c r="K7" s="394"/>
      <c r="L7" s="395" t="s">
        <v>380</v>
      </c>
      <c r="M7" s="396"/>
    </row>
    <row r="8" spans="1:13" ht="23.85" customHeight="1" x14ac:dyDescent="0.2">
      <c r="A8" s="57"/>
      <c r="B8" s="397" t="s">
        <v>96</v>
      </c>
      <c r="C8" s="398" t="s">
        <v>98</v>
      </c>
      <c r="D8" s="398" t="s">
        <v>99</v>
      </c>
      <c r="E8" s="398" t="s">
        <v>381</v>
      </c>
      <c r="F8" s="398" t="s">
        <v>382</v>
      </c>
      <c r="G8" s="398" t="s">
        <v>100</v>
      </c>
      <c r="H8" s="399" t="s">
        <v>383</v>
      </c>
      <c r="I8" s="397" t="s">
        <v>96</v>
      </c>
      <c r="J8" s="397" t="s">
        <v>384</v>
      </c>
      <c r="K8" s="400" t="s">
        <v>385</v>
      </c>
      <c r="L8" s="401" t="s">
        <v>386</v>
      </c>
      <c r="M8" s="402" t="s">
        <v>387</v>
      </c>
    </row>
    <row r="9" spans="1:13" ht="12" customHeight="1" x14ac:dyDescent="0.2">
      <c r="A9" s="66"/>
      <c r="B9" s="67">
        <v>1</v>
      </c>
      <c r="C9" s="67">
        <v>2</v>
      </c>
      <c r="D9" s="67">
        <v>3</v>
      </c>
      <c r="E9" s="67">
        <v>4</v>
      </c>
      <c r="F9" s="67">
        <v>5</v>
      </c>
      <c r="G9" s="67">
        <v>6</v>
      </c>
      <c r="H9" s="67">
        <v>7</v>
      </c>
      <c r="I9" s="67">
        <v>8</v>
      </c>
      <c r="J9" s="67">
        <v>9</v>
      </c>
      <c r="K9" s="403">
        <v>10</v>
      </c>
      <c r="L9" s="404">
        <v>11</v>
      </c>
      <c r="M9" s="404">
        <v>12</v>
      </c>
    </row>
    <row r="10" spans="1:13" ht="11.1" customHeight="1" x14ac:dyDescent="0.2">
      <c r="A10" s="405" t="s">
        <v>388</v>
      </c>
      <c r="B10" s="81">
        <v>27212</v>
      </c>
      <c r="C10" s="80">
        <v>13710</v>
      </c>
      <c r="D10" s="80">
        <v>13502</v>
      </c>
      <c r="E10" s="80">
        <v>19704</v>
      </c>
      <c r="F10" s="80">
        <v>7500</v>
      </c>
      <c r="G10" s="80">
        <v>2062</v>
      </c>
      <c r="H10" s="80">
        <v>10930</v>
      </c>
      <c r="I10" s="81">
        <v>4505</v>
      </c>
      <c r="J10" s="80">
        <v>3238</v>
      </c>
      <c r="K10" s="80">
        <v>1267</v>
      </c>
      <c r="L10" s="406">
        <v>1359</v>
      </c>
      <c r="M10" s="407">
        <v>1980</v>
      </c>
    </row>
    <row r="11" spans="1:13" ht="15" customHeight="1" x14ac:dyDescent="0.2">
      <c r="A11" s="405" t="s">
        <v>389</v>
      </c>
      <c r="B11" s="81">
        <v>27163</v>
      </c>
      <c r="C11" s="80">
        <v>13693</v>
      </c>
      <c r="D11" s="80">
        <v>13470</v>
      </c>
      <c r="E11" s="80">
        <v>19656</v>
      </c>
      <c r="F11" s="80">
        <v>7501</v>
      </c>
      <c r="G11" s="80">
        <v>1983</v>
      </c>
      <c r="H11" s="80">
        <v>11017</v>
      </c>
      <c r="I11" s="81">
        <v>4436</v>
      </c>
      <c r="J11" s="80">
        <v>3218</v>
      </c>
      <c r="K11" s="80">
        <v>1218</v>
      </c>
      <c r="L11" s="406">
        <v>1941</v>
      </c>
      <c r="M11" s="407">
        <v>1983</v>
      </c>
    </row>
    <row r="12" spans="1:13" ht="11.1" customHeight="1" x14ac:dyDescent="0.2">
      <c r="A12" s="405" t="s">
        <v>390</v>
      </c>
      <c r="B12" s="81">
        <v>27346</v>
      </c>
      <c r="C12" s="80">
        <v>13898</v>
      </c>
      <c r="D12" s="80">
        <v>13448</v>
      </c>
      <c r="E12" s="80">
        <v>19724</v>
      </c>
      <c r="F12" s="80">
        <v>7621</v>
      </c>
      <c r="G12" s="80">
        <v>1938</v>
      </c>
      <c r="H12" s="80">
        <v>11193</v>
      </c>
      <c r="I12" s="81">
        <v>4501</v>
      </c>
      <c r="J12" s="80">
        <v>3228</v>
      </c>
      <c r="K12" s="80">
        <v>1273</v>
      </c>
      <c r="L12" s="406">
        <v>1776</v>
      </c>
      <c r="M12" s="407">
        <v>1584</v>
      </c>
    </row>
    <row r="13" spans="1:13" ht="11.1" customHeight="1" x14ac:dyDescent="0.2">
      <c r="A13" s="405" t="s">
        <v>391</v>
      </c>
      <c r="B13" s="81">
        <v>27757</v>
      </c>
      <c r="C13" s="80">
        <v>14105</v>
      </c>
      <c r="D13" s="80">
        <v>13652</v>
      </c>
      <c r="E13" s="80">
        <v>19920</v>
      </c>
      <c r="F13" s="80">
        <v>7836</v>
      </c>
      <c r="G13" s="80">
        <v>2201</v>
      </c>
      <c r="H13" s="80">
        <v>11349</v>
      </c>
      <c r="I13" s="81">
        <v>5013</v>
      </c>
      <c r="J13" s="80">
        <v>3502</v>
      </c>
      <c r="K13" s="80">
        <v>1511</v>
      </c>
      <c r="L13" s="406">
        <v>2478</v>
      </c>
      <c r="M13" s="407">
        <v>2219</v>
      </c>
    </row>
    <row r="14" spans="1:13" ht="11.1" customHeight="1" x14ac:dyDescent="0.2">
      <c r="A14" s="405" t="s">
        <v>392</v>
      </c>
      <c r="B14" s="81">
        <v>27248</v>
      </c>
      <c r="C14" s="80">
        <v>13752</v>
      </c>
      <c r="D14" s="80">
        <v>13496</v>
      </c>
      <c r="E14" s="80">
        <v>19459</v>
      </c>
      <c r="F14" s="80">
        <v>7788</v>
      </c>
      <c r="G14" s="80">
        <v>2115</v>
      </c>
      <c r="H14" s="80">
        <v>11242</v>
      </c>
      <c r="I14" s="81">
        <v>4952</v>
      </c>
      <c r="J14" s="80">
        <v>3479</v>
      </c>
      <c r="K14" s="80">
        <v>1473</v>
      </c>
      <c r="L14" s="406">
        <v>1375</v>
      </c>
      <c r="M14" s="407">
        <v>1960</v>
      </c>
    </row>
    <row r="15" spans="1:13" ht="15" customHeight="1" x14ac:dyDescent="0.2">
      <c r="A15" s="405" t="s">
        <v>393</v>
      </c>
      <c r="B15" s="81">
        <v>27261</v>
      </c>
      <c r="C15" s="80">
        <v>13818</v>
      </c>
      <c r="D15" s="80">
        <v>13443</v>
      </c>
      <c r="E15" s="80">
        <v>19302</v>
      </c>
      <c r="F15" s="80">
        <v>7959</v>
      </c>
      <c r="G15" s="80">
        <v>2076</v>
      </c>
      <c r="H15" s="80">
        <v>11286</v>
      </c>
      <c r="I15" s="81">
        <v>4796</v>
      </c>
      <c r="J15" s="80">
        <v>3392</v>
      </c>
      <c r="K15" s="80">
        <v>1404</v>
      </c>
      <c r="L15" s="406">
        <v>2042</v>
      </c>
      <c r="M15" s="407">
        <v>2107</v>
      </c>
    </row>
    <row r="16" spans="1:13" ht="11.1" customHeight="1" x14ac:dyDescent="0.2">
      <c r="A16" s="405" t="s">
        <v>390</v>
      </c>
      <c r="B16" s="81">
        <v>27258</v>
      </c>
      <c r="C16" s="80">
        <v>13880</v>
      </c>
      <c r="D16" s="80">
        <v>13378</v>
      </c>
      <c r="E16" s="80">
        <v>19216</v>
      </c>
      <c r="F16" s="80">
        <v>8042</v>
      </c>
      <c r="G16" s="80">
        <v>1968</v>
      </c>
      <c r="H16" s="80">
        <v>11436</v>
      </c>
      <c r="I16" s="81">
        <v>4940</v>
      </c>
      <c r="J16" s="80">
        <v>3476</v>
      </c>
      <c r="K16" s="80">
        <v>1464</v>
      </c>
      <c r="L16" s="406">
        <v>1715</v>
      </c>
      <c r="M16" s="407">
        <v>1659</v>
      </c>
    </row>
    <row r="17" spans="1:13" ht="11.1" customHeight="1" x14ac:dyDescent="0.2">
      <c r="A17" s="405" t="s">
        <v>391</v>
      </c>
      <c r="B17" s="81">
        <v>27410</v>
      </c>
      <c r="C17" s="80">
        <v>13997</v>
      </c>
      <c r="D17" s="80">
        <v>13413</v>
      </c>
      <c r="E17" s="80">
        <v>19270</v>
      </c>
      <c r="F17" s="80">
        <v>8140</v>
      </c>
      <c r="G17" s="80">
        <v>2192</v>
      </c>
      <c r="H17" s="80">
        <v>11430</v>
      </c>
      <c r="I17" s="81">
        <v>4911</v>
      </c>
      <c r="J17" s="80">
        <v>3408</v>
      </c>
      <c r="K17" s="80">
        <v>1503</v>
      </c>
      <c r="L17" s="406">
        <v>2502</v>
      </c>
      <c r="M17" s="407">
        <v>2171</v>
      </c>
    </row>
    <row r="18" spans="1:13" ht="11.1" customHeight="1" x14ac:dyDescent="0.2">
      <c r="A18" s="405" t="s">
        <v>392</v>
      </c>
      <c r="B18" s="81">
        <v>26987</v>
      </c>
      <c r="C18" s="80">
        <v>13688</v>
      </c>
      <c r="D18" s="80">
        <v>13299</v>
      </c>
      <c r="E18" s="80">
        <v>18898</v>
      </c>
      <c r="F18" s="80">
        <v>8089</v>
      </c>
      <c r="G18" s="80">
        <v>2096</v>
      </c>
      <c r="H18" s="80">
        <v>11315</v>
      </c>
      <c r="I18" s="81">
        <v>4885</v>
      </c>
      <c r="J18" s="80">
        <v>3364</v>
      </c>
      <c r="K18" s="80">
        <v>1521</v>
      </c>
      <c r="L18" s="406">
        <v>1289</v>
      </c>
      <c r="M18" s="407">
        <v>1714</v>
      </c>
    </row>
    <row r="19" spans="1:13" ht="15" customHeight="1" x14ac:dyDescent="0.2">
      <c r="A19" s="405" t="s">
        <v>394</v>
      </c>
      <c r="B19" s="81">
        <v>27092</v>
      </c>
      <c r="C19" s="80">
        <v>13756</v>
      </c>
      <c r="D19" s="80">
        <v>13336</v>
      </c>
      <c r="E19" s="80">
        <v>18903</v>
      </c>
      <c r="F19" s="80">
        <v>8189</v>
      </c>
      <c r="G19" s="80">
        <v>2086</v>
      </c>
      <c r="H19" s="80">
        <v>11349</v>
      </c>
      <c r="I19" s="81">
        <v>4786</v>
      </c>
      <c r="J19" s="80">
        <v>3311</v>
      </c>
      <c r="K19" s="80">
        <v>1475</v>
      </c>
      <c r="L19" s="406">
        <v>2085</v>
      </c>
      <c r="M19" s="407">
        <v>1969</v>
      </c>
    </row>
    <row r="20" spans="1:13" ht="11.1" customHeight="1" x14ac:dyDescent="0.2">
      <c r="A20" s="405" t="s">
        <v>390</v>
      </c>
      <c r="B20" s="81">
        <v>27265</v>
      </c>
      <c r="C20" s="80">
        <v>13801</v>
      </c>
      <c r="D20" s="80">
        <v>13464</v>
      </c>
      <c r="E20" s="80">
        <v>19004</v>
      </c>
      <c r="F20" s="80">
        <v>8261</v>
      </c>
      <c r="G20" s="80">
        <v>2006</v>
      </c>
      <c r="H20" s="80">
        <v>11431</v>
      </c>
      <c r="I20" s="81">
        <v>4928</v>
      </c>
      <c r="J20" s="80">
        <v>3393</v>
      </c>
      <c r="K20" s="80">
        <v>1535</v>
      </c>
      <c r="L20" s="406">
        <v>1810</v>
      </c>
      <c r="M20" s="407">
        <v>1825</v>
      </c>
    </row>
    <row r="21" spans="1:13" ht="11.1" customHeight="1" x14ac:dyDescent="0.2">
      <c r="A21" s="405" t="s">
        <v>391</v>
      </c>
      <c r="B21" s="81">
        <v>27600</v>
      </c>
      <c r="C21" s="80">
        <v>13974</v>
      </c>
      <c r="D21" s="80">
        <v>13626</v>
      </c>
      <c r="E21" s="80">
        <v>19226</v>
      </c>
      <c r="F21" s="80">
        <v>8374</v>
      </c>
      <c r="G21" s="80">
        <v>2307</v>
      </c>
      <c r="H21" s="80">
        <v>11462</v>
      </c>
      <c r="I21" s="81">
        <v>4881</v>
      </c>
      <c r="J21" s="80">
        <v>3313</v>
      </c>
      <c r="K21" s="80">
        <v>1568</v>
      </c>
      <c r="L21" s="406">
        <v>2299</v>
      </c>
      <c r="M21" s="407">
        <v>2018</v>
      </c>
    </row>
    <row r="22" spans="1:13" ht="11.1" customHeight="1" x14ac:dyDescent="0.2">
      <c r="A22" s="405" t="s">
        <v>392</v>
      </c>
      <c r="B22" s="81">
        <v>27072</v>
      </c>
      <c r="C22" s="80">
        <v>13590</v>
      </c>
      <c r="D22" s="80">
        <v>13482</v>
      </c>
      <c r="E22" s="80">
        <v>18803</v>
      </c>
      <c r="F22" s="80">
        <v>8269</v>
      </c>
      <c r="G22" s="80">
        <v>2220</v>
      </c>
      <c r="H22" s="80">
        <v>11297</v>
      </c>
      <c r="I22" s="81">
        <v>4744</v>
      </c>
      <c r="J22" s="80">
        <v>3217</v>
      </c>
      <c r="K22" s="80">
        <v>1527</v>
      </c>
      <c r="L22" s="406">
        <v>1343</v>
      </c>
      <c r="M22" s="407">
        <v>1927</v>
      </c>
    </row>
    <row r="23" spans="1:13" ht="15" customHeight="1" x14ac:dyDescent="0.2">
      <c r="A23" s="405" t="s">
        <v>395</v>
      </c>
      <c r="B23" s="81">
        <v>27144</v>
      </c>
      <c r="C23" s="80">
        <v>13688</v>
      </c>
      <c r="D23" s="80">
        <v>13456</v>
      </c>
      <c r="E23" s="80">
        <v>18910</v>
      </c>
      <c r="F23" s="80">
        <v>8234</v>
      </c>
      <c r="G23" s="80">
        <v>2192</v>
      </c>
      <c r="H23" s="80">
        <v>11242</v>
      </c>
      <c r="I23" s="81">
        <v>4672</v>
      </c>
      <c r="J23" s="80">
        <v>3212</v>
      </c>
      <c r="K23" s="80">
        <v>1460</v>
      </c>
      <c r="L23" s="406">
        <v>2094</v>
      </c>
      <c r="M23" s="407">
        <v>2041</v>
      </c>
    </row>
    <row r="24" spans="1:13" ht="11.1" customHeight="1" x14ac:dyDescent="0.2">
      <c r="A24" s="405" t="s">
        <v>390</v>
      </c>
      <c r="B24" s="81">
        <v>27279</v>
      </c>
      <c r="C24" s="80">
        <v>13834</v>
      </c>
      <c r="D24" s="80">
        <v>13445</v>
      </c>
      <c r="E24" s="80">
        <v>18963</v>
      </c>
      <c r="F24" s="80">
        <v>8316</v>
      </c>
      <c r="G24" s="80">
        <v>2144</v>
      </c>
      <c r="H24" s="80">
        <v>11332</v>
      </c>
      <c r="I24" s="81">
        <v>4761</v>
      </c>
      <c r="J24" s="80">
        <v>3233</v>
      </c>
      <c r="K24" s="80">
        <v>1528</v>
      </c>
      <c r="L24" s="406">
        <v>1842</v>
      </c>
      <c r="M24" s="407">
        <v>1738</v>
      </c>
    </row>
    <row r="25" spans="1:13" ht="11.1" customHeight="1" x14ac:dyDescent="0.2">
      <c r="A25" s="405" t="s">
        <v>391</v>
      </c>
      <c r="B25" s="81">
        <v>27589</v>
      </c>
      <c r="C25" s="80">
        <v>14049</v>
      </c>
      <c r="D25" s="80">
        <v>13540</v>
      </c>
      <c r="E25" s="80">
        <v>19152</v>
      </c>
      <c r="F25" s="80">
        <v>8437</v>
      </c>
      <c r="G25" s="80">
        <v>2376</v>
      </c>
      <c r="H25" s="80">
        <v>11332</v>
      </c>
      <c r="I25" s="81">
        <v>4685</v>
      </c>
      <c r="J25" s="80">
        <v>3137</v>
      </c>
      <c r="K25" s="80">
        <v>1548</v>
      </c>
      <c r="L25" s="406">
        <v>2462</v>
      </c>
      <c r="M25" s="407">
        <v>2150</v>
      </c>
    </row>
    <row r="26" spans="1:13" ht="11.1" customHeight="1" x14ac:dyDescent="0.2">
      <c r="A26" s="405" t="s">
        <v>392</v>
      </c>
      <c r="B26" s="81">
        <v>27113</v>
      </c>
      <c r="C26" s="80">
        <v>13696</v>
      </c>
      <c r="D26" s="80">
        <v>13417</v>
      </c>
      <c r="E26" s="80">
        <v>18752</v>
      </c>
      <c r="F26" s="80">
        <v>8361</v>
      </c>
      <c r="G26" s="80">
        <v>2298</v>
      </c>
      <c r="H26" s="80">
        <v>11180</v>
      </c>
      <c r="I26" s="81">
        <v>4552</v>
      </c>
      <c r="J26" s="80">
        <v>3069</v>
      </c>
      <c r="K26" s="80">
        <v>1483</v>
      </c>
      <c r="L26" s="406">
        <v>1440</v>
      </c>
      <c r="M26" s="407">
        <v>1917</v>
      </c>
    </row>
    <row r="27" spans="1:13" ht="15" customHeight="1" x14ac:dyDescent="0.2">
      <c r="A27" s="405" t="s">
        <v>396</v>
      </c>
      <c r="B27" s="81">
        <v>27143</v>
      </c>
      <c r="C27" s="80">
        <v>13759</v>
      </c>
      <c r="D27" s="80">
        <v>13384</v>
      </c>
      <c r="E27" s="80">
        <v>18671</v>
      </c>
      <c r="F27" s="80">
        <v>8472</v>
      </c>
      <c r="G27" s="80">
        <v>2265</v>
      </c>
      <c r="H27" s="80">
        <v>11192</v>
      </c>
      <c r="I27" s="81">
        <v>4443</v>
      </c>
      <c r="J27" s="80">
        <v>3014</v>
      </c>
      <c r="K27" s="80">
        <v>1429</v>
      </c>
      <c r="L27" s="406">
        <v>2344</v>
      </c>
      <c r="M27" s="407">
        <v>2362</v>
      </c>
    </row>
    <row r="28" spans="1:13" ht="11.1" customHeight="1" x14ac:dyDescent="0.2">
      <c r="A28" s="405" t="s">
        <v>390</v>
      </c>
      <c r="B28" s="81">
        <v>26648</v>
      </c>
      <c r="C28" s="80">
        <v>13531</v>
      </c>
      <c r="D28" s="80">
        <v>13117</v>
      </c>
      <c r="E28" s="80">
        <v>18262</v>
      </c>
      <c r="F28" s="80">
        <v>8386</v>
      </c>
      <c r="G28" s="80">
        <v>2117</v>
      </c>
      <c r="H28" s="80">
        <v>11082</v>
      </c>
      <c r="I28" s="81">
        <v>4332</v>
      </c>
      <c r="J28" s="80">
        <v>2954</v>
      </c>
      <c r="K28" s="80">
        <v>1378</v>
      </c>
      <c r="L28" s="406">
        <v>1305</v>
      </c>
      <c r="M28" s="407">
        <v>1608</v>
      </c>
    </row>
    <row r="29" spans="1:13" ht="11.1" customHeight="1" x14ac:dyDescent="0.2">
      <c r="A29" s="405" t="s">
        <v>391</v>
      </c>
      <c r="B29" s="81">
        <v>27003</v>
      </c>
      <c r="C29" s="80">
        <v>13786</v>
      </c>
      <c r="D29" s="80">
        <v>13217</v>
      </c>
      <c r="E29" s="80">
        <v>18543</v>
      </c>
      <c r="F29" s="80">
        <v>8460</v>
      </c>
      <c r="G29" s="80">
        <v>2383</v>
      </c>
      <c r="H29" s="80">
        <v>11084</v>
      </c>
      <c r="I29" s="81">
        <v>4424</v>
      </c>
      <c r="J29" s="80">
        <v>2963</v>
      </c>
      <c r="K29" s="80">
        <v>1461</v>
      </c>
      <c r="L29" s="406">
        <v>2391</v>
      </c>
      <c r="M29" s="407">
        <v>2062</v>
      </c>
    </row>
    <row r="30" spans="1:13" ht="11.1" customHeight="1" x14ac:dyDescent="0.2">
      <c r="A30" s="405" t="s">
        <v>392</v>
      </c>
      <c r="B30" s="81">
        <v>26619</v>
      </c>
      <c r="C30" s="80">
        <v>13538</v>
      </c>
      <c r="D30" s="80">
        <v>13081</v>
      </c>
      <c r="E30" s="80">
        <v>18203</v>
      </c>
      <c r="F30" s="80">
        <v>8416</v>
      </c>
      <c r="G30" s="80">
        <v>2318</v>
      </c>
      <c r="H30" s="80">
        <v>10983</v>
      </c>
      <c r="I30" s="81">
        <v>4381</v>
      </c>
      <c r="J30" s="80">
        <v>2903</v>
      </c>
      <c r="K30" s="80">
        <v>1478</v>
      </c>
      <c r="L30" s="406">
        <v>1385</v>
      </c>
      <c r="M30" s="407">
        <v>1733</v>
      </c>
    </row>
    <row r="31" spans="1:13" ht="15" customHeight="1" x14ac:dyDescent="0.2">
      <c r="A31" s="405" t="s">
        <v>397</v>
      </c>
      <c r="B31" s="81">
        <v>26721</v>
      </c>
      <c r="C31" s="80">
        <v>13643</v>
      </c>
      <c r="D31" s="80">
        <v>13078</v>
      </c>
      <c r="E31" s="80">
        <v>18238</v>
      </c>
      <c r="F31" s="80">
        <v>8483</v>
      </c>
      <c r="G31" s="80">
        <v>2314</v>
      </c>
      <c r="H31" s="80">
        <v>10987</v>
      </c>
      <c r="I31" s="81">
        <v>4290</v>
      </c>
      <c r="J31" s="80">
        <v>2823</v>
      </c>
      <c r="K31" s="80">
        <v>1467</v>
      </c>
      <c r="L31" s="406">
        <v>2192</v>
      </c>
      <c r="M31" s="407">
        <v>2074</v>
      </c>
    </row>
    <row r="32" spans="1:13" ht="11.1" customHeight="1" x14ac:dyDescent="0.2">
      <c r="A32" s="405" t="s">
        <v>390</v>
      </c>
      <c r="B32" s="81">
        <v>26789</v>
      </c>
      <c r="C32" s="80">
        <v>13754</v>
      </c>
      <c r="D32" s="80">
        <v>13035</v>
      </c>
      <c r="E32" s="80">
        <v>18246</v>
      </c>
      <c r="F32" s="80">
        <v>8543</v>
      </c>
      <c r="G32" s="80">
        <v>2252</v>
      </c>
      <c r="H32" s="80">
        <v>10977</v>
      </c>
      <c r="I32" s="81">
        <v>4269</v>
      </c>
      <c r="J32" s="80">
        <v>2827</v>
      </c>
      <c r="K32" s="80">
        <v>1442</v>
      </c>
      <c r="L32" s="406">
        <v>1760</v>
      </c>
      <c r="M32" s="407">
        <v>1692</v>
      </c>
    </row>
    <row r="33" spans="1:13" ht="11.1" customHeight="1" x14ac:dyDescent="0.2">
      <c r="A33" s="405" t="s">
        <v>391</v>
      </c>
      <c r="B33" s="81">
        <v>27169</v>
      </c>
      <c r="C33" s="80">
        <v>14013</v>
      </c>
      <c r="D33" s="80">
        <v>13156</v>
      </c>
      <c r="E33" s="80">
        <v>18418</v>
      </c>
      <c r="F33" s="80">
        <v>8751</v>
      </c>
      <c r="G33" s="80">
        <v>2558</v>
      </c>
      <c r="H33" s="80">
        <v>10983</v>
      </c>
      <c r="I33" s="81">
        <v>4362</v>
      </c>
      <c r="J33" s="80">
        <v>2839</v>
      </c>
      <c r="K33" s="80">
        <v>1523</v>
      </c>
      <c r="L33" s="406">
        <v>2791</v>
      </c>
      <c r="M33" s="407">
        <v>2436</v>
      </c>
    </row>
    <row r="34" spans="1:13" ht="11.1" customHeight="1" x14ac:dyDescent="0.2">
      <c r="A34" s="405" t="s">
        <v>392</v>
      </c>
      <c r="B34" s="81">
        <v>26820</v>
      </c>
      <c r="C34" s="80">
        <v>13782</v>
      </c>
      <c r="D34" s="80">
        <v>13038</v>
      </c>
      <c r="E34" s="80">
        <v>18102</v>
      </c>
      <c r="F34" s="80">
        <v>8718</v>
      </c>
      <c r="G34" s="80">
        <v>2456</v>
      </c>
      <c r="H34" s="80">
        <v>10923</v>
      </c>
      <c r="I34" s="81">
        <v>4289</v>
      </c>
      <c r="J34" s="80">
        <v>2808</v>
      </c>
      <c r="K34" s="80">
        <v>1481</v>
      </c>
      <c r="L34" s="406">
        <v>1476</v>
      </c>
      <c r="M34" s="407">
        <v>1823</v>
      </c>
    </row>
    <row r="35" spans="1:13" ht="15" customHeight="1" x14ac:dyDescent="0.2">
      <c r="A35" s="405" t="s">
        <v>398</v>
      </c>
      <c r="B35" s="81">
        <v>26630</v>
      </c>
      <c r="C35" s="80">
        <v>13755</v>
      </c>
      <c r="D35" s="80">
        <v>12875</v>
      </c>
      <c r="E35" s="80">
        <v>17989</v>
      </c>
      <c r="F35" s="80">
        <v>8641</v>
      </c>
      <c r="G35" s="80">
        <v>2400</v>
      </c>
      <c r="H35" s="80">
        <v>10798</v>
      </c>
      <c r="I35" s="81">
        <v>4282</v>
      </c>
      <c r="J35" s="80">
        <v>2733</v>
      </c>
      <c r="K35" s="80">
        <v>1549</v>
      </c>
      <c r="L35" s="406">
        <v>2149</v>
      </c>
      <c r="M35" s="407">
        <v>2296</v>
      </c>
    </row>
    <row r="36" spans="1:13" ht="11.1" customHeight="1" x14ac:dyDescent="0.2">
      <c r="A36" s="405" t="s">
        <v>390</v>
      </c>
      <c r="B36" s="81">
        <v>26435</v>
      </c>
      <c r="C36" s="80">
        <v>13672</v>
      </c>
      <c r="D36" s="80">
        <v>12763</v>
      </c>
      <c r="E36" s="80">
        <v>17797</v>
      </c>
      <c r="F36" s="80">
        <v>8638</v>
      </c>
      <c r="G36" s="80">
        <v>2312</v>
      </c>
      <c r="H36" s="80">
        <v>10787</v>
      </c>
      <c r="I36" s="81">
        <v>4368</v>
      </c>
      <c r="J36" s="80">
        <v>2810</v>
      </c>
      <c r="K36" s="80">
        <v>1558</v>
      </c>
      <c r="L36" s="406">
        <v>1630</v>
      </c>
      <c r="M36" s="407">
        <v>1779</v>
      </c>
    </row>
    <row r="37" spans="1:13" ht="11.1" customHeight="1" x14ac:dyDescent="0.2">
      <c r="A37" s="405" t="s">
        <v>391</v>
      </c>
      <c r="B37" s="81">
        <v>26626</v>
      </c>
      <c r="C37" s="80">
        <v>13770</v>
      </c>
      <c r="D37" s="80">
        <v>12856</v>
      </c>
      <c r="E37" s="80">
        <v>17931</v>
      </c>
      <c r="F37" s="80">
        <v>8695</v>
      </c>
      <c r="G37" s="80">
        <v>2590</v>
      </c>
      <c r="H37" s="80">
        <v>10693</v>
      </c>
      <c r="I37" s="81">
        <v>4433</v>
      </c>
      <c r="J37" s="80">
        <v>2804</v>
      </c>
      <c r="K37" s="80">
        <v>1629</v>
      </c>
      <c r="L37" s="406">
        <v>2405</v>
      </c>
      <c r="M37" s="407">
        <v>2206</v>
      </c>
    </row>
    <row r="38" spans="1:13" ht="11.1" customHeight="1" x14ac:dyDescent="0.2">
      <c r="A38" s="408" t="s">
        <v>392</v>
      </c>
      <c r="B38" s="81">
        <v>26150</v>
      </c>
      <c r="C38" s="80">
        <v>13483</v>
      </c>
      <c r="D38" s="80">
        <v>12667</v>
      </c>
      <c r="E38" s="80">
        <v>17589</v>
      </c>
      <c r="F38" s="80">
        <v>8561</v>
      </c>
      <c r="G38" s="80">
        <v>2463</v>
      </c>
      <c r="H38" s="80">
        <v>10513</v>
      </c>
      <c r="I38" s="81">
        <v>4379</v>
      </c>
      <c r="J38" s="80">
        <v>2792</v>
      </c>
      <c r="K38" s="80">
        <v>1587</v>
      </c>
      <c r="L38" s="406">
        <v>1251</v>
      </c>
      <c r="M38" s="407">
        <v>1713</v>
      </c>
    </row>
    <row r="39" spans="1:13" ht="15" customHeight="1" x14ac:dyDescent="0.2">
      <c r="A39" s="405" t="s">
        <v>399</v>
      </c>
      <c r="B39" s="81">
        <v>26010</v>
      </c>
      <c r="C39" s="80">
        <v>13381</v>
      </c>
      <c r="D39" s="80">
        <v>12629</v>
      </c>
      <c r="E39" s="80">
        <v>17467</v>
      </c>
      <c r="F39" s="80">
        <v>8543</v>
      </c>
      <c r="G39" s="80">
        <v>2427</v>
      </c>
      <c r="H39" s="80">
        <v>10482</v>
      </c>
      <c r="I39" s="81">
        <v>4318</v>
      </c>
      <c r="J39" s="80">
        <v>2751</v>
      </c>
      <c r="K39" s="80">
        <v>1567</v>
      </c>
      <c r="L39" s="406">
        <v>1817</v>
      </c>
      <c r="M39" s="407">
        <v>1981</v>
      </c>
    </row>
    <row r="40" spans="1:13" ht="11.1" customHeight="1" x14ac:dyDescent="0.2">
      <c r="A40" s="408" t="s">
        <v>390</v>
      </c>
      <c r="B40" s="81">
        <v>25939</v>
      </c>
      <c r="C40" s="80">
        <v>13380</v>
      </c>
      <c r="D40" s="80">
        <v>12559</v>
      </c>
      <c r="E40" s="80">
        <v>17410</v>
      </c>
      <c r="F40" s="80">
        <v>8529</v>
      </c>
      <c r="G40" s="80">
        <v>2372</v>
      </c>
      <c r="H40" s="80">
        <v>10429</v>
      </c>
      <c r="I40" s="81">
        <v>4398</v>
      </c>
      <c r="J40" s="80">
        <v>2840</v>
      </c>
      <c r="K40" s="80">
        <v>1558</v>
      </c>
      <c r="L40" s="406">
        <v>1504</v>
      </c>
      <c r="M40" s="407">
        <v>1594</v>
      </c>
    </row>
    <row r="41" spans="1:13" ht="11.1" customHeight="1" x14ac:dyDescent="0.2">
      <c r="A41" s="405" t="s">
        <v>391</v>
      </c>
      <c r="B41" s="81">
        <v>26134</v>
      </c>
      <c r="C41" s="80">
        <v>13476</v>
      </c>
      <c r="D41" s="80">
        <v>12658</v>
      </c>
      <c r="E41" s="80">
        <v>17565</v>
      </c>
      <c r="F41" s="80">
        <v>8569</v>
      </c>
      <c r="G41" s="80">
        <v>2657</v>
      </c>
      <c r="H41" s="80">
        <v>10355</v>
      </c>
      <c r="I41" s="81">
        <v>4380</v>
      </c>
      <c r="J41" s="80">
        <v>2792</v>
      </c>
      <c r="K41" s="80">
        <v>1588</v>
      </c>
      <c r="L41" s="406">
        <v>2235</v>
      </c>
      <c r="M41" s="407">
        <v>2058</v>
      </c>
    </row>
    <row r="42" spans="1:13" ht="11.1" customHeight="1" x14ac:dyDescent="0.2">
      <c r="A42" s="405" t="s">
        <v>392</v>
      </c>
      <c r="B42" s="81">
        <v>25735</v>
      </c>
      <c r="C42" s="80">
        <v>13231</v>
      </c>
      <c r="D42" s="80">
        <v>12504</v>
      </c>
      <c r="E42" s="80">
        <v>17217</v>
      </c>
      <c r="F42" s="80">
        <v>8518</v>
      </c>
      <c r="G42" s="80">
        <v>2560</v>
      </c>
      <c r="H42" s="80">
        <v>10169</v>
      </c>
      <c r="I42" s="81">
        <v>4380</v>
      </c>
      <c r="J42" s="80">
        <v>2762</v>
      </c>
      <c r="K42" s="80">
        <v>1618</v>
      </c>
      <c r="L42" s="406">
        <v>1400</v>
      </c>
      <c r="M42" s="407">
        <v>1815</v>
      </c>
    </row>
    <row r="43" spans="1:13" ht="15" customHeight="1" x14ac:dyDescent="0.2">
      <c r="A43" s="405" t="s">
        <v>400</v>
      </c>
      <c r="B43" s="81">
        <v>25407</v>
      </c>
      <c r="C43" s="80">
        <v>13027</v>
      </c>
      <c r="D43" s="80">
        <v>12380</v>
      </c>
      <c r="E43" s="80">
        <v>16966</v>
      </c>
      <c r="F43" s="80">
        <v>8441</v>
      </c>
      <c r="G43" s="80">
        <v>2444</v>
      </c>
      <c r="H43" s="80">
        <v>10050</v>
      </c>
      <c r="I43" s="81">
        <v>4348</v>
      </c>
      <c r="J43" s="80">
        <v>2774</v>
      </c>
      <c r="K43" s="80">
        <v>1574</v>
      </c>
      <c r="L43" s="406">
        <v>1654</v>
      </c>
      <c r="M43" s="407">
        <v>1941</v>
      </c>
    </row>
    <row r="44" spans="1:13" ht="11.1" customHeight="1" x14ac:dyDescent="0.2">
      <c r="A44" s="405" t="s">
        <v>390</v>
      </c>
      <c r="B44" s="81">
        <v>25260</v>
      </c>
      <c r="C44" s="80">
        <v>13012</v>
      </c>
      <c r="D44" s="80">
        <v>12248</v>
      </c>
      <c r="E44" s="80">
        <v>16854</v>
      </c>
      <c r="F44" s="80">
        <v>8406</v>
      </c>
      <c r="G44" s="80">
        <v>2373</v>
      </c>
      <c r="H44" s="80">
        <v>10020</v>
      </c>
      <c r="I44" s="81">
        <v>4419</v>
      </c>
      <c r="J44" s="80">
        <v>2836</v>
      </c>
      <c r="K44" s="80">
        <v>1583</v>
      </c>
      <c r="L44" s="406">
        <v>1362</v>
      </c>
      <c r="M44" s="407">
        <v>1544</v>
      </c>
    </row>
    <row r="45" spans="1:13" ht="11.1" customHeight="1" x14ac:dyDescent="0.2">
      <c r="A45" s="405" t="s">
        <v>391</v>
      </c>
      <c r="B45" s="81">
        <v>25577</v>
      </c>
      <c r="C45" s="80">
        <v>13223</v>
      </c>
      <c r="D45" s="80">
        <v>12354</v>
      </c>
      <c r="E45" s="80">
        <v>17106</v>
      </c>
      <c r="F45" s="80">
        <v>8471</v>
      </c>
      <c r="G45" s="80">
        <v>2643</v>
      </c>
      <c r="H45" s="80">
        <v>9898</v>
      </c>
      <c r="I45" s="81">
        <v>4444</v>
      </c>
      <c r="J45" s="80">
        <v>2812</v>
      </c>
      <c r="K45" s="80">
        <v>1632</v>
      </c>
      <c r="L45" s="406">
        <v>2254</v>
      </c>
      <c r="M45" s="407">
        <v>1996</v>
      </c>
    </row>
    <row r="46" spans="1:13" ht="11.1" customHeight="1" x14ac:dyDescent="0.2">
      <c r="A46" s="405" t="s">
        <v>392</v>
      </c>
      <c r="B46" s="81">
        <v>25118</v>
      </c>
      <c r="C46" s="80">
        <v>12969</v>
      </c>
      <c r="D46" s="80">
        <v>12149</v>
      </c>
      <c r="E46" s="80">
        <v>16712</v>
      </c>
      <c r="F46" s="80">
        <v>8406</v>
      </c>
      <c r="G46" s="80">
        <v>2572</v>
      </c>
      <c r="H46" s="80">
        <v>9703</v>
      </c>
      <c r="I46" s="81">
        <v>4349</v>
      </c>
      <c r="J46" s="80">
        <v>2734</v>
      </c>
      <c r="K46" s="80">
        <v>1615</v>
      </c>
      <c r="L46" s="406">
        <v>1111</v>
      </c>
      <c r="M46" s="407">
        <v>1559</v>
      </c>
    </row>
    <row r="47" spans="1:13" ht="15" customHeight="1" x14ac:dyDescent="0.2">
      <c r="A47" s="405" t="s">
        <v>401</v>
      </c>
      <c r="B47" s="81">
        <v>24929</v>
      </c>
      <c r="C47" s="80">
        <v>12904</v>
      </c>
      <c r="D47" s="80">
        <v>12025</v>
      </c>
      <c r="E47" s="80">
        <v>16559</v>
      </c>
      <c r="F47" s="80">
        <v>8370</v>
      </c>
      <c r="G47" s="80">
        <v>2482</v>
      </c>
      <c r="H47" s="80">
        <v>9597</v>
      </c>
      <c r="I47" s="81">
        <v>4345</v>
      </c>
      <c r="J47" s="80">
        <v>2740</v>
      </c>
      <c r="K47" s="80">
        <v>1605</v>
      </c>
      <c r="L47" s="406">
        <v>1621</v>
      </c>
      <c r="M47" s="407">
        <v>1805</v>
      </c>
    </row>
    <row r="48" spans="1:13" ht="11.1" customHeight="1" x14ac:dyDescent="0.2">
      <c r="A48" s="405" t="s">
        <v>390</v>
      </c>
      <c r="B48" s="81">
        <v>24740</v>
      </c>
      <c r="C48" s="80">
        <v>12817</v>
      </c>
      <c r="D48" s="80">
        <v>11923</v>
      </c>
      <c r="E48" s="80">
        <v>16382</v>
      </c>
      <c r="F48" s="80">
        <v>8358</v>
      </c>
      <c r="G48" s="80">
        <v>2389</v>
      </c>
      <c r="H48" s="80">
        <v>9517</v>
      </c>
      <c r="I48" s="81">
        <v>4477</v>
      </c>
      <c r="J48" s="80">
        <v>2820</v>
      </c>
      <c r="K48" s="80">
        <v>1657</v>
      </c>
      <c r="L48" s="406">
        <v>1777</v>
      </c>
      <c r="M48" s="407">
        <v>2002</v>
      </c>
    </row>
    <row r="49" spans="1:14" ht="11.1" customHeight="1" x14ac:dyDescent="0.2">
      <c r="A49" s="405" t="s">
        <v>391</v>
      </c>
      <c r="B49" s="81">
        <v>24936</v>
      </c>
      <c r="C49" s="80">
        <v>12947</v>
      </c>
      <c r="D49" s="80">
        <v>11989</v>
      </c>
      <c r="E49" s="80">
        <v>16502</v>
      </c>
      <c r="F49" s="80">
        <v>8434</v>
      </c>
      <c r="G49" s="80">
        <v>2663</v>
      </c>
      <c r="H49" s="80">
        <v>9406</v>
      </c>
      <c r="I49" s="81">
        <v>4519</v>
      </c>
      <c r="J49" s="80">
        <v>2838</v>
      </c>
      <c r="K49" s="80">
        <v>1681</v>
      </c>
      <c r="L49" s="406">
        <v>2215</v>
      </c>
      <c r="M49" s="407">
        <v>2043</v>
      </c>
    </row>
    <row r="50" spans="1:14" ht="11.1" customHeight="1" x14ac:dyDescent="0.2">
      <c r="A50" s="405" t="s">
        <v>392</v>
      </c>
      <c r="B50" s="109">
        <v>24517</v>
      </c>
      <c r="C50" s="110">
        <v>12671</v>
      </c>
      <c r="D50" s="110">
        <v>11846</v>
      </c>
      <c r="E50" s="110">
        <v>16137</v>
      </c>
      <c r="F50" s="110">
        <v>8380</v>
      </c>
      <c r="G50" s="110">
        <v>2579</v>
      </c>
      <c r="H50" s="110">
        <v>9259</v>
      </c>
      <c r="I50" s="109">
        <v>4460</v>
      </c>
      <c r="J50" s="110">
        <v>2791</v>
      </c>
      <c r="K50" s="110">
        <v>1669</v>
      </c>
      <c r="L50" s="409">
        <v>1209</v>
      </c>
      <c r="M50" s="410">
        <v>1664</v>
      </c>
    </row>
    <row r="51" spans="1:14" s="87" customFormat="1" ht="11.25" customHeight="1" x14ac:dyDescent="0.2">
      <c r="A51" s="411"/>
      <c r="B51" s="411"/>
      <c r="C51" s="411"/>
      <c r="D51" s="411"/>
      <c r="E51" s="411"/>
      <c r="F51" s="411"/>
      <c r="G51" s="411"/>
      <c r="H51" s="411"/>
      <c r="I51" s="411"/>
      <c r="J51" s="411"/>
      <c r="K51" s="114"/>
      <c r="L51" s="411"/>
      <c r="M51" s="115" t="s">
        <v>35</v>
      </c>
    </row>
    <row r="52" spans="1:14" s="87" customFormat="1" ht="21" customHeight="1" x14ac:dyDescent="0.2">
      <c r="A52" s="117" t="s">
        <v>402</v>
      </c>
      <c r="B52" s="117"/>
      <c r="C52" s="117"/>
      <c r="D52" s="117"/>
      <c r="E52" s="117"/>
      <c r="F52" s="117"/>
      <c r="G52" s="117"/>
      <c r="H52" s="117"/>
      <c r="I52" s="117"/>
      <c r="J52" s="117"/>
      <c r="K52" s="117"/>
      <c r="L52" s="117"/>
      <c r="M52" s="117"/>
    </row>
    <row r="53" spans="1:14" s="87" customFormat="1" ht="12" customHeight="1" x14ac:dyDescent="0.2">
      <c r="A53" s="412" t="s">
        <v>403</v>
      </c>
      <c r="B53" s="412"/>
      <c r="C53" s="412"/>
      <c r="D53" s="412"/>
      <c r="E53" s="412"/>
      <c r="F53" s="412"/>
      <c r="G53" s="412"/>
      <c r="H53" s="412"/>
      <c r="I53" s="412"/>
      <c r="J53" s="412"/>
      <c r="K53" s="412"/>
      <c r="L53" s="412"/>
      <c r="M53" s="412"/>
    </row>
    <row r="54" spans="1:14" s="114" customFormat="1" ht="12.75" customHeight="1" x14ac:dyDescent="0.15">
      <c r="A54" s="117" t="s">
        <v>321</v>
      </c>
      <c r="B54" s="117"/>
      <c r="C54" s="117"/>
      <c r="D54" s="117"/>
      <c r="E54" s="117"/>
      <c r="F54" s="117"/>
      <c r="G54" s="117"/>
      <c r="H54" s="117"/>
      <c r="I54" s="117"/>
      <c r="J54" s="117"/>
      <c r="K54" s="117"/>
      <c r="L54" s="117"/>
      <c r="M54" s="117"/>
    </row>
    <row r="55" spans="1:14" s="181" customFormat="1" ht="12.75" customHeight="1" x14ac:dyDescent="0.15">
      <c r="A55" s="119"/>
      <c r="B55" s="120"/>
      <c r="C55" s="120"/>
      <c r="D55" s="120"/>
      <c r="E55" s="120"/>
      <c r="F55" s="120"/>
      <c r="G55" s="120"/>
      <c r="H55" s="120"/>
      <c r="I55" s="120"/>
      <c r="J55" s="120"/>
      <c r="K55" s="120"/>
    </row>
    <row r="56" spans="1:14" s="181" customFormat="1" ht="18" customHeight="1" x14ac:dyDescent="0.2">
      <c r="A56" s="413" t="s">
        <v>550</v>
      </c>
      <c r="B56" s="413"/>
      <c r="C56" s="413"/>
      <c r="D56" s="413"/>
      <c r="E56" s="413"/>
      <c r="F56" s="413"/>
      <c r="G56" s="413"/>
      <c r="H56" s="413"/>
      <c r="I56" s="413"/>
      <c r="J56" s="413"/>
      <c r="K56" s="413"/>
    </row>
    <row r="57" spans="1:14" s="181" customFormat="1" ht="11.25" customHeight="1" x14ac:dyDescent="0.2">
      <c r="A57" s="414"/>
      <c r="B57" s="414"/>
      <c r="C57" s="414"/>
      <c r="D57" s="414"/>
      <c r="E57" s="414"/>
      <c r="F57" s="414"/>
      <c r="G57" s="414"/>
      <c r="H57" s="414"/>
      <c r="I57" s="414"/>
      <c r="J57" s="414"/>
      <c r="L57" s="184"/>
      <c r="N57" s="184"/>
    </row>
    <row r="58" spans="1:14" ht="12.75" customHeight="1" x14ac:dyDescent="0.2">
      <c r="A58" s="415"/>
      <c r="B58" s="415"/>
      <c r="C58" s="415"/>
      <c r="D58" s="415"/>
      <c r="E58" s="415"/>
      <c r="F58" s="415"/>
      <c r="G58" s="415"/>
      <c r="H58" s="415"/>
      <c r="I58" s="415"/>
      <c r="J58" s="415"/>
      <c r="L58" s="415"/>
      <c r="N58" s="149"/>
    </row>
    <row r="59" spans="1:14" ht="12.75" customHeight="1" x14ac:dyDescent="0.2">
      <c r="A59" s="415"/>
      <c r="B59" s="415"/>
      <c r="C59" s="415"/>
      <c r="D59" s="415"/>
      <c r="E59" s="415"/>
      <c r="F59" s="415"/>
      <c r="G59" s="415"/>
      <c r="H59" s="415"/>
      <c r="I59" s="415"/>
      <c r="J59" s="415"/>
      <c r="L59" s="415"/>
    </row>
    <row r="60" spans="1:14" ht="12.75" customHeight="1" x14ac:dyDescent="0.2">
      <c r="B60" s="54"/>
      <c r="C60" s="54"/>
      <c r="D60" s="54"/>
      <c r="E60" s="54"/>
      <c r="F60" s="54"/>
      <c r="G60" s="54"/>
      <c r="H60" s="54"/>
      <c r="I60" s="54"/>
      <c r="J60" s="54"/>
      <c r="L60" s="54"/>
    </row>
    <row r="61" spans="1:14" ht="12.75" customHeight="1" x14ac:dyDescent="0.2">
      <c r="B61" s="54"/>
      <c r="C61" s="54"/>
      <c r="D61" s="54"/>
      <c r="E61" s="54"/>
      <c r="F61" s="54"/>
      <c r="G61" s="54"/>
      <c r="H61" s="54"/>
      <c r="I61" s="54"/>
      <c r="J61" s="54"/>
      <c r="L61" s="54"/>
    </row>
    <row r="62" spans="1:14" ht="12.75" customHeight="1" x14ac:dyDescent="0.2">
      <c r="B62" s="54"/>
      <c r="C62" s="54"/>
      <c r="D62" s="54"/>
      <c r="E62" s="54"/>
      <c r="F62" s="54"/>
      <c r="G62" s="54"/>
      <c r="H62" s="54"/>
      <c r="I62" s="54"/>
      <c r="J62" s="54"/>
      <c r="L62" s="54"/>
    </row>
    <row r="63" spans="1:14" ht="12.75" customHeight="1" x14ac:dyDescent="0.2">
      <c r="B63" s="54"/>
      <c r="C63" s="54"/>
      <c r="D63" s="54"/>
      <c r="E63" s="54"/>
      <c r="F63" s="54"/>
      <c r="G63" s="54"/>
      <c r="H63" s="54"/>
      <c r="I63" s="54"/>
      <c r="J63" s="54"/>
      <c r="L63" s="54"/>
    </row>
    <row r="64" spans="1:14" ht="15.95" customHeight="1" x14ac:dyDescent="0.2">
      <c r="B64" s="54"/>
      <c r="C64" s="54"/>
      <c r="D64" s="54"/>
      <c r="E64" s="54"/>
      <c r="F64" s="54"/>
      <c r="G64" s="54"/>
      <c r="H64" s="54"/>
      <c r="I64" s="54"/>
      <c r="J64" s="54"/>
      <c r="L64" s="54"/>
    </row>
    <row r="65" spans="2:13" ht="15.95" customHeight="1" x14ac:dyDescent="0.2">
      <c r="B65" s="54"/>
      <c r="C65" s="54"/>
      <c r="D65" s="54"/>
      <c r="E65" s="54"/>
      <c r="F65" s="54"/>
      <c r="G65" s="54"/>
      <c r="H65" s="54"/>
      <c r="I65" s="54"/>
      <c r="J65" s="54"/>
      <c r="L65" s="54"/>
    </row>
    <row r="66" spans="2:13" ht="15.95" customHeight="1" x14ac:dyDescent="0.2">
      <c r="B66" s="54"/>
      <c r="C66" s="54"/>
      <c r="D66" s="54"/>
      <c r="E66" s="54"/>
      <c r="F66" s="54"/>
      <c r="G66" s="54"/>
      <c r="H66" s="54"/>
      <c r="I66" s="54"/>
      <c r="J66" s="54"/>
      <c r="L66" s="54"/>
    </row>
    <row r="67" spans="2:13" ht="15.95" customHeight="1" x14ac:dyDescent="0.2">
      <c r="B67" s="54"/>
      <c r="C67" s="54"/>
      <c r="D67" s="54"/>
      <c r="E67" s="54"/>
      <c r="F67" s="54"/>
      <c r="G67" s="54"/>
      <c r="H67" s="54"/>
      <c r="I67" s="54"/>
      <c r="J67" s="54"/>
      <c r="L67" s="54"/>
    </row>
    <row r="68" spans="2:13" ht="15.95" customHeight="1" x14ac:dyDescent="0.2">
      <c r="B68" s="54"/>
      <c r="C68" s="54"/>
      <c r="D68" s="54"/>
      <c r="E68" s="54"/>
      <c r="F68" s="54"/>
      <c r="G68" s="54"/>
      <c r="H68" s="54"/>
      <c r="I68" s="54"/>
      <c r="J68" s="54"/>
      <c r="L68" s="54"/>
    </row>
    <row r="69" spans="2:13" ht="15.95" customHeight="1" x14ac:dyDescent="0.2">
      <c r="B69" s="54"/>
      <c r="C69" s="54"/>
      <c r="D69" s="54"/>
      <c r="E69" s="54"/>
      <c r="F69" s="54"/>
      <c r="G69" s="54"/>
      <c r="H69" s="54"/>
      <c r="I69" s="54"/>
      <c r="J69" s="54"/>
      <c r="L69" s="54"/>
    </row>
    <row r="70" spans="2:13" ht="15.95" customHeight="1" x14ac:dyDescent="0.2">
      <c r="B70" s="54"/>
      <c r="C70" s="54"/>
      <c r="D70" s="54"/>
      <c r="E70" s="54"/>
      <c r="F70" s="54"/>
      <c r="G70" s="54"/>
      <c r="H70" s="54"/>
      <c r="I70" s="54"/>
      <c r="J70" s="54"/>
      <c r="K70" s="228"/>
      <c r="L70" s="54"/>
      <c r="M70" s="228"/>
    </row>
    <row r="71" spans="2:13" ht="15.95" customHeight="1" x14ac:dyDescent="0.2">
      <c r="B71" s="54"/>
      <c r="C71" s="54"/>
      <c r="D71" s="54"/>
      <c r="E71" s="54"/>
      <c r="F71" s="54"/>
      <c r="G71" s="54"/>
      <c r="H71" s="54"/>
      <c r="I71" s="54"/>
      <c r="J71" s="54"/>
      <c r="K71" s="228"/>
      <c r="L71" s="54"/>
      <c r="M71" s="228"/>
    </row>
    <row r="72" spans="2:13" ht="15.95" customHeight="1" x14ac:dyDescent="0.2">
      <c r="B72" s="54"/>
      <c r="C72" s="54"/>
      <c r="D72" s="54"/>
      <c r="E72" s="54"/>
      <c r="F72" s="54"/>
      <c r="G72" s="54"/>
      <c r="H72" s="54"/>
      <c r="I72" s="54"/>
      <c r="J72" s="54"/>
      <c r="K72" s="228"/>
      <c r="L72" s="54"/>
      <c r="M72" s="228"/>
    </row>
    <row r="73" spans="2:13" ht="15.95" customHeight="1" x14ac:dyDescent="0.2">
      <c r="B73" s="54"/>
      <c r="C73" s="54"/>
      <c r="D73" s="54"/>
      <c r="E73" s="54"/>
      <c r="F73" s="54"/>
      <c r="G73" s="54"/>
      <c r="H73" s="54"/>
      <c r="I73" s="54"/>
      <c r="J73" s="54"/>
      <c r="L73" s="54"/>
    </row>
    <row r="74" spans="2:13" ht="15.95" customHeight="1" x14ac:dyDescent="0.2">
      <c r="B74" s="54"/>
      <c r="C74" s="54"/>
      <c r="D74" s="54"/>
      <c r="E74" s="54"/>
      <c r="F74" s="54"/>
      <c r="G74" s="54"/>
      <c r="H74" s="54"/>
      <c r="I74" s="54"/>
      <c r="J74" s="54"/>
      <c r="L74" s="54"/>
    </row>
    <row r="75" spans="2:13" ht="15.95" customHeight="1" x14ac:dyDescent="0.2">
      <c r="B75" s="54"/>
      <c r="C75" s="54"/>
      <c r="D75" s="54"/>
      <c r="E75" s="54"/>
      <c r="F75" s="54"/>
      <c r="G75" s="54"/>
      <c r="H75" s="54"/>
      <c r="I75" s="54"/>
      <c r="J75" s="54"/>
      <c r="L75" s="54"/>
    </row>
    <row r="76" spans="2:13" ht="15.95" customHeight="1" x14ac:dyDescent="0.2">
      <c r="B76" s="54"/>
      <c r="C76" s="54"/>
      <c r="D76" s="54"/>
      <c r="E76" s="54"/>
      <c r="F76" s="54"/>
      <c r="G76" s="54"/>
      <c r="H76" s="54"/>
      <c r="I76" s="54"/>
      <c r="J76" s="54"/>
      <c r="L76" s="54"/>
    </row>
    <row r="77" spans="2:13" ht="15.95" customHeight="1" x14ac:dyDescent="0.2">
      <c r="B77" s="54"/>
      <c r="C77" s="54"/>
      <c r="D77" s="54"/>
      <c r="E77" s="54"/>
      <c r="F77" s="54"/>
      <c r="G77" s="54"/>
      <c r="H77" s="54"/>
      <c r="I77" s="54"/>
      <c r="J77" s="54"/>
      <c r="L77" s="54"/>
    </row>
    <row r="78" spans="2:13" ht="15.95" customHeight="1" x14ac:dyDescent="0.2">
      <c r="B78" s="54"/>
      <c r="C78" s="54"/>
      <c r="D78" s="54"/>
      <c r="E78" s="54"/>
      <c r="F78" s="54"/>
      <c r="G78" s="54"/>
      <c r="H78" s="54"/>
      <c r="I78" s="54"/>
      <c r="J78" s="54"/>
      <c r="L78" s="54"/>
    </row>
    <row r="79" spans="2:13" ht="15.95" customHeight="1" x14ac:dyDescent="0.2">
      <c r="B79" s="54"/>
      <c r="C79" s="54"/>
      <c r="D79" s="54"/>
      <c r="E79" s="54"/>
      <c r="F79" s="54"/>
      <c r="G79" s="54"/>
      <c r="H79" s="54"/>
      <c r="I79" s="54"/>
      <c r="J79" s="54"/>
      <c r="L79" s="54"/>
    </row>
    <row r="80" spans="2:13" ht="15.95" customHeight="1" x14ac:dyDescent="0.2">
      <c r="B80" s="54"/>
      <c r="C80" s="54"/>
      <c r="D80" s="54"/>
      <c r="E80" s="54"/>
      <c r="F80" s="54"/>
      <c r="G80" s="54"/>
      <c r="H80" s="54"/>
      <c r="I80" s="54"/>
      <c r="J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D0DCE-EB99-433A-87C3-51BACA82872F}">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7"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8"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9" t="s">
        <v>26</v>
      </c>
    </row>
    <row r="31" spans="1:2" ht="15" customHeight="1" x14ac:dyDescent="0.2">
      <c r="A31" s="3" t="s">
        <v>27</v>
      </c>
      <c r="B31" s="3" t="s">
        <v>28</v>
      </c>
    </row>
    <row r="33" spans="1:2" ht="9" customHeight="1" x14ac:dyDescent="0.2"/>
    <row r="34" spans="1:2" ht="15" customHeight="1" x14ac:dyDescent="0.2">
      <c r="A34" s="5" t="s">
        <v>29</v>
      </c>
      <c r="B34" s="10"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10" t="s">
        <v>36</v>
      </c>
    </row>
    <row r="41" spans="1:2" ht="105" customHeight="1" x14ac:dyDescent="0.2">
      <c r="B41" s="10" t="s">
        <v>37</v>
      </c>
    </row>
  </sheetData>
  <mergeCells count="1">
    <mergeCell ref="B6:D6"/>
  </mergeCells>
  <hyperlinks>
    <hyperlink ref="B34" r:id="rId1" xr:uid="{135567BC-4888-4CCC-8837-B684BB933112}"/>
    <hyperlink ref="B40" r:id="rId2" xr:uid="{F46750A6-6438-432A-8798-16427B6AA3C6}"/>
    <hyperlink ref="B41" r:id="rId3" display="https://statistik.arbeitsagentur.de/" xr:uid="{15BDB592-46F8-4B74-9728-202741B79F24}"/>
    <hyperlink ref="C30" r:id="rId4" display="Statistik-Service-Ost@arbeitsagentur.de" xr:uid="{D27BFD6B-91A8-477A-B6EA-361B7EAA31CF}"/>
    <hyperlink ref="B30" r:id="rId5" xr:uid="{C6D32D4A-2033-428D-B202-4BE82D2718B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5AEA2-815A-4AB6-B1F8-C510CCB14CFF}">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6"/>
      <c r="B1" s="35" t="s">
        <v>38</v>
      </c>
    </row>
    <row r="2" spans="1:6" ht="25.5" customHeight="1" x14ac:dyDescent="0.2">
      <c r="B2" s="206" t="s">
        <v>404</v>
      </c>
    </row>
    <row r="3" spans="1:6" ht="24.95" customHeight="1" x14ac:dyDescent="0.2">
      <c r="A3" s="417"/>
      <c r="B3" s="418" t="s">
        <v>405</v>
      </c>
    </row>
    <row r="4" spans="1:6" s="421" customFormat="1" ht="132.75" x14ac:dyDescent="0.2">
      <c r="A4" s="419"/>
      <c r="B4" s="420" t="s">
        <v>406</v>
      </c>
      <c r="C4" s="419"/>
      <c r="D4" s="419"/>
      <c r="E4" s="419"/>
      <c r="F4" s="419"/>
    </row>
    <row r="5" spans="1:6" s="421" customFormat="1" x14ac:dyDescent="0.2">
      <c r="A5" s="419"/>
      <c r="B5" s="420"/>
      <c r="C5" s="419"/>
      <c r="D5" s="419"/>
      <c r="E5" s="419"/>
      <c r="F5" s="419"/>
    </row>
    <row r="6" spans="1:6" s="421" customFormat="1" x14ac:dyDescent="0.2">
      <c r="A6" s="419"/>
      <c r="B6" s="422" t="s">
        <v>407</v>
      </c>
      <c r="C6" s="419"/>
      <c r="D6" s="419"/>
      <c r="E6" s="419"/>
      <c r="F6" s="419"/>
    </row>
    <row r="7" spans="1:6" x14ac:dyDescent="0.2">
      <c r="A7" s="417"/>
      <c r="B7" s="423"/>
      <c r="C7" s="417"/>
      <c r="D7" s="417"/>
      <c r="E7" s="417"/>
      <c r="F7" s="417"/>
    </row>
    <row r="8" spans="1:6" ht="150" customHeight="1" x14ac:dyDescent="0.2">
      <c r="A8" s="417"/>
      <c r="B8" s="424" t="s">
        <v>408</v>
      </c>
      <c r="C8" s="417"/>
      <c r="D8" s="417"/>
      <c r="E8" s="417"/>
      <c r="F8" s="417"/>
    </row>
    <row r="9" spans="1:6" x14ac:dyDescent="0.2">
      <c r="A9" s="417"/>
      <c r="B9" s="425" t="s">
        <v>409</v>
      </c>
      <c r="C9" s="417"/>
      <c r="D9" s="417"/>
      <c r="E9" s="417"/>
      <c r="F9" s="417"/>
    </row>
    <row r="10" spans="1:6" x14ac:dyDescent="0.2">
      <c r="A10" s="417"/>
      <c r="B10" s="426"/>
      <c r="C10" s="417"/>
      <c r="D10" s="417"/>
      <c r="E10" s="417"/>
      <c r="F10" s="417"/>
    </row>
    <row r="11" spans="1:6" ht="120" x14ac:dyDescent="0.2">
      <c r="A11" s="417"/>
      <c r="B11" s="424" t="s">
        <v>410</v>
      </c>
      <c r="C11" s="417"/>
      <c r="D11" s="417"/>
      <c r="E11" s="417"/>
      <c r="F11" s="417"/>
    </row>
    <row r="12" spans="1:6" x14ac:dyDescent="0.2">
      <c r="A12" s="417"/>
      <c r="B12" s="425" t="s">
        <v>411</v>
      </c>
      <c r="C12" s="417"/>
      <c r="D12" s="417"/>
      <c r="E12" s="417"/>
      <c r="F12" s="417"/>
    </row>
    <row r="13" spans="1:6" x14ac:dyDescent="0.2">
      <c r="A13" s="417"/>
      <c r="B13" s="424"/>
      <c r="C13" s="417"/>
      <c r="D13" s="417"/>
      <c r="E13" s="417"/>
      <c r="F13" s="417"/>
    </row>
    <row r="14" spans="1:6" ht="144" x14ac:dyDescent="0.2">
      <c r="A14" s="417"/>
      <c r="B14" s="424" t="s">
        <v>412</v>
      </c>
      <c r="C14" s="417"/>
      <c r="D14" s="417"/>
      <c r="E14" s="417"/>
      <c r="F14" s="417"/>
    </row>
    <row r="15" spans="1:6" x14ac:dyDescent="0.2">
      <c r="A15" s="417"/>
      <c r="B15" s="425" t="s">
        <v>413</v>
      </c>
      <c r="C15" s="417"/>
      <c r="D15" s="417"/>
      <c r="E15" s="417"/>
      <c r="F15" s="417"/>
    </row>
    <row r="16" spans="1:6" x14ac:dyDescent="0.2">
      <c r="A16" s="417"/>
      <c r="B16" s="423"/>
      <c r="C16" s="417"/>
      <c r="D16" s="417"/>
      <c r="E16" s="417"/>
      <c r="F16" s="417"/>
    </row>
    <row r="17" spans="1:6" ht="180" x14ac:dyDescent="0.2">
      <c r="A17" s="417"/>
      <c r="B17" s="424" t="s">
        <v>414</v>
      </c>
      <c r="C17" s="417"/>
      <c r="D17" s="417"/>
      <c r="E17" s="417"/>
      <c r="F17" s="417"/>
    </row>
    <row r="18" spans="1:6" x14ac:dyDescent="0.2">
      <c r="A18" s="417"/>
      <c r="B18" s="425" t="s">
        <v>415</v>
      </c>
      <c r="C18" s="417"/>
      <c r="D18" s="417"/>
      <c r="E18" s="417"/>
      <c r="F18" s="417"/>
    </row>
    <row r="19" spans="1:6" x14ac:dyDescent="0.2">
      <c r="A19" s="417"/>
      <c r="B19" s="424"/>
      <c r="C19" s="417"/>
      <c r="D19" s="417"/>
      <c r="E19" s="417"/>
      <c r="F19" s="417"/>
    </row>
    <row r="20" spans="1:6" ht="168" x14ac:dyDescent="0.2">
      <c r="A20" s="417"/>
      <c r="B20" s="424" t="s">
        <v>416</v>
      </c>
      <c r="C20" s="417"/>
      <c r="D20" s="417"/>
      <c r="E20" s="417"/>
      <c r="F20" s="417"/>
    </row>
    <row r="21" spans="1:6" x14ac:dyDescent="0.2">
      <c r="A21" s="417"/>
      <c r="B21" s="424"/>
      <c r="C21" s="417"/>
      <c r="D21" s="417"/>
      <c r="E21" s="417"/>
      <c r="F21" s="417"/>
    </row>
    <row r="22" spans="1:6" x14ac:dyDescent="0.2">
      <c r="A22" s="417"/>
      <c r="B22" s="423"/>
      <c r="C22" s="417"/>
      <c r="D22" s="417"/>
      <c r="E22" s="417"/>
      <c r="F22" s="417"/>
    </row>
    <row r="23" spans="1:6" x14ac:dyDescent="0.2">
      <c r="A23" s="417"/>
      <c r="B23" s="427" t="s">
        <v>417</v>
      </c>
      <c r="C23" s="417"/>
      <c r="D23" s="417"/>
      <c r="E23" s="417"/>
      <c r="F23" s="417"/>
    </row>
    <row r="24" spans="1:6" s="14" customFormat="1" ht="25.5" x14ac:dyDescent="0.2">
      <c r="A24" s="428"/>
      <c r="B24" s="429" t="s">
        <v>418</v>
      </c>
      <c r="C24" s="427"/>
      <c r="D24" s="427"/>
      <c r="E24" s="427"/>
      <c r="F24" s="427"/>
    </row>
    <row r="25" spans="1:6" x14ac:dyDescent="0.2">
      <c r="A25" s="430"/>
      <c r="B25" s="417"/>
      <c r="C25" s="417"/>
      <c r="D25" s="417"/>
      <c r="E25" s="417"/>
      <c r="F25" s="417"/>
    </row>
    <row r="26" spans="1:6" x14ac:dyDescent="0.2">
      <c r="A26" s="417"/>
      <c r="B26" s="417"/>
      <c r="C26" s="417"/>
      <c r="D26" s="417"/>
      <c r="E26" s="417"/>
      <c r="F26" s="417"/>
    </row>
    <row r="27" spans="1:6" x14ac:dyDescent="0.2">
      <c r="A27" s="417"/>
      <c r="B27" s="417"/>
      <c r="C27" s="417"/>
      <c r="D27" s="417"/>
      <c r="E27" s="417"/>
      <c r="F27" s="417"/>
    </row>
    <row r="28" spans="1:6" x14ac:dyDescent="0.2">
      <c r="A28" s="417"/>
      <c r="B28" s="417"/>
      <c r="C28" s="417"/>
      <c r="D28" s="417"/>
      <c r="E28" s="417"/>
      <c r="F28" s="417"/>
    </row>
    <row r="29" spans="1:6" x14ac:dyDescent="0.2">
      <c r="A29" s="417"/>
      <c r="B29" s="417"/>
      <c r="C29" s="417"/>
      <c r="D29" s="417"/>
      <c r="E29" s="417"/>
      <c r="F29" s="417"/>
    </row>
    <row r="30" spans="1:6" x14ac:dyDescent="0.2">
      <c r="A30" s="417"/>
      <c r="B30" s="417"/>
      <c r="C30" s="417"/>
      <c r="D30" s="417"/>
      <c r="E30" s="417"/>
      <c r="F30" s="417"/>
    </row>
    <row r="31" spans="1:6" x14ac:dyDescent="0.2">
      <c r="A31" s="417"/>
      <c r="B31" s="417"/>
      <c r="C31" s="417"/>
      <c r="D31" s="417"/>
      <c r="E31" s="417"/>
      <c r="F31" s="417"/>
    </row>
    <row r="32" spans="1:6" x14ac:dyDescent="0.2">
      <c r="A32" s="417"/>
      <c r="B32" s="417"/>
      <c r="C32" s="417"/>
      <c r="D32" s="417"/>
      <c r="E32" s="417"/>
      <c r="F32" s="417"/>
    </row>
    <row r="33" spans="1:6" x14ac:dyDescent="0.2">
      <c r="A33" s="426"/>
      <c r="B33" s="426"/>
      <c r="C33" s="426"/>
      <c r="D33" s="426"/>
      <c r="E33" s="426"/>
      <c r="F33" s="426"/>
    </row>
    <row r="34" spans="1:6" x14ac:dyDescent="0.2">
      <c r="A34" s="417"/>
      <c r="B34" s="417"/>
      <c r="C34" s="417"/>
      <c r="D34" s="417"/>
      <c r="E34" s="417"/>
      <c r="F34" s="417"/>
    </row>
    <row r="35" spans="1:6" x14ac:dyDescent="0.2">
      <c r="A35" s="417"/>
      <c r="B35" s="417"/>
      <c r="C35" s="417"/>
      <c r="D35" s="417"/>
      <c r="E35" s="417"/>
      <c r="F35" s="417"/>
    </row>
    <row r="36" spans="1:6" ht="8.1" customHeight="1" x14ac:dyDescent="0.2">
      <c r="A36" s="417"/>
      <c r="B36" s="417"/>
      <c r="C36" s="417"/>
      <c r="D36" s="417"/>
      <c r="E36" s="417"/>
      <c r="F36" s="417"/>
    </row>
    <row r="37" spans="1:6" ht="13.5" customHeight="1" x14ac:dyDescent="0.2">
      <c r="A37" s="417"/>
      <c r="B37" s="417"/>
      <c r="C37" s="417"/>
      <c r="D37" s="417"/>
      <c r="E37" s="417"/>
      <c r="F37" s="417"/>
    </row>
    <row r="38" spans="1:6" x14ac:dyDescent="0.2">
      <c r="A38" s="417"/>
      <c r="B38" s="417"/>
      <c r="C38" s="417"/>
      <c r="D38" s="417"/>
      <c r="E38" s="417"/>
      <c r="F38" s="417"/>
    </row>
    <row r="39" spans="1:6" x14ac:dyDescent="0.2">
      <c r="A39" s="417"/>
      <c r="B39" s="417"/>
      <c r="C39" s="417"/>
      <c r="D39" s="417"/>
      <c r="E39" s="417"/>
      <c r="F39" s="417"/>
    </row>
    <row r="40" spans="1:6" x14ac:dyDescent="0.2">
      <c r="A40" s="417"/>
      <c r="B40" s="417"/>
      <c r="C40" s="417"/>
      <c r="D40" s="417"/>
      <c r="E40" s="417"/>
      <c r="F40" s="417"/>
    </row>
    <row r="41" spans="1:6" x14ac:dyDescent="0.2">
      <c r="A41" s="417"/>
      <c r="B41" s="417"/>
      <c r="C41" s="417"/>
      <c r="D41" s="417"/>
      <c r="E41" s="417"/>
      <c r="F41" s="417"/>
    </row>
    <row r="42" spans="1:6" x14ac:dyDescent="0.2">
      <c r="A42" s="417"/>
      <c r="B42" s="417"/>
      <c r="C42" s="417"/>
      <c r="D42" s="417"/>
      <c r="E42" s="417"/>
      <c r="F42" s="417"/>
    </row>
    <row r="43" spans="1:6" ht="33" customHeight="1" x14ac:dyDescent="0.2">
      <c r="A43" s="417"/>
      <c r="B43" s="417"/>
      <c r="C43" s="417"/>
      <c r="D43" s="417"/>
      <c r="E43" s="417"/>
      <c r="F43" s="417"/>
    </row>
    <row r="44" spans="1:6" ht="16.5" customHeight="1" x14ac:dyDescent="0.2">
      <c r="A44" s="417"/>
      <c r="B44" s="417"/>
      <c r="C44" s="417"/>
      <c r="D44" s="417"/>
      <c r="E44" s="417"/>
      <c r="F44" s="417"/>
    </row>
    <row r="45" spans="1:6" x14ac:dyDescent="0.2">
      <c r="A45" s="417"/>
      <c r="B45" s="417"/>
      <c r="C45" s="417"/>
      <c r="D45" s="417"/>
      <c r="E45" s="417"/>
      <c r="F45" s="417"/>
    </row>
    <row r="46" spans="1:6" x14ac:dyDescent="0.2">
      <c r="A46" s="417"/>
      <c r="B46" s="417"/>
      <c r="C46" s="417"/>
      <c r="D46" s="417"/>
      <c r="E46" s="417"/>
      <c r="F46" s="417"/>
    </row>
    <row r="47" spans="1:6" x14ac:dyDescent="0.2">
      <c r="A47" s="417"/>
      <c r="B47" s="417"/>
      <c r="C47" s="417"/>
      <c r="D47" s="417"/>
      <c r="E47" s="417"/>
      <c r="F47" s="417"/>
    </row>
    <row r="48" spans="1:6" x14ac:dyDescent="0.2">
      <c r="A48" s="417"/>
      <c r="B48" s="417"/>
      <c r="C48" s="417"/>
      <c r="D48" s="417"/>
      <c r="E48" s="417"/>
      <c r="F48" s="417"/>
    </row>
    <row r="49" spans="1:6" x14ac:dyDescent="0.2">
      <c r="A49" s="417"/>
      <c r="B49" s="417"/>
      <c r="C49" s="417"/>
      <c r="D49" s="417"/>
      <c r="E49" s="417"/>
      <c r="F49" s="417"/>
    </row>
    <row r="50" spans="1:6" x14ac:dyDescent="0.2">
      <c r="A50" s="417"/>
      <c r="B50" s="417"/>
      <c r="C50" s="417"/>
      <c r="D50" s="417"/>
      <c r="E50" s="417"/>
      <c r="F50" s="417"/>
    </row>
    <row r="51" spans="1:6" x14ac:dyDescent="0.2">
      <c r="A51" s="417"/>
      <c r="B51" s="417"/>
      <c r="C51" s="417"/>
      <c r="D51" s="417"/>
      <c r="E51" s="417"/>
      <c r="F51" s="417"/>
    </row>
    <row r="52" spans="1:6" x14ac:dyDescent="0.2">
      <c r="A52" s="417"/>
      <c r="B52" s="417"/>
      <c r="C52" s="417"/>
      <c r="D52" s="417"/>
      <c r="E52" s="417"/>
      <c r="F52" s="417"/>
    </row>
    <row r="53" spans="1:6" x14ac:dyDescent="0.2">
      <c r="A53" s="417"/>
      <c r="B53" s="417"/>
      <c r="C53" s="417"/>
      <c r="D53" s="417"/>
      <c r="E53" s="417"/>
      <c r="F53" s="417"/>
    </row>
    <row r="54" spans="1:6" x14ac:dyDescent="0.2">
      <c r="A54" s="417"/>
      <c r="B54" s="417"/>
      <c r="C54" s="417"/>
      <c r="D54" s="417"/>
      <c r="E54" s="417"/>
      <c r="F54" s="417"/>
    </row>
    <row r="55" spans="1:6" x14ac:dyDescent="0.2">
      <c r="A55" s="417"/>
      <c r="B55" s="417"/>
      <c r="C55" s="417"/>
      <c r="D55" s="417"/>
      <c r="E55" s="417"/>
      <c r="F55" s="417"/>
    </row>
    <row r="56" spans="1:6" x14ac:dyDescent="0.2">
      <c r="A56" s="417"/>
      <c r="B56" s="417"/>
      <c r="C56" s="417"/>
      <c r="D56" s="417"/>
      <c r="E56" s="417"/>
      <c r="F56" s="417"/>
    </row>
    <row r="57" spans="1:6" x14ac:dyDescent="0.2">
      <c r="A57" s="417"/>
      <c r="B57" s="417"/>
      <c r="C57" s="417"/>
      <c r="D57" s="417"/>
      <c r="E57" s="417"/>
      <c r="F57" s="417"/>
    </row>
    <row r="58" spans="1:6" x14ac:dyDescent="0.2">
      <c r="A58" s="417"/>
      <c r="B58" s="417"/>
      <c r="C58" s="417"/>
      <c r="D58" s="417"/>
      <c r="E58" s="417"/>
      <c r="F58" s="417"/>
    </row>
    <row r="59" spans="1:6" x14ac:dyDescent="0.2">
      <c r="A59" s="417"/>
      <c r="B59" s="417"/>
      <c r="C59" s="417"/>
      <c r="D59" s="417"/>
      <c r="E59" s="417"/>
      <c r="F59" s="417"/>
    </row>
    <row r="60" spans="1:6" x14ac:dyDescent="0.2">
      <c r="A60" s="417"/>
      <c r="B60" s="417"/>
      <c r="C60" s="417"/>
      <c r="D60" s="417"/>
      <c r="E60" s="417"/>
      <c r="F60" s="417"/>
    </row>
    <row r="61" spans="1:6" x14ac:dyDescent="0.2">
      <c r="A61" s="417"/>
      <c r="B61" s="417"/>
      <c r="C61" s="417"/>
      <c r="D61" s="417"/>
      <c r="E61" s="417"/>
      <c r="F61" s="417"/>
    </row>
    <row r="62" spans="1:6" x14ac:dyDescent="0.2">
      <c r="A62" s="417"/>
      <c r="B62" s="417"/>
      <c r="C62" s="417"/>
      <c r="D62" s="417"/>
      <c r="E62" s="417"/>
      <c r="F62" s="417"/>
    </row>
    <row r="63" spans="1:6" x14ac:dyDescent="0.2">
      <c r="A63" s="417"/>
      <c r="B63" s="417"/>
      <c r="C63" s="417"/>
      <c r="D63" s="417"/>
      <c r="E63" s="417"/>
      <c r="F63" s="417"/>
    </row>
    <row r="64" spans="1:6" x14ac:dyDescent="0.2">
      <c r="A64" s="417"/>
      <c r="B64" s="417"/>
      <c r="C64" s="417"/>
      <c r="D64" s="417"/>
      <c r="E64" s="417"/>
      <c r="F64" s="417"/>
    </row>
    <row r="65" spans="1:6" x14ac:dyDescent="0.2">
      <c r="A65" s="417"/>
      <c r="B65" s="417"/>
      <c r="C65" s="417"/>
      <c r="D65" s="417"/>
      <c r="E65" s="417"/>
      <c r="F65" s="417"/>
    </row>
    <row r="66" spans="1:6" x14ac:dyDescent="0.2">
      <c r="A66" s="417"/>
      <c r="B66" s="417"/>
      <c r="C66" s="417"/>
      <c r="D66" s="417"/>
      <c r="E66" s="417"/>
      <c r="F66" s="417"/>
    </row>
    <row r="67" spans="1:6" x14ac:dyDescent="0.2">
      <c r="A67" s="417"/>
      <c r="B67" s="417"/>
      <c r="C67" s="417"/>
      <c r="D67" s="417"/>
      <c r="E67" s="417"/>
      <c r="F67" s="417"/>
    </row>
    <row r="68" spans="1:6" x14ac:dyDescent="0.2">
      <c r="A68" s="417"/>
      <c r="B68" s="417"/>
      <c r="C68" s="417"/>
      <c r="D68" s="417"/>
      <c r="E68" s="417"/>
      <c r="F68" s="417"/>
    </row>
    <row r="69" spans="1:6" x14ac:dyDescent="0.2">
      <c r="A69" s="417"/>
      <c r="B69" s="417"/>
      <c r="C69" s="417"/>
      <c r="D69" s="417"/>
      <c r="E69" s="417"/>
      <c r="F69" s="417"/>
    </row>
    <row r="70" spans="1:6" x14ac:dyDescent="0.2">
      <c r="A70" s="417"/>
      <c r="B70" s="417"/>
      <c r="C70" s="417"/>
      <c r="D70" s="417"/>
      <c r="E70" s="417"/>
      <c r="F70" s="417"/>
    </row>
    <row r="71" spans="1:6" x14ac:dyDescent="0.2">
      <c r="A71" s="417"/>
      <c r="B71" s="417"/>
      <c r="C71" s="417"/>
      <c r="D71" s="417"/>
      <c r="E71" s="417"/>
      <c r="F71" s="417"/>
    </row>
    <row r="72" spans="1:6" x14ac:dyDescent="0.2">
      <c r="A72" s="417"/>
      <c r="B72" s="417"/>
      <c r="C72" s="417"/>
      <c r="D72" s="417"/>
      <c r="E72" s="417"/>
      <c r="F72" s="417"/>
    </row>
    <row r="73" spans="1:6" x14ac:dyDescent="0.2">
      <c r="A73" s="417"/>
      <c r="B73" s="417"/>
      <c r="C73" s="417"/>
      <c r="D73" s="417"/>
      <c r="E73" s="417"/>
      <c r="F73" s="417"/>
    </row>
    <row r="74" spans="1:6" x14ac:dyDescent="0.2">
      <c r="A74" s="417"/>
      <c r="B74" s="417"/>
      <c r="C74" s="417"/>
      <c r="D74" s="417"/>
      <c r="E74" s="417"/>
      <c r="F74" s="417"/>
    </row>
    <row r="75" spans="1:6" x14ac:dyDescent="0.2">
      <c r="A75" s="417"/>
      <c r="B75" s="417"/>
      <c r="C75" s="417"/>
      <c r="D75" s="417"/>
      <c r="E75" s="417"/>
      <c r="F75" s="417"/>
    </row>
    <row r="76" spans="1:6" x14ac:dyDescent="0.2">
      <c r="A76" s="417"/>
      <c r="B76" s="417"/>
      <c r="C76" s="417"/>
      <c r="D76" s="417"/>
      <c r="E76" s="417"/>
      <c r="F76" s="417"/>
    </row>
    <row r="77" spans="1:6" x14ac:dyDescent="0.2">
      <c r="A77" s="417"/>
      <c r="B77" s="417"/>
      <c r="C77" s="417"/>
      <c r="D77" s="417"/>
      <c r="E77" s="417"/>
      <c r="F77" s="417"/>
    </row>
    <row r="78" spans="1:6" x14ac:dyDescent="0.2">
      <c r="A78" s="417"/>
      <c r="B78" s="417"/>
      <c r="C78" s="417"/>
      <c r="D78" s="417"/>
      <c r="E78" s="417"/>
      <c r="F78" s="417"/>
    </row>
    <row r="79" spans="1:6" x14ac:dyDescent="0.2">
      <c r="A79" s="417"/>
      <c r="B79" s="417"/>
      <c r="C79" s="417"/>
      <c r="D79" s="417"/>
      <c r="E79" s="417"/>
      <c r="F79" s="417"/>
    </row>
    <row r="80" spans="1:6" x14ac:dyDescent="0.2">
      <c r="A80" s="417"/>
      <c r="B80" s="417"/>
      <c r="C80" s="417"/>
      <c r="D80" s="417"/>
      <c r="E80" s="417"/>
      <c r="F80" s="417"/>
    </row>
    <row r="81" spans="1:6" x14ac:dyDescent="0.2">
      <c r="A81" s="417"/>
      <c r="B81" s="417"/>
      <c r="C81" s="417"/>
      <c r="D81" s="417"/>
      <c r="E81" s="417"/>
      <c r="F81" s="417"/>
    </row>
    <row r="82" spans="1:6" x14ac:dyDescent="0.2">
      <c r="A82" s="417"/>
      <c r="B82" s="417"/>
      <c r="C82" s="417"/>
      <c r="D82" s="417"/>
      <c r="E82" s="417"/>
      <c r="F82" s="417"/>
    </row>
    <row r="83" spans="1:6" x14ac:dyDescent="0.2">
      <c r="A83" s="417"/>
      <c r="B83" s="417"/>
      <c r="C83" s="417"/>
      <c r="D83" s="417"/>
      <c r="E83" s="417"/>
      <c r="F83" s="417"/>
    </row>
    <row r="84" spans="1:6" x14ac:dyDescent="0.2">
      <c r="A84" s="417"/>
      <c r="B84" s="417"/>
      <c r="C84" s="417"/>
      <c r="D84" s="417"/>
      <c r="E84" s="417"/>
      <c r="F84" s="417"/>
    </row>
    <row r="85" spans="1:6" x14ac:dyDescent="0.2">
      <c r="A85" s="417"/>
      <c r="B85" s="417"/>
      <c r="C85" s="417"/>
      <c r="D85" s="417"/>
      <c r="E85" s="417"/>
      <c r="F85" s="417"/>
    </row>
    <row r="86" spans="1:6" x14ac:dyDescent="0.2">
      <c r="A86" s="417"/>
      <c r="B86" s="417"/>
      <c r="C86" s="417"/>
      <c r="D86" s="417"/>
      <c r="E86" s="417"/>
      <c r="F86" s="417"/>
    </row>
    <row r="87" spans="1:6" x14ac:dyDescent="0.2">
      <c r="A87" s="417"/>
      <c r="B87" s="417"/>
      <c r="C87" s="417"/>
      <c r="D87" s="417"/>
      <c r="E87" s="417"/>
      <c r="F87" s="417"/>
    </row>
    <row r="88" spans="1:6" x14ac:dyDescent="0.2">
      <c r="A88" s="417"/>
      <c r="B88" s="417"/>
      <c r="C88" s="417"/>
      <c r="D88" s="417"/>
      <c r="E88" s="417"/>
      <c r="F88" s="417"/>
    </row>
    <row r="89" spans="1:6" x14ac:dyDescent="0.2">
      <c r="A89" s="417"/>
      <c r="B89" s="417"/>
      <c r="C89" s="417"/>
      <c r="D89" s="417"/>
      <c r="E89" s="417"/>
      <c r="F89" s="417"/>
    </row>
    <row r="90" spans="1:6" x14ac:dyDescent="0.2">
      <c r="A90" s="417"/>
      <c r="B90" s="417"/>
      <c r="C90" s="417"/>
      <c r="D90" s="417"/>
      <c r="E90" s="417"/>
      <c r="F90" s="417"/>
    </row>
    <row r="91" spans="1:6" x14ac:dyDescent="0.2">
      <c r="A91" s="417"/>
      <c r="B91" s="417"/>
      <c r="C91" s="417"/>
      <c r="D91" s="417"/>
      <c r="E91" s="417"/>
      <c r="F91" s="417"/>
    </row>
    <row r="92" spans="1:6" x14ac:dyDescent="0.2">
      <c r="A92" s="417"/>
      <c r="B92" s="417"/>
      <c r="C92" s="417"/>
      <c r="D92" s="417"/>
      <c r="E92" s="417"/>
      <c r="F92" s="417"/>
    </row>
    <row r="93" spans="1:6" x14ac:dyDescent="0.2">
      <c r="A93" s="417"/>
      <c r="B93" s="417"/>
      <c r="C93" s="417"/>
      <c r="D93" s="417"/>
      <c r="E93" s="417"/>
      <c r="F93" s="417"/>
    </row>
    <row r="94" spans="1:6" x14ac:dyDescent="0.2">
      <c r="A94" s="417"/>
      <c r="B94" s="417"/>
      <c r="C94" s="417"/>
      <c r="D94" s="417"/>
      <c r="E94" s="417"/>
      <c r="F94" s="417"/>
    </row>
    <row r="95" spans="1:6" x14ac:dyDescent="0.2">
      <c r="A95" s="417"/>
      <c r="B95" s="417"/>
      <c r="C95" s="417"/>
      <c r="D95" s="417"/>
      <c r="E95" s="417"/>
      <c r="F95" s="417"/>
    </row>
    <row r="96" spans="1:6" x14ac:dyDescent="0.2">
      <c r="A96" s="417"/>
      <c r="B96" s="417"/>
      <c r="C96" s="417"/>
      <c r="D96" s="417"/>
      <c r="E96" s="417"/>
      <c r="F96" s="417"/>
    </row>
    <row r="97" spans="1:6" x14ac:dyDescent="0.2">
      <c r="A97" s="417"/>
      <c r="B97" s="417"/>
      <c r="C97" s="417"/>
      <c r="D97" s="417"/>
      <c r="E97" s="417"/>
      <c r="F97" s="417"/>
    </row>
    <row r="98" spans="1:6" x14ac:dyDescent="0.2">
      <c r="A98" s="417"/>
      <c r="B98" s="417"/>
      <c r="C98" s="417"/>
      <c r="D98" s="417"/>
      <c r="E98" s="417"/>
      <c r="F98" s="417"/>
    </row>
    <row r="99" spans="1:6" x14ac:dyDescent="0.2">
      <c r="A99" s="417"/>
      <c r="B99" s="417"/>
      <c r="C99" s="417"/>
      <c r="D99" s="417"/>
      <c r="E99" s="417"/>
      <c r="F99" s="417"/>
    </row>
    <row r="100" spans="1:6" x14ac:dyDescent="0.2">
      <c r="A100" s="417"/>
      <c r="B100" s="417"/>
      <c r="C100" s="417"/>
      <c r="D100" s="417"/>
      <c r="E100" s="417"/>
      <c r="F100" s="417"/>
    </row>
    <row r="101" spans="1:6" x14ac:dyDescent="0.2">
      <c r="A101" s="417"/>
      <c r="B101" s="417"/>
      <c r="C101" s="417"/>
      <c r="D101" s="417"/>
      <c r="E101" s="417"/>
      <c r="F101" s="417"/>
    </row>
    <row r="102" spans="1:6" x14ac:dyDescent="0.2">
      <c r="A102" s="417"/>
      <c r="B102" s="417"/>
      <c r="C102" s="417"/>
      <c r="D102" s="417"/>
      <c r="E102" s="417"/>
      <c r="F102" s="417"/>
    </row>
    <row r="103" spans="1:6" x14ac:dyDescent="0.2">
      <c r="A103" s="417"/>
      <c r="B103" s="417"/>
      <c r="C103" s="417"/>
      <c r="D103" s="417"/>
      <c r="E103" s="417"/>
      <c r="F103" s="417"/>
    </row>
    <row r="104" spans="1:6" x14ac:dyDescent="0.2">
      <c r="A104" s="417"/>
      <c r="B104" s="417"/>
      <c r="C104" s="417"/>
      <c r="D104" s="417"/>
      <c r="E104" s="417"/>
      <c r="F104" s="417"/>
    </row>
    <row r="105" spans="1:6" x14ac:dyDescent="0.2">
      <c r="A105" s="417"/>
      <c r="B105" s="417"/>
      <c r="C105" s="417"/>
      <c r="D105" s="417"/>
      <c r="E105" s="417"/>
      <c r="F105" s="417"/>
    </row>
    <row r="106" spans="1:6" x14ac:dyDescent="0.2">
      <c r="A106" s="417"/>
      <c r="B106" s="417"/>
      <c r="C106" s="417"/>
      <c r="D106" s="417"/>
      <c r="E106" s="417"/>
      <c r="F106" s="417"/>
    </row>
    <row r="107" spans="1:6" x14ac:dyDescent="0.2">
      <c r="A107" s="417"/>
      <c r="B107" s="417"/>
      <c r="C107" s="417"/>
      <c r="D107" s="417"/>
      <c r="E107" s="417"/>
      <c r="F107" s="417"/>
    </row>
    <row r="108" spans="1:6" x14ac:dyDescent="0.2">
      <c r="A108" s="417"/>
      <c r="B108" s="417"/>
      <c r="C108" s="417"/>
      <c r="D108" s="417"/>
      <c r="E108" s="417"/>
      <c r="F108" s="417"/>
    </row>
    <row r="109" spans="1:6" x14ac:dyDescent="0.2">
      <c r="A109" s="417"/>
      <c r="B109" s="417"/>
      <c r="C109" s="417"/>
      <c r="D109" s="417"/>
      <c r="E109" s="417"/>
      <c r="F109" s="417"/>
    </row>
    <row r="110" spans="1:6" x14ac:dyDescent="0.2">
      <c r="A110" s="417"/>
      <c r="B110" s="417"/>
      <c r="C110" s="417"/>
      <c r="D110" s="417"/>
      <c r="E110" s="417"/>
      <c r="F110" s="417"/>
    </row>
    <row r="111" spans="1:6" x14ac:dyDescent="0.2">
      <c r="A111" s="417"/>
      <c r="B111" s="417"/>
      <c r="C111" s="417"/>
      <c r="D111" s="417"/>
      <c r="E111" s="417"/>
      <c r="F111" s="417"/>
    </row>
    <row r="112" spans="1:6" x14ac:dyDescent="0.2">
      <c r="A112" s="417"/>
      <c r="B112" s="417"/>
      <c r="C112" s="417"/>
      <c r="D112" s="417"/>
      <c r="E112" s="417"/>
      <c r="F112" s="417"/>
    </row>
    <row r="113" spans="1:6" x14ac:dyDescent="0.2">
      <c r="A113" s="417"/>
      <c r="B113" s="417"/>
      <c r="C113" s="417"/>
      <c r="D113" s="417"/>
      <c r="E113" s="417"/>
      <c r="F113" s="417"/>
    </row>
    <row r="114" spans="1:6" x14ac:dyDescent="0.2">
      <c r="A114" s="417"/>
      <c r="B114" s="417"/>
      <c r="C114" s="417"/>
      <c r="D114" s="417"/>
      <c r="E114" s="417"/>
      <c r="F114" s="417"/>
    </row>
    <row r="115" spans="1:6" x14ac:dyDescent="0.2">
      <c r="A115" s="417"/>
      <c r="B115" s="417"/>
      <c r="C115" s="417"/>
      <c r="D115" s="417"/>
      <c r="E115" s="417"/>
      <c r="F115" s="417"/>
    </row>
    <row r="116" spans="1:6" x14ac:dyDescent="0.2">
      <c r="A116" s="417"/>
      <c r="B116" s="417"/>
      <c r="C116" s="417"/>
      <c r="D116" s="417"/>
      <c r="E116" s="417"/>
      <c r="F116" s="417"/>
    </row>
    <row r="117" spans="1:6" x14ac:dyDescent="0.2">
      <c r="A117" s="417"/>
      <c r="B117" s="417"/>
      <c r="C117" s="417"/>
      <c r="D117" s="417"/>
      <c r="E117" s="417"/>
      <c r="F117" s="417"/>
    </row>
    <row r="118" spans="1:6" x14ac:dyDescent="0.2">
      <c r="A118" s="417"/>
      <c r="B118" s="417"/>
      <c r="C118" s="417"/>
      <c r="D118" s="417"/>
      <c r="E118" s="417"/>
      <c r="F118" s="417"/>
    </row>
    <row r="119" spans="1:6" x14ac:dyDescent="0.2">
      <c r="A119" s="417"/>
      <c r="B119" s="417"/>
      <c r="C119" s="417"/>
      <c r="D119" s="417"/>
      <c r="E119" s="417"/>
      <c r="F119" s="417"/>
    </row>
    <row r="120" spans="1:6" x14ac:dyDescent="0.2">
      <c r="A120" s="417"/>
      <c r="B120" s="417"/>
      <c r="C120" s="417"/>
      <c r="D120" s="417"/>
      <c r="E120" s="417"/>
      <c r="F120" s="417"/>
    </row>
    <row r="121" spans="1:6" x14ac:dyDescent="0.2">
      <c r="A121" s="417"/>
      <c r="B121" s="417"/>
      <c r="C121" s="417"/>
      <c r="D121" s="417"/>
      <c r="E121" s="417"/>
      <c r="F121" s="417"/>
    </row>
    <row r="122" spans="1:6" x14ac:dyDescent="0.2">
      <c r="A122" s="417"/>
      <c r="B122" s="417"/>
      <c r="C122" s="417"/>
      <c r="D122" s="417"/>
      <c r="E122" s="417"/>
      <c r="F122" s="417"/>
    </row>
    <row r="123" spans="1:6" x14ac:dyDescent="0.2">
      <c r="A123" s="417"/>
      <c r="B123" s="417"/>
      <c r="C123" s="417"/>
      <c r="D123" s="417"/>
      <c r="E123" s="417"/>
      <c r="F123" s="417"/>
    </row>
    <row r="124" spans="1:6" x14ac:dyDescent="0.2">
      <c r="A124" s="417"/>
      <c r="B124" s="417"/>
      <c r="C124" s="417"/>
      <c r="D124" s="417"/>
      <c r="E124" s="417"/>
      <c r="F124" s="417"/>
    </row>
    <row r="125" spans="1:6" x14ac:dyDescent="0.2">
      <c r="A125" s="417"/>
      <c r="B125" s="417"/>
      <c r="C125" s="417"/>
      <c r="D125" s="417"/>
      <c r="E125" s="417"/>
      <c r="F125" s="417"/>
    </row>
    <row r="126" spans="1:6" x14ac:dyDescent="0.2">
      <c r="A126" s="417"/>
      <c r="B126" s="417"/>
      <c r="C126" s="417"/>
      <c r="D126" s="417"/>
      <c r="E126" s="417"/>
      <c r="F126" s="417"/>
    </row>
    <row r="127" spans="1:6" x14ac:dyDescent="0.2">
      <c r="A127" s="417"/>
      <c r="B127" s="417"/>
      <c r="C127" s="417"/>
      <c r="D127" s="417"/>
      <c r="E127" s="417"/>
      <c r="F127" s="417"/>
    </row>
    <row r="128" spans="1:6" x14ac:dyDescent="0.2">
      <c r="A128" s="417"/>
      <c r="B128" s="417"/>
      <c r="C128" s="417"/>
      <c r="D128" s="417"/>
      <c r="E128" s="417"/>
      <c r="F128" s="417"/>
    </row>
    <row r="129" spans="1:6" x14ac:dyDescent="0.2">
      <c r="A129" s="417"/>
      <c r="B129" s="417"/>
      <c r="C129" s="417"/>
      <c r="D129" s="417"/>
      <c r="E129" s="417"/>
      <c r="F129" s="417"/>
    </row>
    <row r="130" spans="1:6" x14ac:dyDescent="0.2">
      <c r="A130" s="417"/>
      <c r="B130" s="417"/>
      <c r="C130" s="417"/>
      <c r="D130" s="417"/>
      <c r="E130" s="417"/>
      <c r="F130" s="417"/>
    </row>
    <row r="131" spans="1:6" x14ac:dyDescent="0.2">
      <c r="A131" s="417"/>
      <c r="B131" s="417"/>
      <c r="C131" s="417"/>
      <c r="D131" s="417"/>
      <c r="E131" s="417"/>
      <c r="F131" s="417"/>
    </row>
    <row r="132" spans="1:6" x14ac:dyDescent="0.2">
      <c r="A132" s="417"/>
      <c r="B132" s="417"/>
      <c r="C132" s="417"/>
      <c r="D132" s="417"/>
      <c r="E132" s="417"/>
      <c r="F132" s="417"/>
    </row>
    <row r="133" spans="1:6" x14ac:dyDescent="0.2">
      <c r="A133" s="417"/>
      <c r="B133" s="417"/>
      <c r="C133" s="417"/>
      <c r="D133" s="417"/>
      <c r="E133" s="417"/>
      <c r="F133" s="417"/>
    </row>
    <row r="134" spans="1:6" x14ac:dyDescent="0.2">
      <c r="A134" s="417"/>
      <c r="B134" s="417"/>
      <c r="C134" s="417"/>
      <c r="D134" s="417"/>
      <c r="E134" s="417"/>
      <c r="F134" s="417"/>
    </row>
    <row r="135" spans="1:6" x14ac:dyDescent="0.2">
      <c r="A135" s="417"/>
      <c r="B135" s="417"/>
      <c r="C135" s="417"/>
      <c r="D135" s="417"/>
      <c r="E135" s="417"/>
      <c r="F135" s="417"/>
    </row>
    <row r="136" spans="1:6" x14ac:dyDescent="0.2">
      <c r="A136" s="417"/>
      <c r="B136" s="417"/>
      <c r="C136" s="417"/>
      <c r="D136" s="417"/>
      <c r="E136" s="417"/>
      <c r="F136" s="417"/>
    </row>
    <row r="137" spans="1:6" x14ac:dyDescent="0.2">
      <c r="A137" s="417"/>
      <c r="B137" s="417"/>
      <c r="C137" s="417"/>
      <c r="D137" s="417"/>
      <c r="E137" s="417"/>
      <c r="F137" s="417"/>
    </row>
    <row r="138" spans="1:6" x14ac:dyDescent="0.2">
      <c r="A138" s="417"/>
      <c r="B138" s="417"/>
      <c r="C138" s="417"/>
      <c r="D138" s="417"/>
      <c r="E138" s="417"/>
      <c r="F138" s="417"/>
    </row>
    <row r="139" spans="1:6" x14ac:dyDescent="0.2">
      <c r="A139" s="417"/>
      <c r="B139" s="417"/>
      <c r="C139" s="417"/>
      <c r="D139" s="417"/>
      <c r="E139" s="417"/>
      <c r="F139" s="417"/>
    </row>
    <row r="140" spans="1:6" x14ac:dyDescent="0.2">
      <c r="A140" s="417"/>
      <c r="B140" s="417"/>
      <c r="C140" s="417"/>
      <c r="D140" s="417"/>
      <c r="E140" s="417"/>
      <c r="F140" s="417"/>
    </row>
    <row r="141" spans="1:6" x14ac:dyDescent="0.2">
      <c r="A141" s="417"/>
      <c r="B141" s="417"/>
      <c r="C141" s="417"/>
      <c r="D141" s="417"/>
      <c r="E141" s="417"/>
      <c r="F141" s="417"/>
    </row>
    <row r="142" spans="1:6" x14ac:dyDescent="0.2">
      <c r="A142" s="417"/>
      <c r="B142" s="417"/>
      <c r="C142" s="417"/>
      <c r="D142" s="417"/>
      <c r="E142" s="417"/>
      <c r="F142" s="417"/>
    </row>
    <row r="143" spans="1:6" x14ac:dyDescent="0.2">
      <c r="A143" s="417"/>
      <c r="B143" s="417"/>
      <c r="C143" s="417"/>
      <c r="D143" s="417"/>
      <c r="E143" s="417"/>
      <c r="F143" s="417"/>
    </row>
    <row r="144" spans="1:6" x14ac:dyDescent="0.2">
      <c r="A144" s="417"/>
      <c r="B144" s="417"/>
      <c r="C144" s="417"/>
      <c r="D144" s="417"/>
      <c r="E144" s="417"/>
      <c r="F144" s="417"/>
    </row>
    <row r="145" spans="1:6" x14ac:dyDescent="0.2">
      <c r="A145" s="417"/>
      <c r="B145" s="417"/>
      <c r="C145" s="417"/>
      <c r="D145" s="417"/>
      <c r="E145" s="417"/>
      <c r="F145" s="417"/>
    </row>
    <row r="146" spans="1:6" x14ac:dyDescent="0.2">
      <c r="A146" s="417"/>
      <c r="B146" s="417"/>
      <c r="C146" s="417"/>
      <c r="D146" s="417"/>
      <c r="E146" s="417"/>
      <c r="F146" s="417"/>
    </row>
    <row r="147" spans="1:6" x14ac:dyDescent="0.2">
      <c r="A147" s="417"/>
      <c r="B147" s="417"/>
      <c r="C147" s="417"/>
      <c r="D147" s="417"/>
      <c r="E147" s="417"/>
      <c r="F147" s="417"/>
    </row>
    <row r="148" spans="1:6" x14ac:dyDescent="0.2">
      <c r="A148" s="417"/>
      <c r="B148" s="417"/>
      <c r="C148" s="417"/>
      <c r="D148" s="417"/>
      <c r="E148" s="417"/>
      <c r="F148" s="417"/>
    </row>
    <row r="149" spans="1:6" x14ac:dyDescent="0.2">
      <c r="A149" s="417"/>
      <c r="B149" s="417"/>
      <c r="C149" s="417"/>
      <c r="D149" s="417"/>
      <c r="E149" s="417"/>
      <c r="F149" s="417"/>
    </row>
    <row r="150" spans="1:6" x14ac:dyDescent="0.2">
      <c r="A150" s="417"/>
      <c r="B150" s="417"/>
      <c r="C150" s="417"/>
      <c r="D150" s="417"/>
      <c r="E150" s="417"/>
      <c r="F150" s="417"/>
    </row>
    <row r="151" spans="1:6" x14ac:dyDescent="0.2">
      <c r="A151" s="417"/>
      <c r="B151" s="417"/>
      <c r="C151" s="417"/>
      <c r="D151" s="417"/>
      <c r="E151" s="417"/>
      <c r="F151" s="417"/>
    </row>
    <row r="152" spans="1:6" x14ac:dyDescent="0.2">
      <c r="A152" s="417"/>
      <c r="B152" s="417"/>
      <c r="C152" s="417"/>
      <c r="D152" s="417"/>
      <c r="E152" s="417"/>
      <c r="F152" s="417"/>
    </row>
    <row r="153" spans="1:6" x14ac:dyDescent="0.2">
      <c r="A153" s="417"/>
      <c r="B153" s="417"/>
      <c r="C153" s="417"/>
      <c r="D153" s="417"/>
      <c r="E153" s="417"/>
      <c r="F153" s="417"/>
    </row>
    <row r="154" spans="1:6" x14ac:dyDescent="0.2">
      <c r="A154" s="417"/>
      <c r="B154" s="417"/>
      <c r="C154" s="417"/>
      <c r="D154" s="417"/>
      <c r="E154" s="417"/>
      <c r="F154" s="417"/>
    </row>
    <row r="155" spans="1:6" x14ac:dyDescent="0.2">
      <c r="A155" s="417"/>
      <c r="B155" s="417"/>
      <c r="C155" s="417"/>
      <c r="D155" s="417"/>
      <c r="E155" s="417"/>
      <c r="F155" s="417"/>
    </row>
    <row r="156" spans="1:6" x14ac:dyDescent="0.2">
      <c r="A156" s="417"/>
      <c r="B156" s="417"/>
      <c r="C156" s="417"/>
      <c r="D156" s="417"/>
      <c r="E156" s="417"/>
      <c r="F156" s="417"/>
    </row>
    <row r="157" spans="1:6" x14ac:dyDescent="0.2">
      <c r="A157" s="417"/>
      <c r="B157" s="417"/>
      <c r="C157" s="417"/>
      <c r="D157" s="417"/>
      <c r="E157" s="417"/>
      <c r="F157" s="417"/>
    </row>
    <row r="158" spans="1:6" x14ac:dyDescent="0.2">
      <c r="A158" s="417"/>
      <c r="B158" s="417"/>
      <c r="C158" s="417"/>
      <c r="D158" s="417"/>
      <c r="E158" s="417"/>
      <c r="F158" s="417"/>
    </row>
    <row r="159" spans="1:6" x14ac:dyDescent="0.2">
      <c r="A159" s="417"/>
      <c r="B159" s="417"/>
      <c r="C159" s="417"/>
      <c r="D159" s="417"/>
      <c r="E159" s="417"/>
      <c r="F159" s="417"/>
    </row>
    <row r="160" spans="1:6" x14ac:dyDescent="0.2">
      <c r="A160" s="417"/>
      <c r="B160" s="417"/>
      <c r="C160" s="417"/>
      <c r="D160" s="417"/>
      <c r="E160" s="417"/>
      <c r="F160" s="417"/>
    </row>
    <row r="161" spans="1:6" x14ac:dyDescent="0.2">
      <c r="A161" s="417"/>
      <c r="B161" s="417"/>
      <c r="C161" s="417"/>
      <c r="D161" s="417"/>
      <c r="E161" s="417"/>
      <c r="F161" s="417"/>
    </row>
    <row r="162" spans="1:6" x14ac:dyDescent="0.2">
      <c r="A162" s="417"/>
      <c r="B162" s="417"/>
      <c r="C162" s="417"/>
      <c r="D162" s="417"/>
      <c r="E162" s="417"/>
      <c r="F162" s="417"/>
    </row>
    <row r="163" spans="1:6" x14ac:dyDescent="0.2">
      <c r="A163" s="417"/>
      <c r="B163" s="417"/>
      <c r="C163" s="417"/>
      <c r="D163" s="417"/>
      <c r="E163" s="417"/>
      <c r="F163" s="417"/>
    </row>
    <row r="164" spans="1:6" x14ac:dyDescent="0.2">
      <c r="A164" s="417"/>
      <c r="B164" s="417"/>
      <c r="C164" s="417"/>
      <c r="D164" s="417"/>
      <c r="E164" s="417"/>
      <c r="F164" s="417"/>
    </row>
    <row r="165" spans="1:6" x14ac:dyDescent="0.2">
      <c r="A165" s="417"/>
      <c r="B165" s="417"/>
      <c r="C165" s="417"/>
      <c r="D165" s="417"/>
      <c r="E165" s="417"/>
      <c r="F165" s="417"/>
    </row>
    <row r="166" spans="1:6" x14ac:dyDescent="0.2">
      <c r="A166" s="417"/>
      <c r="B166" s="417"/>
      <c r="C166" s="417"/>
      <c r="D166" s="417"/>
      <c r="E166" s="417"/>
      <c r="F166" s="417"/>
    </row>
    <row r="167" spans="1:6" x14ac:dyDescent="0.2">
      <c r="A167" s="417"/>
      <c r="B167" s="417"/>
      <c r="C167" s="417"/>
      <c r="D167" s="417"/>
      <c r="E167" s="417"/>
      <c r="F167" s="417"/>
    </row>
    <row r="168" spans="1:6" x14ac:dyDescent="0.2">
      <c r="A168" s="417"/>
      <c r="B168" s="417"/>
      <c r="C168" s="417"/>
      <c r="D168" s="417"/>
      <c r="E168" s="417"/>
      <c r="F168" s="417"/>
    </row>
    <row r="169" spans="1:6" x14ac:dyDescent="0.2">
      <c r="A169" s="417"/>
      <c r="B169" s="417"/>
      <c r="C169" s="417"/>
      <c r="D169" s="417"/>
      <c r="E169" s="417"/>
      <c r="F169" s="417"/>
    </row>
    <row r="170" spans="1:6" x14ac:dyDescent="0.2">
      <c r="A170" s="417"/>
      <c r="B170" s="417"/>
      <c r="C170" s="417"/>
      <c r="D170" s="417"/>
      <c r="E170" s="417"/>
      <c r="F170" s="417"/>
    </row>
    <row r="171" spans="1:6" x14ac:dyDescent="0.2">
      <c r="A171" s="417"/>
      <c r="B171" s="417"/>
      <c r="C171" s="417"/>
      <c r="D171" s="417"/>
      <c r="E171" s="417"/>
      <c r="F171" s="417"/>
    </row>
    <row r="172" spans="1:6" x14ac:dyDescent="0.2">
      <c r="A172" s="417"/>
      <c r="B172" s="417"/>
      <c r="C172" s="417"/>
      <c r="D172" s="417"/>
      <c r="E172" s="417"/>
      <c r="F172" s="417"/>
    </row>
    <row r="173" spans="1:6" x14ac:dyDescent="0.2">
      <c r="A173" s="417"/>
      <c r="B173" s="417"/>
      <c r="C173" s="417"/>
      <c r="D173" s="417"/>
      <c r="E173" s="417"/>
      <c r="F173" s="417"/>
    </row>
    <row r="174" spans="1:6" x14ac:dyDescent="0.2">
      <c r="A174" s="417"/>
      <c r="B174" s="417"/>
      <c r="C174" s="417"/>
      <c r="D174" s="417"/>
      <c r="E174" s="417"/>
      <c r="F174" s="417"/>
    </row>
    <row r="175" spans="1:6" x14ac:dyDescent="0.2">
      <c r="A175" s="417"/>
      <c r="B175" s="417"/>
      <c r="C175" s="417"/>
      <c r="D175" s="417"/>
      <c r="E175" s="417"/>
      <c r="F175" s="417"/>
    </row>
    <row r="176" spans="1:6" x14ac:dyDescent="0.2">
      <c r="A176" s="417"/>
      <c r="B176" s="417"/>
      <c r="C176" s="417"/>
      <c r="D176" s="417"/>
      <c r="E176" s="417"/>
      <c r="F176" s="417"/>
    </row>
    <row r="177" spans="1:6" x14ac:dyDescent="0.2">
      <c r="A177" s="417"/>
      <c r="B177" s="417"/>
      <c r="C177" s="417"/>
      <c r="D177" s="417"/>
      <c r="E177" s="417"/>
      <c r="F177" s="417"/>
    </row>
    <row r="178" spans="1:6" x14ac:dyDescent="0.2">
      <c r="A178" s="417"/>
      <c r="B178" s="417"/>
      <c r="C178" s="417"/>
      <c r="D178" s="417"/>
      <c r="E178" s="417"/>
      <c r="F178" s="417"/>
    </row>
    <row r="179" spans="1:6" x14ac:dyDescent="0.2">
      <c r="A179" s="417"/>
      <c r="B179" s="417"/>
      <c r="C179" s="417"/>
      <c r="D179" s="417"/>
      <c r="E179" s="417"/>
      <c r="F179" s="417"/>
    </row>
    <row r="180" spans="1:6" x14ac:dyDescent="0.2">
      <c r="A180" s="417"/>
      <c r="B180" s="417"/>
      <c r="C180" s="417"/>
      <c r="D180" s="417"/>
      <c r="E180" s="417"/>
      <c r="F180" s="417"/>
    </row>
    <row r="181" spans="1:6" x14ac:dyDescent="0.2">
      <c r="A181" s="417"/>
      <c r="B181" s="417"/>
      <c r="C181" s="417"/>
      <c r="D181" s="417"/>
      <c r="E181" s="417"/>
      <c r="F181" s="417"/>
    </row>
    <row r="182" spans="1:6" x14ac:dyDescent="0.2">
      <c r="A182" s="417"/>
      <c r="B182" s="417"/>
      <c r="C182" s="417"/>
      <c r="D182" s="417"/>
      <c r="E182" s="417"/>
      <c r="F182" s="417"/>
    </row>
    <row r="183" spans="1:6" x14ac:dyDescent="0.2">
      <c r="A183" s="417"/>
      <c r="B183" s="417"/>
      <c r="C183" s="417"/>
      <c r="D183" s="417"/>
      <c r="E183" s="417"/>
      <c r="F183" s="417"/>
    </row>
    <row r="184" spans="1:6" x14ac:dyDescent="0.2">
      <c r="A184" s="417"/>
      <c r="B184" s="417"/>
      <c r="C184" s="417"/>
      <c r="D184" s="417"/>
      <c r="E184" s="417"/>
      <c r="F184" s="417"/>
    </row>
    <row r="185" spans="1:6" x14ac:dyDescent="0.2">
      <c r="A185" s="417"/>
      <c r="B185" s="417"/>
      <c r="C185" s="417"/>
      <c r="D185" s="417"/>
      <c r="E185" s="417"/>
      <c r="F185" s="417"/>
    </row>
    <row r="186" spans="1:6" x14ac:dyDescent="0.2">
      <c r="A186" s="417"/>
      <c r="B186" s="417"/>
      <c r="C186" s="417"/>
      <c r="D186" s="417"/>
      <c r="E186" s="417"/>
      <c r="F186" s="417"/>
    </row>
    <row r="187" spans="1:6" x14ac:dyDescent="0.2">
      <c r="A187" s="417"/>
      <c r="B187" s="417"/>
      <c r="C187" s="417"/>
      <c r="D187" s="417"/>
      <c r="E187" s="417"/>
      <c r="F187" s="417"/>
    </row>
    <row r="188" spans="1:6" x14ac:dyDescent="0.2">
      <c r="A188" s="417"/>
      <c r="B188" s="417"/>
      <c r="C188" s="417"/>
      <c r="D188" s="417"/>
      <c r="E188" s="417"/>
      <c r="F188" s="417"/>
    </row>
    <row r="189" spans="1:6" x14ac:dyDescent="0.2">
      <c r="A189" s="417"/>
      <c r="B189" s="417"/>
      <c r="C189" s="417"/>
      <c r="D189" s="417"/>
      <c r="E189" s="417"/>
      <c r="F189" s="417"/>
    </row>
    <row r="190" spans="1:6" x14ac:dyDescent="0.2">
      <c r="A190" s="417"/>
      <c r="B190" s="417"/>
      <c r="C190" s="417"/>
      <c r="D190" s="417"/>
      <c r="E190" s="417"/>
      <c r="F190" s="417"/>
    </row>
    <row r="191" spans="1:6" x14ac:dyDescent="0.2">
      <c r="A191" s="417"/>
      <c r="B191" s="417"/>
      <c r="C191" s="417"/>
      <c r="D191" s="417"/>
      <c r="E191" s="417"/>
      <c r="F191" s="417"/>
    </row>
    <row r="192" spans="1:6" x14ac:dyDescent="0.2">
      <c r="A192" s="417"/>
      <c r="B192" s="417"/>
      <c r="C192" s="417"/>
      <c r="D192" s="417"/>
      <c r="E192" s="417"/>
      <c r="F192" s="417"/>
    </row>
    <row r="193" spans="1:6" x14ac:dyDescent="0.2">
      <c r="A193" s="417"/>
      <c r="B193" s="417"/>
      <c r="C193" s="417"/>
      <c r="D193" s="417"/>
      <c r="E193" s="417"/>
      <c r="F193" s="417"/>
    </row>
    <row r="194" spans="1:6" x14ac:dyDescent="0.2">
      <c r="A194" s="417"/>
      <c r="B194" s="417"/>
      <c r="C194" s="417"/>
      <c r="D194" s="417"/>
      <c r="E194" s="417"/>
      <c r="F194" s="417"/>
    </row>
    <row r="195" spans="1:6" x14ac:dyDescent="0.2">
      <c r="A195" s="417"/>
      <c r="B195" s="417"/>
      <c r="C195" s="417"/>
      <c r="D195" s="417"/>
      <c r="E195" s="417"/>
      <c r="F195" s="417"/>
    </row>
    <row r="196" spans="1:6" x14ac:dyDescent="0.2">
      <c r="A196" s="417"/>
      <c r="B196" s="417"/>
      <c r="C196" s="417"/>
      <c r="D196" s="417"/>
      <c r="E196" s="417"/>
      <c r="F196" s="417"/>
    </row>
    <row r="197" spans="1:6" x14ac:dyDescent="0.2">
      <c r="A197" s="417"/>
      <c r="B197" s="417"/>
      <c r="C197" s="417"/>
      <c r="D197" s="417"/>
      <c r="E197" s="417"/>
      <c r="F197" s="417"/>
    </row>
    <row r="198" spans="1:6" x14ac:dyDescent="0.2">
      <c r="A198" s="417"/>
      <c r="B198" s="417"/>
      <c r="C198" s="417"/>
      <c r="D198" s="417"/>
      <c r="E198" s="417"/>
      <c r="F198" s="417"/>
    </row>
    <row r="199" spans="1:6" x14ac:dyDescent="0.2">
      <c r="A199" s="417"/>
      <c r="B199" s="417"/>
      <c r="C199" s="417"/>
      <c r="D199" s="417"/>
      <c r="E199" s="417"/>
      <c r="F199" s="417"/>
    </row>
    <row r="200" spans="1:6" x14ac:dyDescent="0.2">
      <c r="A200" s="417"/>
      <c r="B200" s="417"/>
      <c r="C200" s="417"/>
      <c r="D200" s="417"/>
      <c r="E200" s="417"/>
      <c r="F200" s="417"/>
    </row>
    <row r="201" spans="1:6" x14ac:dyDescent="0.2">
      <c r="A201" s="417"/>
      <c r="B201" s="417"/>
      <c r="C201" s="417"/>
      <c r="D201" s="417"/>
      <c r="E201" s="417"/>
      <c r="F201" s="417"/>
    </row>
    <row r="202" spans="1:6" x14ac:dyDescent="0.2">
      <c r="A202" s="417"/>
      <c r="B202" s="417"/>
      <c r="C202" s="417"/>
      <c r="D202" s="417"/>
      <c r="E202" s="417"/>
      <c r="F202" s="417"/>
    </row>
    <row r="203" spans="1:6" x14ac:dyDescent="0.2">
      <c r="A203" s="417"/>
      <c r="B203" s="417"/>
      <c r="C203" s="417"/>
      <c r="D203" s="417"/>
      <c r="E203" s="417"/>
      <c r="F203" s="417"/>
    </row>
    <row r="204" spans="1:6" x14ac:dyDescent="0.2">
      <c r="A204" s="417"/>
      <c r="B204" s="417"/>
      <c r="C204" s="417"/>
      <c r="D204" s="417"/>
      <c r="E204" s="417"/>
      <c r="F204" s="417"/>
    </row>
    <row r="205" spans="1:6" x14ac:dyDescent="0.2">
      <c r="A205" s="417"/>
      <c r="B205" s="417"/>
      <c r="C205" s="417"/>
      <c r="D205" s="417"/>
      <c r="E205" s="417"/>
      <c r="F205" s="417"/>
    </row>
    <row r="206" spans="1:6" x14ac:dyDescent="0.2">
      <c r="A206" s="417"/>
      <c r="B206" s="417"/>
      <c r="C206" s="417"/>
      <c r="D206" s="417"/>
      <c r="E206" s="417"/>
      <c r="F206" s="417"/>
    </row>
    <row r="207" spans="1:6" x14ac:dyDescent="0.2">
      <c r="A207" s="417"/>
      <c r="B207" s="417"/>
      <c r="C207" s="417"/>
      <c r="D207" s="417"/>
      <c r="E207" s="417"/>
      <c r="F207" s="417"/>
    </row>
    <row r="208" spans="1:6" x14ac:dyDescent="0.2">
      <c r="A208" s="417"/>
      <c r="B208" s="417"/>
      <c r="C208" s="417"/>
      <c r="D208" s="417"/>
      <c r="E208" s="417"/>
      <c r="F208" s="417"/>
    </row>
    <row r="209" spans="1:6" x14ac:dyDescent="0.2">
      <c r="A209" s="417"/>
      <c r="B209" s="417"/>
      <c r="C209" s="417"/>
      <c r="D209" s="417"/>
      <c r="E209" s="417"/>
      <c r="F209" s="417"/>
    </row>
    <row r="210" spans="1:6" x14ac:dyDescent="0.2">
      <c r="A210" s="417"/>
      <c r="B210" s="417"/>
      <c r="C210" s="417"/>
      <c r="D210" s="417"/>
      <c r="E210" s="417"/>
      <c r="F210" s="417"/>
    </row>
    <row r="211" spans="1:6" x14ac:dyDescent="0.2">
      <c r="A211" s="417"/>
      <c r="B211" s="417"/>
      <c r="C211" s="417"/>
      <c r="D211" s="417"/>
      <c r="E211" s="417"/>
      <c r="F211" s="417"/>
    </row>
    <row r="212" spans="1:6" x14ac:dyDescent="0.2">
      <c r="A212" s="417"/>
      <c r="B212" s="417"/>
      <c r="C212" s="417"/>
      <c r="D212" s="417"/>
      <c r="E212" s="417"/>
      <c r="F212" s="417"/>
    </row>
    <row r="213" spans="1:6" x14ac:dyDescent="0.2">
      <c r="A213" s="417"/>
      <c r="B213" s="417"/>
      <c r="C213" s="417"/>
      <c r="D213" s="417"/>
      <c r="E213" s="417"/>
      <c r="F213" s="417"/>
    </row>
    <row r="214" spans="1:6" x14ac:dyDescent="0.2">
      <c r="A214" s="417"/>
      <c r="B214" s="417"/>
      <c r="C214" s="417"/>
      <c r="D214" s="417"/>
      <c r="E214" s="417"/>
      <c r="F214" s="417"/>
    </row>
    <row r="215" spans="1:6" x14ac:dyDescent="0.2">
      <c r="A215" s="417"/>
      <c r="B215" s="417"/>
      <c r="C215" s="417"/>
      <c r="D215" s="417"/>
      <c r="E215" s="417"/>
      <c r="F215" s="417"/>
    </row>
    <row r="216" spans="1:6" x14ac:dyDescent="0.2">
      <c r="A216" s="417"/>
      <c r="B216" s="417"/>
      <c r="C216" s="417"/>
      <c r="D216" s="417"/>
      <c r="E216" s="417"/>
      <c r="F216" s="417"/>
    </row>
    <row r="217" spans="1:6" x14ac:dyDescent="0.2">
      <c r="A217" s="417"/>
      <c r="B217" s="417"/>
      <c r="C217" s="417"/>
      <c r="D217" s="417"/>
      <c r="E217" s="417"/>
      <c r="F217" s="417"/>
    </row>
    <row r="218" spans="1:6" x14ac:dyDescent="0.2">
      <c r="A218" s="417"/>
      <c r="B218" s="417"/>
      <c r="C218" s="417"/>
      <c r="D218" s="417"/>
      <c r="E218" s="417"/>
      <c r="F218" s="417"/>
    </row>
    <row r="219" spans="1:6" x14ac:dyDescent="0.2">
      <c r="A219" s="417"/>
      <c r="B219" s="417"/>
      <c r="C219" s="417"/>
      <c r="D219" s="417"/>
      <c r="E219" s="417"/>
      <c r="F219" s="417"/>
    </row>
    <row r="220" spans="1:6" x14ac:dyDescent="0.2">
      <c r="A220" s="417"/>
      <c r="B220" s="417"/>
      <c r="C220" s="417"/>
      <c r="D220" s="417"/>
      <c r="E220" s="417"/>
      <c r="F220" s="417"/>
    </row>
    <row r="221" spans="1:6" x14ac:dyDescent="0.2">
      <c r="A221" s="417"/>
      <c r="B221" s="417"/>
      <c r="C221" s="417"/>
      <c r="D221" s="417"/>
      <c r="E221" s="417"/>
      <c r="F221" s="417"/>
    </row>
    <row r="222" spans="1:6" x14ac:dyDescent="0.2">
      <c r="A222" s="417"/>
      <c r="B222" s="417"/>
      <c r="C222" s="417"/>
      <c r="D222" s="417"/>
      <c r="E222" s="417"/>
      <c r="F222" s="417"/>
    </row>
    <row r="223" spans="1:6" x14ac:dyDescent="0.2">
      <c r="A223" s="417"/>
      <c r="B223" s="417"/>
      <c r="C223" s="417"/>
      <c r="D223" s="417"/>
      <c r="E223" s="417"/>
      <c r="F223" s="417"/>
    </row>
    <row r="224" spans="1:6" x14ac:dyDescent="0.2">
      <c r="A224" s="417"/>
      <c r="B224" s="417"/>
      <c r="C224" s="417"/>
      <c r="D224" s="417"/>
      <c r="E224" s="417"/>
      <c r="F224" s="417"/>
    </row>
    <row r="225" spans="1:6" x14ac:dyDescent="0.2">
      <c r="A225" s="417"/>
      <c r="B225" s="417"/>
      <c r="C225" s="417"/>
      <c r="D225" s="417"/>
      <c r="E225" s="417"/>
      <c r="F225" s="417"/>
    </row>
    <row r="226" spans="1:6" x14ac:dyDescent="0.2">
      <c r="A226" s="417"/>
      <c r="B226" s="417"/>
      <c r="C226" s="417"/>
      <c r="D226" s="417"/>
      <c r="E226" s="417"/>
      <c r="F226" s="417"/>
    </row>
    <row r="227" spans="1:6" x14ac:dyDescent="0.2">
      <c r="A227" s="417"/>
      <c r="B227" s="417"/>
      <c r="C227" s="417"/>
      <c r="D227" s="417"/>
      <c r="E227" s="417"/>
      <c r="F227" s="417"/>
    </row>
    <row r="228" spans="1:6" x14ac:dyDescent="0.2">
      <c r="A228" s="417"/>
      <c r="B228" s="417"/>
      <c r="C228" s="417"/>
      <c r="D228" s="417"/>
      <c r="E228" s="417"/>
      <c r="F228" s="417"/>
    </row>
    <row r="229" spans="1:6" x14ac:dyDescent="0.2">
      <c r="A229" s="417"/>
      <c r="B229" s="417"/>
      <c r="C229" s="417"/>
      <c r="D229" s="417"/>
      <c r="E229" s="417"/>
      <c r="F229" s="417"/>
    </row>
    <row r="230" spans="1:6" x14ac:dyDescent="0.2">
      <c r="A230" s="417"/>
      <c r="B230" s="417"/>
      <c r="C230" s="417"/>
      <c r="D230" s="417"/>
      <c r="E230" s="417"/>
      <c r="F230" s="417"/>
    </row>
    <row r="231" spans="1:6" x14ac:dyDescent="0.2">
      <c r="A231" s="417"/>
      <c r="B231" s="417"/>
      <c r="C231" s="417"/>
      <c r="D231" s="417"/>
      <c r="E231" s="417"/>
      <c r="F231" s="417"/>
    </row>
    <row r="232" spans="1:6" x14ac:dyDescent="0.2">
      <c r="A232" s="417"/>
      <c r="B232" s="417"/>
      <c r="C232" s="417"/>
      <c r="D232" s="417"/>
      <c r="E232" s="417"/>
      <c r="F232" s="417"/>
    </row>
    <row r="233" spans="1:6" x14ac:dyDescent="0.2">
      <c r="A233" s="417"/>
      <c r="B233" s="417"/>
      <c r="C233" s="417"/>
      <c r="D233" s="417"/>
      <c r="E233" s="417"/>
      <c r="F233" s="417"/>
    </row>
    <row r="234" spans="1:6" x14ac:dyDescent="0.2">
      <c r="A234" s="417"/>
      <c r="B234" s="417"/>
      <c r="C234" s="417"/>
      <c r="D234" s="417"/>
      <c r="E234" s="417"/>
      <c r="F234" s="417"/>
    </row>
    <row r="235" spans="1:6" x14ac:dyDescent="0.2">
      <c r="A235" s="417"/>
      <c r="B235" s="417"/>
      <c r="C235" s="417"/>
      <c r="D235" s="417"/>
      <c r="E235" s="417"/>
      <c r="F235" s="417"/>
    </row>
    <row r="236" spans="1:6" x14ac:dyDescent="0.2">
      <c r="A236" s="417"/>
      <c r="B236" s="417"/>
      <c r="C236" s="417"/>
      <c r="D236" s="417"/>
      <c r="E236" s="417"/>
      <c r="F236" s="417"/>
    </row>
    <row r="237" spans="1:6" x14ac:dyDescent="0.2">
      <c r="A237" s="417"/>
      <c r="B237" s="417"/>
      <c r="C237" s="417"/>
      <c r="D237" s="417"/>
      <c r="E237" s="417"/>
      <c r="F237" s="417"/>
    </row>
    <row r="238" spans="1:6" x14ac:dyDescent="0.2">
      <c r="A238" s="417"/>
      <c r="B238" s="417"/>
      <c r="C238" s="417"/>
      <c r="D238" s="417"/>
      <c r="E238" s="417"/>
      <c r="F238" s="417"/>
    </row>
    <row r="239" spans="1:6" x14ac:dyDescent="0.2">
      <c r="A239" s="417"/>
      <c r="B239" s="417"/>
      <c r="C239" s="417"/>
      <c r="D239" s="417"/>
      <c r="E239" s="417"/>
      <c r="F239" s="417"/>
    </row>
    <row r="240" spans="1:6" x14ac:dyDescent="0.2">
      <c r="A240" s="417"/>
      <c r="B240" s="417"/>
      <c r="C240" s="417"/>
      <c r="D240" s="417"/>
      <c r="E240" s="417"/>
      <c r="F240" s="417"/>
    </row>
    <row r="241" spans="1:6" x14ac:dyDescent="0.2">
      <c r="A241" s="417"/>
      <c r="B241" s="417"/>
      <c r="C241" s="417"/>
      <c r="D241" s="417"/>
      <c r="E241" s="417"/>
      <c r="F241" s="417"/>
    </row>
    <row r="242" spans="1:6" x14ac:dyDescent="0.2">
      <c r="A242" s="417"/>
      <c r="B242" s="417"/>
      <c r="C242" s="417"/>
      <c r="D242" s="417"/>
      <c r="E242" s="417"/>
      <c r="F242" s="417"/>
    </row>
    <row r="243" spans="1:6" x14ac:dyDescent="0.2">
      <c r="A243" s="417"/>
      <c r="B243" s="417"/>
      <c r="C243" s="417"/>
      <c r="D243" s="417"/>
      <c r="E243" s="417"/>
      <c r="F243" s="417"/>
    </row>
    <row r="244" spans="1:6" x14ac:dyDescent="0.2">
      <c r="A244" s="417"/>
      <c r="B244" s="417"/>
      <c r="C244" s="417"/>
      <c r="D244" s="417"/>
      <c r="E244" s="417"/>
      <c r="F244" s="417"/>
    </row>
    <row r="245" spans="1:6" x14ac:dyDescent="0.2">
      <c r="A245" s="417"/>
      <c r="B245" s="417"/>
      <c r="C245" s="417"/>
      <c r="D245" s="417"/>
      <c r="E245" s="417"/>
      <c r="F245" s="417"/>
    </row>
    <row r="246" spans="1:6" x14ac:dyDescent="0.2">
      <c r="A246" s="417"/>
      <c r="B246" s="417"/>
      <c r="C246" s="417"/>
      <c r="D246" s="417"/>
      <c r="E246" s="417"/>
      <c r="F246" s="417"/>
    </row>
    <row r="247" spans="1:6" x14ac:dyDescent="0.2">
      <c r="A247" s="417"/>
      <c r="B247" s="417"/>
      <c r="C247" s="417"/>
      <c r="D247" s="417"/>
      <c r="E247" s="417"/>
      <c r="F247" s="417"/>
    </row>
    <row r="248" spans="1:6" x14ac:dyDescent="0.2">
      <c r="A248" s="417"/>
      <c r="B248" s="417"/>
      <c r="C248" s="417"/>
      <c r="D248" s="417"/>
      <c r="E248" s="417"/>
      <c r="F248" s="417"/>
    </row>
    <row r="249" spans="1:6" x14ac:dyDescent="0.2">
      <c r="A249" s="417"/>
      <c r="B249" s="417"/>
      <c r="C249" s="417"/>
      <c r="D249" s="417"/>
      <c r="E249" s="417"/>
      <c r="F249" s="417"/>
    </row>
    <row r="250" spans="1:6" x14ac:dyDescent="0.2">
      <c r="A250" s="417"/>
      <c r="B250" s="417"/>
      <c r="C250" s="417"/>
      <c r="D250" s="417"/>
      <c r="E250" s="417"/>
      <c r="F250" s="417"/>
    </row>
    <row r="251" spans="1:6" x14ac:dyDescent="0.2">
      <c r="A251" s="417"/>
      <c r="B251" s="417"/>
      <c r="C251" s="417"/>
      <c r="D251" s="417"/>
      <c r="E251" s="417"/>
      <c r="F251" s="417"/>
    </row>
    <row r="252" spans="1:6" x14ac:dyDescent="0.2">
      <c r="A252" s="417"/>
      <c r="B252" s="417"/>
      <c r="C252" s="417"/>
      <c r="D252" s="417"/>
      <c r="E252" s="417"/>
      <c r="F252" s="417"/>
    </row>
    <row r="253" spans="1:6" x14ac:dyDescent="0.2">
      <c r="A253" s="417"/>
      <c r="B253" s="417"/>
      <c r="C253" s="417"/>
      <c r="D253" s="417"/>
      <c r="E253" s="417"/>
      <c r="F253" s="417"/>
    </row>
    <row r="254" spans="1:6" x14ac:dyDescent="0.2">
      <c r="A254" s="417"/>
      <c r="B254" s="417"/>
      <c r="C254" s="417"/>
      <c r="D254" s="417"/>
      <c r="E254" s="417"/>
      <c r="F254" s="417"/>
    </row>
    <row r="255" spans="1:6" x14ac:dyDescent="0.2">
      <c r="A255" s="417"/>
      <c r="B255" s="417"/>
      <c r="C255" s="417"/>
      <c r="D255" s="417"/>
      <c r="E255" s="417"/>
      <c r="F255" s="417"/>
    </row>
    <row r="256" spans="1:6" x14ac:dyDescent="0.2">
      <c r="A256" s="417"/>
      <c r="B256" s="417"/>
      <c r="C256" s="417"/>
      <c r="D256" s="417"/>
      <c r="E256" s="417"/>
      <c r="F256" s="417"/>
    </row>
    <row r="257" spans="1:6" x14ac:dyDescent="0.2">
      <c r="A257" s="417"/>
      <c r="B257" s="417"/>
      <c r="C257" s="417"/>
      <c r="D257" s="417"/>
      <c r="E257" s="417"/>
      <c r="F257" s="417"/>
    </row>
    <row r="258" spans="1:6" x14ac:dyDescent="0.2">
      <c r="A258" s="417"/>
      <c r="B258" s="417"/>
      <c r="C258" s="417"/>
      <c r="D258" s="417"/>
      <c r="E258" s="417"/>
      <c r="F258" s="417"/>
    </row>
    <row r="259" spans="1:6" x14ac:dyDescent="0.2">
      <c r="A259" s="417"/>
      <c r="B259" s="417"/>
      <c r="C259" s="417"/>
      <c r="D259" s="417"/>
      <c r="E259" s="417"/>
      <c r="F259" s="417"/>
    </row>
    <row r="260" spans="1:6" x14ac:dyDescent="0.2">
      <c r="A260" s="417"/>
      <c r="B260" s="417"/>
      <c r="C260" s="417"/>
      <c r="D260" s="417"/>
      <c r="E260" s="417"/>
      <c r="F260" s="417"/>
    </row>
    <row r="261" spans="1:6" x14ac:dyDescent="0.2">
      <c r="A261" s="417"/>
      <c r="B261" s="417"/>
      <c r="C261" s="417"/>
      <c r="D261" s="417"/>
      <c r="E261" s="417"/>
      <c r="F261" s="417"/>
    </row>
    <row r="262" spans="1:6" x14ac:dyDescent="0.2">
      <c r="A262" s="417"/>
      <c r="B262" s="417"/>
      <c r="C262" s="417"/>
      <c r="D262" s="417"/>
      <c r="E262" s="417"/>
      <c r="F262" s="417"/>
    </row>
    <row r="263" spans="1:6" x14ac:dyDescent="0.2">
      <c r="A263" s="417"/>
      <c r="B263" s="417"/>
      <c r="C263" s="417"/>
      <c r="D263" s="417"/>
      <c r="E263" s="417"/>
      <c r="F263" s="417"/>
    </row>
    <row r="264" spans="1:6" x14ac:dyDescent="0.2">
      <c r="A264" s="417"/>
      <c r="B264" s="417"/>
      <c r="C264" s="417"/>
      <c r="D264" s="417"/>
      <c r="E264" s="417"/>
      <c r="F264" s="417"/>
    </row>
    <row r="265" spans="1:6" x14ac:dyDescent="0.2">
      <c r="A265" s="417"/>
      <c r="B265" s="417"/>
      <c r="C265" s="417"/>
      <c r="D265" s="417"/>
      <c r="E265" s="417"/>
      <c r="F265" s="417"/>
    </row>
    <row r="266" spans="1:6" x14ac:dyDescent="0.2">
      <c r="A266" s="417"/>
      <c r="B266" s="417"/>
      <c r="C266" s="417"/>
      <c r="D266" s="417"/>
      <c r="E266" s="417"/>
      <c r="F266" s="417"/>
    </row>
    <row r="267" spans="1:6" x14ac:dyDescent="0.2">
      <c r="A267" s="417"/>
      <c r="B267" s="417"/>
      <c r="C267" s="417"/>
      <c r="D267" s="417"/>
      <c r="E267" s="417"/>
      <c r="F267" s="417"/>
    </row>
    <row r="268" spans="1:6" x14ac:dyDescent="0.2">
      <c r="A268" s="417"/>
      <c r="B268" s="417"/>
      <c r="C268" s="417"/>
      <c r="D268" s="417"/>
      <c r="E268" s="417"/>
      <c r="F268" s="417"/>
    </row>
    <row r="269" spans="1:6" x14ac:dyDescent="0.2">
      <c r="A269" s="417"/>
      <c r="B269" s="417"/>
      <c r="C269" s="417"/>
      <c r="D269" s="417"/>
      <c r="E269" s="417"/>
      <c r="F269" s="417"/>
    </row>
    <row r="270" spans="1:6" x14ac:dyDescent="0.2">
      <c r="A270" s="417"/>
      <c r="B270" s="417"/>
      <c r="C270" s="417"/>
      <c r="D270" s="417"/>
      <c r="E270" s="417"/>
      <c r="F270" s="417"/>
    </row>
    <row r="271" spans="1:6" x14ac:dyDescent="0.2">
      <c r="A271" s="417"/>
      <c r="B271" s="417"/>
      <c r="C271" s="417"/>
      <c r="D271" s="417"/>
      <c r="E271" s="417"/>
      <c r="F271" s="417"/>
    </row>
    <row r="272" spans="1:6" x14ac:dyDescent="0.2">
      <c r="A272" s="417"/>
      <c r="B272" s="417"/>
      <c r="C272" s="417"/>
      <c r="D272" s="417"/>
      <c r="E272" s="417"/>
      <c r="F272" s="417"/>
    </row>
    <row r="273" spans="1:6" x14ac:dyDescent="0.2">
      <c r="A273" s="417"/>
      <c r="B273" s="417"/>
      <c r="C273" s="417"/>
      <c r="D273" s="417"/>
      <c r="E273" s="417"/>
      <c r="F273" s="417"/>
    </row>
    <row r="274" spans="1:6" x14ac:dyDescent="0.2">
      <c r="A274" s="417"/>
      <c r="B274" s="417"/>
      <c r="C274" s="417"/>
      <c r="D274" s="417"/>
      <c r="E274" s="417"/>
      <c r="F274" s="417"/>
    </row>
    <row r="275" spans="1:6" x14ac:dyDescent="0.2">
      <c r="A275" s="417"/>
      <c r="B275" s="417"/>
      <c r="C275" s="417"/>
      <c r="D275" s="417"/>
      <c r="E275" s="417"/>
      <c r="F275" s="417"/>
    </row>
    <row r="276" spans="1:6" x14ac:dyDescent="0.2">
      <c r="A276" s="417"/>
      <c r="B276" s="417"/>
      <c r="C276" s="417"/>
      <c r="D276" s="417"/>
      <c r="E276" s="417"/>
      <c r="F276" s="417"/>
    </row>
    <row r="277" spans="1:6" x14ac:dyDescent="0.2">
      <c r="A277" s="417"/>
      <c r="B277" s="417"/>
      <c r="C277" s="417"/>
      <c r="D277" s="417"/>
      <c r="E277" s="417"/>
      <c r="F277" s="417"/>
    </row>
    <row r="278" spans="1:6" x14ac:dyDescent="0.2">
      <c r="A278" s="417"/>
      <c r="B278" s="417"/>
      <c r="C278" s="417"/>
      <c r="D278" s="417"/>
      <c r="E278" s="417"/>
      <c r="F278" s="417"/>
    </row>
    <row r="279" spans="1:6" x14ac:dyDescent="0.2">
      <c r="A279" s="417"/>
      <c r="B279" s="417"/>
      <c r="C279" s="417"/>
      <c r="D279" s="417"/>
      <c r="E279" s="417"/>
      <c r="F279" s="417"/>
    </row>
    <row r="280" spans="1:6" x14ac:dyDescent="0.2">
      <c r="A280" s="417"/>
      <c r="B280" s="417"/>
      <c r="C280" s="417"/>
      <c r="D280" s="417"/>
      <c r="E280" s="417"/>
      <c r="F280" s="417"/>
    </row>
    <row r="281" spans="1:6" x14ac:dyDescent="0.2">
      <c r="A281" s="417"/>
      <c r="B281" s="417"/>
      <c r="C281" s="417"/>
      <c r="D281" s="417"/>
      <c r="E281" s="417"/>
      <c r="F281" s="417"/>
    </row>
    <row r="282" spans="1:6" x14ac:dyDescent="0.2">
      <c r="A282" s="417"/>
      <c r="B282" s="417"/>
      <c r="C282" s="417"/>
      <c r="D282" s="417"/>
      <c r="E282" s="417"/>
      <c r="F282" s="417"/>
    </row>
    <row r="283" spans="1:6" x14ac:dyDescent="0.2">
      <c r="A283" s="417"/>
      <c r="B283" s="417"/>
      <c r="C283" s="417"/>
      <c r="D283" s="417"/>
      <c r="E283" s="417"/>
      <c r="F283" s="417"/>
    </row>
    <row r="284" spans="1:6" x14ac:dyDescent="0.2">
      <c r="A284" s="417"/>
      <c r="B284" s="417"/>
      <c r="C284" s="417"/>
      <c r="D284" s="417"/>
      <c r="E284" s="417"/>
      <c r="F284" s="417"/>
    </row>
    <row r="285" spans="1:6" x14ac:dyDescent="0.2">
      <c r="A285" s="417"/>
      <c r="B285" s="417"/>
      <c r="C285" s="417"/>
      <c r="D285" s="417"/>
      <c r="E285" s="417"/>
      <c r="F285" s="417"/>
    </row>
    <row r="286" spans="1:6" x14ac:dyDescent="0.2">
      <c r="A286" s="417"/>
      <c r="B286" s="417"/>
      <c r="C286" s="417"/>
      <c r="D286" s="417"/>
      <c r="E286" s="417"/>
      <c r="F286" s="417"/>
    </row>
    <row r="287" spans="1:6" x14ac:dyDescent="0.2">
      <c r="A287" s="417"/>
      <c r="B287" s="417"/>
      <c r="C287" s="417"/>
      <c r="D287" s="417"/>
      <c r="E287" s="417"/>
      <c r="F287" s="417"/>
    </row>
    <row r="288" spans="1:6" x14ac:dyDescent="0.2">
      <c r="A288" s="417"/>
      <c r="B288" s="417"/>
      <c r="C288" s="417"/>
      <c r="D288" s="417"/>
      <c r="E288" s="417"/>
      <c r="F288" s="417"/>
    </row>
    <row r="289" spans="1:6" x14ac:dyDescent="0.2">
      <c r="A289" s="417"/>
      <c r="B289" s="417"/>
      <c r="C289" s="417"/>
      <c r="D289" s="417"/>
      <c r="E289" s="417"/>
      <c r="F289" s="417"/>
    </row>
  </sheetData>
  <hyperlinks>
    <hyperlink ref="B24" r:id="rId1" xr:uid="{FE7BCAF7-46AA-40C9-B1E3-E262E9AF92DD}"/>
    <hyperlink ref="B9" r:id="rId2" xr:uid="{AA04A43E-2E19-4584-82BF-07C24A286676}"/>
    <hyperlink ref="B12" r:id="rId3" xr:uid="{D57E3C4A-DD75-46A8-ABF1-CA98757E3784}"/>
    <hyperlink ref="B15" r:id="rId4" xr:uid="{7B0E4F3D-A59E-481B-9AF2-46CB40BF1D65}"/>
    <hyperlink ref="B18" r:id="rId5" xr:uid="{364A66B8-BB2B-409D-8623-F852E5F7FB9E}"/>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080C-6FAA-4A45-AD62-0EB72E539682}">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3" customWidth="1"/>
    <col min="2" max="2" width="87.42578125" style="433" customWidth="1"/>
    <col min="3" max="6" width="117.42578125" style="433" customWidth="1"/>
    <col min="7" max="16384" width="12.5703125" style="433"/>
  </cols>
  <sheetData>
    <row r="1" spans="1:2" s="432" customFormat="1" ht="36.75" customHeight="1" x14ac:dyDescent="0.2">
      <c r="A1" s="431" t="s">
        <v>38</v>
      </c>
      <c r="B1" s="431"/>
    </row>
    <row r="2" spans="1:2" ht="19.5" customHeight="1" x14ac:dyDescent="0.2">
      <c r="B2" s="434" t="s">
        <v>419</v>
      </c>
    </row>
    <row r="3" spans="1:2" ht="15" x14ac:dyDescent="0.25">
      <c r="B3" s="435" t="s">
        <v>77</v>
      </c>
    </row>
    <row r="5" spans="1:2" ht="29.25" customHeight="1" x14ac:dyDescent="0.2">
      <c r="B5" s="436" t="s">
        <v>420</v>
      </c>
    </row>
    <row r="6" spans="1:2" ht="9.9499999999999993" customHeight="1" x14ac:dyDescent="0.2">
      <c r="B6" s="436"/>
    </row>
    <row r="7" spans="1:2" ht="73.5" customHeight="1" x14ac:dyDescent="0.2">
      <c r="B7" s="436" t="s">
        <v>421</v>
      </c>
    </row>
    <row r="8" spans="1:2" ht="9.9499999999999993" customHeight="1" x14ac:dyDescent="0.2">
      <c r="B8" s="436"/>
    </row>
    <row r="9" spans="1:2" ht="50.25" customHeight="1" x14ac:dyDescent="0.2">
      <c r="B9" s="436" t="s">
        <v>422</v>
      </c>
    </row>
    <row r="10" spans="1:2" ht="9.9499999999999993" customHeight="1" x14ac:dyDescent="0.2">
      <c r="B10" s="436"/>
    </row>
    <row r="11" spans="1:2" ht="79.5" customHeight="1" x14ac:dyDescent="0.2">
      <c r="B11" s="436" t="s">
        <v>423</v>
      </c>
    </row>
    <row r="12" spans="1:2" ht="9.9499999999999993" customHeight="1" x14ac:dyDescent="0.2">
      <c r="B12" s="436"/>
    </row>
    <row r="13" spans="1:2" ht="48.75" customHeight="1" x14ac:dyDescent="0.2">
      <c r="B13" s="436" t="s">
        <v>424</v>
      </c>
    </row>
    <row r="14" spans="1:2" ht="9.9499999999999993" customHeight="1" x14ac:dyDescent="0.2">
      <c r="B14" s="436"/>
    </row>
    <row r="15" spans="1:2" ht="33" customHeight="1" x14ac:dyDescent="0.2">
      <c r="B15" s="436" t="s">
        <v>425</v>
      </c>
    </row>
    <row r="16" spans="1:2" ht="9.9499999999999993" customHeight="1" x14ac:dyDescent="0.2">
      <c r="B16" s="436"/>
    </row>
    <row r="17" spans="2:2" ht="108" x14ac:dyDescent="0.2">
      <c r="B17" s="436" t="s">
        <v>426</v>
      </c>
    </row>
    <row r="18" spans="2:2" ht="9.9499999999999993" customHeight="1" x14ac:dyDescent="0.2">
      <c r="B18" s="436"/>
    </row>
    <row r="19" spans="2:2" ht="13.5" customHeight="1" x14ac:dyDescent="0.2">
      <c r="B19" s="437" t="s">
        <v>427</v>
      </c>
    </row>
    <row r="20" spans="2:2" ht="40.5" customHeight="1" x14ac:dyDescent="0.2">
      <c r="B20" s="438" t="s">
        <v>428</v>
      </c>
    </row>
  </sheetData>
  <mergeCells count="1">
    <mergeCell ref="A1:B1"/>
  </mergeCells>
  <hyperlinks>
    <hyperlink ref="B20" r:id="rId1" xr:uid="{6B224C9F-470C-446D-B72E-27BC85262565}"/>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B59C6-B939-4C78-BD18-706BD59C9346}">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40" customWidth="1"/>
    <col min="2" max="2" width="87.42578125" style="440" customWidth="1"/>
    <col min="3" max="6" width="12.5703125" style="440"/>
    <col min="7" max="7" width="4.7109375" style="440" customWidth="1"/>
    <col min="8" max="16384" width="12.5703125" style="440"/>
  </cols>
  <sheetData>
    <row r="1" spans="1:2" ht="39.75" customHeight="1" x14ac:dyDescent="0.2">
      <c r="A1" s="439" t="s">
        <v>38</v>
      </c>
      <c r="B1" s="439"/>
    </row>
    <row r="2" spans="1:2" ht="25.5" customHeight="1" x14ac:dyDescent="0.2">
      <c r="B2" s="441" t="s">
        <v>419</v>
      </c>
    </row>
    <row r="3" spans="1:2" ht="24.95" customHeight="1" x14ac:dyDescent="0.2">
      <c r="A3" s="442"/>
      <c r="B3" s="443" t="s">
        <v>79</v>
      </c>
    </row>
    <row r="4" spans="1:2" s="433" customFormat="1" ht="12" x14ac:dyDescent="0.2"/>
    <row r="5" spans="1:2" s="433" customFormat="1" ht="139.5" customHeight="1" x14ac:dyDescent="0.2">
      <c r="B5" s="436" t="s">
        <v>429</v>
      </c>
    </row>
    <row r="6" spans="1:2" s="433" customFormat="1" ht="9.9499999999999993" customHeight="1" x14ac:dyDescent="0.2">
      <c r="B6" s="436"/>
    </row>
    <row r="7" spans="1:2" s="433" customFormat="1" ht="222.75" customHeight="1" x14ac:dyDescent="0.2">
      <c r="B7" s="436" t="s">
        <v>430</v>
      </c>
    </row>
    <row r="8" spans="1:2" s="433" customFormat="1" ht="9.9499999999999993" customHeight="1" x14ac:dyDescent="0.2">
      <c r="B8" s="436"/>
    </row>
    <row r="9" spans="1:2" s="433" customFormat="1" ht="61.5" customHeight="1" x14ac:dyDescent="0.2">
      <c r="B9" s="444" t="s">
        <v>431</v>
      </c>
    </row>
    <row r="10" spans="1:2" s="433" customFormat="1" ht="9.9499999999999993" customHeight="1" x14ac:dyDescent="0.2">
      <c r="B10" s="436"/>
    </row>
    <row r="11" spans="1:2" s="433" customFormat="1" ht="152.25" customHeight="1" x14ac:dyDescent="0.2">
      <c r="B11" s="436" t="s">
        <v>432</v>
      </c>
    </row>
    <row r="12" spans="1:2" s="433" customFormat="1" ht="9.9499999999999993" customHeight="1" x14ac:dyDescent="0.2">
      <c r="B12" s="436"/>
    </row>
    <row r="13" spans="1:2" s="433" customFormat="1" ht="96" customHeight="1" x14ac:dyDescent="0.2">
      <c r="B13" s="436" t="s">
        <v>433</v>
      </c>
    </row>
    <row r="14" spans="1:2" s="433" customFormat="1" ht="9.9499999999999993" customHeight="1" x14ac:dyDescent="0.2">
      <c r="B14" s="436"/>
    </row>
    <row r="15" spans="1:2" s="433" customFormat="1" ht="176.25" customHeight="1" x14ac:dyDescent="0.2">
      <c r="B15" s="444" t="s">
        <v>434</v>
      </c>
    </row>
    <row r="16" spans="1:2" s="433" customFormat="1" ht="9.9499999999999993" customHeight="1" x14ac:dyDescent="0.2">
      <c r="B16" s="436"/>
    </row>
    <row r="17" spans="1:6" s="433" customFormat="1" ht="26.25" customHeight="1" x14ac:dyDescent="0.2">
      <c r="B17" s="437" t="s">
        <v>435</v>
      </c>
    </row>
    <row r="18" spans="1:6" s="433" customFormat="1" ht="37.5" customHeight="1" x14ac:dyDescent="0.2">
      <c r="B18" s="445" t="s">
        <v>436</v>
      </c>
    </row>
    <row r="19" spans="1:6" s="433" customFormat="1" ht="12" x14ac:dyDescent="0.2"/>
    <row r="20" spans="1:6" s="433" customFormat="1" ht="12" x14ac:dyDescent="0.2"/>
    <row r="21" spans="1:6" s="433" customFormat="1" ht="12" x14ac:dyDescent="0.2"/>
    <row r="22" spans="1:6" x14ac:dyDescent="0.2">
      <c r="A22" s="442"/>
      <c r="B22" s="442"/>
      <c r="C22" s="442"/>
      <c r="D22" s="442"/>
      <c r="E22" s="442"/>
      <c r="F22" s="442"/>
    </row>
    <row r="23" spans="1:6" x14ac:dyDescent="0.2">
      <c r="A23" s="442"/>
      <c r="B23" s="442"/>
      <c r="C23" s="442"/>
      <c r="D23" s="442"/>
      <c r="E23" s="442"/>
      <c r="F23" s="442"/>
    </row>
    <row r="24" spans="1:6" x14ac:dyDescent="0.2">
      <c r="A24" s="446"/>
      <c r="B24" s="442"/>
      <c r="C24" s="442"/>
      <c r="D24" s="442"/>
      <c r="E24" s="442"/>
      <c r="F24" s="442"/>
    </row>
    <row r="25" spans="1:6" x14ac:dyDescent="0.2">
      <c r="A25" s="447"/>
      <c r="B25" s="442"/>
      <c r="C25" s="442"/>
      <c r="D25" s="442"/>
      <c r="E25" s="442"/>
      <c r="F25" s="442"/>
    </row>
    <row r="26" spans="1:6" x14ac:dyDescent="0.2">
      <c r="A26" s="442"/>
      <c r="B26" s="442"/>
      <c r="C26" s="442"/>
      <c r="D26" s="442"/>
      <c r="E26" s="442"/>
      <c r="F26" s="442"/>
    </row>
    <row r="27" spans="1:6" x14ac:dyDescent="0.2">
      <c r="A27" s="442"/>
      <c r="B27" s="442"/>
      <c r="C27" s="442"/>
      <c r="D27" s="442"/>
      <c r="E27" s="442"/>
      <c r="F27" s="442"/>
    </row>
    <row r="28" spans="1:6" x14ac:dyDescent="0.2">
      <c r="A28" s="442"/>
      <c r="B28" s="44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2"/>
      <c r="B32" s="442"/>
      <c r="C32" s="442"/>
      <c r="D32" s="442"/>
      <c r="E32" s="442"/>
      <c r="F32" s="442"/>
    </row>
    <row r="33" spans="1:6" x14ac:dyDescent="0.2">
      <c r="A33" s="448"/>
      <c r="B33" s="448"/>
      <c r="C33" s="448"/>
      <c r="D33" s="448"/>
      <c r="E33" s="448"/>
      <c r="F33" s="448"/>
    </row>
    <row r="34" spans="1:6" x14ac:dyDescent="0.2">
      <c r="A34" s="442"/>
      <c r="B34" s="442"/>
      <c r="C34" s="442"/>
      <c r="D34" s="442"/>
      <c r="E34" s="442"/>
      <c r="F34" s="442"/>
    </row>
    <row r="35" spans="1:6" x14ac:dyDescent="0.2">
      <c r="A35" s="442"/>
      <c r="B35" s="442"/>
      <c r="C35" s="442"/>
      <c r="D35" s="442"/>
      <c r="E35" s="442"/>
      <c r="F35" s="442"/>
    </row>
    <row r="36" spans="1:6" ht="8.1" customHeight="1" x14ac:dyDescent="0.2">
      <c r="A36" s="442"/>
      <c r="B36" s="442"/>
      <c r="C36" s="442"/>
      <c r="D36" s="442"/>
      <c r="E36" s="442"/>
      <c r="F36" s="442"/>
    </row>
    <row r="37" spans="1:6" ht="13.5" customHeight="1"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2"/>
      <c r="C40" s="442"/>
      <c r="D40" s="442"/>
      <c r="E40" s="442"/>
      <c r="F40" s="442"/>
    </row>
    <row r="41" spans="1:6" x14ac:dyDescent="0.2">
      <c r="A41" s="442"/>
      <c r="B41" s="442"/>
      <c r="C41" s="442"/>
      <c r="D41" s="442"/>
      <c r="E41" s="442"/>
      <c r="F41" s="442"/>
    </row>
    <row r="42" spans="1:6" x14ac:dyDescent="0.2">
      <c r="A42" s="442"/>
      <c r="B42" s="442"/>
      <c r="C42" s="442"/>
      <c r="D42" s="442"/>
      <c r="E42" s="442"/>
      <c r="F42" s="442"/>
    </row>
    <row r="43" spans="1:6" ht="33" customHeight="1" x14ac:dyDescent="0.2">
      <c r="A43" s="442"/>
      <c r="B43" s="442"/>
      <c r="C43" s="442"/>
      <c r="D43" s="442"/>
      <c r="E43" s="442"/>
      <c r="F43" s="442"/>
    </row>
    <row r="44" spans="1:6" ht="16.5" customHeight="1"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sheetData>
  <mergeCells count="1">
    <mergeCell ref="A1:B1"/>
  </mergeCells>
  <hyperlinks>
    <hyperlink ref="B18" r:id="rId1" xr:uid="{AAFE3BDE-2F2D-419B-875A-05448044F53B}"/>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48D84-B9B0-4A60-A051-4BE8C9F5F1D6}">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40" customWidth="1"/>
    <col min="2" max="2" width="87.42578125" style="440" customWidth="1"/>
    <col min="3" max="6" width="11.42578125" style="440"/>
    <col min="7" max="7" width="4.5703125" style="440" customWidth="1"/>
    <col min="8" max="16384" width="11.42578125" style="440"/>
  </cols>
  <sheetData>
    <row r="1" spans="1:6" ht="39.75" customHeight="1" x14ac:dyDescent="0.2">
      <c r="A1" s="439" t="s">
        <v>38</v>
      </c>
      <c r="B1" s="439"/>
    </row>
    <row r="2" spans="1:6" ht="25.5" customHeight="1" x14ac:dyDescent="0.2">
      <c r="B2" s="441" t="s">
        <v>437</v>
      </c>
    </row>
    <row r="3" spans="1:6" ht="24.95" customHeight="1" x14ac:dyDescent="0.2">
      <c r="A3" s="442"/>
      <c r="B3" s="449" t="s">
        <v>438</v>
      </c>
    </row>
    <row r="4" spans="1:6" ht="145.9" customHeight="1" x14ac:dyDescent="0.2">
      <c r="A4" s="442"/>
      <c r="B4" s="450" t="s">
        <v>439</v>
      </c>
    </row>
    <row r="5" spans="1:6" ht="12.75" customHeight="1" x14ac:dyDescent="0.2">
      <c r="A5" s="442"/>
      <c r="B5" s="451"/>
    </row>
    <row r="6" spans="1:6" ht="168.75" x14ac:dyDescent="0.2">
      <c r="A6" s="442"/>
      <c r="B6" s="452" t="s">
        <v>440</v>
      </c>
    </row>
    <row r="7" spans="1:6" ht="19.7" customHeight="1" x14ac:dyDescent="0.2">
      <c r="A7" s="442"/>
      <c r="B7" s="453" t="s">
        <v>441</v>
      </c>
    </row>
    <row r="8" spans="1:6" ht="12.75" customHeight="1" x14ac:dyDescent="0.2">
      <c r="A8" s="442"/>
      <c r="B8" s="451"/>
    </row>
    <row r="9" spans="1:6" ht="147" customHeight="1" x14ac:dyDescent="0.2">
      <c r="A9" s="442"/>
      <c r="B9" s="454" t="s">
        <v>442</v>
      </c>
    </row>
    <row r="10" spans="1:6" s="457" customFormat="1" ht="19.7" customHeight="1" x14ac:dyDescent="0.2">
      <c r="A10" s="455"/>
      <c r="B10" s="456" t="s">
        <v>443</v>
      </c>
      <c r="C10" s="455"/>
      <c r="D10" s="455"/>
      <c r="E10" s="455"/>
      <c r="F10" s="455"/>
    </row>
    <row r="11" spans="1:6" s="457" customFormat="1" x14ac:dyDescent="0.2">
      <c r="A11" s="455"/>
      <c r="B11" s="458"/>
      <c r="C11" s="455"/>
      <c r="D11" s="455"/>
      <c r="E11" s="455"/>
      <c r="F11" s="455"/>
    </row>
    <row r="12" spans="1:6" ht="64.5" customHeight="1" x14ac:dyDescent="0.2">
      <c r="A12" s="442"/>
      <c r="B12" s="452" t="s">
        <v>444</v>
      </c>
      <c r="C12" s="442"/>
      <c r="D12" s="442"/>
      <c r="E12" s="442"/>
      <c r="F12" s="442"/>
    </row>
    <row r="13" spans="1:6" ht="61.5" customHeight="1" x14ac:dyDescent="0.2">
      <c r="A13" s="442"/>
      <c r="B13" s="459" t="s">
        <v>445</v>
      </c>
      <c r="C13" s="442"/>
      <c r="D13" s="442"/>
      <c r="E13" s="442"/>
      <c r="F13" s="442"/>
    </row>
    <row r="14" spans="1:6" ht="99.2" customHeight="1" x14ac:dyDescent="0.2">
      <c r="A14" s="442"/>
      <c r="B14" s="450" t="s">
        <v>446</v>
      </c>
      <c r="C14" s="442"/>
      <c r="D14" s="442"/>
      <c r="E14" s="442"/>
      <c r="F14" s="442"/>
    </row>
    <row r="15" spans="1:6" ht="19.7" customHeight="1" x14ac:dyDescent="0.2">
      <c r="A15" s="442"/>
      <c r="B15" s="456" t="s">
        <v>447</v>
      </c>
      <c r="C15" s="442"/>
      <c r="D15" s="442"/>
      <c r="E15" s="442"/>
      <c r="F15" s="442"/>
    </row>
    <row r="16" spans="1:6" x14ac:dyDescent="0.2">
      <c r="A16" s="442"/>
      <c r="B16" s="452"/>
      <c r="C16" s="442"/>
      <c r="D16" s="442"/>
      <c r="E16" s="442"/>
      <c r="F16" s="442"/>
    </row>
    <row r="17" spans="1:6" x14ac:dyDescent="0.2">
      <c r="A17" s="442"/>
      <c r="C17" s="442"/>
      <c r="D17" s="442"/>
      <c r="E17" s="442"/>
      <c r="F17" s="442"/>
    </row>
    <row r="18" spans="1:6" x14ac:dyDescent="0.2">
      <c r="A18" s="442"/>
      <c r="B18" s="452"/>
      <c r="C18" s="442"/>
      <c r="D18" s="442"/>
      <c r="E18" s="442"/>
      <c r="F18" s="442"/>
    </row>
    <row r="19" spans="1:6" x14ac:dyDescent="0.2">
      <c r="A19" s="442"/>
      <c r="B19" s="450"/>
      <c r="C19" s="442"/>
      <c r="D19" s="442"/>
      <c r="E19" s="442"/>
      <c r="F19" s="442"/>
    </row>
    <row r="20" spans="1:6" x14ac:dyDescent="0.2">
      <c r="A20" s="442"/>
      <c r="B20" s="452"/>
      <c r="C20" s="442"/>
      <c r="D20" s="442"/>
      <c r="E20" s="442"/>
      <c r="F20" s="442"/>
    </row>
    <row r="21" spans="1:6" x14ac:dyDescent="0.2">
      <c r="A21" s="442"/>
      <c r="B21" s="452"/>
      <c r="C21" s="442"/>
      <c r="D21" s="442"/>
      <c r="E21" s="442"/>
      <c r="F21" s="442"/>
    </row>
    <row r="22" spans="1:6" x14ac:dyDescent="0.2">
      <c r="A22" s="442"/>
      <c r="C22" s="442"/>
      <c r="D22" s="442"/>
      <c r="E22" s="442"/>
      <c r="F22" s="442"/>
    </row>
    <row r="23" spans="1:6" x14ac:dyDescent="0.2">
      <c r="A23" s="442"/>
      <c r="B23" s="452"/>
      <c r="C23" s="442"/>
      <c r="D23" s="442"/>
      <c r="E23" s="442"/>
      <c r="F23" s="442"/>
    </row>
    <row r="24" spans="1:6" x14ac:dyDescent="0.2">
      <c r="A24" s="442"/>
      <c r="B24" s="452"/>
      <c r="C24" s="442"/>
      <c r="D24" s="442"/>
      <c r="E24" s="442"/>
      <c r="F24" s="442"/>
    </row>
    <row r="25" spans="1:6" x14ac:dyDescent="0.2">
      <c r="A25" s="442"/>
      <c r="B25" s="442"/>
      <c r="C25" s="442"/>
      <c r="D25" s="442"/>
      <c r="E25" s="442"/>
      <c r="F25" s="442"/>
    </row>
    <row r="26" spans="1:6" x14ac:dyDescent="0.2">
      <c r="A26" s="460"/>
      <c r="B26" s="452"/>
      <c r="C26" s="460"/>
      <c r="D26" s="460"/>
      <c r="E26" s="460"/>
      <c r="F26" s="460"/>
    </row>
    <row r="27" spans="1:6" x14ac:dyDescent="0.2">
      <c r="A27" s="442"/>
      <c r="B27" s="452"/>
      <c r="C27" s="442"/>
      <c r="D27" s="442"/>
      <c r="E27" s="442"/>
      <c r="F27" s="442"/>
    </row>
    <row r="28" spans="1:6" x14ac:dyDescent="0.2">
      <c r="A28" s="442"/>
      <c r="B28" s="45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6"/>
      <c r="B32" s="442"/>
      <c r="C32" s="442"/>
      <c r="D32" s="442"/>
      <c r="E32" s="442"/>
      <c r="F32" s="442"/>
    </row>
    <row r="33" spans="1:6" x14ac:dyDescent="0.2">
      <c r="A33" s="447"/>
      <c r="B33" s="442"/>
      <c r="C33" s="442"/>
      <c r="D33" s="442"/>
      <c r="E33" s="442"/>
      <c r="F33" s="442"/>
    </row>
    <row r="34" spans="1:6" x14ac:dyDescent="0.2">
      <c r="A34" s="442"/>
      <c r="B34" s="442"/>
      <c r="C34" s="442"/>
      <c r="D34" s="442"/>
      <c r="E34" s="442"/>
      <c r="F34" s="442"/>
    </row>
    <row r="35" spans="1:6" x14ac:dyDescent="0.2">
      <c r="A35" s="442"/>
      <c r="B35" s="442"/>
      <c r="C35" s="442"/>
      <c r="D35" s="442"/>
      <c r="E35" s="442"/>
      <c r="F35" s="442"/>
    </row>
    <row r="36" spans="1:6" x14ac:dyDescent="0.2">
      <c r="A36" s="442"/>
      <c r="B36" s="442"/>
      <c r="C36" s="442"/>
      <c r="D36" s="442"/>
      <c r="E36" s="442"/>
      <c r="F36" s="442"/>
    </row>
    <row r="37" spans="1:6"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8"/>
      <c r="C40" s="442"/>
      <c r="D40" s="442"/>
      <c r="E40" s="442"/>
      <c r="F40" s="442"/>
    </row>
    <row r="41" spans="1:6" x14ac:dyDescent="0.2">
      <c r="A41" s="448"/>
      <c r="B41" s="442"/>
      <c r="C41" s="448"/>
      <c r="D41" s="448"/>
      <c r="E41" s="448"/>
      <c r="F41" s="448"/>
    </row>
    <row r="42" spans="1:6" x14ac:dyDescent="0.2">
      <c r="A42" s="442"/>
      <c r="B42" s="442"/>
      <c r="C42" s="442"/>
      <c r="D42" s="442"/>
      <c r="E42" s="442"/>
      <c r="F42" s="442"/>
    </row>
    <row r="43" spans="1:6" x14ac:dyDescent="0.2">
      <c r="A43" s="442"/>
      <c r="B43" s="442"/>
      <c r="C43" s="442"/>
      <c r="D43" s="442"/>
      <c r="E43" s="442"/>
      <c r="F43" s="442"/>
    </row>
    <row r="44" spans="1:6"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row r="290" spans="1:6" x14ac:dyDescent="0.2">
      <c r="A290" s="442"/>
      <c r="B290" s="442"/>
      <c r="C290" s="442"/>
      <c r="D290" s="442"/>
      <c r="E290" s="442"/>
      <c r="F290" s="442"/>
    </row>
    <row r="291" spans="1:6" x14ac:dyDescent="0.2">
      <c r="A291" s="442"/>
      <c r="B291" s="442"/>
      <c r="C291" s="442"/>
      <c r="D291" s="442"/>
      <c r="E291" s="442"/>
      <c r="F291" s="442"/>
    </row>
    <row r="292" spans="1:6" x14ac:dyDescent="0.2">
      <c r="A292" s="442"/>
      <c r="B292" s="442"/>
      <c r="C292" s="442"/>
      <c r="D292" s="442"/>
      <c r="E292" s="442"/>
      <c r="F292" s="442"/>
    </row>
    <row r="293" spans="1:6" x14ac:dyDescent="0.2">
      <c r="A293" s="442"/>
      <c r="B293" s="442"/>
      <c r="C293" s="442"/>
      <c r="D293" s="442"/>
      <c r="E293" s="442"/>
      <c r="F293" s="442"/>
    </row>
    <row r="294" spans="1:6" x14ac:dyDescent="0.2">
      <c r="A294" s="442"/>
      <c r="B294" s="442"/>
      <c r="C294" s="442"/>
      <c r="D294" s="442"/>
      <c r="E294" s="442"/>
      <c r="F294" s="442"/>
    </row>
    <row r="295" spans="1:6" x14ac:dyDescent="0.2">
      <c r="A295" s="442"/>
      <c r="B295" s="442"/>
      <c r="C295" s="442"/>
      <c r="D295" s="442"/>
      <c r="E295" s="442"/>
      <c r="F295" s="442"/>
    </row>
    <row r="296" spans="1:6" x14ac:dyDescent="0.2">
      <c r="A296" s="442"/>
      <c r="B296" s="442"/>
      <c r="C296" s="442"/>
      <c r="D296" s="442"/>
      <c r="E296" s="442"/>
      <c r="F296" s="442"/>
    </row>
    <row r="297" spans="1:6" x14ac:dyDescent="0.2">
      <c r="A297" s="442"/>
      <c r="C297" s="442"/>
      <c r="D297" s="442"/>
      <c r="E297" s="442"/>
      <c r="F297" s="442"/>
    </row>
  </sheetData>
  <mergeCells count="1">
    <mergeCell ref="A1:B1"/>
  </mergeCells>
  <hyperlinks>
    <hyperlink ref="B10" r:id="rId1" xr:uid="{52C05EC9-7ED8-4236-8FE9-49E6E80744F3}"/>
    <hyperlink ref="B15" r:id="rId2" xr:uid="{F981C217-E12E-4CB2-9E07-7AB20E22AEA0}"/>
    <hyperlink ref="B7" r:id="rId3" xr:uid="{20221284-DCAF-4AE3-8437-4D4BEDEB300F}"/>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69BD-6DDF-485A-9312-79EE700902D5}">
  <sheetPr codeName="Tabelle26"/>
  <dimension ref="A1:B285"/>
  <sheetViews>
    <sheetView showGridLines="0" zoomScaleNormal="100" workbookViewId="0"/>
  </sheetViews>
  <sheetFormatPr baseColWidth="10" defaultColWidth="11.42578125" defaultRowHeight="14.25" x14ac:dyDescent="0.2"/>
  <cols>
    <col min="1" max="1" width="2.140625" style="463" customWidth="1"/>
    <col min="2" max="2" width="87.42578125" style="463" customWidth="1"/>
    <col min="3" max="3" width="4.85546875" style="463" customWidth="1"/>
    <col min="4" max="16384" width="11.42578125" style="463"/>
  </cols>
  <sheetData>
    <row r="1" spans="1:2" ht="39.75" customHeight="1" x14ac:dyDescent="0.2">
      <c r="A1" s="461"/>
      <c r="B1" s="462" t="s">
        <v>38</v>
      </c>
    </row>
    <row r="2" spans="1:2" ht="14.25" customHeight="1" x14ac:dyDescent="0.2">
      <c r="B2" s="464" t="s">
        <v>448</v>
      </c>
    </row>
    <row r="3" spans="1:2" ht="6" customHeight="1" x14ac:dyDescent="0.2">
      <c r="B3" s="464"/>
    </row>
    <row r="4" spans="1:2" ht="37.5" customHeight="1" x14ac:dyDescent="0.2">
      <c r="A4" s="465"/>
      <c r="B4" s="466" t="s">
        <v>449</v>
      </c>
    </row>
    <row r="5" spans="1:2" ht="64.5" customHeight="1" x14ac:dyDescent="0.2">
      <c r="A5" s="465"/>
      <c r="B5" s="467" t="s">
        <v>450</v>
      </c>
    </row>
    <row r="6" spans="1:2" ht="102" customHeight="1" x14ac:dyDescent="0.2">
      <c r="A6" s="465"/>
      <c r="B6" s="467" t="s">
        <v>451</v>
      </c>
    </row>
    <row r="7" spans="1:2" ht="26.25" customHeight="1" x14ac:dyDescent="0.2">
      <c r="A7" s="465"/>
      <c r="B7" s="468" t="s">
        <v>452</v>
      </c>
    </row>
    <row r="8" spans="1:2" x14ac:dyDescent="0.2">
      <c r="A8" s="465"/>
      <c r="B8" s="469" t="s">
        <v>453</v>
      </c>
    </row>
    <row r="9" spans="1:2" ht="36" customHeight="1" x14ac:dyDescent="0.2">
      <c r="A9" s="470"/>
      <c r="B9" s="465"/>
    </row>
    <row r="10" spans="1:2" ht="101.25" customHeight="1" x14ac:dyDescent="0.2">
      <c r="A10" s="471"/>
      <c r="B10" s="469"/>
    </row>
    <row r="11" spans="1:2" ht="101.25" customHeight="1" x14ac:dyDescent="0.2">
      <c r="A11" s="471"/>
      <c r="B11" s="467" t="s">
        <v>454</v>
      </c>
    </row>
    <row r="12" spans="1:2" ht="87" customHeight="1" x14ac:dyDescent="0.2">
      <c r="A12" s="471"/>
      <c r="B12" s="467" t="s">
        <v>455</v>
      </c>
    </row>
    <row r="13" spans="1:2" ht="9.9499999999999993" customHeight="1" x14ac:dyDescent="0.2">
      <c r="A13" s="471"/>
      <c r="B13" s="467"/>
    </row>
    <row r="14" spans="1:2" ht="38.25" customHeight="1" x14ac:dyDescent="0.2">
      <c r="A14" s="471"/>
      <c r="B14" s="467" t="s">
        <v>456</v>
      </c>
    </row>
    <row r="15" spans="1:2" ht="30.75" customHeight="1" x14ac:dyDescent="0.2">
      <c r="A15" s="471"/>
      <c r="B15" s="467" t="s">
        <v>457</v>
      </c>
    </row>
    <row r="16" spans="1:2" ht="129" customHeight="1" x14ac:dyDescent="0.2">
      <c r="A16" s="471"/>
      <c r="B16" s="467"/>
    </row>
    <row r="17" spans="1:2" ht="75" customHeight="1" x14ac:dyDescent="0.2">
      <c r="A17" s="471"/>
      <c r="B17" s="467" t="s">
        <v>458</v>
      </c>
    </row>
    <row r="18" spans="1:2" ht="9.9499999999999993" customHeight="1" x14ac:dyDescent="0.2">
      <c r="A18" s="465"/>
      <c r="B18" s="465"/>
    </row>
    <row r="19" spans="1:2" ht="106.5" customHeight="1" x14ac:dyDescent="0.2">
      <c r="A19" s="471"/>
      <c r="B19" s="467" t="s">
        <v>459</v>
      </c>
    </row>
    <row r="20" spans="1:2" ht="9.9499999999999993" customHeight="1" x14ac:dyDescent="0.2">
      <c r="A20" s="465"/>
      <c r="B20" s="465"/>
    </row>
    <row r="21" spans="1:2" ht="194.25" customHeight="1" x14ac:dyDescent="0.2">
      <c r="A21" s="471"/>
      <c r="B21" s="467" t="s">
        <v>460</v>
      </c>
    </row>
    <row r="22" spans="1:2" ht="9.9499999999999993" customHeight="1" x14ac:dyDescent="0.2">
      <c r="A22" s="465"/>
      <c r="B22" s="465"/>
    </row>
    <row r="23" spans="1:2" ht="89.25" customHeight="1" x14ac:dyDescent="0.2">
      <c r="A23" s="471"/>
      <c r="B23" s="467" t="s">
        <v>461</v>
      </c>
    </row>
    <row r="24" spans="1:2" ht="103.5" customHeight="1" x14ac:dyDescent="0.2">
      <c r="A24" s="471"/>
      <c r="B24" s="467" t="s">
        <v>462</v>
      </c>
    </row>
    <row r="25" spans="1:2" ht="9.9499999999999993" customHeight="1" x14ac:dyDescent="0.2">
      <c r="A25" s="465"/>
      <c r="B25" s="465"/>
    </row>
    <row r="26" spans="1:2" ht="23.25" customHeight="1" x14ac:dyDescent="0.2">
      <c r="A26" s="471"/>
      <c r="B26" s="467" t="s">
        <v>463</v>
      </c>
    </row>
    <row r="27" spans="1:2" ht="9.9499999999999993" customHeight="1" x14ac:dyDescent="0.2">
      <c r="A27" s="465"/>
      <c r="B27" s="465"/>
    </row>
    <row r="28" spans="1:2" ht="105.75" customHeight="1" x14ac:dyDescent="0.2">
      <c r="A28" s="471"/>
      <c r="B28" s="467" t="s">
        <v>464</v>
      </c>
    </row>
    <row r="29" spans="1:2" ht="23.25" customHeight="1" x14ac:dyDescent="0.2">
      <c r="A29" s="471"/>
      <c r="B29" s="467" t="s">
        <v>465</v>
      </c>
    </row>
    <row r="30" spans="1:2" x14ac:dyDescent="0.2">
      <c r="A30" s="471"/>
      <c r="B30" s="472" t="s">
        <v>466</v>
      </c>
    </row>
    <row r="31" spans="1:2" ht="8.1" customHeight="1" x14ac:dyDescent="0.2">
      <c r="A31" s="465"/>
      <c r="B31" s="465"/>
    </row>
    <row r="32" spans="1:2" ht="13.5" customHeight="1" x14ac:dyDescent="0.2">
      <c r="A32" s="465"/>
      <c r="B32" s="465"/>
    </row>
    <row r="33" spans="1:2" x14ac:dyDescent="0.2">
      <c r="A33" s="465"/>
      <c r="B33" s="465"/>
    </row>
    <row r="34" spans="1:2" x14ac:dyDescent="0.2">
      <c r="A34" s="465"/>
      <c r="B34" s="465"/>
    </row>
    <row r="35" spans="1:2" x14ac:dyDescent="0.2">
      <c r="A35" s="465"/>
      <c r="B35" s="465"/>
    </row>
    <row r="36" spans="1:2" x14ac:dyDescent="0.2">
      <c r="A36" s="465"/>
      <c r="B36" s="465"/>
    </row>
    <row r="37" spans="1:2" x14ac:dyDescent="0.2">
      <c r="A37" s="465"/>
      <c r="B37" s="465"/>
    </row>
    <row r="38" spans="1:2" x14ac:dyDescent="0.2">
      <c r="A38" s="465"/>
      <c r="B38" s="465"/>
    </row>
    <row r="39" spans="1:2" ht="16.5" customHeight="1" x14ac:dyDescent="0.2">
      <c r="A39" s="465"/>
      <c r="B39" s="465"/>
    </row>
    <row r="40" spans="1:2" x14ac:dyDescent="0.2">
      <c r="A40" s="465"/>
      <c r="B40" s="465"/>
    </row>
    <row r="41" spans="1:2" x14ac:dyDescent="0.2">
      <c r="A41" s="465"/>
      <c r="B41" s="465"/>
    </row>
    <row r="42" spans="1:2" x14ac:dyDescent="0.2">
      <c r="A42" s="465"/>
      <c r="B42" s="465"/>
    </row>
    <row r="43" spans="1:2" x14ac:dyDescent="0.2">
      <c r="A43" s="465"/>
      <c r="B43" s="465"/>
    </row>
    <row r="44" spans="1:2" x14ac:dyDescent="0.2">
      <c r="A44" s="465"/>
      <c r="B44" s="465"/>
    </row>
    <row r="45" spans="1:2" x14ac:dyDescent="0.2">
      <c r="A45" s="465"/>
      <c r="B45" s="465"/>
    </row>
    <row r="46" spans="1:2" x14ac:dyDescent="0.2">
      <c r="A46" s="465"/>
      <c r="B46" s="465"/>
    </row>
    <row r="47" spans="1:2" x14ac:dyDescent="0.2">
      <c r="A47" s="465"/>
      <c r="B47" s="465"/>
    </row>
    <row r="48" spans="1:2" x14ac:dyDescent="0.2">
      <c r="A48" s="465"/>
      <c r="B48" s="465"/>
    </row>
    <row r="49" spans="1:2" x14ac:dyDescent="0.2">
      <c r="A49" s="465"/>
      <c r="B49" s="465"/>
    </row>
    <row r="50" spans="1:2" x14ac:dyDescent="0.2">
      <c r="A50" s="465"/>
      <c r="B50" s="465"/>
    </row>
    <row r="51" spans="1:2" x14ac:dyDescent="0.2">
      <c r="A51" s="465"/>
      <c r="B51" s="465"/>
    </row>
    <row r="52" spans="1:2" x14ac:dyDescent="0.2">
      <c r="A52" s="465"/>
      <c r="B52" s="465"/>
    </row>
    <row r="53" spans="1:2" x14ac:dyDescent="0.2">
      <c r="A53" s="465"/>
      <c r="B53" s="465"/>
    </row>
    <row r="54" spans="1:2" x14ac:dyDescent="0.2">
      <c r="A54" s="465"/>
      <c r="B54" s="465"/>
    </row>
    <row r="55" spans="1:2" x14ac:dyDescent="0.2">
      <c r="A55" s="465"/>
      <c r="B55" s="465"/>
    </row>
    <row r="56" spans="1:2" x14ac:dyDescent="0.2">
      <c r="A56" s="465"/>
      <c r="B56" s="465"/>
    </row>
    <row r="57" spans="1:2" x14ac:dyDescent="0.2">
      <c r="A57" s="465"/>
      <c r="B57" s="465"/>
    </row>
    <row r="58" spans="1:2" x14ac:dyDescent="0.2">
      <c r="A58" s="465"/>
      <c r="B58" s="465"/>
    </row>
    <row r="59" spans="1:2" x14ac:dyDescent="0.2">
      <c r="A59" s="465"/>
      <c r="B59" s="465"/>
    </row>
    <row r="60" spans="1:2" x14ac:dyDescent="0.2">
      <c r="A60" s="465"/>
      <c r="B60" s="465"/>
    </row>
    <row r="61" spans="1:2" x14ac:dyDescent="0.2">
      <c r="A61" s="465"/>
      <c r="B61" s="465"/>
    </row>
    <row r="62" spans="1:2" x14ac:dyDescent="0.2">
      <c r="A62" s="465"/>
      <c r="B62" s="465"/>
    </row>
    <row r="63" spans="1:2" x14ac:dyDescent="0.2">
      <c r="A63" s="465"/>
      <c r="B63" s="465"/>
    </row>
    <row r="64" spans="1:2" x14ac:dyDescent="0.2">
      <c r="A64" s="465"/>
      <c r="B64" s="465"/>
    </row>
    <row r="65" spans="1:2" x14ac:dyDescent="0.2">
      <c r="A65" s="465"/>
      <c r="B65" s="465"/>
    </row>
    <row r="66" spans="1:2" x14ac:dyDescent="0.2">
      <c r="A66" s="465"/>
      <c r="B66" s="465"/>
    </row>
    <row r="67" spans="1:2" x14ac:dyDescent="0.2">
      <c r="A67" s="465"/>
      <c r="B67" s="465"/>
    </row>
    <row r="68" spans="1:2" x14ac:dyDescent="0.2">
      <c r="A68" s="465"/>
      <c r="B68" s="465"/>
    </row>
    <row r="69" spans="1:2" x14ac:dyDescent="0.2">
      <c r="A69" s="465"/>
      <c r="B69" s="465"/>
    </row>
    <row r="70" spans="1:2" x14ac:dyDescent="0.2">
      <c r="A70" s="465"/>
      <c r="B70" s="465"/>
    </row>
    <row r="71" spans="1:2" x14ac:dyDescent="0.2">
      <c r="A71" s="465"/>
      <c r="B71" s="465"/>
    </row>
    <row r="72" spans="1:2" x14ac:dyDescent="0.2">
      <c r="A72" s="465"/>
      <c r="B72" s="465"/>
    </row>
    <row r="73" spans="1:2" x14ac:dyDescent="0.2">
      <c r="A73" s="465"/>
      <c r="B73" s="465"/>
    </row>
    <row r="74" spans="1:2" x14ac:dyDescent="0.2">
      <c r="A74" s="465"/>
      <c r="B74" s="465"/>
    </row>
    <row r="75" spans="1:2" x14ac:dyDescent="0.2">
      <c r="A75" s="465"/>
      <c r="B75" s="465"/>
    </row>
    <row r="76" spans="1:2" x14ac:dyDescent="0.2">
      <c r="A76" s="465"/>
      <c r="B76" s="465"/>
    </row>
    <row r="77" spans="1:2" x14ac:dyDescent="0.2">
      <c r="A77" s="465"/>
      <c r="B77" s="465"/>
    </row>
    <row r="78" spans="1:2" x14ac:dyDescent="0.2">
      <c r="A78" s="465"/>
      <c r="B78" s="465"/>
    </row>
    <row r="79" spans="1:2" x14ac:dyDescent="0.2">
      <c r="A79" s="465"/>
      <c r="B79" s="465"/>
    </row>
    <row r="80" spans="1:2" x14ac:dyDescent="0.2">
      <c r="A80" s="465"/>
      <c r="B80" s="465"/>
    </row>
    <row r="81" spans="1:2" x14ac:dyDescent="0.2">
      <c r="A81" s="465"/>
      <c r="B81" s="465"/>
    </row>
    <row r="82" spans="1:2" x14ac:dyDescent="0.2">
      <c r="A82" s="465"/>
      <c r="B82" s="465"/>
    </row>
    <row r="83" spans="1:2" x14ac:dyDescent="0.2">
      <c r="A83" s="465"/>
      <c r="B83" s="465"/>
    </row>
    <row r="84" spans="1:2" x14ac:dyDescent="0.2">
      <c r="A84" s="465"/>
      <c r="B84" s="465"/>
    </row>
    <row r="85" spans="1:2" x14ac:dyDescent="0.2">
      <c r="A85" s="465"/>
      <c r="B85" s="465"/>
    </row>
    <row r="86" spans="1:2" x14ac:dyDescent="0.2">
      <c r="A86" s="465"/>
      <c r="B86" s="465"/>
    </row>
    <row r="87" spans="1:2" x14ac:dyDescent="0.2">
      <c r="A87" s="465"/>
      <c r="B87" s="465"/>
    </row>
    <row r="88" spans="1:2" x14ac:dyDescent="0.2">
      <c r="A88" s="465"/>
      <c r="B88" s="465"/>
    </row>
    <row r="89" spans="1:2" x14ac:dyDescent="0.2">
      <c r="A89" s="465"/>
      <c r="B89" s="465"/>
    </row>
    <row r="90" spans="1:2" x14ac:dyDescent="0.2">
      <c r="A90" s="465"/>
      <c r="B90" s="465"/>
    </row>
    <row r="91" spans="1:2" x14ac:dyDescent="0.2">
      <c r="A91" s="465"/>
      <c r="B91" s="465"/>
    </row>
    <row r="92" spans="1:2" x14ac:dyDescent="0.2">
      <c r="A92" s="465"/>
      <c r="B92" s="465"/>
    </row>
    <row r="93" spans="1:2" x14ac:dyDescent="0.2">
      <c r="A93" s="465"/>
      <c r="B93" s="465"/>
    </row>
    <row r="94" spans="1:2" x14ac:dyDescent="0.2">
      <c r="A94" s="465"/>
      <c r="B94" s="465"/>
    </row>
    <row r="95" spans="1:2" x14ac:dyDescent="0.2">
      <c r="A95" s="465"/>
      <c r="B95" s="465"/>
    </row>
    <row r="96" spans="1:2" x14ac:dyDescent="0.2">
      <c r="A96" s="465"/>
      <c r="B96" s="465"/>
    </row>
    <row r="97" spans="1:2" x14ac:dyDescent="0.2">
      <c r="A97" s="465"/>
      <c r="B97" s="465"/>
    </row>
    <row r="98" spans="1:2" x14ac:dyDescent="0.2">
      <c r="A98" s="465"/>
      <c r="B98" s="465"/>
    </row>
    <row r="99" spans="1:2" x14ac:dyDescent="0.2">
      <c r="A99" s="465"/>
      <c r="B99" s="465"/>
    </row>
    <row r="100" spans="1:2" x14ac:dyDescent="0.2">
      <c r="A100" s="465"/>
      <c r="B100" s="465"/>
    </row>
    <row r="101" spans="1:2" x14ac:dyDescent="0.2">
      <c r="A101" s="465"/>
      <c r="B101" s="465"/>
    </row>
    <row r="102" spans="1:2" x14ac:dyDescent="0.2">
      <c r="A102" s="465"/>
      <c r="B102" s="465"/>
    </row>
    <row r="103" spans="1:2" x14ac:dyDescent="0.2">
      <c r="A103" s="465"/>
      <c r="B103" s="465"/>
    </row>
    <row r="104" spans="1:2" x14ac:dyDescent="0.2">
      <c r="A104" s="465"/>
      <c r="B104" s="465"/>
    </row>
    <row r="105" spans="1:2" x14ac:dyDescent="0.2">
      <c r="A105" s="465"/>
      <c r="B105" s="465"/>
    </row>
    <row r="106" spans="1:2" x14ac:dyDescent="0.2">
      <c r="A106" s="465"/>
      <c r="B106" s="465"/>
    </row>
    <row r="107" spans="1:2" x14ac:dyDescent="0.2">
      <c r="A107" s="465"/>
      <c r="B107" s="465"/>
    </row>
    <row r="108" spans="1:2" x14ac:dyDescent="0.2">
      <c r="A108" s="465"/>
      <c r="B108" s="465"/>
    </row>
    <row r="109" spans="1:2" x14ac:dyDescent="0.2">
      <c r="A109" s="465"/>
      <c r="B109" s="465"/>
    </row>
    <row r="110" spans="1:2" x14ac:dyDescent="0.2">
      <c r="A110" s="465"/>
      <c r="B110" s="465"/>
    </row>
    <row r="111" spans="1:2" x14ac:dyDescent="0.2">
      <c r="A111" s="465"/>
      <c r="B111" s="465"/>
    </row>
    <row r="112" spans="1:2" x14ac:dyDescent="0.2">
      <c r="A112" s="465"/>
      <c r="B112" s="465"/>
    </row>
    <row r="113" spans="1:2" x14ac:dyDescent="0.2">
      <c r="A113" s="465"/>
      <c r="B113" s="465"/>
    </row>
    <row r="114" spans="1:2" x14ac:dyDescent="0.2">
      <c r="A114" s="465"/>
      <c r="B114" s="465"/>
    </row>
    <row r="115" spans="1:2" x14ac:dyDescent="0.2">
      <c r="A115" s="465"/>
      <c r="B115" s="465"/>
    </row>
    <row r="116" spans="1:2" x14ac:dyDescent="0.2">
      <c r="A116" s="465"/>
      <c r="B116" s="465"/>
    </row>
    <row r="117" spans="1:2" x14ac:dyDescent="0.2">
      <c r="A117" s="465"/>
      <c r="B117" s="465"/>
    </row>
    <row r="118" spans="1:2" x14ac:dyDescent="0.2">
      <c r="A118" s="465"/>
      <c r="B118" s="465"/>
    </row>
    <row r="119" spans="1:2" x14ac:dyDescent="0.2">
      <c r="A119" s="465"/>
      <c r="B119" s="465"/>
    </row>
    <row r="120" spans="1:2" x14ac:dyDescent="0.2">
      <c r="A120" s="465"/>
      <c r="B120" s="465"/>
    </row>
    <row r="121" spans="1:2" x14ac:dyDescent="0.2">
      <c r="A121" s="465"/>
      <c r="B121" s="465"/>
    </row>
    <row r="122" spans="1:2" x14ac:dyDescent="0.2">
      <c r="A122" s="465"/>
      <c r="B122" s="465"/>
    </row>
    <row r="123" spans="1:2" x14ac:dyDescent="0.2">
      <c r="A123" s="465"/>
      <c r="B123" s="465"/>
    </row>
    <row r="124" spans="1:2" x14ac:dyDescent="0.2">
      <c r="A124" s="465"/>
      <c r="B124" s="465"/>
    </row>
    <row r="125" spans="1:2" x14ac:dyDescent="0.2">
      <c r="A125" s="465"/>
      <c r="B125" s="465"/>
    </row>
    <row r="126" spans="1:2" x14ac:dyDescent="0.2">
      <c r="A126" s="465"/>
      <c r="B126" s="465"/>
    </row>
    <row r="127" spans="1:2" x14ac:dyDescent="0.2">
      <c r="A127" s="465"/>
      <c r="B127" s="465"/>
    </row>
    <row r="128" spans="1:2" x14ac:dyDescent="0.2">
      <c r="A128" s="465"/>
      <c r="B128" s="465"/>
    </row>
    <row r="129" spans="1:2" x14ac:dyDescent="0.2">
      <c r="A129" s="465"/>
      <c r="B129" s="465"/>
    </row>
    <row r="130" spans="1:2" x14ac:dyDescent="0.2">
      <c r="A130" s="465"/>
      <c r="B130" s="465"/>
    </row>
    <row r="131" spans="1:2" x14ac:dyDescent="0.2">
      <c r="A131" s="465"/>
      <c r="B131" s="465"/>
    </row>
    <row r="132" spans="1:2" x14ac:dyDescent="0.2">
      <c r="A132" s="465"/>
      <c r="B132" s="465"/>
    </row>
    <row r="133" spans="1:2" x14ac:dyDescent="0.2">
      <c r="A133" s="465"/>
      <c r="B133" s="465"/>
    </row>
    <row r="134" spans="1:2" x14ac:dyDescent="0.2">
      <c r="A134" s="465"/>
      <c r="B134" s="465"/>
    </row>
    <row r="135" spans="1:2" x14ac:dyDescent="0.2">
      <c r="A135" s="465"/>
      <c r="B135" s="465"/>
    </row>
    <row r="136" spans="1:2" x14ac:dyDescent="0.2">
      <c r="A136" s="465"/>
      <c r="B136" s="465"/>
    </row>
    <row r="137" spans="1:2" x14ac:dyDescent="0.2">
      <c r="A137" s="465"/>
      <c r="B137" s="465"/>
    </row>
    <row r="138" spans="1:2" x14ac:dyDescent="0.2">
      <c r="A138" s="465"/>
      <c r="B138" s="465"/>
    </row>
    <row r="139" spans="1:2" x14ac:dyDescent="0.2">
      <c r="A139" s="465"/>
      <c r="B139" s="465"/>
    </row>
    <row r="140" spans="1:2" x14ac:dyDescent="0.2">
      <c r="A140" s="465"/>
      <c r="B140" s="465"/>
    </row>
    <row r="141" spans="1:2" x14ac:dyDescent="0.2">
      <c r="A141" s="465"/>
      <c r="B141" s="465"/>
    </row>
    <row r="142" spans="1:2" x14ac:dyDescent="0.2">
      <c r="A142" s="465"/>
      <c r="B142" s="465"/>
    </row>
    <row r="143" spans="1:2" x14ac:dyDescent="0.2">
      <c r="A143" s="465"/>
      <c r="B143" s="465"/>
    </row>
    <row r="144" spans="1:2" x14ac:dyDescent="0.2">
      <c r="A144" s="465"/>
      <c r="B144" s="465"/>
    </row>
    <row r="145" spans="1:2" x14ac:dyDescent="0.2">
      <c r="A145" s="465"/>
      <c r="B145" s="465"/>
    </row>
    <row r="146" spans="1:2" x14ac:dyDescent="0.2">
      <c r="A146" s="465"/>
      <c r="B146" s="465"/>
    </row>
    <row r="147" spans="1:2" x14ac:dyDescent="0.2">
      <c r="A147" s="465"/>
      <c r="B147" s="465"/>
    </row>
    <row r="148" spans="1:2" x14ac:dyDescent="0.2">
      <c r="A148" s="465"/>
      <c r="B148" s="465"/>
    </row>
    <row r="149" spans="1:2" x14ac:dyDescent="0.2">
      <c r="A149" s="465"/>
      <c r="B149" s="465"/>
    </row>
    <row r="150" spans="1:2" x14ac:dyDescent="0.2">
      <c r="A150" s="465"/>
      <c r="B150" s="465"/>
    </row>
    <row r="151" spans="1:2" x14ac:dyDescent="0.2">
      <c r="A151" s="465"/>
      <c r="B151" s="465"/>
    </row>
    <row r="152" spans="1:2" x14ac:dyDescent="0.2">
      <c r="A152" s="465"/>
      <c r="B152" s="465"/>
    </row>
    <row r="153" spans="1:2" x14ac:dyDescent="0.2">
      <c r="A153" s="465"/>
      <c r="B153" s="465"/>
    </row>
    <row r="154" spans="1:2" x14ac:dyDescent="0.2">
      <c r="A154" s="465"/>
      <c r="B154" s="465"/>
    </row>
    <row r="155" spans="1:2" x14ac:dyDescent="0.2">
      <c r="A155" s="465"/>
      <c r="B155" s="465"/>
    </row>
    <row r="156" spans="1:2" x14ac:dyDescent="0.2">
      <c r="A156" s="465"/>
      <c r="B156" s="465"/>
    </row>
    <row r="157" spans="1:2" x14ac:dyDescent="0.2">
      <c r="A157" s="465"/>
      <c r="B157" s="465"/>
    </row>
    <row r="158" spans="1:2" x14ac:dyDescent="0.2">
      <c r="A158" s="465"/>
      <c r="B158" s="465"/>
    </row>
    <row r="159" spans="1:2" x14ac:dyDescent="0.2">
      <c r="A159" s="465"/>
      <c r="B159" s="465"/>
    </row>
    <row r="160" spans="1:2" x14ac:dyDescent="0.2">
      <c r="A160" s="465"/>
      <c r="B160" s="465"/>
    </row>
    <row r="161" spans="1:2" x14ac:dyDescent="0.2">
      <c r="A161" s="465"/>
      <c r="B161" s="465"/>
    </row>
    <row r="162" spans="1:2" x14ac:dyDescent="0.2">
      <c r="A162" s="465"/>
      <c r="B162" s="465"/>
    </row>
    <row r="163" spans="1:2" x14ac:dyDescent="0.2">
      <c r="A163" s="465"/>
      <c r="B163" s="465"/>
    </row>
    <row r="164" spans="1:2" x14ac:dyDescent="0.2">
      <c r="A164" s="465"/>
      <c r="B164" s="465"/>
    </row>
    <row r="165" spans="1:2" x14ac:dyDescent="0.2">
      <c r="A165" s="465"/>
      <c r="B165" s="465"/>
    </row>
    <row r="166" spans="1:2" x14ac:dyDescent="0.2">
      <c r="A166" s="465"/>
      <c r="B166" s="465"/>
    </row>
    <row r="167" spans="1:2" x14ac:dyDescent="0.2">
      <c r="A167" s="465"/>
      <c r="B167" s="465"/>
    </row>
    <row r="168" spans="1:2" x14ac:dyDescent="0.2">
      <c r="A168" s="465"/>
      <c r="B168" s="465"/>
    </row>
    <row r="169" spans="1:2" x14ac:dyDescent="0.2">
      <c r="A169" s="465"/>
      <c r="B169" s="465"/>
    </row>
    <row r="170" spans="1:2" x14ac:dyDescent="0.2">
      <c r="A170" s="465"/>
      <c r="B170" s="465"/>
    </row>
    <row r="171" spans="1:2" x14ac:dyDescent="0.2">
      <c r="A171" s="465"/>
      <c r="B171" s="465"/>
    </row>
    <row r="172" spans="1:2" x14ac:dyDescent="0.2">
      <c r="A172" s="465"/>
      <c r="B172" s="465"/>
    </row>
    <row r="173" spans="1:2" x14ac:dyDescent="0.2">
      <c r="A173" s="465"/>
      <c r="B173" s="465"/>
    </row>
    <row r="174" spans="1:2" x14ac:dyDescent="0.2">
      <c r="A174" s="465"/>
      <c r="B174" s="465"/>
    </row>
    <row r="175" spans="1:2" x14ac:dyDescent="0.2">
      <c r="A175" s="465"/>
      <c r="B175" s="465"/>
    </row>
    <row r="176" spans="1:2" x14ac:dyDescent="0.2">
      <c r="A176" s="465"/>
      <c r="B176" s="465"/>
    </row>
    <row r="177" spans="1:2" x14ac:dyDescent="0.2">
      <c r="A177" s="465"/>
      <c r="B177" s="465"/>
    </row>
    <row r="178" spans="1:2" x14ac:dyDescent="0.2">
      <c r="A178" s="465"/>
      <c r="B178" s="465"/>
    </row>
    <row r="179" spans="1:2" x14ac:dyDescent="0.2">
      <c r="A179" s="465"/>
      <c r="B179" s="465"/>
    </row>
    <row r="180" spans="1:2" x14ac:dyDescent="0.2">
      <c r="A180" s="465"/>
      <c r="B180" s="465"/>
    </row>
    <row r="181" spans="1:2" x14ac:dyDescent="0.2">
      <c r="A181" s="465"/>
      <c r="B181" s="465"/>
    </row>
    <row r="182" spans="1:2" x14ac:dyDescent="0.2">
      <c r="A182" s="465"/>
      <c r="B182" s="465"/>
    </row>
    <row r="183" spans="1:2" x14ac:dyDescent="0.2">
      <c r="A183" s="465"/>
      <c r="B183" s="465"/>
    </row>
    <row r="184" spans="1:2" x14ac:dyDescent="0.2">
      <c r="A184" s="465"/>
      <c r="B184" s="465"/>
    </row>
    <row r="185" spans="1:2" x14ac:dyDescent="0.2">
      <c r="A185" s="465"/>
      <c r="B185" s="465"/>
    </row>
    <row r="186" spans="1:2" x14ac:dyDescent="0.2">
      <c r="A186" s="465"/>
      <c r="B186" s="465"/>
    </row>
    <row r="187" spans="1:2" x14ac:dyDescent="0.2">
      <c r="A187" s="465"/>
      <c r="B187" s="465"/>
    </row>
    <row r="188" spans="1:2" x14ac:dyDescent="0.2">
      <c r="A188" s="465"/>
      <c r="B188" s="465"/>
    </row>
    <row r="189" spans="1:2" x14ac:dyDescent="0.2">
      <c r="A189" s="465"/>
      <c r="B189" s="465"/>
    </row>
    <row r="190" spans="1:2" x14ac:dyDescent="0.2">
      <c r="A190" s="465"/>
      <c r="B190" s="465"/>
    </row>
    <row r="191" spans="1:2" x14ac:dyDescent="0.2">
      <c r="A191" s="465"/>
      <c r="B191" s="465"/>
    </row>
    <row r="192" spans="1:2" x14ac:dyDescent="0.2">
      <c r="A192" s="465"/>
      <c r="B192" s="465"/>
    </row>
    <row r="193" spans="1:2" x14ac:dyDescent="0.2">
      <c r="A193" s="465"/>
      <c r="B193" s="465"/>
    </row>
    <row r="194" spans="1:2" x14ac:dyDescent="0.2">
      <c r="A194" s="465"/>
      <c r="B194" s="465"/>
    </row>
    <row r="195" spans="1:2" x14ac:dyDescent="0.2">
      <c r="A195" s="465"/>
      <c r="B195" s="465"/>
    </row>
    <row r="196" spans="1:2" x14ac:dyDescent="0.2">
      <c r="A196" s="465"/>
      <c r="B196" s="465"/>
    </row>
    <row r="197" spans="1:2" x14ac:dyDescent="0.2">
      <c r="A197" s="465"/>
      <c r="B197" s="465"/>
    </row>
    <row r="198" spans="1:2" x14ac:dyDescent="0.2">
      <c r="A198" s="465"/>
      <c r="B198" s="465"/>
    </row>
    <row r="199" spans="1:2" x14ac:dyDescent="0.2">
      <c r="A199" s="465"/>
      <c r="B199" s="465"/>
    </row>
    <row r="200" spans="1:2" x14ac:dyDescent="0.2">
      <c r="A200" s="465"/>
      <c r="B200" s="465"/>
    </row>
    <row r="201" spans="1:2" x14ac:dyDescent="0.2">
      <c r="A201" s="465"/>
      <c r="B201" s="465"/>
    </row>
    <row r="202" spans="1:2" x14ac:dyDescent="0.2">
      <c r="A202" s="465"/>
      <c r="B202" s="465"/>
    </row>
    <row r="203" spans="1:2" x14ac:dyDescent="0.2">
      <c r="A203" s="465"/>
      <c r="B203" s="465"/>
    </row>
    <row r="204" spans="1:2" x14ac:dyDescent="0.2">
      <c r="A204" s="465"/>
      <c r="B204" s="465"/>
    </row>
    <row r="205" spans="1:2" x14ac:dyDescent="0.2">
      <c r="A205" s="465"/>
      <c r="B205" s="465"/>
    </row>
    <row r="206" spans="1:2" x14ac:dyDescent="0.2">
      <c r="A206" s="465"/>
      <c r="B206" s="465"/>
    </row>
    <row r="207" spans="1:2" x14ac:dyDescent="0.2">
      <c r="A207" s="465"/>
      <c r="B207" s="465"/>
    </row>
    <row r="208" spans="1:2" x14ac:dyDescent="0.2">
      <c r="A208" s="465"/>
      <c r="B208" s="465"/>
    </row>
    <row r="209" spans="1:2" x14ac:dyDescent="0.2">
      <c r="A209" s="465"/>
      <c r="B209" s="465"/>
    </row>
    <row r="210" spans="1:2" x14ac:dyDescent="0.2">
      <c r="A210" s="465"/>
      <c r="B210" s="465"/>
    </row>
    <row r="211" spans="1:2" x14ac:dyDescent="0.2">
      <c r="A211" s="465"/>
      <c r="B211" s="465"/>
    </row>
    <row r="212" spans="1:2" x14ac:dyDescent="0.2">
      <c r="A212" s="465"/>
      <c r="B212" s="465"/>
    </row>
    <row r="213" spans="1:2" x14ac:dyDescent="0.2">
      <c r="A213" s="465"/>
      <c r="B213" s="465"/>
    </row>
    <row r="214" spans="1:2" x14ac:dyDescent="0.2">
      <c r="A214" s="465"/>
      <c r="B214" s="465"/>
    </row>
    <row r="215" spans="1:2" x14ac:dyDescent="0.2">
      <c r="A215" s="465"/>
      <c r="B215" s="465"/>
    </row>
    <row r="216" spans="1:2" x14ac:dyDescent="0.2">
      <c r="A216" s="465"/>
      <c r="B216" s="465"/>
    </row>
    <row r="217" spans="1:2" x14ac:dyDescent="0.2">
      <c r="A217" s="465"/>
      <c r="B217" s="465"/>
    </row>
    <row r="218" spans="1:2" x14ac:dyDescent="0.2">
      <c r="A218" s="465"/>
      <c r="B218" s="465"/>
    </row>
    <row r="219" spans="1:2" x14ac:dyDescent="0.2">
      <c r="A219" s="465"/>
      <c r="B219" s="465"/>
    </row>
    <row r="220" spans="1:2" x14ac:dyDescent="0.2">
      <c r="A220" s="465"/>
      <c r="B220" s="465"/>
    </row>
    <row r="221" spans="1:2" x14ac:dyDescent="0.2">
      <c r="A221" s="465"/>
      <c r="B221" s="465"/>
    </row>
    <row r="222" spans="1:2" x14ac:dyDescent="0.2">
      <c r="A222" s="465"/>
      <c r="B222" s="465"/>
    </row>
    <row r="223" spans="1:2" x14ac:dyDescent="0.2">
      <c r="A223" s="465"/>
      <c r="B223" s="465"/>
    </row>
    <row r="224" spans="1:2" x14ac:dyDescent="0.2">
      <c r="A224" s="465"/>
      <c r="B224" s="465"/>
    </row>
    <row r="225" spans="1:2" x14ac:dyDescent="0.2">
      <c r="A225" s="465"/>
      <c r="B225" s="465"/>
    </row>
    <row r="226" spans="1:2" x14ac:dyDescent="0.2">
      <c r="A226" s="465"/>
      <c r="B226" s="465"/>
    </row>
    <row r="227" spans="1:2" x14ac:dyDescent="0.2">
      <c r="A227" s="465"/>
      <c r="B227" s="465"/>
    </row>
    <row r="228" spans="1:2" x14ac:dyDescent="0.2">
      <c r="A228" s="465"/>
      <c r="B228" s="465"/>
    </row>
    <row r="229" spans="1:2" x14ac:dyDescent="0.2">
      <c r="A229" s="465"/>
      <c r="B229" s="465"/>
    </row>
    <row r="230" spans="1:2" x14ac:dyDescent="0.2">
      <c r="A230" s="465"/>
      <c r="B230" s="465"/>
    </row>
    <row r="231" spans="1:2" x14ac:dyDescent="0.2">
      <c r="A231" s="465"/>
      <c r="B231" s="465"/>
    </row>
    <row r="232" spans="1:2" x14ac:dyDescent="0.2">
      <c r="A232" s="465"/>
      <c r="B232" s="465"/>
    </row>
    <row r="233" spans="1:2" x14ac:dyDescent="0.2">
      <c r="A233" s="465"/>
      <c r="B233" s="465"/>
    </row>
    <row r="234" spans="1:2" x14ac:dyDescent="0.2">
      <c r="A234" s="465"/>
      <c r="B234" s="465"/>
    </row>
    <row r="235" spans="1:2" x14ac:dyDescent="0.2">
      <c r="A235" s="465"/>
      <c r="B235" s="465"/>
    </row>
    <row r="236" spans="1:2" x14ac:dyDescent="0.2">
      <c r="A236" s="465"/>
      <c r="B236" s="465"/>
    </row>
    <row r="237" spans="1:2" x14ac:dyDescent="0.2">
      <c r="A237" s="465"/>
      <c r="B237" s="465"/>
    </row>
    <row r="238" spans="1:2" x14ac:dyDescent="0.2">
      <c r="A238" s="465"/>
      <c r="B238" s="465"/>
    </row>
    <row r="239" spans="1:2" x14ac:dyDescent="0.2">
      <c r="A239" s="465"/>
      <c r="B239" s="465"/>
    </row>
    <row r="240" spans="1:2" x14ac:dyDescent="0.2">
      <c r="A240" s="465"/>
      <c r="B240" s="465"/>
    </row>
    <row r="241" spans="1:2" x14ac:dyDescent="0.2">
      <c r="A241" s="465"/>
      <c r="B241" s="465"/>
    </row>
    <row r="242" spans="1:2" x14ac:dyDescent="0.2">
      <c r="A242" s="465"/>
      <c r="B242" s="465"/>
    </row>
    <row r="243" spans="1:2" x14ac:dyDescent="0.2">
      <c r="A243" s="465"/>
      <c r="B243" s="465"/>
    </row>
    <row r="244" spans="1:2" x14ac:dyDescent="0.2">
      <c r="A244" s="465"/>
      <c r="B244" s="465"/>
    </row>
    <row r="245" spans="1:2" x14ac:dyDescent="0.2">
      <c r="A245" s="465"/>
      <c r="B245" s="465"/>
    </row>
    <row r="246" spans="1:2" x14ac:dyDescent="0.2">
      <c r="A246" s="465"/>
      <c r="B246" s="465"/>
    </row>
    <row r="247" spans="1:2" x14ac:dyDescent="0.2">
      <c r="A247" s="465"/>
      <c r="B247" s="465"/>
    </row>
    <row r="248" spans="1:2" x14ac:dyDescent="0.2">
      <c r="A248" s="465"/>
      <c r="B248" s="465"/>
    </row>
    <row r="249" spans="1:2" x14ac:dyDescent="0.2">
      <c r="A249" s="465"/>
      <c r="B249" s="465"/>
    </row>
    <row r="250" spans="1:2" x14ac:dyDescent="0.2">
      <c r="A250" s="465"/>
      <c r="B250" s="465"/>
    </row>
    <row r="251" spans="1:2" x14ac:dyDescent="0.2">
      <c r="A251" s="465"/>
      <c r="B251" s="465"/>
    </row>
    <row r="252" spans="1:2" x14ac:dyDescent="0.2">
      <c r="A252" s="465"/>
      <c r="B252" s="465"/>
    </row>
    <row r="253" spans="1:2" x14ac:dyDescent="0.2">
      <c r="A253" s="465"/>
      <c r="B253" s="465"/>
    </row>
    <row r="254" spans="1:2" x14ac:dyDescent="0.2">
      <c r="A254" s="465"/>
      <c r="B254" s="465"/>
    </row>
    <row r="255" spans="1:2" x14ac:dyDescent="0.2">
      <c r="A255" s="465"/>
      <c r="B255" s="465"/>
    </row>
    <row r="256" spans="1:2" x14ac:dyDescent="0.2">
      <c r="A256" s="465"/>
      <c r="B256" s="465"/>
    </row>
    <row r="257" spans="1:2" x14ac:dyDescent="0.2">
      <c r="A257" s="465"/>
      <c r="B257" s="465"/>
    </row>
    <row r="258" spans="1:2" x14ac:dyDescent="0.2">
      <c r="A258" s="465"/>
      <c r="B258" s="465"/>
    </row>
    <row r="259" spans="1:2" x14ac:dyDescent="0.2">
      <c r="A259" s="465"/>
      <c r="B259" s="465"/>
    </row>
    <row r="260" spans="1:2" x14ac:dyDescent="0.2">
      <c r="A260" s="465"/>
      <c r="B260" s="465"/>
    </row>
    <row r="261" spans="1:2" x14ac:dyDescent="0.2">
      <c r="A261" s="465"/>
      <c r="B261" s="465"/>
    </row>
    <row r="262" spans="1:2" x14ac:dyDescent="0.2">
      <c r="A262" s="465"/>
      <c r="B262" s="465"/>
    </row>
    <row r="263" spans="1:2" x14ac:dyDescent="0.2">
      <c r="A263" s="465"/>
      <c r="B263" s="465"/>
    </row>
    <row r="264" spans="1:2" x14ac:dyDescent="0.2">
      <c r="A264" s="465"/>
      <c r="B264" s="465"/>
    </row>
    <row r="265" spans="1:2" x14ac:dyDescent="0.2">
      <c r="A265" s="465"/>
      <c r="B265" s="465"/>
    </row>
    <row r="266" spans="1:2" x14ac:dyDescent="0.2">
      <c r="A266" s="465"/>
      <c r="B266" s="465"/>
    </row>
    <row r="267" spans="1:2" x14ac:dyDescent="0.2">
      <c r="A267" s="465"/>
      <c r="B267" s="465"/>
    </row>
    <row r="268" spans="1:2" x14ac:dyDescent="0.2">
      <c r="A268" s="465"/>
      <c r="B268" s="465"/>
    </row>
    <row r="269" spans="1:2" x14ac:dyDescent="0.2">
      <c r="A269" s="465"/>
      <c r="B269" s="465"/>
    </row>
    <row r="270" spans="1:2" x14ac:dyDescent="0.2">
      <c r="A270" s="465"/>
      <c r="B270" s="465"/>
    </row>
    <row r="271" spans="1:2" x14ac:dyDescent="0.2">
      <c r="A271" s="465"/>
      <c r="B271" s="465"/>
    </row>
    <row r="272" spans="1:2" x14ac:dyDescent="0.2">
      <c r="A272" s="465"/>
      <c r="B272" s="465"/>
    </row>
    <row r="273" spans="1:2" x14ac:dyDescent="0.2">
      <c r="A273" s="465"/>
      <c r="B273" s="465"/>
    </row>
    <row r="274" spans="1:2" x14ac:dyDescent="0.2">
      <c r="A274" s="465"/>
      <c r="B274" s="465"/>
    </row>
    <row r="275" spans="1:2" x14ac:dyDescent="0.2">
      <c r="A275" s="465"/>
      <c r="B275" s="465"/>
    </row>
    <row r="276" spans="1:2" x14ac:dyDescent="0.2">
      <c r="A276" s="465"/>
      <c r="B276" s="465"/>
    </row>
    <row r="277" spans="1:2" x14ac:dyDescent="0.2">
      <c r="A277" s="465"/>
      <c r="B277" s="465"/>
    </row>
    <row r="278" spans="1:2" x14ac:dyDescent="0.2">
      <c r="A278" s="465"/>
      <c r="B278" s="465"/>
    </row>
    <row r="279" spans="1:2" x14ac:dyDescent="0.2">
      <c r="A279" s="465"/>
      <c r="B279" s="465"/>
    </row>
    <row r="280" spans="1:2" x14ac:dyDescent="0.2">
      <c r="A280" s="465"/>
      <c r="B280" s="465"/>
    </row>
    <row r="281" spans="1:2" x14ac:dyDescent="0.2">
      <c r="A281" s="465"/>
      <c r="B281" s="465"/>
    </row>
    <row r="282" spans="1:2" x14ac:dyDescent="0.2">
      <c r="A282" s="465"/>
      <c r="B282" s="465"/>
    </row>
    <row r="283" spans="1:2" x14ac:dyDescent="0.2">
      <c r="A283" s="465"/>
      <c r="B283" s="465"/>
    </row>
    <row r="284" spans="1:2" x14ac:dyDescent="0.2">
      <c r="A284" s="465"/>
      <c r="B284" s="465"/>
    </row>
    <row r="285" spans="1:2" x14ac:dyDescent="0.2">
      <c r="B285" s="465"/>
    </row>
  </sheetData>
  <hyperlinks>
    <hyperlink ref="B30" r:id="rId1" xr:uid="{62FA0F5A-C562-4724-BDEC-F35F6722C643}"/>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69DB-5D17-4B1E-8178-96B732247AB9}">
  <sheetPr codeName="Tabelle20">
    <tabColor indexed="53"/>
  </sheetPr>
  <dimension ref="A1:N84"/>
  <sheetViews>
    <sheetView zoomScale="70" zoomScaleNormal="70" workbookViewId="0"/>
  </sheetViews>
  <sheetFormatPr baseColWidth="10" defaultRowHeight="15" customHeight="1" x14ac:dyDescent="0.2"/>
  <cols>
    <col min="1" max="1" width="15.7109375" style="486" customWidth="1"/>
    <col min="2" max="4" width="15.7109375" customWidth="1"/>
    <col min="5" max="7" width="15.7109375" style="477" customWidth="1"/>
    <col min="8" max="8" width="15.7109375" customWidth="1"/>
    <col min="9" max="14" width="15.7109375" style="477" customWidth="1"/>
  </cols>
  <sheetData>
    <row r="1" spans="1:14" ht="15" customHeight="1" x14ac:dyDescent="0.2">
      <c r="A1"/>
      <c r="E1"/>
      <c r="F1"/>
      <c r="G1"/>
      <c r="I1"/>
      <c r="J1"/>
      <c r="K1"/>
      <c r="L1"/>
      <c r="M1"/>
      <c r="N1"/>
    </row>
    <row r="2" spans="1:14" ht="15" customHeight="1" x14ac:dyDescent="0.2">
      <c r="A2" s="415" t="s">
        <v>48</v>
      </c>
      <c r="E2"/>
      <c r="F2"/>
      <c r="G2"/>
      <c r="I2"/>
      <c r="J2"/>
      <c r="K2"/>
      <c r="L2"/>
      <c r="M2"/>
      <c r="N2"/>
    </row>
    <row r="3" spans="1:14" ht="15" customHeight="1" x14ac:dyDescent="0.2">
      <c r="A3"/>
      <c r="E3"/>
      <c r="F3"/>
      <c r="G3"/>
      <c r="I3"/>
      <c r="J3"/>
      <c r="K3"/>
      <c r="L3"/>
      <c r="M3"/>
      <c r="N3"/>
    </row>
    <row r="4" spans="1:14" ht="15" customHeight="1" x14ac:dyDescent="0.2">
      <c r="A4"/>
      <c r="B4" s="473" t="s">
        <v>467</v>
      </c>
      <c r="C4" s="473"/>
      <c r="D4" s="473" t="s">
        <v>468</v>
      </c>
      <c r="E4" s="473"/>
      <c r="F4" s="473" t="s">
        <v>469</v>
      </c>
      <c r="G4" s="473"/>
      <c r="H4" s="473" t="s">
        <v>470</v>
      </c>
      <c r="I4" s="473"/>
      <c r="J4" s="473" t="s">
        <v>471</v>
      </c>
      <c r="K4" s="473"/>
      <c r="L4" s="473"/>
      <c r="M4" s="473"/>
      <c r="N4" s="473"/>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4" t="s">
        <v>479</v>
      </c>
      <c r="B6" s="475">
        <f>'Tabelle 2.3'!J11</f>
        <v>-2.3927064256708337</v>
      </c>
      <c r="C6" s="476">
        <f>'Tabelle 3.3'!J11</f>
        <v>2.552310876063463</v>
      </c>
      <c r="D6" s="477">
        <f t="shared" ref="D6:E9" si="0">IF(OR(AND(B6&gt;=-50,B6&lt;=50),ISNUMBER(B6)=FALSE),B6,"")</f>
        <v>-2.3927064256708337</v>
      </c>
      <c r="E6" s="477">
        <f t="shared" si="0"/>
        <v>2.552310876063463</v>
      </c>
      <c r="F6" t="str">
        <f t="shared" ref="F6:G9" si="1">IF(ISNUMBER(B6)=FALSE,"",IF(B6&lt;-50,"&lt; -50",IF(B6&gt;50,"&gt; 50","")))</f>
        <v/>
      </c>
      <c r="G6" t="str">
        <f t="shared" si="1"/>
        <v/>
      </c>
      <c r="H6" s="477" t="str">
        <f t="shared" ref="H6:I9" si="2">IF(B6&lt;-50,0.75,IF(B6&gt;50,-0.75,""))</f>
        <v/>
      </c>
      <c r="I6" s="477" t="str">
        <f t="shared" si="2"/>
        <v/>
      </c>
      <c r="J6" t="e">
        <f>IF(OR(B6&lt;-50,B6&gt;50),N6,#N/A)</f>
        <v>#N/A</v>
      </c>
      <c r="K6" t="e">
        <f>IF(B6&lt;-50,-45,IF(B6&gt;50,45,#N/A))</f>
        <v>#N/A</v>
      </c>
      <c r="L6" t="e">
        <f>IF(OR(C6&lt;-50,C6&gt;50),N6,#N/A)</f>
        <v>#N/A</v>
      </c>
      <c r="M6" t="e">
        <f>IF(C6&lt;-50,-45,IF(C6&gt;50,45,#N/A))</f>
        <v>#N/A</v>
      </c>
      <c r="N6">
        <v>5</v>
      </c>
    </row>
    <row r="7" spans="1:14" ht="15" customHeight="1" x14ac:dyDescent="0.2">
      <c r="A7" s="474" t="s">
        <v>480</v>
      </c>
      <c r="B7" s="475">
        <f>'Tabelle 2.1'!J25</f>
        <v>-0.88869591842368789</v>
      </c>
      <c r="C7" s="476">
        <f>'Tabelle 3.1'!J23</f>
        <v>-0.16446899331666462</v>
      </c>
      <c r="D7" s="477">
        <f t="shared" si="0"/>
        <v>-0.88869591842368789</v>
      </c>
      <c r="E7" s="477">
        <f>IF(OR(AND(C7&gt;=-50,C7&lt;=50),ISNUMBER(C7)=FALSE),C7,"")</f>
        <v>-0.16446899331666462</v>
      </c>
      <c r="F7" t="str">
        <f t="shared" si="1"/>
        <v/>
      </c>
      <c r="G7" t="str">
        <f>IF(ISNUMBER(C7)=FALSE,"",IF(C7&lt;-50,"&lt; -50",IF(C7&gt;50,"&gt; 50","")))</f>
        <v/>
      </c>
      <c r="H7" s="477" t="str">
        <f t="shared" si="2"/>
        <v/>
      </c>
      <c r="I7" s="477" t="str">
        <f>IF(C7&lt;-50,0.75,IF(C7&gt;50,-0.75,""))</f>
        <v/>
      </c>
      <c r="J7" t="e">
        <f>IF(OR(B7&lt;-50,B7&gt;50),N7,#N/A)</f>
        <v>#N/A</v>
      </c>
      <c r="K7" t="e">
        <f>IF(B7&lt;-50,-45,IF(B7&gt;50,45,#N/A))</f>
        <v>#N/A</v>
      </c>
      <c r="L7" t="e">
        <f>IF(OR(C7&lt;-50,C7&gt;50),N7,#N/A)</f>
        <v>#N/A</v>
      </c>
      <c r="M7" t="e">
        <f>IF(C7&lt;-50,-45,IF(C7&gt;50,45,#N/A))</f>
        <v>#N/A</v>
      </c>
      <c r="N7">
        <v>15</v>
      </c>
    </row>
    <row r="8" spans="1:14" ht="15" customHeight="1" x14ac:dyDescent="0.2">
      <c r="A8" s="474" t="s">
        <v>481</v>
      </c>
      <c r="B8" s="475">
        <f>'Tabelle 2.1'!J38</f>
        <v>-0.59175342849913715</v>
      </c>
      <c r="C8" s="476">
        <f>'Tabelle 3.1'!J34</f>
        <v>0.70258310087046472</v>
      </c>
      <c r="D8" s="477">
        <f t="shared" si="0"/>
        <v>-0.59175342849913715</v>
      </c>
      <c r="E8" s="477">
        <f>IF(OR(AND(C8&gt;=-50,C8&lt;=50),ISNUMBER(C8)=FALSE),C8,"")</f>
        <v>0.70258310087046472</v>
      </c>
      <c r="F8" t="str">
        <f t="shared" si="1"/>
        <v/>
      </c>
      <c r="G8" t="str">
        <f>IF(ISNUMBER(C8)=FALSE,"",IF(C8&lt;-50,"&lt; -50",IF(C8&gt;50,"&gt; 50","")))</f>
        <v/>
      </c>
      <c r="H8" s="477" t="str">
        <f t="shared" si="2"/>
        <v/>
      </c>
      <c r="I8" s="477" t="str">
        <f>IF(C8&lt;-50,0.75,IF(C8&gt;50,-0.75,""))</f>
        <v/>
      </c>
      <c r="J8" t="e">
        <f>IF(OR(B8&lt;-50,B8&gt;50),N8,#N/A)</f>
        <v>#N/A</v>
      </c>
      <c r="K8" t="e">
        <f>IF(B8&lt;-50,-45,IF(B8&gt;50,45,#N/A))</f>
        <v>#N/A</v>
      </c>
      <c r="L8" t="e">
        <f>IF(OR(C8&lt;-50,C8&gt;50),N8,#N/A)</f>
        <v>#N/A</v>
      </c>
      <c r="M8" t="e">
        <f>IF(C8&lt;-50,-45,IF(C8&gt;50,45,#N/A))</f>
        <v>#N/A</v>
      </c>
      <c r="N8">
        <v>25</v>
      </c>
    </row>
    <row r="9" spans="1:14" ht="15" customHeight="1" x14ac:dyDescent="0.2">
      <c r="A9" s="474" t="s">
        <v>482</v>
      </c>
      <c r="B9" s="475">
        <f>'Tabelle 2.1'!J51</f>
        <v>-9.3722224403616675E-2</v>
      </c>
      <c r="C9" s="476">
        <f>'Tabelle 3.1'!J45</f>
        <v>-0.45400908070601026</v>
      </c>
      <c r="D9" s="477">
        <f t="shared" si="0"/>
        <v>-9.3722224403616675E-2</v>
      </c>
      <c r="E9" s="477">
        <f t="shared" si="0"/>
        <v>-0.45400908070601026</v>
      </c>
      <c r="F9" t="str">
        <f t="shared" si="1"/>
        <v/>
      </c>
      <c r="G9" t="str">
        <f t="shared" si="1"/>
        <v/>
      </c>
      <c r="H9" s="477" t="str">
        <f t="shared" si="2"/>
        <v/>
      </c>
      <c r="I9" s="477"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8" t="s">
        <v>483</v>
      </c>
      <c r="B12" s="473" t="s">
        <v>467</v>
      </c>
      <c r="C12" s="473"/>
      <c r="D12" s="473" t="s">
        <v>468</v>
      </c>
      <c r="E12" s="473"/>
      <c r="F12" s="473" t="s">
        <v>469</v>
      </c>
      <c r="G12" s="473"/>
      <c r="H12" s="473" t="s">
        <v>470</v>
      </c>
      <c r="I12" s="473"/>
      <c r="J12" s="473" t="s">
        <v>471</v>
      </c>
      <c r="K12" s="473"/>
      <c r="L12" s="473"/>
      <c r="M12" s="473"/>
      <c r="N12" s="473"/>
    </row>
    <row r="13" spans="1:14" ht="15" customHeight="1" x14ac:dyDescent="0.2">
      <c r="A13" s="478"/>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5">
        <f>'Tabelle 2.3'!J11</f>
        <v>-2.3927064256708337</v>
      </c>
      <c r="C14" s="476">
        <f>'Tabelle 3.3'!J11</f>
        <v>2.552310876063463</v>
      </c>
      <c r="D14" s="477">
        <f>IF(OR(AND(B14&gt;=-50,B14&lt;=50),ISNUMBER(B14)=FALSE),B14,"")</f>
        <v>-2.3927064256708337</v>
      </c>
      <c r="E14" s="477">
        <f>IF(OR(AND(C14&gt;=-50,C14&lt;=50),ISNUMBER(C14)=FALSE),C14,"")</f>
        <v>2.552310876063463</v>
      </c>
      <c r="F14" t="str">
        <f>IF(ISNUMBER(B14)=FALSE,"",IF(B14&lt;-50,"&lt; -50",IF(B14&gt;50,"&gt; 50","")))</f>
        <v/>
      </c>
      <c r="G14" t="str">
        <f>IF(ISNUMBER(C14)=FALSE,"",IF(C14&lt;-50,"&lt; -50",IF(C14&gt;50,"&gt; 50","")))</f>
        <v/>
      </c>
      <c r="H14" s="477" t="str">
        <f>IF(B14&lt;-50,0.75,IF(B14&gt;50,-0.75,""))</f>
        <v/>
      </c>
      <c r="I14" s="477"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5">
        <f>'Tabelle 2.3'!J12</f>
        <v>-2.141157811260904</v>
      </c>
      <c r="C15" s="476">
        <f>'Tabelle 3.3'!J12</f>
        <v>-0.29585798816568049</v>
      </c>
      <c r="D15" s="477">
        <f t="shared" ref="D15:E46" si="3">IF(OR(AND(B15&gt;=-50,B15&lt;=50),ISNUMBER(B15)=FALSE),B15,"")</f>
        <v>-2.141157811260904</v>
      </c>
      <c r="E15" s="477">
        <f t="shared" si="3"/>
        <v>-0.29585798816568049</v>
      </c>
      <c r="F15" t="str">
        <f t="shared" ref="F15:G46" si="4">IF(ISNUMBER(B15)=FALSE,"",IF(B15&lt;-50,"&lt; -50",IF(B15&gt;50,"&gt; 50","")))</f>
        <v/>
      </c>
      <c r="G15" t="str">
        <f t="shared" si="4"/>
        <v/>
      </c>
      <c r="H15" s="477" t="str">
        <f t="shared" ref="H15:I46" si="5">IF(B15&lt;-50,0.75,IF(B15&gt;50,-0.75,""))</f>
        <v/>
      </c>
      <c r="I15" s="477"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5">
        <f>'Tabelle 2.3'!J13</f>
        <v>8.2162162162162158</v>
      </c>
      <c r="C16" s="476">
        <f>'Tabelle 3.3'!J13</f>
        <v>1.6129032258064515</v>
      </c>
      <c r="D16" s="477">
        <f t="shared" si="3"/>
        <v>8.2162162162162158</v>
      </c>
      <c r="E16" s="477">
        <f t="shared" si="3"/>
        <v>1.6129032258064515</v>
      </c>
      <c r="F16" t="str">
        <f t="shared" si="4"/>
        <v/>
      </c>
      <c r="G16" t="str">
        <f t="shared" si="4"/>
        <v/>
      </c>
      <c r="H16" s="477" t="str">
        <f t="shared" si="5"/>
        <v/>
      </c>
      <c r="I16" s="477" t="str">
        <f t="shared" si="5"/>
        <v/>
      </c>
      <c r="J16" t="e">
        <f t="shared" si="6"/>
        <v>#N/A</v>
      </c>
      <c r="K16" t="e">
        <f t="shared" si="7"/>
        <v>#N/A</v>
      </c>
      <c r="L16" t="e">
        <f t="shared" si="8"/>
        <v>#N/A</v>
      </c>
      <c r="M16" t="e">
        <f t="shared" si="9"/>
        <v>#N/A</v>
      </c>
      <c r="N16">
        <v>25</v>
      </c>
    </row>
    <row r="17" spans="1:14" ht="15" customHeight="1" x14ac:dyDescent="0.2">
      <c r="A17">
        <v>4</v>
      </c>
      <c r="B17" s="475">
        <f>'Tabelle 2.3'!J14</f>
        <v>-6.3105590062111805</v>
      </c>
      <c r="C17" s="476">
        <f>'Tabelle 3.3'!J14</f>
        <v>10.714285714285714</v>
      </c>
      <c r="D17" s="477">
        <f t="shared" si="3"/>
        <v>-6.3105590062111805</v>
      </c>
      <c r="E17" s="477">
        <f t="shared" si="3"/>
        <v>10.714285714285714</v>
      </c>
      <c r="F17" t="str">
        <f t="shared" si="4"/>
        <v/>
      </c>
      <c r="G17" t="str">
        <f t="shared" si="4"/>
        <v/>
      </c>
      <c r="H17" s="477" t="str">
        <f t="shared" si="5"/>
        <v/>
      </c>
      <c r="I17" s="477" t="str">
        <f t="shared" si="5"/>
        <v/>
      </c>
      <c r="J17" t="e">
        <f t="shared" si="6"/>
        <v>#N/A</v>
      </c>
      <c r="K17" t="e">
        <f t="shared" si="7"/>
        <v>#N/A</v>
      </c>
      <c r="L17" t="e">
        <f t="shared" si="8"/>
        <v>#N/A</v>
      </c>
      <c r="M17" t="e">
        <f t="shared" si="9"/>
        <v>#N/A</v>
      </c>
      <c r="N17">
        <v>36</v>
      </c>
    </row>
    <row r="18" spans="1:14" ht="15" customHeight="1" x14ac:dyDescent="0.2">
      <c r="A18">
        <v>5</v>
      </c>
      <c r="B18" s="475">
        <f>'Tabelle 2.3'!J15</f>
        <v>-8.7136929460580905</v>
      </c>
      <c r="C18" s="476">
        <f>'Tabelle 3.3'!J15</f>
        <v>16.666666666666668</v>
      </c>
      <c r="D18" s="477">
        <f t="shared" si="3"/>
        <v>-8.7136929460580905</v>
      </c>
      <c r="E18" s="477">
        <f t="shared" si="3"/>
        <v>16.666666666666668</v>
      </c>
      <c r="F18" t="str">
        <f t="shared" si="4"/>
        <v/>
      </c>
      <c r="G18" t="str">
        <f t="shared" si="4"/>
        <v/>
      </c>
      <c r="H18" s="477" t="str">
        <f t="shared" si="5"/>
        <v/>
      </c>
      <c r="I18" s="477" t="str">
        <f t="shared" si="5"/>
        <v/>
      </c>
      <c r="J18" t="e">
        <f t="shared" si="6"/>
        <v>#N/A</v>
      </c>
      <c r="K18" t="e">
        <f t="shared" si="7"/>
        <v>#N/A</v>
      </c>
      <c r="L18" t="e">
        <f t="shared" si="8"/>
        <v>#N/A</v>
      </c>
      <c r="M18" t="e">
        <f t="shared" si="9"/>
        <v>#N/A</v>
      </c>
      <c r="N18">
        <v>46</v>
      </c>
    </row>
    <row r="19" spans="1:14" ht="15" customHeight="1" x14ac:dyDescent="0.2">
      <c r="A19">
        <v>6</v>
      </c>
      <c r="B19" s="475">
        <f>'Tabelle 2.3'!J16</f>
        <v>-9.9540581929555891</v>
      </c>
      <c r="C19" s="476">
        <f>'Tabelle 3.3'!J16</f>
        <v>3.8461538461538463</v>
      </c>
      <c r="D19" s="477">
        <f t="shared" si="3"/>
        <v>-9.9540581929555891</v>
      </c>
      <c r="E19" s="477">
        <f t="shared" si="3"/>
        <v>3.8461538461538463</v>
      </c>
      <c r="F19" t="str">
        <f t="shared" si="4"/>
        <v/>
      </c>
      <c r="G19" t="str">
        <f t="shared" si="4"/>
        <v/>
      </c>
      <c r="H19" s="477" t="str">
        <f t="shared" si="5"/>
        <v/>
      </c>
      <c r="I19" s="477" t="str">
        <f t="shared" si="5"/>
        <v/>
      </c>
      <c r="J19" t="e">
        <f t="shared" si="6"/>
        <v>#N/A</v>
      </c>
      <c r="K19" t="e">
        <f t="shared" si="7"/>
        <v>#N/A</v>
      </c>
      <c r="L19" t="e">
        <f t="shared" si="8"/>
        <v>#N/A</v>
      </c>
      <c r="M19" t="e">
        <f t="shared" si="9"/>
        <v>#N/A</v>
      </c>
      <c r="N19">
        <v>56</v>
      </c>
    </row>
    <row r="20" spans="1:14" ht="15" customHeight="1" x14ac:dyDescent="0.2">
      <c r="A20">
        <v>7</v>
      </c>
      <c r="B20" s="475">
        <f>'Tabelle 2.3'!J17</f>
        <v>-3.0561122244488979</v>
      </c>
      <c r="C20" s="476">
        <f>'Tabelle 3.3'!J17</f>
        <v>16.666666666666668</v>
      </c>
      <c r="D20" s="477">
        <f t="shared" si="3"/>
        <v>-3.0561122244488979</v>
      </c>
      <c r="E20" s="477">
        <f t="shared" si="3"/>
        <v>16.666666666666668</v>
      </c>
      <c r="F20" t="str">
        <f t="shared" si="4"/>
        <v/>
      </c>
      <c r="G20" t="str">
        <f t="shared" si="4"/>
        <v/>
      </c>
      <c r="H20" s="477" t="str">
        <f t="shared" si="5"/>
        <v/>
      </c>
      <c r="I20" s="477" t="str">
        <f t="shared" si="5"/>
        <v/>
      </c>
      <c r="J20" t="e">
        <f t="shared" si="6"/>
        <v>#N/A</v>
      </c>
      <c r="K20" t="e">
        <f t="shared" si="7"/>
        <v>#N/A</v>
      </c>
      <c r="L20" t="e">
        <f t="shared" si="8"/>
        <v>#N/A</v>
      </c>
      <c r="M20" t="e">
        <f t="shared" si="9"/>
        <v>#N/A</v>
      </c>
      <c r="N20">
        <v>67</v>
      </c>
    </row>
    <row r="21" spans="1:14" ht="15" customHeight="1" x14ac:dyDescent="0.2">
      <c r="A21">
        <v>8</v>
      </c>
      <c r="B21" s="475">
        <f>'Tabelle 2.3'!J18</f>
        <v>-6.7170445004198154</v>
      </c>
      <c r="C21" s="476">
        <f>'Tabelle 3.3'!J18</f>
        <v>4.3624161073825505</v>
      </c>
      <c r="D21" s="477">
        <f t="shared" si="3"/>
        <v>-6.7170445004198154</v>
      </c>
      <c r="E21" s="477">
        <f t="shared" si="3"/>
        <v>4.3624161073825505</v>
      </c>
      <c r="F21" t="str">
        <f t="shared" si="4"/>
        <v/>
      </c>
      <c r="G21" t="str">
        <f t="shared" si="4"/>
        <v/>
      </c>
      <c r="H21" s="477" t="str">
        <f t="shared" si="5"/>
        <v/>
      </c>
      <c r="I21" s="477" t="str">
        <f t="shared" si="5"/>
        <v/>
      </c>
      <c r="J21" t="e">
        <f t="shared" si="6"/>
        <v>#N/A</v>
      </c>
      <c r="K21" t="e">
        <f t="shared" si="7"/>
        <v>#N/A</v>
      </c>
      <c r="L21" t="e">
        <f t="shared" si="8"/>
        <v>#N/A</v>
      </c>
      <c r="M21" t="e">
        <f t="shared" si="9"/>
        <v>#N/A</v>
      </c>
      <c r="N21">
        <v>77</v>
      </c>
    </row>
    <row r="22" spans="1:14" ht="15" customHeight="1" x14ac:dyDescent="0.2">
      <c r="A22">
        <v>9</v>
      </c>
      <c r="B22" s="475">
        <f>'Tabelle 2.3'!J19</f>
        <v>-0.69504778453518679</v>
      </c>
      <c r="C22" s="476">
        <f>'Tabelle 3.3'!J19</f>
        <v>5.8730158730158726</v>
      </c>
      <c r="D22" s="477">
        <f t="shared" si="3"/>
        <v>-0.69504778453518679</v>
      </c>
      <c r="E22" s="477">
        <f t="shared" si="3"/>
        <v>5.8730158730158726</v>
      </c>
      <c r="F22" t="str">
        <f t="shared" si="4"/>
        <v/>
      </c>
      <c r="G22" t="str">
        <f t="shared" si="4"/>
        <v/>
      </c>
      <c r="H22" s="477" t="str">
        <f t="shared" si="5"/>
        <v/>
      </c>
      <c r="I22" s="477" t="str">
        <f t="shared" si="5"/>
        <v/>
      </c>
      <c r="J22" t="e">
        <f t="shared" si="6"/>
        <v>#N/A</v>
      </c>
      <c r="K22" t="e">
        <f t="shared" si="7"/>
        <v>#N/A</v>
      </c>
      <c r="L22" t="e">
        <f t="shared" si="8"/>
        <v>#N/A</v>
      </c>
      <c r="M22" t="e">
        <f t="shared" si="9"/>
        <v>#N/A</v>
      </c>
      <c r="N22">
        <v>87</v>
      </c>
    </row>
    <row r="23" spans="1:14" ht="15" customHeight="1" x14ac:dyDescent="0.2">
      <c r="A23">
        <v>10</v>
      </c>
      <c r="B23" s="475">
        <f>'Tabelle 2.3'!J20</f>
        <v>-1.0893246187363834</v>
      </c>
      <c r="C23" s="476">
        <f>'Tabelle 3.3'!J20</f>
        <v>-1.6260162601626016</v>
      </c>
      <c r="D23" s="477">
        <f t="shared" si="3"/>
        <v>-1.0893246187363834</v>
      </c>
      <c r="E23" s="477">
        <f t="shared" si="3"/>
        <v>-1.6260162601626016</v>
      </c>
      <c r="F23" t="str">
        <f t="shared" si="4"/>
        <v/>
      </c>
      <c r="G23" t="str">
        <f t="shared" si="4"/>
        <v/>
      </c>
      <c r="H23" s="477" t="str">
        <f t="shared" si="5"/>
        <v/>
      </c>
      <c r="I23" s="477" t="str">
        <f t="shared" si="5"/>
        <v/>
      </c>
      <c r="J23" t="e">
        <f t="shared" si="6"/>
        <v>#N/A</v>
      </c>
      <c r="K23" t="e">
        <f t="shared" si="7"/>
        <v>#N/A</v>
      </c>
      <c r="L23" t="e">
        <f t="shared" si="8"/>
        <v>#N/A</v>
      </c>
      <c r="M23" t="e">
        <f t="shared" si="9"/>
        <v>#N/A</v>
      </c>
      <c r="N23">
        <v>98</v>
      </c>
    </row>
    <row r="24" spans="1:14" ht="15" customHeight="1" x14ac:dyDescent="0.2">
      <c r="A24">
        <v>11</v>
      </c>
      <c r="B24" s="475">
        <f>'Tabelle 2.3'!J21</f>
        <v>0.70921985815602839</v>
      </c>
      <c r="C24" s="476">
        <f>'Tabelle 3.3'!J21</f>
        <v>-5.4054054054054053</v>
      </c>
      <c r="D24" s="477">
        <f t="shared" si="3"/>
        <v>0.70921985815602839</v>
      </c>
      <c r="E24" s="477">
        <f t="shared" si="3"/>
        <v>-5.4054054054054053</v>
      </c>
      <c r="F24" t="str">
        <f t="shared" si="4"/>
        <v/>
      </c>
      <c r="G24" t="str">
        <f t="shared" si="4"/>
        <v/>
      </c>
      <c r="H24" s="477" t="str">
        <f t="shared" si="5"/>
        <v/>
      </c>
      <c r="I24" s="477" t="str">
        <f t="shared" si="5"/>
        <v/>
      </c>
      <c r="J24" t="e">
        <f t="shared" si="6"/>
        <v>#N/A</v>
      </c>
      <c r="K24" t="e">
        <f t="shared" si="7"/>
        <v>#N/A</v>
      </c>
      <c r="L24" t="e">
        <f t="shared" si="8"/>
        <v>#N/A</v>
      </c>
      <c r="M24" t="e">
        <f t="shared" si="9"/>
        <v>#N/A</v>
      </c>
      <c r="N24">
        <v>108</v>
      </c>
    </row>
    <row r="25" spans="1:14" ht="15" customHeight="1" x14ac:dyDescent="0.2">
      <c r="A25">
        <v>12</v>
      </c>
      <c r="B25" s="475">
        <f>'Tabelle 2.3'!J22</f>
        <v>-3.225806451612903</v>
      </c>
      <c r="C25" s="476">
        <f>'Tabelle 3.3'!J22</f>
        <v>-0.52631578947368418</v>
      </c>
      <c r="D25" s="477">
        <f t="shared" si="3"/>
        <v>-3.225806451612903</v>
      </c>
      <c r="E25" s="477">
        <f t="shared" si="3"/>
        <v>-0.52631578947368418</v>
      </c>
      <c r="F25" t="str">
        <f t="shared" si="4"/>
        <v/>
      </c>
      <c r="G25" t="str">
        <f t="shared" si="4"/>
        <v/>
      </c>
      <c r="H25" s="477" t="str">
        <f t="shared" si="5"/>
        <v/>
      </c>
      <c r="I25" s="477" t="str">
        <f t="shared" si="5"/>
        <v/>
      </c>
      <c r="J25" t="e">
        <f t="shared" si="6"/>
        <v>#N/A</v>
      </c>
      <c r="K25" t="e">
        <f t="shared" si="7"/>
        <v>#N/A</v>
      </c>
      <c r="L25" t="e">
        <f t="shared" si="8"/>
        <v>#N/A</v>
      </c>
      <c r="M25" t="e">
        <f t="shared" si="9"/>
        <v>#N/A</v>
      </c>
      <c r="N25">
        <v>118</v>
      </c>
    </row>
    <row r="26" spans="1:14" ht="15" customHeight="1" x14ac:dyDescent="0.2">
      <c r="A26">
        <v>13</v>
      </c>
      <c r="B26" s="475">
        <f>'Tabelle 2.3'!J23</f>
        <v>-2.4096385542168677</v>
      </c>
      <c r="C26" s="476">
        <f>'Tabelle 3.3'!J23</f>
        <v>0</v>
      </c>
      <c r="D26" s="477">
        <f t="shared" si="3"/>
        <v>-2.4096385542168677</v>
      </c>
      <c r="E26" s="477">
        <f t="shared" si="3"/>
        <v>0</v>
      </c>
      <c r="F26" t="str">
        <f t="shared" si="4"/>
        <v/>
      </c>
      <c r="G26" t="str">
        <f t="shared" si="4"/>
        <v/>
      </c>
      <c r="H26" s="477" t="str">
        <f t="shared" si="5"/>
        <v/>
      </c>
      <c r="I26" s="477" t="str">
        <f t="shared" si="5"/>
        <v/>
      </c>
      <c r="J26" t="e">
        <f t="shared" si="6"/>
        <v>#N/A</v>
      </c>
      <c r="K26" t="e">
        <f t="shared" si="7"/>
        <v>#N/A</v>
      </c>
      <c r="L26" t="e">
        <f t="shared" si="8"/>
        <v>#N/A</v>
      </c>
      <c r="M26" t="e">
        <f t="shared" si="9"/>
        <v>#N/A</v>
      </c>
      <c r="N26">
        <v>129</v>
      </c>
    </row>
    <row r="27" spans="1:14" ht="15" customHeight="1" x14ac:dyDescent="0.2">
      <c r="A27">
        <v>14</v>
      </c>
      <c r="B27" s="475">
        <f>'Tabelle 2.3'!J24</f>
        <v>3.1613976705490847</v>
      </c>
      <c r="C27" s="476">
        <f>'Tabelle 3.3'!J24</f>
        <v>1.5686274509803921</v>
      </c>
      <c r="D27" s="477">
        <f t="shared" si="3"/>
        <v>3.1613976705490847</v>
      </c>
      <c r="E27" s="477">
        <f t="shared" si="3"/>
        <v>1.5686274509803921</v>
      </c>
      <c r="F27" t="str">
        <f t="shared" si="4"/>
        <v/>
      </c>
      <c r="G27" t="str">
        <f t="shared" si="4"/>
        <v/>
      </c>
      <c r="H27" s="477" t="str">
        <f t="shared" si="5"/>
        <v/>
      </c>
      <c r="I27" s="477" t="str">
        <f t="shared" si="5"/>
        <v/>
      </c>
      <c r="J27" t="e">
        <f t="shared" si="6"/>
        <v>#N/A</v>
      </c>
      <c r="K27" t="e">
        <f t="shared" si="7"/>
        <v>#N/A</v>
      </c>
      <c r="L27" t="e">
        <f t="shared" si="8"/>
        <v>#N/A</v>
      </c>
      <c r="M27" t="e">
        <f t="shared" si="9"/>
        <v>#N/A</v>
      </c>
      <c r="N27">
        <v>139</v>
      </c>
    </row>
    <row r="28" spans="1:14" ht="15" customHeight="1" x14ac:dyDescent="0.2">
      <c r="A28">
        <v>15</v>
      </c>
      <c r="B28" s="475">
        <f>'Tabelle 2.3'!J25</f>
        <v>-10.244845360824742</v>
      </c>
      <c r="C28" s="476">
        <f>'Tabelle 3.3'!J25</f>
        <v>11.494252873563218</v>
      </c>
      <c r="D28" s="477">
        <f t="shared" si="3"/>
        <v>-10.244845360824742</v>
      </c>
      <c r="E28" s="477">
        <f t="shared" si="3"/>
        <v>11.494252873563218</v>
      </c>
      <c r="F28" t="str">
        <f t="shared" si="4"/>
        <v/>
      </c>
      <c r="G28" t="str">
        <f t="shared" si="4"/>
        <v/>
      </c>
      <c r="H28" s="477" t="str">
        <f t="shared" si="5"/>
        <v/>
      </c>
      <c r="I28" s="477" t="str">
        <f t="shared" si="5"/>
        <v/>
      </c>
      <c r="J28" t="e">
        <f t="shared" si="6"/>
        <v>#N/A</v>
      </c>
      <c r="K28" t="e">
        <f t="shared" si="7"/>
        <v>#N/A</v>
      </c>
      <c r="L28" t="e">
        <f t="shared" si="8"/>
        <v>#N/A</v>
      </c>
      <c r="M28" t="e">
        <f t="shared" si="9"/>
        <v>#N/A</v>
      </c>
      <c r="N28">
        <v>149</v>
      </c>
    </row>
    <row r="29" spans="1:14" ht="15" customHeight="1" x14ac:dyDescent="0.2">
      <c r="A29">
        <v>16</v>
      </c>
      <c r="B29" s="475">
        <f>'Tabelle 2.3'!J26</f>
        <v>-5.8394160583941606</v>
      </c>
      <c r="C29" s="476">
        <f>'Tabelle 3.3'!J26</f>
        <v>11.419753086419753</v>
      </c>
      <c r="D29" s="477">
        <f t="shared" si="3"/>
        <v>-5.8394160583941606</v>
      </c>
      <c r="E29" s="477">
        <f t="shared" si="3"/>
        <v>11.419753086419753</v>
      </c>
      <c r="F29" t="str">
        <f t="shared" si="4"/>
        <v/>
      </c>
      <c r="G29" t="str">
        <f t="shared" si="4"/>
        <v/>
      </c>
      <c r="H29" s="477" t="str">
        <f t="shared" si="5"/>
        <v/>
      </c>
      <c r="I29" s="477" t="str">
        <f t="shared" si="5"/>
        <v/>
      </c>
      <c r="J29" t="e">
        <f t="shared" si="6"/>
        <v>#N/A</v>
      </c>
      <c r="K29" t="e">
        <f t="shared" si="7"/>
        <v>#N/A</v>
      </c>
      <c r="L29" t="e">
        <f t="shared" si="8"/>
        <v>#N/A</v>
      </c>
      <c r="M29" t="e">
        <f t="shared" si="9"/>
        <v>#N/A</v>
      </c>
      <c r="N29">
        <v>160</v>
      </c>
    </row>
    <row r="30" spans="1:14" ht="15" customHeight="1" x14ac:dyDescent="0.2">
      <c r="A30">
        <v>17</v>
      </c>
      <c r="B30" s="475">
        <f>'Tabelle 2.3'!J27</f>
        <v>-20.833333333333332</v>
      </c>
      <c r="C30" s="476">
        <f>'Tabelle 3.3'!J27</f>
        <v>12.5</v>
      </c>
      <c r="D30" s="477">
        <f t="shared" si="3"/>
        <v>-20.833333333333332</v>
      </c>
      <c r="E30" s="477">
        <f t="shared" si="3"/>
        <v>12.5</v>
      </c>
      <c r="F30" t="str">
        <f t="shared" si="4"/>
        <v/>
      </c>
      <c r="G30" t="str">
        <f t="shared" si="4"/>
        <v/>
      </c>
      <c r="H30" s="477" t="str">
        <f t="shared" si="5"/>
        <v/>
      </c>
      <c r="I30" s="477" t="str">
        <f t="shared" si="5"/>
        <v/>
      </c>
      <c r="J30" t="e">
        <f t="shared" si="6"/>
        <v>#N/A</v>
      </c>
      <c r="K30" t="e">
        <f t="shared" si="7"/>
        <v>#N/A</v>
      </c>
      <c r="L30" t="e">
        <f t="shared" si="8"/>
        <v>#N/A</v>
      </c>
      <c r="M30" t="e">
        <f t="shared" si="9"/>
        <v>#N/A</v>
      </c>
      <c r="N30">
        <v>170</v>
      </c>
    </row>
    <row r="31" spans="1:14" ht="15" customHeight="1" x14ac:dyDescent="0.2">
      <c r="A31">
        <v>18</v>
      </c>
      <c r="B31" s="475">
        <f>'Tabelle 2.3'!J28</f>
        <v>-1.7886855241264559</v>
      </c>
      <c r="C31" s="476">
        <f>'Tabelle 3.3'!J28</f>
        <v>-0.78740157480314965</v>
      </c>
      <c r="D31" s="477">
        <f t="shared" si="3"/>
        <v>-1.7886855241264559</v>
      </c>
      <c r="E31" s="477">
        <f t="shared" si="3"/>
        <v>-0.78740157480314965</v>
      </c>
      <c r="F31" t="str">
        <f t="shared" si="4"/>
        <v/>
      </c>
      <c r="G31" t="str">
        <f t="shared" si="4"/>
        <v/>
      </c>
      <c r="H31" s="477" t="str">
        <f t="shared" si="5"/>
        <v/>
      </c>
      <c r="I31" s="477" t="str">
        <f t="shared" si="5"/>
        <v/>
      </c>
      <c r="J31" t="e">
        <f t="shared" si="6"/>
        <v>#N/A</v>
      </c>
      <c r="K31" t="e">
        <f t="shared" si="7"/>
        <v>#N/A</v>
      </c>
      <c r="L31" t="e">
        <f t="shared" si="8"/>
        <v>#N/A</v>
      </c>
      <c r="M31" t="e">
        <f t="shared" si="9"/>
        <v>#N/A</v>
      </c>
      <c r="N31">
        <v>180</v>
      </c>
    </row>
    <row r="32" spans="1:14" ht="15" customHeight="1" x14ac:dyDescent="0.2">
      <c r="A32">
        <v>19</v>
      </c>
      <c r="B32" s="475">
        <f>'Tabelle 2.3'!J29</f>
        <v>0.81799591002044991</v>
      </c>
      <c r="C32" s="476">
        <f>'Tabelle 3.3'!J29</f>
        <v>-3.5087719298245612</v>
      </c>
      <c r="D32" s="477">
        <f t="shared" si="3"/>
        <v>0.81799591002044991</v>
      </c>
      <c r="E32" s="477">
        <f t="shared" si="3"/>
        <v>-3.5087719298245612</v>
      </c>
      <c r="F32" t="str">
        <f t="shared" si="4"/>
        <v/>
      </c>
      <c r="G32" t="str">
        <f t="shared" si="4"/>
        <v/>
      </c>
      <c r="H32" s="477" t="str">
        <f t="shared" si="5"/>
        <v/>
      </c>
      <c r="I32" s="477" t="str">
        <f t="shared" si="5"/>
        <v/>
      </c>
      <c r="J32" t="e">
        <f t="shared" si="6"/>
        <v>#N/A</v>
      </c>
      <c r="K32" t="e">
        <f t="shared" si="7"/>
        <v>#N/A</v>
      </c>
      <c r="L32" t="e">
        <f t="shared" si="8"/>
        <v>#N/A</v>
      </c>
      <c r="M32" t="e">
        <f t="shared" si="9"/>
        <v>#N/A</v>
      </c>
      <c r="N32">
        <v>191</v>
      </c>
    </row>
    <row r="33" spans="1:14" ht="15" customHeight="1" x14ac:dyDescent="0.2">
      <c r="A33">
        <v>20</v>
      </c>
      <c r="B33" s="475">
        <f>'Tabelle 2.3'!J30</f>
        <v>1.125</v>
      </c>
      <c r="C33" s="476">
        <f>'Tabelle 3.3'!J30</f>
        <v>3.8793103448275863</v>
      </c>
      <c r="D33" s="477">
        <f t="shared" si="3"/>
        <v>1.125</v>
      </c>
      <c r="E33" s="477">
        <f t="shared" si="3"/>
        <v>3.8793103448275863</v>
      </c>
      <c r="F33" t="str">
        <f t="shared" si="4"/>
        <v/>
      </c>
      <c r="G33" t="str">
        <f t="shared" si="4"/>
        <v/>
      </c>
      <c r="H33" s="477" t="str">
        <f t="shared" si="5"/>
        <v/>
      </c>
      <c r="I33" s="477" t="str">
        <f t="shared" si="5"/>
        <v/>
      </c>
      <c r="J33" t="e">
        <f t="shared" si="6"/>
        <v>#N/A</v>
      </c>
      <c r="K33" t="e">
        <f t="shared" si="7"/>
        <v>#N/A</v>
      </c>
      <c r="L33" t="e">
        <f t="shared" si="8"/>
        <v>#N/A</v>
      </c>
      <c r="M33" t="e">
        <f t="shared" si="9"/>
        <v>#N/A</v>
      </c>
      <c r="N33">
        <v>201</v>
      </c>
    </row>
    <row r="34" spans="1:14" ht="15" customHeight="1" x14ac:dyDescent="0.2">
      <c r="A34">
        <v>21</v>
      </c>
      <c r="B34" s="475">
        <f>'Tabelle 2.3'!J31</f>
        <v>-1.2670890296765589</v>
      </c>
      <c r="C34" s="476">
        <f>'Tabelle 3.3'!J31</f>
        <v>14.473684210526315</v>
      </c>
      <c r="D34" s="477">
        <f t="shared" si="3"/>
        <v>-1.2670890296765589</v>
      </c>
      <c r="E34" s="477">
        <f t="shared" si="3"/>
        <v>14.473684210526315</v>
      </c>
      <c r="F34" t="str">
        <f t="shared" si="4"/>
        <v/>
      </c>
      <c r="G34" t="str">
        <f t="shared" si="4"/>
        <v/>
      </c>
      <c r="H34" s="477" t="str">
        <f t="shared" si="5"/>
        <v/>
      </c>
      <c r="I34" s="477" t="str">
        <f t="shared" si="5"/>
        <v/>
      </c>
      <c r="J34" t="e">
        <f t="shared" si="6"/>
        <v>#N/A</v>
      </c>
      <c r="K34" t="e">
        <f t="shared" si="7"/>
        <v>#N/A</v>
      </c>
      <c r="L34" t="e">
        <f t="shared" si="8"/>
        <v>#N/A</v>
      </c>
      <c r="M34" t="e">
        <f t="shared" si="9"/>
        <v>#N/A</v>
      </c>
      <c r="N34">
        <v>211</v>
      </c>
    </row>
    <row r="35" spans="1:14" ht="15" customHeight="1" x14ac:dyDescent="0.2">
      <c r="A35">
        <v>22</v>
      </c>
      <c r="B35" s="475">
        <f>'Tabelle 2.3'!J32</f>
        <v>0.7100591715976331</v>
      </c>
      <c r="C35" s="476">
        <f>'Tabelle 3.3'!J32</f>
        <v>-0.85836909871244638</v>
      </c>
      <c r="D35" s="477">
        <f t="shared" si="3"/>
        <v>0.7100591715976331</v>
      </c>
      <c r="E35" s="477">
        <f t="shared" si="3"/>
        <v>-0.85836909871244638</v>
      </c>
      <c r="F35" t="str">
        <f t="shared" si="4"/>
        <v/>
      </c>
      <c r="G35" t="str">
        <f t="shared" si="4"/>
        <v/>
      </c>
      <c r="H35" s="477" t="str">
        <f t="shared" si="5"/>
        <v/>
      </c>
      <c r="I35" s="477" t="str">
        <f t="shared" si="5"/>
        <v/>
      </c>
      <c r="J35" t="e">
        <f t="shared" si="6"/>
        <v>#N/A</v>
      </c>
      <c r="K35" t="e">
        <f t="shared" si="7"/>
        <v>#N/A</v>
      </c>
      <c r="L35" t="e">
        <f t="shared" si="8"/>
        <v>#N/A</v>
      </c>
      <c r="M35" t="e">
        <f t="shared" si="9"/>
        <v>#N/A</v>
      </c>
      <c r="N35">
        <v>222</v>
      </c>
    </row>
    <row r="36" spans="1:14" ht="15" customHeight="1" x14ac:dyDescent="0.2">
      <c r="A36">
        <v>23</v>
      </c>
      <c r="B36" s="475">
        <f>'Tabelle 2.3'!J33</f>
        <v>0</v>
      </c>
      <c r="C36" s="476">
        <f>'Tabelle 3.3'!J33</f>
        <v>0</v>
      </c>
      <c r="D36" s="477">
        <f t="shared" si="3"/>
        <v>0</v>
      </c>
      <c r="E36" s="477">
        <f t="shared" si="3"/>
        <v>0</v>
      </c>
      <c r="F36" t="str">
        <f t="shared" si="4"/>
        <v/>
      </c>
      <c r="G36" t="str">
        <f t="shared" si="4"/>
        <v/>
      </c>
      <c r="H36" s="477" t="str">
        <f t="shared" si="5"/>
        <v/>
      </c>
      <c r="I36" s="477" t="str">
        <f t="shared" si="5"/>
        <v/>
      </c>
      <c r="J36" t="e">
        <f t="shared" si="6"/>
        <v>#N/A</v>
      </c>
      <c r="K36" t="e">
        <f t="shared" si="7"/>
        <v>#N/A</v>
      </c>
      <c r="L36" t="e">
        <f t="shared" si="8"/>
        <v>#N/A</v>
      </c>
      <c r="M36" t="e">
        <f t="shared" si="9"/>
        <v>#N/A</v>
      </c>
      <c r="N36">
        <v>232</v>
      </c>
    </row>
    <row r="37" spans="1:14" ht="15" customHeight="1" x14ac:dyDescent="0.2">
      <c r="A37">
        <v>24</v>
      </c>
      <c r="B37" s="475"/>
      <c r="C37" s="476"/>
      <c r="D37" s="477">
        <f t="shared" si="3"/>
        <v>0</v>
      </c>
      <c r="E37" s="477">
        <f t="shared" si="3"/>
        <v>0</v>
      </c>
      <c r="F37"/>
      <c r="G37"/>
      <c r="H37" s="477"/>
      <c r="J37"/>
      <c r="K37"/>
      <c r="L37"/>
      <c r="M37"/>
      <c r="N37"/>
    </row>
    <row r="38" spans="1:14" ht="15" customHeight="1" x14ac:dyDescent="0.2">
      <c r="A38">
        <v>25</v>
      </c>
      <c r="B38" s="475">
        <f>'Tabelle 2.3'!J35</f>
        <v>-2.141157811260904</v>
      </c>
      <c r="C38" s="476">
        <f>'Tabelle 3.3'!J35</f>
        <v>-0.29585798816568049</v>
      </c>
      <c r="D38" s="477">
        <f t="shared" si="3"/>
        <v>-2.141157811260904</v>
      </c>
      <c r="E38" s="477">
        <f t="shared" si="3"/>
        <v>-0.29585798816568049</v>
      </c>
      <c r="F38" t="str">
        <f t="shared" si="4"/>
        <v/>
      </c>
      <c r="G38" t="str">
        <f t="shared" si="4"/>
        <v/>
      </c>
      <c r="H38" s="477" t="str">
        <f t="shared" si="5"/>
        <v/>
      </c>
      <c r="I38" s="477" t="str">
        <f t="shared" si="5"/>
        <v/>
      </c>
      <c r="J38" t="e">
        <f t="shared" si="6"/>
        <v>#N/A</v>
      </c>
      <c r="K38" t="e">
        <f t="shared" si="7"/>
        <v>#N/A</v>
      </c>
      <c r="L38" t="e">
        <f t="shared" si="8"/>
        <v>#N/A</v>
      </c>
      <c r="M38" t="e">
        <f t="shared" si="9"/>
        <v>#N/A</v>
      </c>
      <c r="N38">
        <v>242</v>
      </c>
    </row>
    <row r="39" spans="1:14" ht="15" customHeight="1" x14ac:dyDescent="0.2">
      <c r="A39">
        <v>26</v>
      </c>
      <c r="B39" s="475">
        <f>'Tabelle 2.3'!J36</f>
        <v>-4.6099290780141846</v>
      </c>
      <c r="C39" s="476">
        <f>'Tabelle 3.3'!J36</f>
        <v>6.506849315068493</v>
      </c>
      <c r="D39" s="477">
        <f t="shared" si="3"/>
        <v>-4.6099290780141846</v>
      </c>
      <c r="E39" s="477">
        <f t="shared" si="3"/>
        <v>6.506849315068493</v>
      </c>
      <c r="F39" t="str">
        <f t="shared" si="4"/>
        <v/>
      </c>
      <c r="G39" t="str">
        <f t="shared" si="4"/>
        <v/>
      </c>
      <c r="H39" s="477" t="str">
        <f t="shared" si="5"/>
        <v/>
      </c>
      <c r="I39" s="477" t="str">
        <f t="shared" si="5"/>
        <v/>
      </c>
      <c r="J39" t="e">
        <f t="shared" si="6"/>
        <v>#N/A</v>
      </c>
      <c r="K39" t="e">
        <f t="shared" si="7"/>
        <v>#N/A</v>
      </c>
      <c r="L39" t="e">
        <f t="shared" si="8"/>
        <v>#N/A</v>
      </c>
      <c r="M39" t="e">
        <f t="shared" si="9"/>
        <v>#N/A</v>
      </c>
      <c r="N39">
        <v>253</v>
      </c>
    </row>
    <row r="40" spans="1:14" ht="15" customHeight="1" x14ac:dyDescent="0.2">
      <c r="A40">
        <v>27</v>
      </c>
      <c r="B40" s="475">
        <f>'Tabelle 2.3'!J37</f>
        <v>-1.4281391830559758</v>
      </c>
      <c r="C40" s="476">
        <f>'Tabelle 3.3'!J37</f>
        <v>2.1593230230522322</v>
      </c>
      <c r="D40" s="477">
        <f t="shared" si="3"/>
        <v>-1.4281391830559758</v>
      </c>
      <c r="E40" s="477">
        <f t="shared" si="3"/>
        <v>2.1593230230522322</v>
      </c>
      <c r="F40" t="str">
        <f t="shared" si="4"/>
        <v/>
      </c>
      <c r="G40" t="str">
        <f t="shared" si="4"/>
        <v/>
      </c>
      <c r="H40" s="477" t="str">
        <f t="shared" si="5"/>
        <v/>
      </c>
      <c r="I40" s="477" t="str">
        <f t="shared" si="5"/>
        <v/>
      </c>
      <c r="J40" t="e">
        <f t="shared" si="6"/>
        <v>#N/A</v>
      </c>
      <c r="K40" t="e">
        <f t="shared" si="7"/>
        <v>#N/A</v>
      </c>
      <c r="L40" t="e">
        <f t="shared" si="8"/>
        <v>#N/A</v>
      </c>
      <c r="M40" t="e">
        <f t="shared" si="9"/>
        <v>#N/A</v>
      </c>
      <c r="N40">
        <v>263</v>
      </c>
    </row>
    <row r="41" spans="1:14" ht="15" customHeight="1" x14ac:dyDescent="0.2">
      <c r="A41">
        <v>28</v>
      </c>
      <c r="B41" s="475" t="e">
        <f>'Tabelle 2.3'!#REF!</f>
        <v>#REF!</v>
      </c>
      <c r="C41" s="476" t="e">
        <f>'Tabelle 3.3'!#REF!</f>
        <v>#REF!</v>
      </c>
      <c r="D41" s="477" t="e">
        <f t="shared" si="3"/>
        <v>#REF!</v>
      </c>
      <c r="E41" s="477" t="e">
        <f t="shared" si="3"/>
        <v>#REF!</v>
      </c>
      <c r="F41" t="str">
        <f t="shared" si="4"/>
        <v/>
      </c>
      <c r="G41" t="str">
        <f t="shared" si="4"/>
        <v/>
      </c>
      <c r="H41" s="477" t="e">
        <f t="shared" si="5"/>
        <v>#REF!</v>
      </c>
      <c r="I41" s="477" t="e">
        <f t="shared" si="5"/>
        <v>#REF!</v>
      </c>
      <c r="J41" t="e">
        <f t="shared" si="6"/>
        <v>#REF!</v>
      </c>
      <c r="K41" t="e">
        <f t="shared" si="7"/>
        <v>#REF!</v>
      </c>
      <c r="L41" t="e">
        <f t="shared" si="8"/>
        <v>#REF!</v>
      </c>
      <c r="M41" t="e">
        <f t="shared" si="9"/>
        <v>#REF!</v>
      </c>
      <c r="N41">
        <v>273</v>
      </c>
    </row>
    <row r="42" spans="1:14" ht="15" customHeight="1" x14ac:dyDescent="0.2">
      <c r="A42">
        <v>29</v>
      </c>
      <c r="B42" s="475" t="e">
        <f>'Tabelle 2.3'!#REF!</f>
        <v>#REF!</v>
      </c>
      <c r="C42" s="476" t="e">
        <f>'Tabelle 3.3'!#REF!</f>
        <v>#REF!</v>
      </c>
      <c r="D42" s="477" t="e">
        <f t="shared" si="3"/>
        <v>#REF!</v>
      </c>
      <c r="E42" s="477" t="e">
        <f t="shared" si="3"/>
        <v>#REF!</v>
      </c>
      <c r="F42" t="str">
        <f t="shared" si="4"/>
        <v/>
      </c>
      <c r="G42" t="str">
        <f t="shared" si="4"/>
        <v/>
      </c>
      <c r="H42" s="477" t="e">
        <f t="shared" si="5"/>
        <v>#REF!</v>
      </c>
      <c r="I42" s="477" t="e">
        <f t="shared" si="5"/>
        <v>#REF!</v>
      </c>
      <c r="J42" t="e">
        <f t="shared" si="6"/>
        <v>#REF!</v>
      </c>
      <c r="K42" t="e">
        <f t="shared" si="7"/>
        <v>#REF!</v>
      </c>
      <c r="L42" t="e">
        <f t="shared" si="8"/>
        <v>#REF!</v>
      </c>
      <c r="M42" t="e">
        <f t="shared" si="9"/>
        <v>#REF!</v>
      </c>
      <c r="N42">
        <v>284</v>
      </c>
    </row>
    <row r="43" spans="1:14" ht="15" customHeight="1" x14ac:dyDescent="0.2">
      <c r="A43">
        <v>30</v>
      </c>
      <c r="B43" s="475" t="e">
        <f>'Tabelle 2.3'!#REF!</f>
        <v>#REF!</v>
      </c>
      <c r="C43" s="476" t="e">
        <f>'Tabelle 3.3'!#REF!</f>
        <v>#REF!</v>
      </c>
      <c r="D43" s="477" t="e">
        <f t="shared" si="3"/>
        <v>#REF!</v>
      </c>
      <c r="E43" s="477" t="e">
        <f t="shared" si="3"/>
        <v>#REF!</v>
      </c>
      <c r="F43" t="str">
        <f t="shared" si="4"/>
        <v/>
      </c>
      <c r="G43" t="str">
        <f t="shared" si="4"/>
        <v/>
      </c>
      <c r="H43" s="477" t="e">
        <f t="shared" si="5"/>
        <v>#REF!</v>
      </c>
      <c r="I43" s="477" t="e">
        <f t="shared" si="5"/>
        <v>#REF!</v>
      </c>
      <c r="J43" t="e">
        <f t="shared" si="6"/>
        <v>#REF!</v>
      </c>
      <c r="K43" t="e">
        <f t="shared" si="7"/>
        <v>#REF!</v>
      </c>
      <c r="L43" t="e">
        <f t="shared" si="8"/>
        <v>#REF!</v>
      </c>
      <c r="M43" t="e">
        <f t="shared" si="9"/>
        <v>#REF!</v>
      </c>
      <c r="N43">
        <v>294</v>
      </c>
    </row>
    <row r="44" spans="1:14" ht="15" customHeight="1" x14ac:dyDescent="0.2">
      <c r="A44">
        <v>31</v>
      </c>
      <c r="B44" s="475" t="e">
        <f>'Tabelle 2.3'!#REF!</f>
        <v>#REF!</v>
      </c>
      <c r="C44" s="476" t="e">
        <f>'Tabelle 3.3'!#REF!</f>
        <v>#REF!</v>
      </c>
      <c r="D44" s="477" t="e">
        <f t="shared" si="3"/>
        <v>#REF!</v>
      </c>
      <c r="E44" s="477" t="e">
        <f t="shared" si="3"/>
        <v>#REF!</v>
      </c>
      <c r="F44" t="str">
        <f t="shared" si="4"/>
        <v/>
      </c>
      <c r="G44" t="str">
        <f t="shared" si="4"/>
        <v/>
      </c>
      <c r="H44" s="477" t="e">
        <f t="shared" si="5"/>
        <v>#REF!</v>
      </c>
      <c r="I44" s="477" t="e">
        <f t="shared" si="5"/>
        <v>#REF!</v>
      </c>
      <c r="J44" t="e">
        <f t="shared" si="6"/>
        <v>#REF!</v>
      </c>
      <c r="K44" t="e">
        <f t="shared" si="7"/>
        <v>#REF!</v>
      </c>
      <c r="L44" t="e">
        <f t="shared" si="8"/>
        <v>#REF!</v>
      </c>
      <c r="M44" t="e">
        <f t="shared" si="9"/>
        <v>#REF!</v>
      </c>
      <c r="N44">
        <v>304</v>
      </c>
    </row>
    <row r="45" spans="1:14" ht="15" customHeight="1" x14ac:dyDescent="0.2">
      <c r="A45">
        <v>32</v>
      </c>
      <c r="B45" s="475" t="e">
        <f>'Tabelle 2.3'!#REF!</f>
        <v>#REF!</v>
      </c>
      <c r="C45" s="476" t="e">
        <f>'Tabelle 3.3'!#REF!</f>
        <v>#REF!</v>
      </c>
      <c r="D45" s="477" t="e">
        <f t="shared" si="3"/>
        <v>#REF!</v>
      </c>
      <c r="E45" s="477" t="e">
        <f t="shared" si="3"/>
        <v>#REF!</v>
      </c>
      <c r="F45" t="str">
        <f t="shared" si="4"/>
        <v/>
      </c>
      <c r="G45" t="str">
        <f t="shared" si="4"/>
        <v/>
      </c>
      <c r="H45" s="477" t="e">
        <f t="shared" si="5"/>
        <v>#REF!</v>
      </c>
      <c r="I45" s="477" t="e">
        <f t="shared" si="5"/>
        <v>#REF!</v>
      </c>
      <c r="J45" t="e">
        <f t="shared" si="6"/>
        <v>#REF!</v>
      </c>
      <c r="K45" t="e">
        <f t="shared" si="7"/>
        <v>#REF!</v>
      </c>
      <c r="L45" t="e">
        <f t="shared" si="8"/>
        <v>#REF!</v>
      </c>
      <c r="M45" t="e">
        <f t="shared" si="9"/>
        <v>#REF!</v>
      </c>
      <c r="N45">
        <v>315</v>
      </c>
    </row>
    <row r="46" spans="1:14" ht="15" customHeight="1" x14ac:dyDescent="0.2">
      <c r="A46">
        <v>33</v>
      </c>
      <c r="B46" s="475">
        <f>'Tabelle 2.3'!J37</f>
        <v>-1.4281391830559758</v>
      </c>
      <c r="C46" s="476">
        <f>'Tabelle 3.3'!J37</f>
        <v>2.1593230230522322</v>
      </c>
      <c r="D46" s="477">
        <f t="shared" si="3"/>
        <v>-1.4281391830559758</v>
      </c>
      <c r="E46" s="477">
        <f t="shared" si="3"/>
        <v>2.1593230230522322</v>
      </c>
      <c r="F46" t="str">
        <f t="shared" si="4"/>
        <v/>
      </c>
      <c r="G46" t="str">
        <f t="shared" si="4"/>
        <v/>
      </c>
      <c r="H46" s="477" t="str">
        <f t="shared" si="5"/>
        <v/>
      </c>
      <c r="I46" s="477"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9"/>
      <c r="E48"/>
      <c r="F48"/>
      <c r="G48"/>
      <c r="I48"/>
      <c r="J48"/>
      <c r="K48"/>
      <c r="L48"/>
      <c r="M48"/>
      <c r="N48"/>
    </row>
    <row r="49" spans="1:14" ht="15" customHeight="1" x14ac:dyDescent="0.2">
      <c r="A49" s="415" t="s">
        <v>484</v>
      </c>
      <c r="E49"/>
      <c r="F49"/>
      <c r="G49"/>
      <c r="I49"/>
      <c r="J49"/>
      <c r="K49"/>
      <c r="L49"/>
      <c r="M49"/>
      <c r="N49"/>
    </row>
    <row r="50" spans="1:14" ht="15" customHeight="1" x14ac:dyDescent="0.2">
      <c r="A50" s="480" t="s">
        <v>485</v>
      </c>
      <c r="B50" s="473" t="s">
        <v>94</v>
      </c>
      <c r="C50" s="473"/>
      <c r="D50" s="473"/>
      <c r="E50" s="481" t="s">
        <v>486</v>
      </c>
      <c r="F50" s="481"/>
      <c r="G50" s="481"/>
      <c r="H50" s="482" t="s">
        <v>487</v>
      </c>
      <c r="I50" s="481" t="s">
        <v>488</v>
      </c>
      <c r="J50" s="481"/>
      <c r="K50" s="481"/>
      <c r="L50" s="388" t="s">
        <v>489</v>
      </c>
      <c r="M50"/>
      <c r="N50"/>
    </row>
    <row r="51" spans="1:14" ht="39.950000000000003" customHeight="1" x14ac:dyDescent="0.2">
      <c r="A51" s="480"/>
      <c r="B51" s="483">
        <v>76479</v>
      </c>
      <c r="C51" s="483">
        <v>75566</v>
      </c>
      <c r="D51" s="483">
        <v>35950</v>
      </c>
      <c r="E51" s="483" t="s">
        <v>472</v>
      </c>
      <c r="F51" s="483" t="s">
        <v>112</v>
      </c>
      <c r="G51" s="483" t="s">
        <v>113</v>
      </c>
      <c r="H51" s="482"/>
      <c r="I51" s="483" t="s">
        <v>472</v>
      </c>
      <c r="J51" s="483" t="s">
        <v>112</v>
      </c>
      <c r="K51" s="483" t="s">
        <v>113</v>
      </c>
      <c r="L51" s="483" t="s">
        <v>490</v>
      </c>
      <c r="M51" s="483"/>
      <c r="N51" s="483"/>
    </row>
    <row r="52" spans="1:14" ht="15" customHeight="1" x14ac:dyDescent="0.2">
      <c r="A52" s="484" t="s">
        <v>491</v>
      </c>
      <c r="B52" s="485">
        <v>27113</v>
      </c>
      <c r="C52" s="485">
        <v>3069</v>
      </c>
      <c r="D52" s="485">
        <v>1483</v>
      </c>
      <c r="E52" s="477">
        <f>IF($A$52=37802,IF(COUNTBLANK(B$52:B$71)&gt;0,#N/A,B52/B$52*100),IF(COUNTBLANK(B$52:B$76)&gt;0,#N/A,B52/B$52*100))</f>
        <v>100</v>
      </c>
      <c r="F52" s="477">
        <f>IF($A$52=37802,IF(COUNTBLANK(C$52:C$71)&gt;0,#N/A,C52/C$52*100),IF(COUNTBLANK(C$52:C$76)&gt;0,#N/A,C52/C$52*100))</f>
        <v>100</v>
      </c>
      <c r="G52" s="477">
        <f>IF($A$52=37802,IF(COUNTBLANK(D$52:D$71)&gt;0,#N/A,D52/D$52*100),IF(COUNTBLANK(D$52:D$76)&gt;0,#N/A,D52/D$52*100))</f>
        <v>100</v>
      </c>
      <c r="H52" s="486" t="str">
        <f>IF(ISERROR(L52)=TRUE,IF(MONTH(A52)=MONTH(MAX(A$52:A$76)),A52,""),"")</f>
        <v/>
      </c>
      <c r="I52" s="477" t="str">
        <f>IF($H52&lt;&gt;"",E52,"")</f>
        <v/>
      </c>
      <c r="J52" s="477" t="str">
        <f>IF($H52&lt;&gt;"",F52,"")</f>
        <v/>
      </c>
      <c r="K52" s="477" t="str">
        <f t="shared" ref="J52:K67" si="10">IF($H52&lt;&gt;"",G52,"")</f>
        <v/>
      </c>
      <c r="L52" s="477" t="e">
        <f>IF(A$52=37802,IF(AND(COUNTBLANK(B$52:B$71)&lt;&gt;0,COUNTBLANK(C$52:C$71)&lt;&gt;0,COUNTBLANK(D$52:D$71)&lt;&gt;0),135,#N/A),IF(AND(COUNTBLANK(B$52:B$76)&lt;&gt;0,COUNTBLANK(C$52:C$76)&lt;&gt;0,COUNTBLANK(D$52:D$76)&lt;&gt;0),135,#N/A))</f>
        <v>#N/A</v>
      </c>
    </row>
    <row r="53" spans="1:14" ht="15" customHeight="1" x14ac:dyDescent="0.2">
      <c r="A53" s="484" t="s">
        <v>492</v>
      </c>
      <c r="B53" s="485">
        <v>27143</v>
      </c>
      <c r="C53" s="485">
        <v>3014</v>
      </c>
      <c r="D53" s="485">
        <v>1429</v>
      </c>
      <c r="E53" s="477">
        <f t="shared" ref="E53:G71" si="11">IF($A$52=37802,IF(COUNTBLANK(B$52:B$71)&gt;0,#N/A,B53/B$52*100),IF(COUNTBLANK(B$52:B$76)&gt;0,#N/A,B53/B$52*100))</f>
        <v>100.11064802862096</v>
      </c>
      <c r="F53" s="477">
        <f t="shared" si="11"/>
        <v>98.207885304659499</v>
      </c>
      <c r="G53" s="477">
        <f t="shared" si="11"/>
        <v>96.358732299393125</v>
      </c>
      <c r="H53" s="486" t="str">
        <f>IF(ISERROR(L53)=TRUE,IF(MONTH(A53)=MONTH(MAX(A$52:A$76)),A53,""),"")</f>
        <v/>
      </c>
      <c r="I53" s="477" t="str">
        <f t="shared" ref="I53:K76" si="12">IF($H53&lt;&gt;"",E53,"")</f>
        <v/>
      </c>
      <c r="J53" s="477" t="str">
        <f t="shared" si="10"/>
        <v/>
      </c>
      <c r="K53" s="477" t="str">
        <f t="shared" si="10"/>
        <v/>
      </c>
      <c r="L53" s="477" t="e">
        <f t="shared" ref="L53:L76" si="13">IF(A$52=37802,IF(AND(COUNTBLANK(B$52:B$71)&lt;&gt;0,COUNTBLANK(C$52:C$71)&lt;&gt;0,COUNTBLANK(D$52:D$71)&lt;&gt;0),135,#N/A),IF(AND(COUNTBLANK(B$52:B$76)&lt;&gt;0,COUNTBLANK(C$52:C$76)&lt;&gt;0,COUNTBLANK(D$52:D$76)&lt;&gt;0),135,#N/A))</f>
        <v>#N/A</v>
      </c>
    </row>
    <row r="54" spans="1:14" ht="15" customHeight="1" x14ac:dyDescent="0.2">
      <c r="A54" s="487" t="s">
        <v>493</v>
      </c>
      <c r="B54" s="485">
        <v>26648</v>
      </c>
      <c r="C54" s="485">
        <v>2954</v>
      </c>
      <c r="D54" s="485">
        <v>1378</v>
      </c>
      <c r="E54" s="477">
        <f t="shared" si="11"/>
        <v>98.284955556375181</v>
      </c>
      <c r="F54" s="477">
        <f t="shared" si="11"/>
        <v>96.252851091560771</v>
      </c>
      <c r="G54" s="477">
        <f t="shared" si="11"/>
        <v>92.919757248819963</v>
      </c>
      <c r="H54" s="486" t="str">
        <f>IF(ISERROR(L54)=TRUE,IF(MONTH(A54)=MONTH(MAX(A$52:A$76)),A54,""),"")</f>
        <v/>
      </c>
      <c r="I54" s="477" t="str">
        <f t="shared" si="12"/>
        <v/>
      </c>
      <c r="J54" s="477" t="str">
        <f t="shared" si="10"/>
        <v/>
      </c>
      <c r="K54" s="477" t="str">
        <f t="shared" si="10"/>
        <v/>
      </c>
      <c r="L54" s="477" t="e">
        <f t="shared" si="13"/>
        <v>#N/A</v>
      </c>
    </row>
    <row r="55" spans="1:14" ht="15" customHeight="1" x14ac:dyDescent="0.2">
      <c r="A55" s="487">
        <v>44075</v>
      </c>
      <c r="B55" s="485">
        <v>27003</v>
      </c>
      <c r="C55" s="485">
        <v>2963</v>
      </c>
      <c r="D55" s="485">
        <v>1461</v>
      </c>
      <c r="E55" s="477">
        <f t="shared" si="11"/>
        <v>99.594290561723156</v>
      </c>
      <c r="F55" s="477">
        <f t="shared" si="11"/>
        <v>96.54610622352557</v>
      </c>
      <c r="G55" s="477">
        <f t="shared" si="11"/>
        <v>98.516520566419416</v>
      </c>
      <c r="H55" s="486">
        <f>IF(ISERROR(L55)=TRUE,IF(MONTH(A55)=MONTH(MAX(A$52:A$76)),A55,""),"")</f>
        <v>44075</v>
      </c>
      <c r="I55" s="477">
        <f t="shared" si="12"/>
        <v>99.594290561723156</v>
      </c>
      <c r="J55" s="477">
        <f t="shared" si="10"/>
        <v>96.54610622352557</v>
      </c>
      <c r="K55" s="477">
        <f t="shared" si="10"/>
        <v>98.516520566419416</v>
      </c>
      <c r="L55" s="477" t="e">
        <f t="shared" si="13"/>
        <v>#N/A</v>
      </c>
    </row>
    <row r="56" spans="1:14" ht="15" customHeight="1" x14ac:dyDescent="0.2">
      <c r="A56" s="487" t="s">
        <v>494</v>
      </c>
      <c r="B56" s="485">
        <v>26619</v>
      </c>
      <c r="C56" s="485">
        <v>2903</v>
      </c>
      <c r="D56" s="485">
        <v>1478</v>
      </c>
      <c r="E56" s="477">
        <f t="shared" si="11"/>
        <v>98.177995795374912</v>
      </c>
      <c r="F56" s="477">
        <f t="shared" si="11"/>
        <v>94.591072010426842</v>
      </c>
      <c r="G56" s="477">
        <f t="shared" si="11"/>
        <v>99.662845583277132</v>
      </c>
      <c r="H56" s="486" t="str">
        <f t="shared" ref="H56:H71" si="14">IF(ISERROR(L56)=TRUE,IF(MONTH(A56)=MONTH(MAX(A$52:A$76)),A56,""),"")</f>
        <v/>
      </c>
      <c r="I56" s="477" t="str">
        <f t="shared" si="12"/>
        <v/>
      </c>
      <c r="J56" s="477" t="str">
        <f t="shared" si="10"/>
        <v/>
      </c>
      <c r="K56" s="477" t="str">
        <f t="shared" si="10"/>
        <v/>
      </c>
      <c r="L56" s="477" t="e">
        <f t="shared" si="13"/>
        <v>#N/A</v>
      </c>
    </row>
    <row r="57" spans="1:14" ht="15" customHeight="1" x14ac:dyDescent="0.2">
      <c r="A57" s="487" t="s">
        <v>495</v>
      </c>
      <c r="B57" s="485">
        <v>26721</v>
      </c>
      <c r="C57" s="485">
        <v>2823</v>
      </c>
      <c r="D57" s="485">
        <v>1467</v>
      </c>
      <c r="E57" s="477">
        <f t="shared" si="11"/>
        <v>98.554199092686162</v>
      </c>
      <c r="F57" s="477">
        <f t="shared" si="11"/>
        <v>91.98435972629521</v>
      </c>
      <c r="G57" s="477">
        <f t="shared" si="11"/>
        <v>98.92110586648684</v>
      </c>
      <c r="H57" s="486" t="str">
        <f t="shared" si="14"/>
        <v/>
      </c>
      <c r="I57" s="477" t="str">
        <f t="shared" si="12"/>
        <v/>
      </c>
      <c r="J57" s="477" t="str">
        <f t="shared" si="10"/>
        <v/>
      </c>
      <c r="K57" s="477" t="str">
        <f t="shared" si="10"/>
        <v/>
      </c>
      <c r="L57" s="477" t="e">
        <f t="shared" si="13"/>
        <v>#N/A</v>
      </c>
    </row>
    <row r="58" spans="1:14" ht="15" customHeight="1" x14ac:dyDescent="0.2">
      <c r="A58" s="487" t="s">
        <v>496</v>
      </c>
      <c r="B58" s="485">
        <v>26789</v>
      </c>
      <c r="C58" s="485">
        <v>2827</v>
      </c>
      <c r="D58" s="485">
        <v>1442</v>
      </c>
      <c r="E58" s="477">
        <f t="shared" si="11"/>
        <v>98.805001290893671</v>
      </c>
      <c r="F58" s="477">
        <f t="shared" si="11"/>
        <v>92.114695340501797</v>
      </c>
      <c r="G58" s="477">
        <f t="shared" si="11"/>
        <v>97.235333782872559</v>
      </c>
      <c r="H58" s="486" t="str">
        <f t="shared" si="14"/>
        <v/>
      </c>
      <c r="I58" s="477" t="str">
        <f t="shared" si="12"/>
        <v/>
      </c>
      <c r="J58" s="477" t="str">
        <f t="shared" si="10"/>
        <v/>
      </c>
      <c r="K58" s="477" t="str">
        <f t="shared" si="10"/>
        <v/>
      </c>
      <c r="L58" s="477" t="e">
        <f t="shared" si="13"/>
        <v>#N/A</v>
      </c>
    </row>
    <row r="59" spans="1:14" ht="15" customHeight="1" x14ac:dyDescent="0.2">
      <c r="A59" s="487">
        <v>44440</v>
      </c>
      <c r="B59" s="485">
        <v>27169</v>
      </c>
      <c r="C59" s="485">
        <v>2839</v>
      </c>
      <c r="D59" s="485">
        <v>1523</v>
      </c>
      <c r="E59" s="477">
        <f t="shared" si="11"/>
        <v>100.20654298675913</v>
      </c>
      <c r="F59" s="477">
        <f t="shared" si="11"/>
        <v>92.505702183121542</v>
      </c>
      <c r="G59" s="477">
        <f t="shared" si="11"/>
        <v>102.69723533378287</v>
      </c>
      <c r="H59" s="486">
        <f t="shared" si="14"/>
        <v>44440</v>
      </c>
      <c r="I59" s="477">
        <f t="shared" si="12"/>
        <v>100.20654298675913</v>
      </c>
      <c r="J59" s="477">
        <f t="shared" si="10"/>
        <v>92.505702183121542</v>
      </c>
      <c r="K59" s="477">
        <f t="shared" si="10"/>
        <v>102.69723533378287</v>
      </c>
      <c r="L59" s="477" t="e">
        <f t="shared" si="13"/>
        <v>#N/A</v>
      </c>
    </row>
    <row r="60" spans="1:14" ht="15" customHeight="1" x14ac:dyDescent="0.2">
      <c r="A60" s="487" t="s">
        <v>497</v>
      </c>
      <c r="B60" s="485">
        <v>26820</v>
      </c>
      <c r="C60" s="485">
        <v>2808</v>
      </c>
      <c r="D60" s="485">
        <v>1481</v>
      </c>
      <c r="E60" s="477">
        <f t="shared" si="11"/>
        <v>98.919337587135331</v>
      </c>
      <c r="F60" s="477">
        <f t="shared" si="11"/>
        <v>91.495601173020518</v>
      </c>
      <c r="G60" s="477">
        <f t="shared" si="11"/>
        <v>99.865138233310859</v>
      </c>
      <c r="H60" s="486" t="str">
        <f t="shared" si="14"/>
        <v/>
      </c>
      <c r="I60" s="477" t="str">
        <f t="shared" si="12"/>
        <v/>
      </c>
      <c r="J60" s="477" t="str">
        <f t="shared" si="10"/>
        <v/>
      </c>
      <c r="K60" s="477" t="str">
        <f t="shared" si="10"/>
        <v/>
      </c>
      <c r="L60" s="477" t="e">
        <f t="shared" si="13"/>
        <v>#N/A</v>
      </c>
    </row>
    <row r="61" spans="1:14" ht="15" customHeight="1" x14ac:dyDescent="0.2">
      <c r="A61" s="487" t="s">
        <v>498</v>
      </c>
      <c r="B61" s="485">
        <v>26630</v>
      </c>
      <c r="C61" s="485">
        <v>2733</v>
      </c>
      <c r="D61" s="485">
        <v>1549</v>
      </c>
      <c r="E61" s="477">
        <f t="shared" si="11"/>
        <v>98.218566739202601</v>
      </c>
      <c r="F61" s="477">
        <f t="shared" si="11"/>
        <v>89.051808406647112</v>
      </c>
      <c r="G61" s="477">
        <f t="shared" si="11"/>
        <v>104.45043830074174</v>
      </c>
      <c r="H61" s="486" t="str">
        <f t="shared" si="14"/>
        <v/>
      </c>
      <c r="I61" s="477" t="str">
        <f t="shared" si="12"/>
        <v/>
      </c>
      <c r="J61" s="477" t="str">
        <f t="shared" si="10"/>
        <v/>
      </c>
      <c r="K61" s="477" t="str">
        <f t="shared" si="10"/>
        <v/>
      </c>
      <c r="L61" s="477" t="e">
        <f t="shared" si="13"/>
        <v>#N/A</v>
      </c>
    </row>
    <row r="62" spans="1:14" ht="15" customHeight="1" x14ac:dyDescent="0.2">
      <c r="A62" s="487" t="s">
        <v>499</v>
      </c>
      <c r="B62" s="485">
        <v>26435</v>
      </c>
      <c r="C62" s="485">
        <v>2810</v>
      </c>
      <c r="D62" s="485">
        <v>1558</v>
      </c>
      <c r="E62" s="477">
        <f t="shared" si="11"/>
        <v>97.49935455316637</v>
      </c>
      <c r="F62" s="477">
        <f t="shared" si="11"/>
        <v>91.560768980123825</v>
      </c>
      <c r="G62" s="477">
        <f t="shared" si="11"/>
        <v>105.05731625084289</v>
      </c>
      <c r="H62" s="486" t="str">
        <f t="shared" si="14"/>
        <v/>
      </c>
      <c r="I62" s="477" t="str">
        <f t="shared" si="12"/>
        <v/>
      </c>
      <c r="J62" s="477" t="str">
        <f t="shared" si="10"/>
        <v/>
      </c>
      <c r="K62" s="477" t="str">
        <f t="shared" si="10"/>
        <v/>
      </c>
      <c r="L62" s="477" t="e">
        <f t="shared" si="13"/>
        <v>#N/A</v>
      </c>
    </row>
    <row r="63" spans="1:14" ht="15" customHeight="1" x14ac:dyDescent="0.2">
      <c r="A63" s="487">
        <v>44805</v>
      </c>
      <c r="B63" s="485">
        <v>26626</v>
      </c>
      <c r="C63" s="485">
        <v>2804</v>
      </c>
      <c r="D63" s="485">
        <v>1629</v>
      </c>
      <c r="E63" s="477">
        <f t="shared" si="11"/>
        <v>98.203813668719803</v>
      </c>
      <c r="F63" s="477">
        <f t="shared" si="11"/>
        <v>91.365265558813945</v>
      </c>
      <c r="G63" s="477">
        <f t="shared" si="11"/>
        <v>109.84490896830748</v>
      </c>
      <c r="H63" s="486">
        <f t="shared" si="14"/>
        <v>44805</v>
      </c>
      <c r="I63" s="477">
        <f t="shared" si="12"/>
        <v>98.203813668719803</v>
      </c>
      <c r="J63" s="477">
        <f t="shared" si="10"/>
        <v>91.365265558813945</v>
      </c>
      <c r="K63" s="477">
        <f t="shared" si="10"/>
        <v>109.84490896830748</v>
      </c>
      <c r="L63" s="477" t="e">
        <f t="shared" si="13"/>
        <v>#N/A</v>
      </c>
    </row>
    <row r="64" spans="1:14" ht="15" customHeight="1" x14ac:dyDescent="0.2">
      <c r="A64" s="487" t="s">
        <v>500</v>
      </c>
      <c r="B64" s="485">
        <v>26150</v>
      </c>
      <c r="C64" s="485">
        <v>2792</v>
      </c>
      <c r="D64" s="485">
        <v>1587</v>
      </c>
      <c r="E64" s="477">
        <f t="shared" si="11"/>
        <v>96.448198281267281</v>
      </c>
      <c r="F64" s="477">
        <f t="shared" si="11"/>
        <v>90.9742587161942</v>
      </c>
      <c r="G64" s="477">
        <f t="shared" si="11"/>
        <v>107.01281186783547</v>
      </c>
      <c r="H64" s="486" t="str">
        <f t="shared" si="14"/>
        <v/>
      </c>
      <c r="I64" s="477" t="str">
        <f t="shared" si="12"/>
        <v/>
      </c>
      <c r="J64" s="477" t="str">
        <f t="shared" si="10"/>
        <v/>
      </c>
      <c r="K64" s="477" t="str">
        <f t="shared" si="10"/>
        <v/>
      </c>
      <c r="L64" s="477" t="e">
        <f t="shared" si="13"/>
        <v>#N/A</v>
      </c>
    </row>
    <row r="65" spans="1:12" ht="15" customHeight="1" x14ac:dyDescent="0.2">
      <c r="A65" s="487" t="s">
        <v>501</v>
      </c>
      <c r="B65" s="485">
        <v>26010</v>
      </c>
      <c r="C65" s="485">
        <v>2751</v>
      </c>
      <c r="D65" s="485">
        <v>1567</v>
      </c>
      <c r="E65" s="477">
        <f t="shared" si="11"/>
        <v>95.931840814369494</v>
      </c>
      <c r="F65" s="477">
        <f t="shared" si="11"/>
        <v>89.638318670576737</v>
      </c>
      <c r="G65" s="477">
        <f t="shared" si="11"/>
        <v>105.66419420094404</v>
      </c>
      <c r="H65" s="486" t="str">
        <f t="shared" si="14"/>
        <v/>
      </c>
      <c r="I65" s="477" t="str">
        <f t="shared" si="12"/>
        <v/>
      </c>
      <c r="J65" s="477" t="str">
        <f t="shared" si="10"/>
        <v/>
      </c>
      <c r="K65" s="477" t="str">
        <f t="shared" si="10"/>
        <v/>
      </c>
      <c r="L65" s="477" t="e">
        <f t="shared" si="13"/>
        <v>#N/A</v>
      </c>
    </row>
    <row r="66" spans="1:12" ht="15" customHeight="1" x14ac:dyDescent="0.2">
      <c r="A66" s="487" t="s">
        <v>502</v>
      </c>
      <c r="B66" s="485">
        <v>25939</v>
      </c>
      <c r="C66" s="485">
        <v>2840</v>
      </c>
      <c r="D66" s="485">
        <v>1558</v>
      </c>
      <c r="E66" s="477">
        <f t="shared" si="11"/>
        <v>95.66997381329989</v>
      </c>
      <c r="F66" s="477">
        <f t="shared" si="11"/>
        <v>92.538286086673182</v>
      </c>
      <c r="G66" s="477">
        <f t="shared" si="11"/>
        <v>105.05731625084289</v>
      </c>
      <c r="H66" s="486" t="str">
        <f t="shared" si="14"/>
        <v/>
      </c>
      <c r="I66" s="477" t="str">
        <f t="shared" si="12"/>
        <v/>
      </c>
      <c r="J66" s="477" t="str">
        <f t="shared" si="10"/>
        <v/>
      </c>
      <c r="K66" s="477" t="str">
        <f t="shared" si="10"/>
        <v/>
      </c>
      <c r="L66" s="477" t="e">
        <f t="shared" si="13"/>
        <v>#N/A</v>
      </c>
    </row>
    <row r="67" spans="1:12" ht="15" customHeight="1" x14ac:dyDescent="0.2">
      <c r="A67" s="487">
        <v>45170</v>
      </c>
      <c r="B67" s="485">
        <v>26134</v>
      </c>
      <c r="C67" s="485">
        <v>2792</v>
      </c>
      <c r="D67" s="485">
        <v>1588</v>
      </c>
      <c r="E67" s="477">
        <f t="shared" si="11"/>
        <v>96.389185999336107</v>
      </c>
      <c r="F67" s="477">
        <f t="shared" si="11"/>
        <v>90.9742587161942</v>
      </c>
      <c r="G67" s="477">
        <f t="shared" si="11"/>
        <v>107.08024275118004</v>
      </c>
      <c r="H67" s="486">
        <f t="shared" si="14"/>
        <v>45170</v>
      </c>
      <c r="I67" s="477">
        <f t="shared" si="12"/>
        <v>96.389185999336107</v>
      </c>
      <c r="J67" s="477">
        <f t="shared" si="10"/>
        <v>90.9742587161942</v>
      </c>
      <c r="K67" s="477">
        <f t="shared" si="10"/>
        <v>107.08024275118004</v>
      </c>
      <c r="L67" s="477" t="e">
        <f t="shared" si="13"/>
        <v>#N/A</v>
      </c>
    </row>
    <row r="68" spans="1:12" ht="15" customHeight="1" x14ac:dyDescent="0.2">
      <c r="A68" s="487" t="s">
        <v>503</v>
      </c>
      <c r="B68" s="485">
        <v>25735</v>
      </c>
      <c r="C68" s="485">
        <v>2762</v>
      </c>
      <c r="D68" s="485">
        <v>1618</v>
      </c>
      <c r="E68" s="477">
        <f t="shared" si="11"/>
        <v>94.917567218677391</v>
      </c>
      <c r="F68" s="477">
        <f t="shared" si="11"/>
        <v>89.996741609644843</v>
      </c>
      <c r="G68" s="477">
        <f t="shared" si="11"/>
        <v>109.1031692515172</v>
      </c>
      <c r="H68" s="486" t="str">
        <f t="shared" si="14"/>
        <v/>
      </c>
      <c r="I68" s="477" t="str">
        <f t="shared" si="12"/>
        <v/>
      </c>
      <c r="J68" s="477" t="str">
        <f t="shared" si="12"/>
        <v/>
      </c>
      <c r="K68" s="477" t="str">
        <f t="shared" si="12"/>
        <v/>
      </c>
      <c r="L68" s="477" t="e">
        <f t="shared" si="13"/>
        <v>#N/A</v>
      </c>
    </row>
    <row r="69" spans="1:12" ht="15" customHeight="1" x14ac:dyDescent="0.2">
      <c r="A69" s="487" t="s">
        <v>504</v>
      </c>
      <c r="B69" s="485">
        <v>25407</v>
      </c>
      <c r="C69" s="485">
        <v>2774</v>
      </c>
      <c r="D69" s="485">
        <v>1574</v>
      </c>
      <c r="E69" s="477">
        <f t="shared" si="11"/>
        <v>93.707815439088264</v>
      </c>
      <c r="F69" s="477">
        <f t="shared" si="11"/>
        <v>90.387748452264589</v>
      </c>
      <c r="G69" s="477">
        <f t="shared" si="11"/>
        <v>106.13621038435603</v>
      </c>
      <c r="H69" s="486" t="str">
        <f t="shared" si="14"/>
        <v/>
      </c>
      <c r="I69" s="477" t="str">
        <f t="shared" si="12"/>
        <v/>
      </c>
      <c r="J69" s="477" t="str">
        <f t="shared" si="12"/>
        <v/>
      </c>
      <c r="K69" s="477" t="str">
        <f t="shared" si="12"/>
        <v/>
      </c>
      <c r="L69" s="477" t="e">
        <f t="shared" si="13"/>
        <v>#N/A</v>
      </c>
    </row>
    <row r="70" spans="1:12" ht="15" customHeight="1" x14ac:dyDescent="0.2">
      <c r="A70" s="487" t="s">
        <v>505</v>
      </c>
      <c r="B70" s="485">
        <v>25260</v>
      </c>
      <c r="C70" s="485">
        <v>2836</v>
      </c>
      <c r="D70" s="485">
        <v>1583</v>
      </c>
      <c r="E70" s="477">
        <f t="shared" si="11"/>
        <v>93.165640098845572</v>
      </c>
      <c r="F70" s="477">
        <f t="shared" si="11"/>
        <v>92.407950472466609</v>
      </c>
      <c r="G70" s="477">
        <f t="shared" si="11"/>
        <v>106.74308833445718</v>
      </c>
      <c r="H70" s="486" t="str">
        <f t="shared" si="14"/>
        <v/>
      </c>
      <c r="I70" s="477" t="str">
        <f t="shared" si="12"/>
        <v/>
      </c>
      <c r="J70" s="477" t="str">
        <f t="shared" si="12"/>
        <v/>
      </c>
      <c r="K70" s="477" t="str">
        <f t="shared" si="12"/>
        <v/>
      </c>
      <c r="L70" s="477" t="e">
        <f t="shared" si="13"/>
        <v>#N/A</v>
      </c>
    </row>
    <row r="71" spans="1:12" ht="15" customHeight="1" x14ac:dyDescent="0.2">
      <c r="A71" s="487">
        <v>45536</v>
      </c>
      <c r="B71" s="485">
        <v>25577</v>
      </c>
      <c r="C71" s="485">
        <v>2812</v>
      </c>
      <c r="D71" s="485">
        <v>1632</v>
      </c>
      <c r="E71" s="477">
        <f t="shared" si="11"/>
        <v>94.334820934607009</v>
      </c>
      <c r="F71" s="477">
        <f t="shared" si="11"/>
        <v>91.625936787227118</v>
      </c>
      <c r="G71" s="477">
        <f t="shared" si="11"/>
        <v>110.04720161834121</v>
      </c>
      <c r="H71" s="486">
        <f t="shared" si="14"/>
        <v>45536</v>
      </c>
      <c r="I71" s="477">
        <f t="shared" si="12"/>
        <v>94.334820934607009</v>
      </c>
      <c r="J71" s="477">
        <f t="shared" si="12"/>
        <v>91.625936787227118</v>
      </c>
      <c r="K71" s="477">
        <f t="shared" si="12"/>
        <v>110.04720161834121</v>
      </c>
      <c r="L71" s="477" t="e">
        <f t="shared" si="13"/>
        <v>#N/A</v>
      </c>
    </row>
    <row r="72" spans="1:12" ht="15" customHeight="1" x14ac:dyDescent="0.2">
      <c r="A72" s="487" t="s">
        <v>506</v>
      </c>
      <c r="B72" s="485">
        <v>25118</v>
      </c>
      <c r="C72" s="485">
        <v>2734</v>
      </c>
      <c r="D72" s="485">
        <v>1615</v>
      </c>
      <c r="E72" s="488">
        <f t="shared" ref="E72:G76" si="15">IF($A$52=37802,IF(COUNTBLANK(B$52:B$71)&gt;0,#N/A,IF(ISBLANK(B72)=FALSE,B72/B$52*100,#N/A)),IF(COUNTBLANK(B$52:B$76)&gt;0,#N/A,B72/B$52*100))</f>
        <v>92.641906096706379</v>
      </c>
      <c r="F72" s="488">
        <f t="shared" si="15"/>
        <v>89.084392310198751</v>
      </c>
      <c r="G72" s="488">
        <f t="shared" si="15"/>
        <v>108.90087660148349</v>
      </c>
      <c r="H72" s="489" t="str">
        <f>IF(A$52=37802,IF(ISERROR(L72)=TRUE,IF(ISBLANK(A72)=FALSE,IF(MONTH(A72)=MONTH(MAX(A$52:A$76)),A72,""),""),""),IF(ISERROR(L72)=TRUE,IF(MONTH(A72)=MONTH(MAX(A$52:A$76)),A72,""),""))</f>
        <v/>
      </c>
      <c r="I72" s="477" t="str">
        <f t="shared" si="12"/>
        <v/>
      </c>
      <c r="J72" s="477" t="str">
        <f t="shared" si="12"/>
        <v/>
      </c>
      <c r="K72" s="477" t="str">
        <f t="shared" si="12"/>
        <v/>
      </c>
      <c r="L72" s="477" t="e">
        <f t="shared" si="13"/>
        <v>#N/A</v>
      </c>
    </row>
    <row r="73" spans="1:12" ht="15" customHeight="1" x14ac:dyDescent="0.2">
      <c r="A73" s="487" t="s">
        <v>507</v>
      </c>
      <c r="B73" s="485">
        <v>24929</v>
      </c>
      <c r="C73" s="485">
        <v>2740</v>
      </c>
      <c r="D73" s="485">
        <v>1605</v>
      </c>
      <c r="E73" s="488">
        <f t="shared" si="15"/>
        <v>91.944823516394351</v>
      </c>
      <c r="F73" s="488">
        <f t="shared" si="15"/>
        <v>89.279895731508631</v>
      </c>
      <c r="G73" s="488">
        <f t="shared" si="15"/>
        <v>108.22656776803777</v>
      </c>
      <c r="H73" s="489" t="str">
        <f>IF(A$52=37802,IF(ISERROR(L73)=TRUE,IF(ISBLANK(A73)=FALSE,IF(MONTH(A73)=MONTH(MAX(A$52:A$76)),A73,""),""),""),IF(ISERROR(L73)=TRUE,IF(MONTH(A73)=MONTH(MAX(A$52:A$76)),A73,""),""))</f>
        <v/>
      </c>
      <c r="I73" s="477" t="str">
        <f t="shared" si="12"/>
        <v/>
      </c>
      <c r="J73" s="477" t="str">
        <f t="shared" si="12"/>
        <v/>
      </c>
      <c r="K73" s="477" t="str">
        <f t="shared" si="12"/>
        <v/>
      </c>
      <c r="L73" s="477" t="e">
        <f t="shared" si="13"/>
        <v>#N/A</v>
      </c>
    </row>
    <row r="74" spans="1:12" ht="15" customHeight="1" x14ac:dyDescent="0.2">
      <c r="A74" s="487" t="s">
        <v>508</v>
      </c>
      <c r="B74" s="485">
        <v>24740</v>
      </c>
      <c r="C74" s="485">
        <v>2820</v>
      </c>
      <c r="D74" s="485">
        <v>1657</v>
      </c>
      <c r="E74" s="488">
        <f t="shared" si="15"/>
        <v>91.247740936082323</v>
      </c>
      <c r="F74" s="488">
        <f t="shared" si="15"/>
        <v>91.886608015640263</v>
      </c>
      <c r="G74" s="488">
        <f t="shared" si="15"/>
        <v>111.7329737019555</v>
      </c>
      <c r="H74" s="489" t="str">
        <f>IF(A$52=37802,IF(ISERROR(L74)=TRUE,IF(ISBLANK(A74)=FALSE,IF(MONTH(A74)=MONTH(MAX(A$52:A$76)),A74,""),""),""),IF(ISERROR(L74)=TRUE,IF(MONTH(A74)=MONTH(MAX(A$52:A$76)),A74,""),""))</f>
        <v/>
      </c>
      <c r="I74" s="477" t="str">
        <f t="shared" si="12"/>
        <v/>
      </c>
      <c r="J74" s="477" t="str">
        <f t="shared" si="12"/>
        <v/>
      </c>
      <c r="K74" s="477" t="str">
        <f t="shared" si="12"/>
        <v/>
      </c>
      <c r="L74" s="477" t="e">
        <f t="shared" si="13"/>
        <v>#N/A</v>
      </c>
    </row>
    <row r="75" spans="1:12" ht="15" customHeight="1" x14ac:dyDescent="0.2">
      <c r="A75" s="487">
        <v>45901</v>
      </c>
      <c r="B75" s="485">
        <v>24936</v>
      </c>
      <c r="C75" s="485">
        <v>2838</v>
      </c>
      <c r="D75" s="485">
        <v>1681</v>
      </c>
      <c r="E75" s="488">
        <f t="shared" si="15"/>
        <v>91.970641389739242</v>
      </c>
      <c r="F75" s="488">
        <f t="shared" si="15"/>
        <v>92.473118279569889</v>
      </c>
      <c r="G75" s="488">
        <f t="shared" si="15"/>
        <v>113.35131490222521</v>
      </c>
      <c r="H75" s="489">
        <f>IF(A$52=37802,IF(ISERROR(L75)=TRUE,IF(ISBLANK(A75)=FALSE,IF(MONTH(A75)=MONTH(MAX(A$52:A$76)),A75,""),""),""),IF(ISERROR(L75)=TRUE,IF(MONTH(A75)=MONTH(MAX(A$52:A$76)),A75,""),""))</f>
        <v>45901</v>
      </c>
      <c r="I75" s="477">
        <f t="shared" si="12"/>
        <v>91.970641389739242</v>
      </c>
      <c r="J75" s="477">
        <f t="shared" si="12"/>
        <v>92.473118279569889</v>
      </c>
      <c r="K75" s="477">
        <f t="shared" si="12"/>
        <v>113.35131490222521</v>
      </c>
      <c r="L75" s="477" t="e">
        <f t="shared" si="13"/>
        <v>#N/A</v>
      </c>
    </row>
    <row r="76" spans="1:12" ht="15" customHeight="1" x14ac:dyDescent="0.2">
      <c r="A76" s="487" t="s">
        <v>509</v>
      </c>
      <c r="B76" s="485">
        <v>24517</v>
      </c>
      <c r="C76" s="490">
        <v>2791</v>
      </c>
      <c r="D76" s="490">
        <v>1669</v>
      </c>
      <c r="E76" s="488">
        <f t="shared" si="15"/>
        <v>90.425257256666541</v>
      </c>
      <c r="F76" s="488">
        <f t="shared" si="15"/>
        <v>90.94167481264256</v>
      </c>
      <c r="G76" s="488">
        <f t="shared" si="15"/>
        <v>112.54214430209035</v>
      </c>
      <c r="H76" s="489" t="str">
        <f>IF(A$52=37802,IF(ISERROR(L76)=TRUE,IF(ISBLANK(A76)=FALSE,IF(MONTH(A76)=MONTH(MAX(A$52:A$76)),A76,""),""),""),IF(ISERROR(L76)=TRUE,IF(MONTH(A76)=MONTH(MAX(A$52:A$76)),A76,""),""))</f>
        <v/>
      </c>
      <c r="I76" s="477" t="str">
        <f t="shared" si="12"/>
        <v/>
      </c>
      <c r="J76" s="477" t="str">
        <f t="shared" si="12"/>
        <v/>
      </c>
      <c r="K76" s="477" t="str">
        <f t="shared" si="12"/>
        <v/>
      </c>
      <c r="L76" s="477" t="e">
        <f t="shared" si="13"/>
        <v>#N/A</v>
      </c>
    </row>
    <row r="78" spans="1:12" ht="15" customHeight="1" x14ac:dyDescent="0.2">
      <c r="I78" s="477">
        <f>IF(I76&lt;&gt;"",I76,IF(I75&lt;&gt;"",I75,IF(I74&lt;&gt;"",I74,IF(I73&lt;&gt;"",I73,IF(I72&lt;&gt;"",I72,IF(I71&lt;&gt;"",I71,""))))))</f>
        <v>91.970641389739242</v>
      </c>
      <c r="J78" s="477">
        <f>IF(J76&lt;&gt;"",J76,IF(J75&lt;&gt;"",J75,IF(J74&lt;&gt;"",J74,IF(J73&lt;&gt;"",J73,IF(J72&lt;&gt;"",J72,IF(J71&lt;&gt;"",J71,""))))))</f>
        <v>92.473118279569889</v>
      </c>
      <c r="K78" s="477">
        <f>IF(K76&lt;&gt;"",K76,IF(K75&lt;&gt;"",K75,IF(K74&lt;&gt;"",K74,IF(K73&lt;&gt;"",K73,IF(K72&lt;&gt;"",K72,IF(K71&lt;&gt;"",K71,""))))))</f>
        <v>113.35131490222521</v>
      </c>
    </row>
    <row r="79" spans="1:12" ht="15" customHeight="1" x14ac:dyDescent="0.2">
      <c r="I79" s="474">
        <f>RANK(I78,$I78:$K78)</f>
        <v>3</v>
      </c>
      <c r="J79" s="474">
        <f>RANK(J78,$I78:$K78)</f>
        <v>2</v>
      </c>
      <c r="K79" s="474">
        <f>RANK(K78,$I78:$K78)</f>
        <v>1</v>
      </c>
    </row>
    <row r="80" spans="1:12" ht="15" customHeight="1" x14ac:dyDescent="0.2">
      <c r="I80" s="477" t="str">
        <f>"SvB: "&amp;IF(I78&gt;100,"+","")&amp;TEXT(I78-100,"0,0")&amp;"%"</f>
        <v>SvB: -8,0%</v>
      </c>
      <c r="J80" s="477" t="str">
        <f>"GeB - ausschließlich: "&amp;IF(J78&gt;100,"+","")&amp;TEXT(J78-100,"0,0")&amp;"%"</f>
        <v>GeB - ausschließlich: -7,5%</v>
      </c>
      <c r="K80" s="477" t="str">
        <f>"GeB - im Nebenjob: "&amp;IF(K78&gt;100,"+","")&amp;TEXT(K78-100,"0,0")&amp;"%"</f>
        <v>GeB - im Nebenjob: +13,4%</v>
      </c>
    </row>
    <row r="82" spans="9:9" ht="15" customHeight="1" x14ac:dyDescent="0.2">
      <c r="I82" s="477" t="str">
        <f>IF(ISERROR(HLOOKUP(1,I$79:K$80,2,FALSE)),"",HLOOKUP(1,I$79:K$80,2,FALSE))</f>
        <v>GeB - im Nebenjob: +13,4%</v>
      </c>
    </row>
    <row r="83" spans="9:9" ht="15" customHeight="1" x14ac:dyDescent="0.2">
      <c r="I83" s="477" t="str">
        <f>IF(ISERROR(HLOOKUP(2,I$79:K$80,2,FALSE)),"",HLOOKUP(2,I$79:K$80,2,FALSE))</f>
        <v>GeB - ausschließlich: -7,5%</v>
      </c>
    </row>
    <row r="84" spans="9:9" ht="15" customHeight="1" x14ac:dyDescent="0.2">
      <c r="I84" s="477" t="str">
        <f>IF(ISERROR(HLOOKUP(3,I$79:K$80,2,FALSE)),"",HLOOKUP(3,I$79:K$80,2,FALSE))</f>
        <v>SvB: -8,0%</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DECC-68D3-4024-8243-AAE3B9FFC073}">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30" customWidth="1"/>
    <col min="2" max="2" width="17.28515625" style="530" customWidth="1"/>
    <col min="3" max="3" width="23.28515625" style="530" customWidth="1"/>
    <col min="4" max="5" width="11.42578125" style="530" customWidth="1"/>
    <col min="6" max="8" width="11.42578125" style="530"/>
    <col min="9" max="9" width="15.7109375" style="530" customWidth="1"/>
    <col min="10" max="256" width="11.42578125" style="530"/>
    <col min="257" max="257" width="2.7109375" style="530" customWidth="1"/>
    <col min="258" max="258" width="17.28515625" style="530" customWidth="1"/>
    <col min="259" max="259" width="23.28515625" style="530" customWidth="1"/>
    <col min="260" max="261" width="11.42578125" style="530" customWidth="1"/>
    <col min="262" max="264" width="11.42578125" style="530"/>
    <col min="265" max="265" width="15.7109375" style="530" customWidth="1"/>
    <col min="266" max="512" width="11.42578125" style="530"/>
    <col min="513" max="513" width="2.7109375" style="530" customWidth="1"/>
    <col min="514" max="514" width="17.28515625" style="530" customWidth="1"/>
    <col min="515" max="515" width="23.28515625" style="530" customWidth="1"/>
    <col min="516" max="517" width="11.42578125" style="530" customWidth="1"/>
    <col min="518" max="520" width="11.42578125" style="530"/>
    <col min="521" max="521" width="15.7109375" style="530" customWidth="1"/>
    <col min="522" max="768" width="11.42578125" style="530"/>
    <col min="769" max="769" width="2.7109375" style="530" customWidth="1"/>
    <col min="770" max="770" width="17.28515625" style="530" customWidth="1"/>
    <col min="771" max="771" width="23.28515625" style="530" customWidth="1"/>
    <col min="772" max="773" width="11.42578125" style="530" customWidth="1"/>
    <col min="774" max="776" width="11.42578125" style="530"/>
    <col min="777" max="777" width="15.7109375" style="530" customWidth="1"/>
    <col min="778" max="1024" width="11.42578125" style="530"/>
    <col min="1025" max="1025" width="2.7109375" style="530" customWidth="1"/>
    <col min="1026" max="1026" width="17.28515625" style="530" customWidth="1"/>
    <col min="1027" max="1027" width="23.28515625" style="530" customWidth="1"/>
    <col min="1028" max="1029" width="11.42578125" style="530" customWidth="1"/>
    <col min="1030" max="1032" width="11.42578125" style="530"/>
    <col min="1033" max="1033" width="15.7109375" style="530" customWidth="1"/>
    <col min="1034" max="1280" width="11.42578125" style="530"/>
    <col min="1281" max="1281" width="2.7109375" style="530" customWidth="1"/>
    <col min="1282" max="1282" width="17.28515625" style="530" customWidth="1"/>
    <col min="1283" max="1283" width="23.28515625" style="530" customWidth="1"/>
    <col min="1284" max="1285" width="11.42578125" style="530" customWidth="1"/>
    <col min="1286" max="1288" width="11.42578125" style="530"/>
    <col min="1289" max="1289" width="15.7109375" style="530" customWidth="1"/>
    <col min="1290" max="1536" width="11.42578125" style="530"/>
    <col min="1537" max="1537" width="2.7109375" style="530" customWidth="1"/>
    <col min="1538" max="1538" width="17.28515625" style="530" customWidth="1"/>
    <col min="1539" max="1539" width="23.28515625" style="530" customWidth="1"/>
    <col min="1540" max="1541" width="11.42578125" style="530" customWidth="1"/>
    <col min="1542" max="1544" width="11.42578125" style="530"/>
    <col min="1545" max="1545" width="15.7109375" style="530" customWidth="1"/>
    <col min="1546" max="1792" width="11.42578125" style="530"/>
    <col min="1793" max="1793" width="2.7109375" style="530" customWidth="1"/>
    <col min="1794" max="1794" width="17.28515625" style="530" customWidth="1"/>
    <col min="1795" max="1795" width="23.28515625" style="530" customWidth="1"/>
    <col min="1796" max="1797" width="11.42578125" style="530" customWidth="1"/>
    <col min="1798" max="1800" width="11.42578125" style="530"/>
    <col min="1801" max="1801" width="15.7109375" style="530" customWidth="1"/>
    <col min="1802" max="2048" width="11.42578125" style="530"/>
    <col min="2049" max="2049" width="2.7109375" style="530" customWidth="1"/>
    <col min="2050" max="2050" width="17.28515625" style="530" customWidth="1"/>
    <col min="2051" max="2051" width="23.28515625" style="530" customWidth="1"/>
    <col min="2052" max="2053" width="11.42578125" style="530" customWidth="1"/>
    <col min="2054" max="2056" width="11.42578125" style="530"/>
    <col min="2057" max="2057" width="15.7109375" style="530" customWidth="1"/>
    <col min="2058" max="2304" width="11.42578125" style="530"/>
    <col min="2305" max="2305" width="2.7109375" style="530" customWidth="1"/>
    <col min="2306" max="2306" width="17.28515625" style="530" customWidth="1"/>
    <col min="2307" max="2307" width="23.28515625" style="530" customWidth="1"/>
    <col min="2308" max="2309" width="11.42578125" style="530" customWidth="1"/>
    <col min="2310" max="2312" width="11.42578125" style="530"/>
    <col min="2313" max="2313" width="15.7109375" style="530" customWidth="1"/>
    <col min="2314" max="2560" width="11.42578125" style="530"/>
    <col min="2561" max="2561" width="2.7109375" style="530" customWidth="1"/>
    <col min="2562" max="2562" width="17.28515625" style="530" customWidth="1"/>
    <col min="2563" max="2563" width="23.28515625" style="530" customWidth="1"/>
    <col min="2564" max="2565" width="11.42578125" style="530" customWidth="1"/>
    <col min="2566" max="2568" width="11.42578125" style="530"/>
    <col min="2569" max="2569" width="15.7109375" style="530" customWidth="1"/>
    <col min="2570" max="2816" width="11.42578125" style="530"/>
    <col min="2817" max="2817" width="2.7109375" style="530" customWidth="1"/>
    <col min="2818" max="2818" width="17.28515625" style="530" customWidth="1"/>
    <col min="2819" max="2819" width="23.28515625" style="530" customWidth="1"/>
    <col min="2820" max="2821" width="11.42578125" style="530" customWidth="1"/>
    <col min="2822" max="2824" width="11.42578125" style="530"/>
    <col min="2825" max="2825" width="15.7109375" style="530" customWidth="1"/>
    <col min="2826" max="3072" width="11.42578125" style="530"/>
    <col min="3073" max="3073" width="2.7109375" style="530" customWidth="1"/>
    <col min="3074" max="3074" width="17.28515625" style="530" customWidth="1"/>
    <col min="3075" max="3075" width="23.28515625" style="530" customWidth="1"/>
    <col min="3076" max="3077" width="11.42578125" style="530" customWidth="1"/>
    <col min="3078" max="3080" width="11.42578125" style="530"/>
    <col min="3081" max="3081" width="15.7109375" style="530" customWidth="1"/>
    <col min="3082" max="3328" width="11.42578125" style="530"/>
    <col min="3329" max="3329" width="2.7109375" style="530" customWidth="1"/>
    <col min="3330" max="3330" width="17.28515625" style="530" customWidth="1"/>
    <col min="3331" max="3331" width="23.28515625" style="530" customWidth="1"/>
    <col min="3332" max="3333" width="11.42578125" style="530" customWidth="1"/>
    <col min="3334" max="3336" width="11.42578125" style="530"/>
    <col min="3337" max="3337" width="15.7109375" style="530" customWidth="1"/>
    <col min="3338" max="3584" width="11.42578125" style="530"/>
    <col min="3585" max="3585" width="2.7109375" style="530" customWidth="1"/>
    <col min="3586" max="3586" width="17.28515625" style="530" customWidth="1"/>
    <col min="3587" max="3587" width="23.28515625" style="530" customWidth="1"/>
    <col min="3588" max="3589" width="11.42578125" style="530" customWidth="1"/>
    <col min="3590" max="3592" width="11.42578125" style="530"/>
    <col min="3593" max="3593" width="15.7109375" style="530" customWidth="1"/>
    <col min="3594" max="3840" width="11.42578125" style="530"/>
    <col min="3841" max="3841" width="2.7109375" style="530" customWidth="1"/>
    <col min="3842" max="3842" width="17.28515625" style="530" customWidth="1"/>
    <col min="3843" max="3843" width="23.28515625" style="530" customWidth="1"/>
    <col min="3844" max="3845" width="11.42578125" style="530" customWidth="1"/>
    <col min="3846" max="3848" width="11.42578125" style="530"/>
    <col min="3849" max="3849" width="15.7109375" style="530" customWidth="1"/>
    <col min="3850" max="4096" width="11.42578125" style="530"/>
    <col min="4097" max="4097" width="2.7109375" style="530" customWidth="1"/>
    <col min="4098" max="4098" width="17.28515625" style="530" customWidth="1"/>
    <col min="4099" max="4099" width="23.28515625" style="530" customWidth="1"/>
    <col min="4100" max="4101" width="11.42578125" style="530" customWidth="1"/>
    <col min="4102" max="4104" width="11.42578125" style="530"/>
    <col min="4105" max="4105" width="15.7109375" style="530" customWidth="1"/>
    <col min="4106" max="4352" width="11.42578125" style="530"/>
    <col min="4353" max="4353" width="2.7109375" style="530" customWidth="1"/>
    <col min="4354" max="4354" width="17.28515625" style="530" customWidth="1"/>
    <col min="4355" max="4355" width="23.28515625" style="530" customWidth="1"/>
    <col min="4356" max="4357" width="11.42578125" style="530" customWidth="1"/>
    <col min="4358" max="4360" width="11.42578125" style="530"/>
    <col min="4361" max="4361" width="15.7109375" style="530" customWidth="1"/>
    <col min="4362" max="4608" width="11.42578125" style="530"/>
    <col min="4609" max="4609" width="2.7109375" style="530" customWidth="1"/>
    <col min="4610" max="4610" width="17.28515625" style="530" customWidth="1"/>
    <col min="4611" max="4611" width="23.28515625" style="530" customWidth="1"/>
    <col min="4612" max="4613" width="11.42578125" style="530" customWidth="1"/>
    <col min="4614" max="4616" width="11.42578125" style="530"/>
    <col min="4617" max="4617" width="15.7109375" style="530" customWidth="1"/>
    <col min="4618" max="4864" width="11.42578125" style="530"/>
    <col min="4865" max="4865" width="2.7109375" style="530" customWidth="1"/>
    <col min="4866" max="4866" width="17.28515625" style="530" customWidth="1"/>
    <col min="4867" max="4867" width="23.28515625" style="530" customWidth="1"/>
    <col min="4868" max="4869" width="11.42578125" style="530" customWidth="1"/>
    <col min="4870" max="4872" width="11.42578125" style="530"/>
    <col min="4873" max="4873" width="15.7109375" style="530" customWidth="1"/>
    <col min="4874" max="5120" width="11.42578125" style="530"/>
    <col min="5121" max="5121" width="2.7109375" style="530" customWidth="1"/>
    <col min="5122" max="5122" width="17.28515625" style="530" customWidth="1"/>
    <col min="5123" max="5123" width="23.28515625" style="530" customWidth="1"/>
    <col min="5124" max="5125" width="11.42578125" style="530" customWidth="1"/>
    <col min="5126" max="5128" width="11.42578125" style="530"/>
    <col min="5129" max="5129" width="15.7109375" style="530" customWidth="1"/>
    <col min="5130" max="5376" width="11.42578125" style="530"/>
    <col min="5377" max="5377" width="2.7109375" style="530" customWidth="1"/>
    <col min="5378" max="5378" width="17.28515625" style="530" customWidth="1"/>
    <col min="5379" max="5379" width="23.28515625" style="530" customWidth="1"/>
    <col min="5380" max="5381" width="11.42578125" style="530" customWidth="1"/>
    <col min="5382" max="5384" width="11.42578125" style="530"/>
    <col min="5385" max="5385" width="15.7109375" style="530" customWidth="1"/>
    <col min="5386" max="5632" width="11.42578125" style="530"/>
    <col min="5633" max="5633" width="2.7109375" style="530" customWidth="1"/>
    <col min="5634" max="5634" width="17.28515625" style="530" customWidth="1"/>
    <col min="5635" max="5635" width="23.28515625" style="530" customWidth="1"/>
    <col min="5636" max="5637" width="11.42578125" style="530" customWidth="1"/>
    <col min="5638" max="5640" width="11.42578125" style="530"/>
    <col min="5641" max="5641" width="15.7109375" style="530" customWidth="1"/>
    <col min="5642" max="5888" width="11.42578125" style="530"/>
    <col min="5889" max="5889" width="2.7109375" style="530" customWidth="1"/>
    <col min="5890" max="5890" width="17.28515625" style="530" customWidth="1"/>
    <col min="5891" max="5891" width="23.28515625" style="530" customWidth="1"/>
    <col min="5892" max="5893" width="11.42578125" style="530" customWidth="1"/>
    <col min="5894" max="5896" width="11.42578125" style="530"/>
    <col min="5897" max="5897" width="15.7109375" style="530" customWidth="1"/>
    <col min="5898" max="6144" width="11.42578125" style="530"/>
    <col min="6145" max="6145" width="2.7109375" style="530" customWidth="1"/>
    <col min="6146" max="6146" width="17.28515625" style="530" customWidth="1"/>
    <col min="6147" max="6147" width="23.28515625" style="530" customWidth="1"/>
    <col min="6148" max="6149" width="11.42578125" style="530" customWidth="1"/>
    <col min="6150" max="6152" width="11.42578125" style="530"/>
    <col min="6153" max="6153" width="15.7109375" style="530" customWidth="1"/>
    <col min="6154" max="6400" width="11.42578125" style="530"/>
    <col min="6401" max="6401" width="2.7109375" style="530" customWidth="1"/>
    <col min="6402" max="6402" width="17.28515625" style="530" customWidth="1"/>
    <col min="6403" max="6403" width="23.28515625" style="530" customWidth="1"/>
    <col min="6404" max="6405" width="11.42578125" style="530" customWidth="1"/>
    <col min="6406" max="6408" width="11.42578125" style="530"/>
    <col min="6409" max="6409" width="15.7109375" style="530" customWidth="1"/>
    <col min="6410" max="6656" width="11.42578125" style="530"/>
    <col min="6657" max="6657" width="2.7109375" style="530" customWidth="1"/>
    <col min="6658" max="6658" width="17.28515625" style="530" customWidth="1"/>
    <col min="6659" max="6659" width="23.28515625" style="530" customWidth="1"/>
    <col min="6660" max="6661" width="11.42578125" style="530" customWidth="1"/>
    <col min="6662" max="6664" width="11.42578125" style="530"/>
    <col min="6665" max="6665" width="15.7109375" style="530" customWidth="1"/>
    <col min="6666" max="6912" width="11.42578125" style="530"/>
    <col min="6913" max="6913" width="2.7109375" style="530" customWidth="1"/>
    <col min="6914" max="6914" width="17.28515625" style="530" customWidth="1"/>
    <col min="6915" max="6915" width="23.28515625" style="530" customWidth="1"/>
    <col min="6916" max="6917" width="11.42578125" style="530" customWidth="1"/>
    <col min="6918" max="6920" width="11.42578125" style="530"/>
    <col min="6921" max="6921" width="15.7109375" style="530" customWidth="1"/>
    <col min="6922" max="7168" width="11.42578125" style="530"/>
    <col min="7169" max="7169" width="2.7109375" style="530" customWidth="1"/>
    <col min="7170" max="7170" width="17.28515625" style="530" customWidth="1"/>
    <col min="7171" max="7171" width="23.28515625" style="530" customWidth="1"/>
    <col min="7172" max="7173" width="11.42578125" style="530" customWidth="1"/>
    <col min="7174" max="7176" width="11.42578125" style="530"/>
    <col min="7177" max="7177" width="15.7109375" style="530" customWidth="1"/>
    <col min="7178" max="7424" width="11.42578125" style="530"/>
    <col min="7425" max="7425" width="2.7109375" style="530" customWidth="1"/>
    <col min="7426" max="7426" width="17.28515625" style="530" customWidth="1"/>
    <col min="7427" max="7427" width="23.28515625" style="530" customWidth="1"/>
    <col min="7428" max="7429" width="11.42578125" style="530" customWidth="1"/>
    <col min="7430" max="7432" width="11.42578125" style="530"/>
    <col min="7433" max="7433" width="15.7109375" style="530" customWidth="1"/>
    <col min="7434" max="7680" width="11.42578125" style="530"/>
    <col min="7681" max="7681" width="2.7109375" style="530" customWidth="1"/>
    <col min="7682" max="7682" width="17.28515625" style="530" customWidth="1"/>
    <col min="7683" max="7683" width="23.28515625" style="530" customWidth="1"/>
    <col min="7684" max="7685" width="11.42578125" style="530" customWidth="1"/>
    <col min="7686" max="7688" width="11.42578125" style="530"/>
    <col min="7689" max="7689" width="15.7109375" style="530" customWidth="1"/>
    <col min="7690" max="7936" width="11.42578125" style="530"/>
    <col min="7937" max="7937" width="2.7109375" style="530" customWidth="1"/>
    <col min="7938" max="7938" width="17.28515625" style="530" customWidth="1"/>
    <col min="7939" max="7939" width="23.28515625" style="530" customWidth="1"/>
    <col min="7940" max="7941" width="11.42578125" style="530" customWidth="1"/>
    <col min="7942" max="7944" width="11.42578125" style="530"/>
    <col min="7945" max="7945" width="15.7109375" style="530" customWidth="1"/>
    <col min="7946" max="8192" width="11.42578125" style="530"/>
    <col min="8193" max="8193" width="2.7109375" style="530" customWidth="1"/>
    <col min="8194" max="8194" width="17.28515625" style="530" customWidth="1"/>
    <col min="8195" max="8195" width="23.28515625" style="530" customWidth="1"/>
    <col min="8196" max="8197" width="11.42578125" style="530" customWidth="1"/>
    <col min="8198" max="8200" width="11.42578125" style="530"/>
    <col min="8201" max="8201" width="15.7109375" style="530" customWidth="1"/>
    <col min="8202" max="8448" width="11.42578125" style="530"/>
    <col min="8449" max="8449" width="2.7109375" style="530" customWidth="1"/>
    <col min="8450" max="8450" width="17.28515625" style="530" customWidth="1"/>
    <col min="8451" max="8451" width="23.28515625" style="530" customWidth="1"/>
    <col min="8452" max="8453" width="11.42578125" style="530" customWidth="1"/>
    <col min="8454" max="8456" width="11.42578125" style="530"/>
    <col min="8457" max="8457" width="15.7109375" style="530" customWidth="1"/>
    <col min="8458" max="8704" width="11.42578125" style="530"/>
    <col min="8705" max="8705" width="2.7109375" style="530" customWidth="1"/>
    <col min="8706" max="8706" width="17.28515625" style="530" customWidth="1"/>
    <col min="8707" max="8707" width="23.28515625" style="530" customWidth="1"/>
    <col min="8708" max="8709" width="11.42578125" style="530" customWidth="1"/>
    <col min="8710" max="8712" width="11.42578125" style="530"/>
    <col min="8713" max="8713" width="15.7109375" style="530" customWidth="1"/>
    <col min="8714" max="8960" width="11.42578125" style="530"/>
    <col min="8961" max="8961" width="2.7109375" style="530" customWidth="1"/>
    <col min="8962" max="8962" width="17.28515625" style="530" customWidth="1"/>
    <col min="8963" max="8963" width="23.28515625" style="530" customWidth="1"/>
    <col min="8964" max="8965" width="11.42578125" style="530" customWidth="1"/>
    <col min="8966" max="8968" width="11.42578125" style="530"/>
    <col min="8969" max="8969" width="15.7109375" style="530" customWidth="1"/>
    <col min="8970" max="9216" width="11.42578125" style="530"/>
    <col min="9217" max="9217" width="2.7109375" style="530" customWidth="1"/>
    <col min="9218" max="9218" width="17.28515625" style="530" customWidth="1"/>
    <col min="9219" max="9219" width="23.28515625" style="530" customWidth="1"/>
    <col min="9220" max="9221" width="11.42578125" style="530" customWidth="1"/>
    <col min="9222" max="9224" width="11.42578125" style="530"/>
    <col min="9225" max="9225" width="15.7109375" style="530" customWidth="1"/>
    <col min="9226" max="9472" width="11.42578125" style="530"/>
    <col min="9473" max="9473" width="2.7109375" style="530" customWidth="1"/>
    <col min="9474" max="9474" width="17.28515625" style="530" customWidth="1"/>
    <col min="9475" max="9475" width="23.28515625" style="530" customWidth="1"/>
    <col min="9476" max="9477" width="11.42578125" style="530" customWidth="1"/>
    <col min="9478" max="9480" width="11.42578125" style="530"/>
    <col min="9481" max="9481" width="15.7109375" style="530" customWidth="1"/>
    <col min="9482" max="9728" width="11.42578125" style="530"/>
    <col min="9729" max="9729" width="2.7109375" style="530" customWidth="1"/>
    <col min="9730" max="9730" width="17.28515625" style="530" customWidth="1"/>
    <col min="9731" max="9731" width="23.28515625" style="530" customWidth="1"/>
    <col min="9732" max="9733" width="11.42578125" style="530" customWidth="1"/>
    <col min="9734" max="9736" width="11.42578125" style="530"/>
    <col min="9737" max="9737" width="15.7109375" style="530" customWidth="1"/>
    <col min="9738" max="9984" width="11.42578125" style="530"/>
    <col min="9985" max="9985" width="2.7109375" style="530" customWidth="1"/>
    <col min="9986" max="9986" width="17.28515625" style="530" customWidth="1"/>
    <col min="9987" max="9987" width="23.28515625" style="530" customWidth="1"/>
    <col min="9988" max="9989" width="11.42578125" style="530" customWidth="1"/>
    <col min="9990" max="9992" width="11.42578125" style="530"/>
    <col min="9993" max="9993" width="15.7109375" style="530" customWidth="1"/>
    <col min="9994" max="10240" width="11.42578125" style="530"/>
    <col min="10241" max="10241" width="2.7109375" style="530" customWidth="1"/>
    <col min="10242" max="10242" width="17.28515625" style="530" customWidth="1"/>
    <col min="10243" max="10243" width="23.28515625" style="530" customWidth="1"/>
    <col min="10244" max="10245" width="11.42578125" style="530" customWidth="1"/>
    <col min="10246" max="10248" width="11.42578125" style="530"/>
    <col min="10249" max="10249" width="15.7109375" style="530" customWidth="1"/>
    <col min="10250" max="10496" width="11.42578125" style="530"/>
    <col min="10497" max="10497" width="2.7109375" style="530" customWidth="1"/>
    <col min="10498" max="10498" width="17.28515625" style="530" customWidth="1"/>
    <col min="10499" max="10499" width="23.28515625" style="530" customWidth="1"/>
    <col min="10500" max="10501" width="11.42578125" style="530" customWidth="1"/>
    <col min="10502" max="10504" width="11.42578125" style="530"/>
    <col min="10505" max="10505" width="15.7109375" style="530" customWidth="1"/>
    <col min="10506" max="10752" width="11.42578125" style="530"/>
    <col min="10753" max="10753" width="2.7109375" style="530" customWidth="1"/>
    <col min="10754" max="10754" width="17.28515625" style="530" customWidth="1"/>
    <col min="10755" max="10755" width="23.28515625" style="530" customWidth="1"/>
    <col min="10756" max="10757" width="11.42578125" style="530" customWidth="1"/>
    <col min="10758" max="10760" width="11.42578125" style="530"/>
    <col min="10761" max="10761" width="15.7109375" style="530" customWidth="1"/>
    <col min="10762" max="11008" width="11.42578125" style="530"/>
    <col min="11009" max="11009" width="2.7109375" style="530" customWidth="1"/>
    <col min="11010" max="11010" width="17.28515625" style="530" customWidth="1"/>
    <col min="11011" max="11011" width="23.28515625" style="530" customWidth="1"/>
    <col min="11012" max="11013" width="11.42578125" style="530" customWidth="1"/>
    <col min="11014" max="11016" width="11.42578125" style="530"/>
    <col min="11017" max="11017" width="15.7109375" style="530" customWidth="1"/>
    <col min="11018" max="11264" width="11.42578125" style="530"/>
    <col min="11265" max="11265" width="2.7109375" style="530" customWidth="1"/>
    <col min="11266" max="11266" width="17.28515625" style="530" customWidth="1"/>
    <col min="11267" max="11267" width="23.28515625" style="530" customWidth="1"/>
    <col min="11268" max="11269" width="11.42578125" style="530" customWidth="1"/>
    <col min="11270" max="11272" width="11.42578125" style="530"/>
    <col min="11273" max="11273" width="15.7109375" style="530" customWidth="1"/>
    <col min="11274" max="11520" width="11.42578125" style="530"/>
    <col min="11521" max="11521" width="2.7109375" style="530" customWidth="1"/>
    <col min="11522" max="11522" width="17.28515625" style="530" customWidth="1"/>
    <col min="11523" max="11523" width="23.28515625" style="530" customWidth="1"/>
    <col min="11524" max="11525" width="11.42578125" style="530" customWidth="1"/>
    <col min="11526" max="11528" width="11.42578125" style="530"/>
    <col min="11529" max="11529" width="15.7109375" style="530" customWidth="1"/>
    <col min="11530" max="11776" width="11.42578125" style="530"/>
    <col min="11777" max="11777" width="2.7109375" style="530" customWidth="1"/>
    <col min="11778" max="11778" width="17.28515625" style="530" customWidth="1"/>
    <col min="11779" max="11779" width="23.28515625" style="530" customWidth="1"/>
    <col min="11780" max="11781" width="11.42578125" style="530" customWidth="1"/>
    <col min="11782" max="11784" width="11.42578125" style="530"/>
    <col min="11785" max="11785" width="15.7109375" style="530" customWidth="1"/>
    <col min="11786" max="12032" width="11.42578125" style="530"/>
    <col min="12033" max="12033" width="2.7109375" style="530" customWidth="1"/>
    <col min="12034" max="12034" width="17.28515625" style="530" customWidth="1"/>
    <col min="12035" max="12035" width="23.28515625" style="530" customWidth="1"/>
    <col min="12036" max="12037" width="11.42578125" style="530" customWidth="1"/>
    <col min="12038" max="12040" width="11.42578125" style="530"/>
    <col min="12041" max="12041" width="15.7109375" style="530" customWidth="1"/>
    <col min="12042" max="12288" width="11.42578125" style="530"/>
    <col min="12289" max="12289" width="2.7109375" style="530" customWidth="1"/>
    <col min="12290" max="12290" width="17.28515625" style="530" customWidth="1"/>
    <col min="12291" max="12291" width="23.28515625" style="530" customWidth="1"/>
    <col min="12292" max="12293" width="11.42578125" style="530" customWidth="1"/>
    <col min="12294" max="12296" width="11.42578125" style="530"/>
    <col min="12297" max="12297" width="15.7109375" style="530" customWidth="1"/>
    <col min="12298" max="12544" width="11.42578125" style="530"/>
    <col min="12545" max="12545" width="2.7109375" style="530" customWidth="1"/>
    <col min="12546" max="12546" width="17.28515625" style="530" customWidth="1"/>
    <col min="12547" max="12547" width="23.28515625" style="530" customWidth="1"/>
    <col min="12548" max="12549" width="11.42578125" style="530" customWidth="1"/>
    <col min="12550" max="12552" width="11.42578125" style="530"/>
    <col min="12553" max="12553" width="15.7109375" style="530" customWidth="1"/>
    <col min="12554" max="12800" width="11.42578125" style="530"/>
    <col min="12801" max="12801" width="2.7109375" style="530" customWidth="1"/>
    <col min="12802" max="12802" width="17.28515625" style="530" customWidth="1"/>
    <col min="12803" max="12803" width="23.28515625" style="530" customWidth="1"/>
    <col min="12804" max="12805" width="11.42578125" style="530" customWidth="1"/>
    <col min="12806" max="12808" width="11.42578125" style="530"/>
    <col min="12809" max="12809" width="15.7109375" style="530" customWidth="1"/>
    <col min="12810" max="13056" width="11.42578125" style="530"/>
    <col min="13057" max="13057" width="2.7109375" style="530" customWidth="1"/>
    <col min="13058" max="13058" width="17.28515625" style="530" customWidth="1"/>
    <col min="13059" max="13059" width="23.28515625" style="530" customWidth="1"/>
    <col min="13060" max="13061" width="11.42578125" style="530" customWidth="1"/>
    <col min="13062" max="13064" width="11.42578125" style="530"/>
    <col min="13065" max="13065" width="15.7109375" style="530" customWidth="1"/>
    <col min="13066" max="13312" width="11.42578125" style="530"/>
    <col min="13313" max="13313" width="2.7109375" style="530" customWidth="1"/>
    <col min="13314" max="13314" width="17.28515625" style="530" customWidth="1"/>
    <col min="13315" max="13315" width="23.28515625" style="530" customWidth="1"/>
    <col min="13316" max="13317" width="11.42578125" style="530" customWidth="1"/>
    <col min="13318" max="13320" width="11.42578125" style="530"/>
    <col min="13321" max="13321" width="15.7109375" style="530" customWidth="1"/>
    <col min="13322" max="13568" width="11.42578125" style="530"/>
    <col min="13569" max="13569" width="2.7109375" style="530" customWidth="1"/>
    <col min="13570" max="13570" width="17.28515625" style="530" customWidth="1"/>
    <col min="13571" max="13571" width="23.28515625" style="530" customWidth="1"/>
    <col min="13572" max="13573" width="11.42578125" style="530" customWidth="1"/>
    <col min="13574" max="13576" width="11.42578125" style="530"/>
    <col min="13577" max="13577" width="15.7109375" style="530" customWidth="1"/>
    <col min="13578" max="13824" width="11.42578125" style="530"/>
    <col min="13825" max="13825" width="2.7109375" style="530" customWidth="1"/>
    <col min="13826" max="13826" width="17.28515625" style="530" customWidth="1"/>
    <col min="13827" max="13827" width="23.28515625" style="530" customWidth="1"/>
    <col min="13828" max="13829" width="11.42578125" style="530" customWidth="1"/>
    <col min="13830" max="13832" width="11.42578125" style="530"/>
    <col min="13833" max="13833" width="15.7109375" style="530" customWidth="1"/>
    <col min="13834" max="14080" width="11.42578125" style="530"/>
    <col min="14081" max="14081" width="2.7109375" style="530" customWidth="1"/>
    <col min="14082" max="14082" width="17.28515625" style="530" customWidth="1"/>
    <col min="14083" max="14083" width="23.28515625" style="530" customWidth="1"/>
    <col min="14084" max="14085" width="11.42578125" style="530" customWidth="1"/>
    <col min="14086" max="14088" width="11.42578125" style="530"/>
    <col min="14089" max="14089" width="15.7109375" style="530" customWidth="1"/>
    <col min="14090" max="14336" width="11.42578125" style="530"/>
    <col min="14337" max="14337" width="2.7109375" style="530" customWidth="1"/>
    <col min="14338" max="14338" width="17.28515625" style="530" customWidth="1"/>
    <col min="14339" max="14339" width="23.28515625" style="530" customWidth="1"/>
    <col min="14340" max="14341" width="11.42578125" style="530" customWidth="1"/>
    <col min="14342" max="14344" width="11.42578125" style="530"/>
    <col min="14345" max="14345" width="15.7109375" style="530" customWidth="1"/>
    <col min="14346" max="14592" width="11.42578125" style="530"/>
    <col min="14593" max="14593" width="2.7109375" style="530" customWidth="1"/>
    <col min="14594" max="14594" width="17.28515625" style="530" customWidth="1"/>
    <col min="14595" max="14595" width="23.28515625" style="530" customWidth="1"/>
    <col min="14596" max="14597" width="11.42578125" style="530" customWidth="1"/>
    <col min="14598" max="14600" width="11.42578125" style="530"/>
    <col min="14601" max="14601" width="15.7109375" style="530" customWidth="1"/>
    <col min="14602" max="14848" width="11.42578125" style="530"/>
    <col min="14849" max="14849" width="2.7109375" style="530" customWidth="1"/>
    <col min="14850" max="14850" width="17.28515625" style="530" customWidth="1"/>
    <col min="14851" max="14851" width="23.28515625" style="530" customWidth="1"/>
    <col min="14852" max="14853" width="11.42578125" style="530" customWidth="1"/>
    <col min="14854" max="14856" width="11.42578125" style="530"/>
    <col min="14857" max="14857" width="15.7109375" style="530" customWidth="1"/>
    <col min="14858" max="15104" width="11.42578125" style="530"/>
    <col min="15105" max="15105" width="2.7109375" style="530" customWidth="1"/>
    <col min="15106" max="15106" width="17.28515625" style="530" customWidth="1"/>
    <col min="15107" max="15107" width="23.28515625" style="530" customWidth="1"/>
    <col min="15108" max="15109" width="11.42578125" style="530" customWidth="1"/>
    <col min="15110" max="15112" width="11.42578125" style="530"/>
    <col min="15113" max="15113" width="15.7109375" style="530" customWidth="1"/>
    <col min="15114" max="15360" width="11.42578125" style="530"/>
    <col min="15361" max="15361" width="2.7109375" style="530" customWidth="1"/>
    <col min="15362" max="15362" width="17.28515625" style="530" customWidth="1"/>
    <col min="15363" max="15363" width="23.28515625" style="530" customWidth="1"/>
    <col min="15364" max="15365" width="11.42578125" style="530" customWidth="1"/>
    <col min="15366" max="15368" width="11.42578125" style="530"/>
    <col min="15369" max="15369" width="15.7109375" style="530" customWidth="1"/>
    <col min="15370" max="15616" width="11.42578125" style="530"/>
    <col min="15617" max="15617" width="2.7109375" style="530" customWidth="1"/>
    <col min="15618" max="15618" width="17.28515625" style="530" customWidth="1"/>
    <col min="15619" max="15619" width="23.28515625" style="530" customWidth="1"/>
    <col min="15620" max="15621" width="11.42578125" style="530" customWidth="1"/>
    <col min="15622" max="15624" width="11.42578125" style="530"/>
    <col min="15625" max="15625" width="15.7109375" style="530" customWidth="1"/>
    <col min="15626" max="15872" width="11.42578125" style="530"/>
    <col min="15873" max="15873" width="2.7109375" style="530" customWidth="1"/>
    <col min="15874" max="15874" width="17.28515625" style="530" customWidth="1"/>
    <col min="15875" max="15875" width="23.28515625" style="530" customWidth="1"/>
    <col min="15876" max="15877" width="11.42578125" style="530" customWidth="1"/>
    <col min="15878" max="15880" width="11.42578125" style="530"/>
    <col min="15881" max="15881" width="15.7109375" style="530" customWidth="1"/>
    <col min="15882" max="16128" width="11.42578125" style="530"/>
    <col min="16129" max="16129" width="2.7109375" style="530" customWidth="1"/>
    <col min="16130" max="16130" width="17.28515625" style="530" customWidth="1"/>
    <col min="16131" max="16131" width="23.28515625" style="530" customWidth="1"/>
    <col min="16132" max="16133" width="11.42578125" style="530" customWidth="1"/>
    <col min="16134" max="16136" width="11.42578125" style="530"/>
    <col min="16137" max="16137" width="15.7109375" style="530" customWidth="1"/>
    <col min="16138" max="16384" width="11.42578125" style="530"/>
  </cols>
  <sheetData>
    <row r="1" spans="1:11" s="492" customFormat="1" ht="32.25" customHeight="1" x14ac:dyDescent="0.2">
      <c r="A1" s="491"/>
      <c r="B1" s="491"/>
      <c r="C1" s="491"/>
      <c r="D1" s="491"/>
      <c r="E1" s="491"/>
      <c r="F1" s="491"/>
      <c r="G1" s="491"/>
      <c r="I1" s="493"/>
    </row>
    <row r="2" spans="1:11" s="495" customFormat="1" ht="13.15" customHeight="1" x14ac:dyDescent="0.2">
      <c r="A2" s="494"/>
      <c r="G2" s="496" t="s">
        <v>510</v>
      </c>
      <c r="H2" s="497"/>
      <c r="I2" s="497"/>
      <c r="K2" s="493"/>
    </row>
    <row r="3" spans="1:11" s="492" customFormat="1" ht="19.5" customHeight="1" x14ac:dyDescent="0.25">
      <c r="A3" s="498" t="s">
        <v>511</v>
      </c>
      <c r="D3" s="499"/>
    </row>
    <row r="4" spans="1:11" s="495" customFormat="1" ht="19.5" customHeight="1" x14ac:dyDescent="0.2">
      <c r="A4" s="494"/>
      <c r="G4" s="500"/>
      <c r="H4" s="497"/>
      <c r="I4" s="497"/>
    </row>
    <row r="5" spans="1:11" s="495" customFormat="1" ht="13.15" customHeight="1" x14ac:dyDescent="0.2">
      <c r="A5" s="494"/>
      <c r="G5" s="500"/>
      <c r="H5" s="497"/>
      <c r="I5" s="497"/>
    </row>
    <row r="6" spans="1:11" s="495" customFormat="1" ht="13.15" customHeight="1" x14ac:dyDescent="0.2">
      <c r="A6" s="501" t="s">
        <v>512</v>
      </c>
      <c r="B6" s="502"/>
      <c r="C6" s="502"/>
      <c r="D6" s="502"/>
      <c r="E6" s="502"/>
      <c r="F6" s="501"/>
      <c r="G6" s="501"/>
      <c r="H6" s="497"/>
      <c r="I6" s="497"/>
    </row>
    <row r="7" spans="1:11" s="495" customFormat="1" ht="13.15" customHeight="1" x14ac:dyDescent="0.2">
      <c r="A7" s="494"/>
      <c r="G7" s="500"/>
      <c r="H7" s="497"/>
      <c r="I7" s="497"/>
    </row>
    <row r="8" spans="1:11" s="500" customFormat="1" ht="13.15" customHeight="1" x14ac:dyDescent="0.2">
      <c r="B8" s="503" t="s">
        <v>513</v>
      </c>
      <c r="C8" s="504"/>
      <c r="D8" s="504"/>
      <c r="E8" s="505"/>
      <c r="F8" s="506"/>
      <c r="G8" s="506"/>
      <c r="H8" s="497"/>
      <c r="I8" s="497"/>
    </row>
    <row r="9" spans="1:11" s="500" customFormat="1" ht="13.15" customHeight="1" x14ac:dyDescent="0.2">
      <c r="A9" s="507"/>
      <c r="B9" s="508" t="s">
        <v>514</v>
      </c>
      <c r="C9" s="508"/>
      <c r="D9" s="509"/>
      <c r="E9" s="510"/>
      <c r="F9" s="510"/>
      <c r="H9" s="497"/>
      <c r="I9" s="497"/>
    </row>
    <row r="10" spans="1:11" s="500" customFormat="1" ht="13.15" customHeight="1" x14ac:dyDescent="0.2">
      <c r="A10" s="507"/>
      <c r="B10" s="511" t="s">
        <v>515</v>
      </c>
      <c r="C10" s="511"/>
      <c r="D10" s="512"/>
      <c r="E10" s="513"/>
      <c r="G10" s="514"/>
      <c r="H10" s="497"/>
      <c r="I10" s="497"/>
    </row>
    <row r="11" spans="1:11" s="500" customFormat="1" ht="13.15" customHeight="1" x14ac:dyDescent="0.2">
      <c r="A11" s="507"/>
      <c r="B11" s="515" t="s">
        <v>516</v>
      </c>
      <c r="C11" s="508"/>
      <c r="D11" s="512"/>
      <c r="E11" s="513"/>
      <c r="G11" s="514"/>
      <c r="H11" s="516"/>
      <c r="I11" s="516"/>
    </row>
    <row r="12" spans="1:11" s="500" customFormat="1" ht="13.15" customHeight="1" x14ac:dyDescent="0.2">
      <c r="A12" s="507"/>
      <c r="B12" s="517" t="s">
        <v>517</v>
      </c>
      <c r="C12" s="517"/>
      <c r="D12" s="512"/>
      <c r="E12" s="513"/>
      <c r="G12" s="514"/>
      <c r="H12" s="516"/>
      <c r="I12" s="516"/>
    </row>
    <row r="13" spans="1:11" s="500" customFormat="1" ht="13.15" customHeight="1" x14ac:dyDescent="0.2">
      <c r="A13" s="507"/>
      <c r="B13" s="517" t="s">
        <v>518</v>
      </c>
      <c r="C13" s="517"/>
      <c r="D13" s="512"/>
      <c r="E13" s="513"/>
      <c r="G13" s="514"/>
    </row>
    <row r="14" spans="1:11" s="500" customFormat="1" ht="13.15" customHeight="1" x14ac:dyDescent="0.2">
      <c r="A14" s="507"/>
      <c r="B14" s="517" t="s">
        <v>519</v>
      </c>
      <c r="C14" s="517"/>
      <c r="D14" s="512"/>
      <c r="E14" s="513"/>
      <c r="G14" s="514"/>
    </row>
    <row r="15" spans="1:11" s="500" customFormat="1" ht="13.15" customHeight="1" x14ac:dyDescent="0.2">
      <c r="A15" s="507"/>
      <c r="B15" s="517" t="s">
        <v>520</v>
      </c>
      <c r="C15" s="517"/>
      <c r="D15" s="512"/>
      <c r="E15" s="513"/>
      <c r="G15" s="514"/>
    </row>
    <row r="16" spans="1:11" s="500" customFormat="1" ht="13.15" customHeight="1" x14ac:dyDescent="0.2">
      <c r="A16" s="507"/>
      <c r="B16" s="518" t="s">
        <v>521</v>
      </c>
      <c r="C16" s="518"/>
      <c r="D16" s="512"/>
      <c r="E16" s="513"/>
      <c r="G16" s="514"/>
    </row>
    <row r="17" spans="1:7" s="500" customFormat="1" ht="13.15" customHeight="1" x14ac:dyDescent="0.2">
      <c r="A17" s="507"/>
      <c r="B17" s="518"/>
      <c r="C17" s="518"/>
      <c r="D17" s="512"/>
      <c r="E17" s="513"/>
      <c r="G17" s="514"/>
    </row>
    <row r="18" spans="1:7" s="500" customFormat="1" ht="13.15" customHeight="1" x14ac:dyDescent="0.2">
      <c r="B18" s="503" t="s">
        <v>522</v>
      </c>
      <c r="C18" s="519"/>
      <c r="D18" s="512"/>
      <c r="E18" s="513"/>
      <c r="G18" s="514"/>
    </row>
    <row r="19" spans="1:7" s="500" customFormat="1" ht="13.15" customHeight="1" x14ac:dyDescent="0.2">
      <c r="A19" s="507"/>
      <c r="B19" s="515" t="s">
        <v>523</v>
      </c>
      <c r="C19" s="508"/>
      <c r="D19" s="512"/>
      <c r="E19" s="513"/>
      <c r="G19" s="514"/>
    </row>
    <row r="20" spans="1:7" s="500" customFormat="1" ht="13.15" customHeight="1" x14ac:dyDescent="0.2">
      <c r="A20" s="507"/>
      <c r="B20" s="518" t="s">
        <v>524</v>
      </c>
      <c r="C20" s="518"/>
      <c r="D20" s="512"/>
      <c r="E20" s="513"/>
      <c r="G20" s="514"/>
    </row>
    <row r="21" spans="1:7" s="500" customFormat="1" ht="13.15" customHeight="1" x14ac:dyDescent="0.2">
      <c r="A21" s="507"/>
      <c r="B21" s="517" t="s">
        <v>525</v>
      </c>
      <c r="C21" s="517"/>
      <c r="D21" s="512"/>
      <c r="E21" s="513"/>
      <c r="G21" s="514"/>
    </row>
    <row r="22" spans="1:7" s="500" customFormat="1" ht="13.15" customHeight="1" x14ac:dyDescent="0.2">
      <c r="A22" s="507"/>
      <c r="B22" s="517" t="s">
        <v>526</v>
      </c>
      <c r="C22" s="517"/>
      <c r="D22" s="512"/>
      <c r="E22" s="513"/>
      <c r="G22" s="514"/>
    </row>
    <row r="23" spans="1:7" s="500" customFormat="1" ht="13.15" customHeight="1" x14ac:dyDescent="0.2">
      <c r="A23" s="507"/>
      <c r="B23" s="517" t="s">
        <v>527</v>
      </c>
      <c r="C23" s="517"/>
      <c r="D23" s="512"/>
      <c r="E23" s="513"/>
      <c r="G23" s="514"/>
    </row>
    <row r="24" spans="1:7" s="500" customFormat="1" ht="13.15" customHeight="1" x14ac:dyDescent="0.2">
      <c r="A24" s="507"/>
      <c r="B24" s="517" t="s">
        <v>528</v>
      </c>
      <c r="C24" s="517"/>
      <c r="D24" s="512"/>
      <c r="E24" s="513"/>
      <c r="G24" s="514"/>
    </row>
    <row r="25" spans="1:7" s="500" customFormat="1" ht="13.15" customHeight="1" x14ac:dyDescent="0.2">
      <c r="A25" s="507"/>
      <c r="B25" s="517" t="s">
        <v>529</v>
      </c>
      <c r="C25" s="517"/>
      <c r="D25" s="512"/>
      <c r="E25" s="513"/>
      <c r="G25" s="495"/>
    </row>
    <row r="26" spans="1:7" s="500" customFormat="1" ht="13.15" customHeight="1" x14ac:dyDescent="0.2">
      <c r="A26" s="507"/>
      <c r="B26" s="515" t="s">
        <v>530</v>
      </c>
      <c r="C26" s="508"/>
      <c r="D26" s="512"/>
      <c r="E26" s="513"/>
      <c r="G26" s="495"/>
    </row>
    <row r="27" spans="1:7" s="495" customFormat="1" ht="13.15" customHeight="1" x14ac:dyDescent="0.2">
      <c r="A27" s="520" t="s">
        <v>531</v>
      </c>
      <c r="B27" s="515" t="s">
        <v>531</v>
      </c>
      <c r="C27" s="508"/>
      <c r="D27" s="512"/>
      <c r="E27" s="513"/>
      <c r="F27" s="500"/>
    </row>
    <row r="28" spans="1:7" s="495" customFormat="1" ht="13.15" customHeight="1" x14ac:dyDescent="0.2">
      <c r="A28" s="507"/>
      <c r="B28" s="515" t="s">
        <v>532</v>
      </c>
      <c r="C28" s="508"/>
      <c r="D28" s="512"/>
      <c r="E28" s="513"/>
      <c r="F28" s="500"/>
    </row>
    <row r="29" spans="1:7" s="495" customFormat="1" ht="13.15" customHeight="1" x14ac:dyDescent="0.2">
      <c r="A29" s="507"/>
      <c r="B29" s="517" t="s">
        <v>533</v>
      </c>
      <c r="C29" s="521"/>
      <c r="D29" s="512"/>
      <c r="E29" s="513"/>
    </row>
    <row r="30" spans="1:7" s="495" customFormat="1" ht="13.15" customHeight="1" x14ac:dyDescent="0.2">
      <c r="A30" s="507"/>
      <c r="B30" s="517" t="s">
        <v>534</v>
      </c>
      <c r="C30" s="517"/>
      <c r="D30" s="512"/>
      <c r="E30" s="513"/>
    </row>
    <row r="31" spans="1:7" s="495" customFormat="1" ht="13.15" customHeight="1" x14ac:dyDescent="0.2">
      <c r="A31" s="507"/>
      <c r="B31" s="517" t="s">
        <v>535</v>
      </c>
      <c r="C31" s="517"/>
      <c r="D31" s="512"/>
      <c r="E31" s="513"/>
    </row>
    <row r="32" spans="1:7" s="495" customFormat="1" ht="13.15" customHeight="1" x14ac:dyDescent="0.2">
      <c r="A32" s="507"/>
      <c r="B32" s="522" t="s">
        <v>536</v>
      </c>
      <c r="C32" s="522"/>
      <c r="D32" s="512"/>
      <c r="E32" s="513"/>
    </row>
    <row r="33" spans="1:7" s="495" customFormat="1" ht="13.15" customHeight="1" x14ac:dyDescent="0.2">
      <c r="A33" s="507"/>
      <c r="B33" s="517" t="s">
        <v>537</v>
      </c>
      <c r="C33" s="517"/>
      <c r="D33" s="512"/>
      <c r="E33" s="513"/>
    </row>
    <row r="34" spans="1:7" s="495" customFormat="1" ht="13.15" customHeight="1" x14ac:dyDescent="0.2">
      <c r="A34" s="507"/>
      <c r="B34" s="517" t="s">
        <v>538</v>
      </c>
      <c r="C34" s="517"/>
      <c r="D34" s="512"/>
      <c r="E34" s="513"/>
    </row>
    <row r="35" spans="1:7" s="495" customFormat="1" ht="13.15" customHeight="1" x14ac:dyDescent="0.2">
      <c r="A35" s="507"/>
      <c r="B35" s="517" t="s">
        <v>539</v>
      </c>
      <c r="C35" s="517"/>
      <c r="D35" s="512"/>
      <c r="E35" s="513"/>
    </row>
    <row r="36" spans="1:7" s="495" customFormat="1" ht="13.15" customHeight="1" x14ac:dyDescent="0.2">
      <c r="A36" s="507"/>
      <c r="B36" s="522"/>
      <c r="C36" s="523"/>
      <c r="D36" s="512"/>
      <c r="E36" s="513"/>
    </row>
    <row r="37" spans="1:7" s="500" customFormat="1" ht="13.15" customHeight="1" x14ac:dyDescent="0.2">
      <c r="A37" s="524" t="s">
        <v>540</v>
      </c>
      <c r="B37" s="525"/>
      <c r="C37" s="525"/>
      <c r="D37" s="525"/>
      <c r="E37" s="525"/>
      <c r="F37" s="526"/>
      <c r="G37" s="526"/>
    </row>
    <row r="38" spans="1:7" ht="13.15" customHeight="1" x14ac:dyDescent="0.2">
      <c r="A38" s="527"/>
      <c r="B38" s="528"/>
      <c r="C38" s="528"/>
      <c r="D38" s="529"/>
      <c r="E38" s="529"/>
      <c r="F38" s="529"/>
      <c r="G38" s="529"/>
    </row>
    <row r="39" spans="1:7" ht="13.15" customHeight="1" x14ac:dyDescent="0.2">
      <c r="A39" s="531" t="s">
        <v>541</v>
      </c>
      <c r="B39" s="531"/>
      <c r="C39" s="531"/>
      <c r="D39" s="531"/>
      <c r="E39" s="531"/>
      <c r="F39" s="531"/>
      <c r="G39" s="531"/>
    </row>
    <row r="40" spans="1:7" ht="13.15" customHeight="1" x14ac:dyDescent="0.2">
      <c r="A40" s="507"/>
      <c r="B40" s="532"/>
      <c r="C40" s="532"/>
      <c r="D40" s="512"/>
      <c r="E40" s="513"/>
      <c r="F40" s="495"/>
      <c r="G40" s="495"/>
    </row>
    <row r="41" spans="1:7" ht="13.15" customHeight="1" x14ac:dyDescent="0.2">
      <c r="A41" s="533" t="s">
        <v>542</v>
      </c>
      <c r="B41" s="533"/>
      <c r="C41" s="533"/>
      <c r="D41" s="533"/>
      <c r="E41" s="533"/>
      <c r="F41" s="534"/>
      <c r="G41" s="534"/>
    </row>
    <row r="42" spans="1:7" ht="13.15" customHeight="1" x14ac:dyDescent="0.2">
      <c r="A42" s="534"/>
      <c r="B42" s="534"/>
      <c r="C42" s="534"/>
      <c r="D42" s="534"/>
      <c r="E42" s="534"/>
      <c r="F42" s="534"/>
      <c r="G42" s="534"/>
    </row>
    <row r="43" spans="1:7" ht="13.15" customHeight="1" x14ac:dyDescent="0.2">
      <c r="A43" s="535"/>
      <c r="B43" s="535"/>
      <c r="C43" s="535"/>
      <c r="D43" s="535"/>
      <c r="E43" s="535"/>
    </row>
    <row r="44" spans="1:7" ht="13.15" customHeight="1" x14ac:dyDescent="0.2">
      <c r="A44" s="536" t="s">
        <v>543</v>
      </c>
      <c r="B44" s="536"/>
      <c r="C44" s="536"/>
      <c r="D44" s="536"/>
      <c r="E44" s="536"/>
      <c r="F44" s="536"/>
      <c r="G44" s="536"/>
    </row>
    <row r="45" spans="1:7" ht="13.15" customHeight="1" x14ac:dyDescent="0.2">
      <c r="A45" s="531" t="s">
        <v>544</v>
      </c>
      <c r="B45" s="531"/>
      <c r="C45" s="537" t="s">
        <v>545</v>
      </c>
      <c r="D45" s="537"/>
      <c r="E45" s="537"/>
      <c r="F45" s="537"/>
      <c r="G45" s="53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3DA3C6C8-CA84-400C-8084-B6C2A8E22C46}"/>
    <hyperlink ref="A41:G42" r:id="rId2" display="Das Glossar enthält Erläuterungen zu allen statistisch relevanten Begriffen, die in den verschiedenen Produkten der Statistik der BA Verwendung finden." xr:uid="{EAFDFBE7-1F31-48A2-9A02-E57F60C8273F}"/>
    <hyperlink ref="A45:B45" r:id="rId3" display="Abkürzungsverzeichnis" xr:uid="{29F312F0-17CE-46AD-B479-19CA413CD860}"/>
    <hyperlink ref="C45" r:id="rId4" xr:uid="{E45AFB26-2B98-4452-A1FB-9395B0AA3038}"/>
    <hyperlink ref="A39:G39" r:id="rId5" display="Die Qualitätsberichte der Statistik erläutern die Entstehung und Aussagekraft der jeweiligen Fachstatistik." xr:uid="{029ACB3E-0159-4D52-BBBD-5843DD1C9164}"/>
    <hyperlink ref="B9:D9" r:id="rId6" display="Arbeitsuche, Arbeitslosigkeit und Unterbeschäftigung" xr:uid="{8D6878DD-A803-41EA-BB7A-9079ED4DA05B}"/>
    <hyperlink ref="B10:C10" r:id="rId7" display="Ausbildungsmarkt" xr:uid="{69FFAECF-23C0-4F6D-9D08-E2D784E04F39}"/>
    <hyperlink ref="B11:C11" r:id="rId8" display="Beschäftigung" xr:uid="{4DD582CA-06F0-4B16-9F48-F29863E1FC2C}"/>
    <hyperlink ref="B12:C12" r:id="rId9" display="Einnahmen/Ausgaben" xr:uid="{B0E0BDD7-7EC1-486E-A372-8E4672043DE1}"/>
    <hyperlink ref="B13:C13" r:id="rId10" display="Förderung und berufliche Rehabilitation" xr:uid="{DCA2C017-53E6-415E-B276-7BCB3DDED55C}"/>
    <hyperlink ref="B14:C14" r:id="rId11" display="Gemeldete Arbeitsstellen" xr:uid="{285AC077-D72E-4DE0-8D5C-489655C39D76}"/>
    <hyperlink ref="B15:C15" r:id="rId12" display="Grundsicherung für Arbeitsuchende (SGB II)" xr:uid="{5D4DC15E-4CE0-4E49-BD62-BECB13B8E3DD}"/>
    <hyperlink ref="B16:C16" r:id="rId13" display="Leistungen SGB III" xr:uid="{7AA482B7-605F-4343-938A-9D5323346B8A}"/>
    <hyperlink ref="B19:C19" r:id="rId14" display="Berufe" xr:uid="{70C56682-5868-4454-B3EF-575B760882C4}"/>
    <hyperlink ref="B20:C20" r:id="rId15" display="Bildung" xr:uid="{972DD64F-F3FE-441A-9441-6102AE558A00}"/>
    <hyperlink ref="B21:C21" r:id="rId16" display="Demografie" xr:uid="{7D761175-C9EE-4540-83DA-D985B8B2224B}"/>
    <hyperlink ref="B22:C22" r:id="rId17" display="Eingliederungsbilanzen" xr:uid="{F0833C20-5A2B-4474-B61F-C1C789C5B61C}"/>
    <hyperlink ref="B23:C23" r:id="rId18" display="Entgelt" xr:uid="{FB26290B-016F-492D-B8AD-1D2E4414EBF2}"/>
    <hyperlink ref="B24:C24" r:id="rId19" display="Fachkräftebedarf" xr:uid="{9CBB78CB-104E-47A7-83C6-ADC1202FB6D2}"/>
    <hyperlink ref="B25:C25" r:id="rId20" display="Familien und Kinder" xr:uid="{627583F5-6A71-4782-8773-556AA2921371}"/>
    <hyperlink ref="B26:C26" r:id="rId21" display="Frauen und Männer" xr:uid="{41487AD2-2388-4A5E-8375-8A511EC098F2}"/>
    <hyperlink ref="B28:C28" r:id="rId22" display="Langzeitarbeitslosigkeit" xr:uid="{3AD2EDED-82B2-4A3D-BB4A-85337FA4D1AE}"/>
    <hyperlink ref="B29:C29" r:id="rId23" display="Menschen mit Behinderungen" xr:uid="{566B9AEC-36A1-4623-89C9-5F5BBDB49F31}"/>
    <hyperlink ref="B30:C30" r:id="rId24" display="Migration" xr:uid="{83BFCD75-BC3F-43C9-97E1-87F97689D836}"/>
    <hyperlink ref="B31:C31" r:id="rId25" display="Regionale Mobilität" xr:uid="{67DC4198-E9CD-4A23-8D54-066755BAB58F}"/>
    <hyperlink ref="B34:C34" r:id="rId26" display="Wirtschaftszweige" xr:uid="{D965417C-90ED-4579-BC6D-A43C8C3B53ED}"/>
    <hyperlink ref="B35:C35" r:id="rId27" display="Zeitarbeit" xr:uid="{32517F62-2B2A-4DC5-B9FC-FAEB51333B2B}"/>
    <hyperlink ref="A27" r:id="rId28" tooltip="Jüngere" display="https://statistik.arbeitsagentur.de/DE/Navigation/Statistiken/Themen-im-Fokus/Juengere/Juengere-Nav.html?mtm_campaign=Bericht" xr:uid="{FFD2D051-9A79-4C90-B72D-336673909484}"/>
    <hyperlink ref="B27:C27" r:id="rId29" display="Jüngere" xr:uid="{86EC1DA3-DB69-44CF-B0A5-4316F03FE63D}"/>
    <hyperlink ref="B33:C33" r:id="rId30" display="Ukraine-Krieg" xr:uid="{0BB26B12-C9AE-4574-B914-AAD33FE5ED8B}"/>
    <hyperlink ref="A37:E37" r:id="rId31" display="Die Methodischen Hinweise der Statistik bieten ergänzende Informationen." xr:uid="{C91E330C-8562-4CBA-B9E3-FA264F5F19EA}"/>
    <hyperlink ref="B32" r:id="rId32" xr:uid="{85A31B1A-69ED-4647-A9E3-58B6E32A831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DC7A-43F8-4746-A14C-FBA794A33298}">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5" customWidth="1"/>
    <col min="2" max="4" width="15.140625" style="15" customWidth="1"/>
    <col min="5" max="5" width="6.42578125" style="15" customWidth="1"/>
    <col min="6" max="6" width="20.7109375" style="15" customWidth="1"/>
    <col min="7" max="7" width="13.28515625" style="16" customWidth="1"/>
    <col min="8" max="16384" width="11.140625" style="15"/>
  </cols>
  <sheetData>
    <row r="1" spans="1:7" s="14" customFormat="1" ht="33.75" customHeight="1" x14ac:dyDescent="0.2">
      <c r="A1" s="11"/>
      <c r="B1" s="12"/>
      <c r="C1" s="12"/>
      <c r="D1" s="12"/>
      <c r="E1" s="12"/>
      <c r="F1" s="12"/>
      <c r="G1" s="13" t="s">
        <v>38</v>
      </c>
    </row>
    <row r="2" spans="1:7" ht="12.75" customHeight="1" x14ac:dyDescent="0.2"/>
    <row r="3" spans="1:7" ht="12.75" x14ac:dyDescent="0.2"/>
    <row r="4" spans="1:7" ht="15.75" x14ac:dyDescent="0.25">
      <c r="A4" s="17" t="s">
        <v>39</v>
      </c>
      <c r="C4" s="17"/>
      <c r="D4" s="17"/>
      <c r="E4" s="17"/>
      <c r="F4" s="17"/>
    </row>
    <row r="5" spans="1:7" ht="12.75" x14ac:dyDescent="0.2"/>
    <row r="6" spans="1:7" ht="12.75" x14ac:dyDescent="0.2"/>
    <row r="7" spans="1:7" ht="15" x14ac:dyDescent="0.25">
      <c r="A7" s="18" t="s">
        <v>5</v>
      </c>
      <c r="C7" s="19"/>
      <c r="D7" s="19"/>
      <c r="E7" s="19"/>
      <c r="F7" s="19"/>
    </row>
    <row r="8" spans="1:7" ht="15" customHeight="1" x14ac:dyDescent="0.2">
      <c r="A8" s="16" t="s">
        <v>7</v>
      </c>
      <c r="C8" s="20"/>
      <c r="D8" s="20"/>
      <c r="E8" s="20"/>
      <c r="F8" s="20"/>
    </row>
    <row r="9" spans="1:7" ht="15" customHeight="1" x14ac:dyDescent="0.2">
      <c r="A9" s="20" t="s">
        <v>40</v>
      </c>
      <c r="C9" s="20"/>
      <c r="D9" s="20"/>
      <c r="E9" s="20"/>
      <c r="F9" s="20"/>
    </row>
    <row r="10" spans="1:7" ht="15" customHeight="1" x14ac:dyDescent="0.2"/>
    <row r="11" spans="1:7" ht="15" customHeight="1" x14ac:dyDescent="0.2">
      <c r="A11" s="18"/>
    </row>
    <row r="12" spans="1:7" s="16" customFormat="1" ht="15" customHeight="1" x14ac:dyDescent="0.2">
      <c r="A12" s="18" t="s">
        <v>41</v>
      </c>
      <c r="B12" s="18"/>
      <c r="C12" s="18"/>
      <c r="D12" s="18"/>
      <c r="E12" s="18"/>
    </row>
    <row r="13" spans="1:7" s="16" customFormat="1" ht="15" customHeight="1" x14ac:dyDescent="0.2">
      <c r="A13" s="16" t="s">
        <v>42</v>
      </c>
      <c r="F13" s="21"/>
    </row>
    <row r="14" spans="1:7" s="16" customFormat="1" ht="15" customHeight="1" x14ac:dyDescent="0.2">
      <c r="B14" s="16" t="s">
        <v>43</v>
      </c>
      <c r="F14" s="21"/>
      <c r="G14" s="22" t="s">
        <v>44</v>
      </c>
    </row>
    <row r="15" spans="1:7" s="16" customFormat="1" ht="15" customHeight="1" x14ac:dyDescent="0.2">
      <c r="A15" s="16" t="s">
        <v>45</v>
      </c>
      <c r="F15" s="21"/>
    </row>
    <row r="16" spans="1:7" s="16" customFormat="1" ht="15" customHeight="1" x14ac:dyDescent="0.2">
      <c r="B16" s="16" t="s">
        <v>46</v>
      </c>
      <c r="F16" s="21"/>
    </row>
    <row r="17" spans="1:7" s="16" customFormat="1" ht="15" customHeight="1" x14ac:dyDescent="0.2">
      <c r="B17" s="16" t="s">
        <v>47</v>
      </c>
      <c r="F17" s="21"/>
      <c r="G17" s="22" t="s">
        <v>48</v>
      </c>
    </row>
    <row r="18" spans="1:7" s="16" customFormat="1" ht="15" customHeight="1" x14ac:dyDescent="0.2">
      <c r="F18" s="21"/>
    </row>
    <row r="19" spans="1:7" s="16" customFormat="1" ht="15" customHeight="1" x14ac:dyDescent="0.2">
      <c r="A19" s="18" t="s">
        <v>49</v>
      </c>
      <c r="F19" s="21"/>
    </row>
    <row r="20" spans="1:7" s="16" customFormat="1" ht="15" customHeight="1" x14ac:dyDescent="0.2">
      <c r="B20" s="16" t="s">
        <v>50</v>
      </c>
      <c r="F20" s="21"/>
      <c r="G20" s="22" t="s">
        <v>51</v>
      </c>
    </row>
    <row r="21" spans="1:7" s="16" customFormat="1" ht="15" customHeight="1" x14ac:dyDescent="0.2">
      <c r="B21" s="16" t="s">
        <v>43</v>
      </c>
      <c r="F21" s="21"/>
      <c r="G21" s="22" t="s">
        <v>52</v>
      </c>
    </row>
    <row r="22" spans="1:7" s="16" customFormat="1" ht="15" customHeight="1" x14ac:dyDescent="0.2">
      <c r="B22" s="16" t="s">
        <v>53</v>
      </c>
      <c r="F22" s="21"/>
      <c r="G22" s="22" t="s">
        <v>54</v>
      </c>
    </row>
    <row r="23" spans="1:7" s="16" customFormat="1" ht="15" customHeight="1" x14ac:dyDescent="0.2">
      <c r="B23" s="16" t="s">
        <v>55</v>
      </c>
      <c r="F23" s="21"/>
      <c r="G23" s="22" t="s">
        <v>56</v>
      </c>
    </row>
    <row r="24" spans="1:7" s="16" customFormat="1" ht="15" customHeight="1" x14ac:dyDescent="0.2">
      <c r="F24" s="21"/>
    </row>
    <row r="25" spans="1:7" s="16" customFormat="1" ht="15" customHeight="1" x14ac:dyDescent="0.2">
      <c r="A25" s="18" t="s">
        <v>57</v>
      </c>
      <c r="F25" s="21"/>
    </row>
    <row r="26" spans="1:7" s="16" customFormat="1" ht="15" customHeight="1" x14ac:dyDescent="0.2">
      <c r="B26" s="16" t="s">
        <v>50</v>
      </c>
      <c r="F26" s="21"/>
      <c r="G26" s="22" t="s">
        <v>58</v>
      </c>
    </row>
    <row r="27" spans="1:7" s="16" customFormat="1" ht="15" customHeight="1" x14ac:dyDescent="0.2">
      <c r="B27" s="16" t="s">
        <v>43</v>
      </c>
      <c r="F27" s="21"/>
      <c r="G27" s="22" t="s">
        <v>59</v>
      </c>
    </row>
    <row r="28" spans="1:7" s="16" customFormat="1" ht="15" customHeight="1" x14ac:dyDescent="0.2">
      <c r="B28" s="16" t="s">
        <v>53</v>
      </c>
      <c r="F28" s="21"/>
      <c r="G28" s="22" t="s">
        <v>60</v>
      </c>
    </row>
    <row r="29" spans="1:7" s="16" customFormat="1" ht="15" customHeight="1" x14ac:dyDescent="0.2">
      <c r="A29" s="16" t="s">
        <v>61</v>
      </c>
      <c r="B29" s="16" t="s">
        <v>55</v>
      </c>
      <c r="F29" s="21"/>
      <c r="G29" s="22" t="s">
        <v>62</v>
      </c>
    </row>
    <row r="30" spans="1:7" s="16" customFormat="1" ht="15" customHeight="1" x14ac:dyDescent="0.2">
      <c r="F30" s="21"/>
    </row>
    <row r="31" spans="1:7" s="16" customFormat="1" ht="15" customHeight="1" x14ac:dyDescent="0.2">
      <c r="A31" s="18" t="s">
        <v>63</v>
      </c>
      <c r="F31" s="21"/>
    </row>
    <row r="32" spans="1:7" s="16" customFormat="1" ht="15" customHeight="1" x14ac:dyDescent="0.2">
      <c r="B32" s="16" t="s">
        <v>64</v>
      </c>
      <c r="F32" s="21"/>
      <c r="G32" s="22" t="s">
        <v>65</v>
      </c>
    </row>
    <row r="33" spans="1:7" s="16" customFormat="1" ht="15" customHeight="1" x14ac:dyDescent="0.2">
      <c r="B33" s="16" t="s">
        <v>53</v>
      </c>
      <c r="F33" s="21"/>
      <c r="G33" s="22" t="s">
        <v>66</v>
      </c>
    </row>
    <row r="34" spans="1:7" s="16" customFormat="1" ht="15" customHeight="1" x14ac:dyDescent="0.2">
      <c r="B34" s="16" t="s">
        <v>55</v>
      </c>
      <c r="F34" s="21"/>
      <c r="G34" s="22" t="s">
        <v>67</v>
      </c>
    </row>
    <row r="35" spans="1:7" s="16" customFormat="1" ht="15" customHeight="1" x14ac:dyDescent="0.2">
      <c r="F35" s="21"/>
    </row>
    <row r="36" spans="1:7" s="16" customFormat="1" ht="15" customHeight="1" x14ac:dyDescent="0.2">
      <c r="A36" s="18" t="s">
        <v>68</v>
      </c>
      <c r="F36" s="21"/>
    </row>
    <row r="37" spans="1:7" s="16" customFormat="1" ht="15" customHeight="1" x14ac:dyDescent="0.2">
      <c r="B37" s="16" t="s">
        <v>53</v>
      </c>
      <c r="F37" s="21"/>
      <c r="G37" s="22" t="s">
        <v>69</v>
      </c>
    </row>
    <row r="38" spans="1:7" s="16" customFormat="1" ht="15" customHeight="1" x14ac:dyDescent="0.2">
      <c r="B38" s="16" t="s">
        <v>55</v>
      </c>
      <c r="F38" s="21"/>
      <c r="G38" s="22" t="s">
        <v>70</v>
      </c>
    </row>
    <row r="39" spans="1:7" s="16" customFormat="1" ht="15" customHeight="1" x14ac:dyDescent="0.2">
      <c r="F39" s="21"/>
    </row>
    <row r="40" spans="1:7" s="16" customFormat="1" ht="15" customHeight="1" x14ac:dyDescent="0.2">
      <c r="A40" s="18" t="s">
        <v>71</v>
      </c>
      <c r="F40" s="21"/>
    </row>
    <row r="41" spans="1:7" s="16" customFormat="1" ht="32.25" customHeight="1" x14ac:dyDescent="0.2">
      <c r="B41" s="23" t="s">
        <v>72</v>
      </c>
      <c r="C41" s="23"/>
      <c r="D41" s="23"/>
      <c r="E41" s="23"/>
      <c r="F41" s="23"/>
      <c r="G41" s="22" t="s">
        <v>73</v>
      </c>
    </row>
    <row r="42" spans="1:7" s="16" customFormat="1" ht="15" customHeight="1" x14ac:dyDescent="0.2">
      <c r="F42" s="21"/>
    </row>
    <row r="43" spans="1:7" s="16" customFormat="1" ht="15" customHeight="1" x14ac:dyDescent="0.2">
      <c r="A43" s="18" t="s">
        <v>74</v>
      </c>
      <c r="F43" s="21"/>
      <c r="G43" s="22"/>
    </row>
    <row r="44" spans="1:7" s="16" customFormat="1" ht="12.75" x14ac:dyDescent="0.2">
      <c r="A44" s="20"/>
      <c r="B44" s="20"/>
      <c r="C44" s="20"/>
      <c r="D44" s="20"/>
      <c r="E44" s="20"/>
      <c r="F44" s="20"/>
    </row>
    <row r="45" spans="1:7" s="16" customFormat="1" ht="12.75" x14ac:dyDescent="0.2">
      <c r="B45" s="20" t="s">
        <v>75</v>
      </c>
      <c r="C45" s="20"/>
      <c r="D45" s="20"/>
      <c r="E45" s="20"/>
      <c r="F45" s="24"/>
      <c r="G45" s="21" t="s">
        <v>76</v>
      </c>
    </row>
    <row r="46" spans="1:7" s="16" customFormat="1" ht="12.75" x14ac:dyDescent="0.2">
      <c r="B46" s="20" t="s">
        <v>77</v>
      </c>
      <c r="C46" s="20"/>
      <c r="D46" s="20"/>
      <c r="E46" s="20"/>
      <c r="F46" s="24"/>
      <c r="G46" s="21" t="s">
        <v>78</v>
      </c>
    </row>
    <row r="47" spans="1:7" s="16" customFormat="1" ht="12.75" x14ac:dyDescent="0.2">
      <c r="B47" s="20" t="s">
        <v>79</v>
      </c>
      <c r="C47" s="20"/>
      <c r="D47" s="20"/>
      <c r="E47" s="20"/>
      <c r="F47" s="24"/>
      <c r="G47" s="21" t="s">
        <v>80</v>
      </c>
    </row>
    <row r="48" spans="1:7" s="16" customFormat="1" ht="12.75" x14ac:dyDescent="0.2">
      <c r="B48" s="20" t="s">
        <v>81</v>
      </c>
      <c r="C48" s="20"/>
      <c r="D48" s="20"/>
      <c r="E48" s="20"/>
      <c r="F48" s="24"/>
      <c r="G48" s="21" t="s">
        <v>82</v>
      </c>
    </row>
    <row r="49" spans="1:7" s="16" customFormat="1" ht="12.75" x14ac:dyDescent="0.2">
      <c r="B49" s="20"/>
      <c r="C49" s="20"/>
      <c r="D49" s="20"/>
      <c r="E49" s="20"/>
      <c r="F49" s="20"/>
      <c r="G49" s="22"/>
    </row>
    <row r="50" spans="1:7" s="16" customFormat="1" ht="12.75" x14ac:dyDescent="0.2">
      <c r="B50" s="20"/>
      <c r="D50" s="25"/>
      <c r="E50" s="25"/>
      <c r="F50" s="25"/>
    </row>
    <row r="51" spans="1:7" s="16" customFormat="1" ht="12.75" x14ac:dyDescent="0.2">
      <c r="B51" s="20"/>
      <c r="C51" s="26"/>
      <c r="D51" s="26"/>
      <c r="E51" s="26"/>
      <c r="F51" s="26"/>
    </row>
    <row r="52" spans="1:7" s="16" customFormat="1" ht="12.75" x14ac:dyDescent="0.2">
      <c r="B52" s="20"/>
      <c r="C52" s="20"/>
      <c r="D52" s="20"/>
      <c r="E52" s="20"/>
      <c r="F52" s="20"/>
    </row>
    <row r="53" spans="1:7" s="16" customFormat="1" ht="12.75" x14ac:dyDescent="0.2">
      <c r="B53" s="20"/>
      <c r="C53" s="20"/>
      <c r="D53" s="20"/>
      <c r="E53" s="20"/>
      <c r="F53" s="20"/>
    </row>
    <row r="54" spans="1:7" s="16" customFormat="1" ht="12.75" x14ac:dyDescent="0.2">
      <c r="B54" s="8"/>
      <c r="D54" s="27"/>
      <c r="E54" s="27"/>
      <c r="F54" s="27"/>
    </row>
    <row r="55" spans="1:7" ht="12.75" x14ac:dyDescent="0.2">
      <c r="A55" s="16"/>
      <c r="B55" s="28"/>
      <c r="C55" s="29"/>
      <c r="D55" s="29"/>
      <c r="E55" s="29"/>
      <c r="F55" s="29"/>
    </row>
    <row r="56" spans="1:7" ht="12.75" x14ac:dyDescent="0.2">
      <c r="A56" s="16"/>
      <c r="B56" s="30"/>
    </row>
    <row r="57" spans="1:7" ht="12.75" x14ac:dyDescent="0.2">
      <c r="A57" s="16"/>
    </row>
    <row r="58" spans="1:7" ht="12.75" x14ac:dyDescent="0.2">
      <c r="A58" s="16"/>
    </row>
    <row r="59" spans="1:7" ht="12.75" x14ac:dyDescent="0.2">
      <c r="A59" s="16"/>
      <c r="E59" s="31"/>
    </row>
    <row r="60" spans="1:7" ht="12.75" x14ac:dyDescent="0.2">
      <c r="B60" s="30"/>
    </row>
    <row r="61" spans="1:7" ht="12.75" x14ac:dyDescent="0.2">
      <c r="B61" s="32"/>
    </row>
    <row r="62" spans="1:7" ht="12.75" x14ac:dyDescent="0.2"/>
  </sheetData>
  <mergeCells count="1">
    <mergeCell ref="B41:F41"/>
  </mergeCells>
  <hyperlinks>
    <hyperlink ref="G14" location="'Tabelle 1'!A1" display="'Tabelle 1'!A1" xr:uid="{CCCBEAB0-4974-45D3-96B0-4D8A1F1E6711}"/>
    <hyperlink ref="G17" location="'Diagramm'!A1" display="'Diagramm'!A1" xr:uid="{27AC6895-3819-4941-8E01-A157D8FAB7F8}"/>
    <hyperlink ref="G20" location="'Tabelle 2.1'!A1" display="'Tabelle 2.1'!A1" xr:uid="{F663D299-5057-4AE7-9ED4-655B20F5C717}"/>
    <hyperlink ref="G21" location="'Tabelle 2.2'!A1" display="'Tabelle 2.2'!A1" xr:uid="{F46442A9-3D89-47BF-9BE6-A9BD19BA628C}"/>
    <hyperlink ref="G22" location="'Tabelle 2.3'!A1" display="'Tabelle 2.3'!A1" xr:uid="{7499B0D9-DE83-493B-AA7F-5A92AF1CE3CE}"/>
    <hyperlink ref="G23" location="'Tabelle 2.4'!A1" display="'Tabelle 2.4'!A1" xr:uid="{E09F46C3-2D85-4FA4-AAA2-426289748319}"/>
    <hyperlink ref="G26" location="'Tabelle 3.1'!A1" display="'Tabelle 3.1'!A1" xr:uid="{2B16851D-9E78-437A-BD24-8537577BDC37}"/>
    <hyperlink ref="G27" location="'Tabelle 3.2'!A1" display="'Tabelle 3.2'!A1" xr:uid="{48595619-45DA-48C0-AF02-BA1F507E6CB1}"/>
    <hyperlink ref="G28" location="'Tabelle 3.3'!A1" display="'Tabelle 3.3'!A1" xr:uid="{F0BE9EB6-F447-4682-8F9B-301A279F8A1F}"/>
    <hyperlink ref="G29" location="'Tabelle 3.4'!A1" display="'Tabelle 3.4'!A1" xr:uid="{F73C9832-2EF5-457C-BBB6-98A06C7E2076}"/>
    <hyperlink ref="G32" location="'Tabelle 4.1'!A1" display="'Tabelle 4.1'!A1" xr:uid="{8EBA9370-6DC7-4B15-A3FA-8EDDFF484F59}"/>
    <hyperlink ref="G33" location="'Tabelle 4.2'!A1" display="'Tabelle 4.2'!A1" xr:uid="{C592865C-A328-48AF-975B-87AFE6DF954F}"/>
    <hyperlink ref="G34" location="'Tabelle 4.3'!A1" display="'Tabelle 4.3'!A1" xr:uid="{614A8C80-B6BF-449A-A71A-7486509430ED}"/>
    <hyperlink ref="G37" location="'Tabelle 5.1'!A1" display="'Tabelle 5.1'!A1" xr:uid="{80103322-D516-4CAB-8DC2-61F48068C972}"/>
    <hyperlink ref="G38" location="'Tabelle 5.2'!A1" display="'Tabelle 5.2'!A1" xr:uid="{EB25B7C4-D65B-44F2-8E55-58D3E131A678}"/>
    <hyperlink ref="G41" location="'Tabelle 6'!A1" display="'Tabelle 6'!A1" xr:uid="{64179239-C71C-4A5F-9E8F-523C432EA533}"/>
    <hyperlink ref="G45" location="'Hinweis - Berufsaggregate'!A1" display="Hinw Berufsagg" xr:uid="{F9E8A441-DB99-455F-AAB8-3927AFBBC9E5}"/>
    <hyperlink ref="G46" location="Hinweis_Befristung!A1" display="Hinw Befristung" xr:uid="{D0A2FD1B-1041-4CA9-B1A7-DB2D1497E423}"/>
    <hyperlink ref="G47" location="Hinweis_beg_been_BV!A1" display="Hinw beg_been_BV" xr:uid="{BDCFD997-CC13-49A4-9115-B0857E8F7E74}"/>
    <hyperlink ref="G48" location="Hinweise_SvB_GB!A1" display="Hinw SvB GB" xr:uid="{0FC62C71-6853-468D-98D0-83EAC8472C3D}"/>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852A9-2BD9-4A01-89D4-28937C211784}">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4" customWidth="1"/>
    <col min="2" max="2" width="18.85546875" style="54" bestFit="1"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83</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43"/>
      <c r="F5" s="43"/>
      <c r="G5" s="43"/>
      <c r="H5" s="43"/>
      <c r="I5" s="43"/>
      <c r="J5" s="43"/>
    </row>
    <row r="6" spans="1:15" s="40" customFormat="1" ht="11.25" customHeight="1" x14ac:dyDescent="0.2">
      <c r="A6" s="44"/>
      <c r="B6" s="45"/>
      <c r="C6" s="45"/>
      <c r="D6" s="45"/>
      <c r="E6" s="45"/>
      <c r="F6" s="45"/>
      <c r="G6" s="45"/>
      <c r="H6" s="45"/>
      <c r="I6" s="45"/>
      <c r="J6" s="45"/>
    </row>
    <row r="7" spans="1:15" customFormat="1" ht="12" customHeight="1" x14ac:dyDescent="0.2">
      <c r="A7" s="46" t="s">
        <v>85</v>
      </c>
      <c r="B7" s="47"/>
      <c r="C7" s="48" t="s">
        <v>86</v>
      </c>
      <c r="D7" s="49" t="s">
        <v>87</v>
      </c>
      <c r="E7" s="50"/>
      <c r="F7" s="50"/>
      <c r="G7" s="50"/>
      <c r="H7" s="51"/>
      <c r="I7" s="52" t="s">
        <v>88</v>
      </c>
      <c r="J7" s="53"/>
      <c r="K7" s="54"/>
      <c r="L7" s="54"/>
      <c r="M7" s="54"/>
      <c r="N7" s="54"/>
      <c r="O7" s="54"/>
    </row>
    <row r="8" spans="1:15" ht="34.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8" customHeight="1" x14ac:dyDescent="0.2">
      <c r="A11" s="69" t="s">
        <v>49</v>
      </c>
      <c r="B11" s="70"/>
      <c r="C11" s="71"/>
      <c r="D11" s="72"/>
      <c r="E11" s="73"/>
      <c r="F11" s="73"/>
      <c r="G11" s="73"/>
      <c r="H11" s="74"/>
      <c r="I11" s="75"/>
      <c r="J11" s="76"/>
    </row>
    <row r="12" spans="1:15" ht="13.5" customHeight="1" x14ac:dyDescent="0.2">
      <c r="A12" s="77" t="s">
        <v>96</v>
      </c>
      <c r="B12" s="78"/>
      <c r="C12" s="79">
        <v>100</v>
      </c>
      <c r="D12" s="80">
        <v>24517</v>
      </c>
      <c r="E12" s="80">
        <v>24936</v>
      </c>
      <c r="F12" s="80">
        <v>24740</v>
      </c>
      <c r="G12" s="80">
        <v>24929</v>
      </c>
      <c r="H12" s="80">
        <v>25118</v>
      </c>
      <c r="I12" s="81">
        <v>-601</v>
      </c>
      <c r="J12" s="82">
        <v>-2.3927064256708337</v>
      </c>
      <c r="N12" s="83"/>
    </row>
    <row r="13" spans="1:15" ht="13.5" customHeight="1" x14ac:dyDescent="0.2">
      <c r="A13" s="84" t="s">
        <v>97</v>
      </c>
      <c r="B13" s="85" t="s">
        <v>98</v>
      </c>
      <c r="C13" s="79">
        <v>51.682506016233631</v>
      </c>
      <c r="D13" s="80">
        <v>12671</v>
      </c>
      <c r="E13" s="80">
        <v>12947</v>
      </c>
      <c r="F13" s="80">
        <v>12817</v>
      </c>
      <c r="G13" s="80">
        <v>12904</v>
      </c>
      <c r="H13" s="80">
        <v>12969</v>
      </c>
      <c r="I13" s="81">
        <v>-298</v>
      </c>
      <c r="J13" s="82">
        <v>-2.2977870306114583</v>
      </c>
    </row>
    <row r="14" spans="1:15" ht="13.5" customHeight="1" x14ac:dyDescent="0.2">
      <c r="A14" s="86"/>
      <c r="B14" s="85" t="s">
        <v>99</v>
      </c>
      <c r="C14" s="79">
        <v>48.317493983766369</v>
      </c>
      <c r="D14" s="80">
        <v>11846</v>
      </c>
      <c r="E14" s="80">
        <v>11989</v>
      </c>
      <c r="F14" s="80">
        <v>11923</v>
      </c>
      <c r="G14" s="80">
        <v>12025</v>
      </c>
      <c r="H14" s="80">
        <v>12149</v>
      </c>
      <c r="I14" s="81">
        <v>-303</v>
      </c>
      <c r="J14" s="82">
        <v>-2.4940324306527288</v>
      </c>
    </row>
    <row r="15" spans="1:15" ht="13.5" customHeight="1" x14ac:dyDescent="0.2">
      <c r="A15" s="84" t="s">
        <v>97</v>
      </c>
      <c r="B15" s="87" t="s">
        <v>100</v>
      </c>
      <c r="C15" s="79">
        <v>10.519231553615858</v>
      </c>
      <c r="D15" s="80">
        <v>2579</v>
      </c>
      <c r="E15" s="80">
        <v>2663</v>
      </c>
      <c r="F15" s="80">
        <v>2389</v>
      </c>
      <c r="G15" s="80">
        <v>2482</v>
      </c>
      <c r="H15" s="80">
        <v>2572</v>
      </c>
      <c r="I15" s="81">
        <v>7</v>
      </c>
      <c r="J15" s="82">
        <v>0.27216174183514774</v>
      </c>
    </row>
    <row r="16" spans="1:15" ht="13.5" customHeight="1" x14ac:dyDescent="0.2">
      <c r="A16" s="84"/>
      <c r="B16" s="87" t="s">
        <v>101</v>
      </c>
      <c r="C16" s="79">
        <v>59.986947832116492</v>
      </c>
      <c r="D16" s="80">
        <v>14707</v>
      </c>
      <c r="E16" s="80">
        <v>15003</v>
      </c>
      <c r="F16" s="80">
        <v>15046</v>
      </c>
      <c r="G16" s="80">
        <v>15073</v>
      </c>
      <c r="H16" s="80">
        <v>15073</v>
      </c>
      <c r="I16" s="81">
        <v>-366</v>
      </c>
      <c r="J16" s="82">
        <v>-2.4281828434949912</v>
      </c>
    </row>
    <row r="17" spans="1:10" ht="13.5" customHeight="1" x14ac:dyDescent="0.2">
      <c r="A17" s="84"/>
      <c r="B17" s="87" t="s">
        <v>102</v>
      </c>
      <c r="C17" s="79">
        <v>27.197454827262714</v>
      </c>
      <c r="D17" s="80">
        <v>6668</v>
      </c>
      <c r="E17" s="80">
        <v>6729</v>
      </c>
      <c r="F17" s="80">
        <v>6790</v>
      </c>
      <c r="G17" s="80">
        <v>6848</v>
      </c>
      <c r="H17" s="80">
        <v>6950</v>
      </c>
      <c r="I17" s="81">
        <v>-282</v>
      </c>
      <c r="J17" s="82">
        <v>-4.057553956834532</v>
      </c>
    </row>
    <row r="18" spans="1:10" ht="13.5" customHeight="1" x14ac:dyDescent="0.2">
      <c r="A18" s="86"/>
      <c r="B18" s="87" t="s">
        <v>103</v>
      </c>
      <c r="C18" s="79">
        <v>2.2963657870049352</v>
      </c>
      <c r="D18" s="80">
        <v>563</v>
      </c>
      <c r="E18" s="80">
        <v>541</v>
      </c>
      <c r="F18" s="80">
        <v>515</v>
      </c>
      <c r="G18" s="80">
        <v>526</v>
      </c>
      <c r="H18" s="80">
        <v>523</v>
      </c>
      <c r="I18" s="81">
        <v>40</v>
      </c>
      <c r="J18" s="82">
        <v>7.6481835564053533</v>
      </c>
    </row>
    <row r="19" spans="1:10" ht="13.5" customHeight="1" x14ac:dyDescent="0.2">
      <c r="A19" s="86"/>
      <c r="B19" s="87" t="s">
        <v>104</v>
      </c>
      <c r="C19" s="79">
        <v>0.95036097401802833</v>
      </c>
      <c r="D19" s="80">
        <v>233</v>
      </c>
      <c r="E19" s="80">
        <v>217</v>
      </c>
      <c r="F19" s="80">
        <v>208</v>
      </c>
      <c r="G19" s="80">
        <v>227</v>
      </c>
      <c r="H19" s="80">
        <v>193</v>
      </c>
      <c r="I19" s="81">
        <v>40</v>
      </c>
      <c r="J19" s="82">
        <v>20.725388601036268</v>
      </c>
    </row>
    <row r="20" spans="1:10" ht="13.5" customHeight="1" x14ac:dyDescent="0.2">
      <c r="A20" s="84" t="s">
        <v>105</v>
      </c>
      <c r="B20" s="88" t="s">
        <v>106</v>
      </c>
      <c r="C20" s="79">
        <v>65.819635355059759</v>
      </c>
      <c r="D20" s="80">
        <v>16137</v>
      </c>
      <c r="E20" s="80">
        <v>16502</v>
      </c>
      <c r="F20" s="80">
        <v>16382</v>
      </c>
      <c r="G20" s="80">
        <v>16559</v>
      </c>
      <c r="H20" s="80">
        <v>16712</v>
      </c>
      <c r="I20" s="81">
        <v>-575</v>
      </c>
      <c r="J20" s="82">
        <v>-3.4406414552417424</v>
      </c>
    </row>
    <row r="21" spans="1:10" ht="13.5" customHeight="1" x14ac:dyDescent="0.2">
      <c r="A21" s="86"/>
      <c r="B21" s="88" t="s">
        <v>107</v>
      </c>
      <c r="C21" s="79">
        <v>34.180364644940248</v>
      </c>
      <c r="D21" s="80">
        <v>8380</v>
      </c>
      <c r="E21" s="80">
        <v>8434</v>
      </c>
      <c r="F21" s="80">
        <v>8358</v>
      </c>
      <c r="G21" s="80">
        <v>8370</v>
      </c>
      <c r="H21" s="80">
        <v>8406</v>
      </c>
      <c r="I21" s="81">
        <v>-26</v>
      </c>
      <c r="J21" s="82">
        <v>-0.30930287889602665</v>
      </c>
    </row>
    <row r="22" spans="1:10" ht="13.5" customHeight="1" x14ac:dyDescent="0.2">
      <c r="A22" s="84" t="s">
        <v>105</v>
      </c>
      <c r="B22" s="88" t="s">
        <v>108</v>
      </c>
      <c r="C22" s="79">
        <v>93.930741934168125</v>
      </c>
      <c r="D22" s="80">
        <v>23029</v>
      </c>
      <c r="E22" s="80">
        <v>23388</v>
      </c>
      <c r="F22" s="80">
        <v>23224</v>
      </c>
      <c r="G22" s="80">
        <v>23424</v>
      </c>
      <c r="H22" s="80">
        <v>23670</v>
      </c>
      <c r="I22" s="81">
        <v>-641</v>
      </c>
      <c r="J22" s="82">
        <v>-2.708069286016054</v>
      </c>
    </row>
    <row r="23" spans="1:10" ht="13.5" customHeight="1" x14ac:dyDescent="0.2">
      <c r="A23" s="89"/>
      <c r="B23" s="90" t="s">
        <v>109</v>
      </c>
      <c r="C23" s="91">
        <v>6.069258065831872</v>
      </c>
      <c r="D23" s="80">
        <v>1488</v>
      </c>
      <c r="E23" s="80">
        <v>1548</v>
      </c>
      <c r="F23" s="80">
        <v>1516</v>
      </c>
      <c r="G23" s="80">
        <v>1505</v>
      </c>
      <c r="H23" s="80">
        <v>1448</v>
      </c>
      <c r="I23" s="81">
        <v>40</v>
      </c>
      <c r="J23" s="82">
        <v>2.7624309392265194</v>
      </c>
    </row>
    <row r="24" spans="1:10" ht="18" customHeight="1" x14ac:dyDescent="0.2">
      <c r="A24" s="92" t="s">
        <v>110</v>
      </c>
      <c r="B24" s="70"/>
      <c r="C24" s="93"/>
      <c r="D24" s="94"/>
      <c r="E24" s="95"/>
      <c r="F24" s="95"/>
      <c r="G24" s="95"/>
      <c r="H24" s="96"/>
      <c r="I24" s="97"/>
      <c r="J24" s="98"/>
    </row>
    <row r="25" spans="1:10" ht="15.75" customHeight="1" x14ac:dyDescent="0.2">
      <c r="A25" s="77" t="s">
        <v>111</v>
      </c>
      <c r="B25" s="78"/>
      <c r="C25" s="99"/>
      <c r="D25" s="100"/>
      <c r="E25" s="101"/>
      <c r="F25" s="101"/>
      <c r="G25" s="101"/>
      <c r="H25" s="102"/>
      <c r="I25" s="103"/>
      <c r="J25" s="104"/>
    </row>
    <row r="26" spans="1:10" ht="13.5" customHeight="1" x14ac:dyDescent="0.2">
      <c r="A26" s="77" t="s">
        <v>96</v>
      </c>
      <c r="B26" s="78"/>
      <c r="C26" s="79">
        <v>100</v>
      </c>
      <c r="D26" s="105">
        <v>4460</v>
      </c>
      <c r="E26" s="80">
        <v>4519</v>
      </c>
      <c r="F26" s="80">
        <v>4477</v>
      </c>
      <c r="G26" s="80">
        <v>4345</v>
      </c>
      <c r="H26" s="106">
        <v>4349</v>
      </c>
      <c r="I26" s="81">
        <v>111</v>
      </c>
      <c r="J26" s="82">
        <v>2.552310876063463</v>
      </c>
    </row>
    <row r="27" spans="1:10" ht="13.5" customHeight="1" x14ac:dyDescent="0.2">
      <c r="A27" s="84" t="s">
        <v>97</v>
      </c>
      <c r="B27" s="85" t="s">
        <v>98</v>
      </c>
      <c r="C27" s="79">
        <v>47.55605381165919</v>
      </c>
      <c r="D27" s="81">
        <v>2121</v>
      </c>
      <c r="E27" s="80">
        <v>2172</v>
      </c>
      <c r="F27" s="80">
        <v>2148</v>
      </c>
      <c r="G27" s="80">
        <v>2075</v>
      </c>
      <c r="H27" s="106">
        <v>2092</v>
      </c>
      <c r="I27" s="81">
        <v>29</v>
      </c>
      <c r="J27" s="82">
        <v>1.3862332695984703</v>
      </c>
    </row>
    <row r="28" spans="1:10" ht="13.5" customHeight="1" x14ac:dyDescent="0.2">
      <c r="A28" s="86"/>
      <c r="B28" s="85" t="s">
        <v>99</v>
      </c>
      <c r="C28" s="79">
        <v>52.44394618834081</v>
      </c>
      <c r="D28" s="81">
        <v>2339</v>
      </c>
      <c r="E28" s="80">
        <v>2347</v>
      </c>
      <c r="F28" s="80">
        <v>2329</v>
      </c>
      <c r="G28" s="80">
        <v>2270</v>
      </c>
      <c r="H28" s="106">
        <v>2257</v>
      </c>
      <c r="I28" s="81">
        <v>82</v>
      </c>
      <c r="J28" s="82">
        <v>3.6331413380593709</v>
      </c>
    </row>
    <row r="29" spans="1:10" ht="13.5" customHeight="1" x14ac:dyDescent="0.2">
      <c r="A29" s="84" t="s">
        <v>97</v>
      </c>
      <c r="B29" s="87" t="s">
        <v>100</v>
      </c>
      <c r="C29" s="79">
        <v>15</v>
      </c>
      <c r="D29" s="81">
        <v>669</v>
      </c>
      <c r="E29" s="80">
        <v>684</v>
      </c>
      <c r="F29" s="80">
        <v>651</v>
      </c>
      <c r="G29" s="80">
        <v>599</v>
      </c>
      <c r="H29" s="106">
        <v>618</v>
      </c>
      <c r="I29" s="81">
        <v>51</v>
      </c>
      <c r="J29" s="82">
        <v>8.2524271844660202</v>
      </c>
    </row>
    <row r="30" spans="1:10" ht="13.5" customHeight="1" x14ac:dyDescent="0.2">
      <c r="A30" s="84"/>
      <c r="B30" s="87" t="s">
        <v>101</v>
      </c>
      <c r="C30" s="79">
        <v>36.72645739910314</v>
      </c>
      <c r="D30" s="81">
        <v>1638</v>
      </c>
      <c r="E30" s="80">
        <v>1652</v>
      </c>
      <c r="F30" s="80">
        <v>1670</v>
      </c>
      <c r="G30" s="80">
        <v>1607</v>
      </c>
      <c r="H30" s="106">
        <v>1589</v>
      </c>
      <c r="I30" s="81">
        <v>49</v>
      </c>
      <c r="J30" s="82">
        <v>3.0837004405286343</v>
      </c>
    </row>
    <row r="31" spans="1:10" ht="13.5" customHeight="1" x14ac:dyDescent="0.2">
      <c r="A31" s="84"/>
      <c r="B31" s="87" t="s">
        <v>102</v>
      </c>
      <c r="C31" s="79">
        <v>19.551569506726459</v>
      </c>
      <c r="D31" s="81">
        <v>872</v>
      </c>
      <c r="E31" s="80">
        <v>889</v>
      </c>
      <c r="F31" s="80">
        <v>888</v>
      </c>
      <c r="G31" s="80">
        <v>918</v>
      </c>
      <c r="H31" s="106">
        <v>916</v>
      </c>
      <c r="I31" s="81">
        <v>-44</v>
      </c>
      <c r="J31" s="82">
        <v>-4.8034934497816595</v>
      </c>
    </row>
    <row r="32" spans="1:10" ht="13.5" customHeight="1" x14ac:dyDescent="0.2">
      <c r="A32" s="86"/>
      <c r="B32" s="87" t="s">
        <v>103</v>
      </c>
      <c r="C32" s="79">
        <v>28.721973094170405</v>
      </c>
      <c r="D32" s="81">
        <v>1281</v>
      </c>
      <c r="E32" s="80">
        <v>1294</v>
      </c>
      <c r="F32" s="80">
        <v>1268</v>
      </c>
      <c r="G32" s="80">
        <v>1221</v>
      </c>
      <c r="H32" s="106">
        <v>1226</v>
      </c>
      <c r="I32" s="81">
        <v>55</v>
      </c>
      <c r="J32" s="82">
        <v>4.4861337683523654</v>
      </c>
    </row>
    <row r="33" spans="1:10" ht="13.5" customHeight="1" x14ac:dyDescent="0.2">
      <c r="A33" s="86"/>
      <c r="B33" s="87" t="s">
        <v>104</v>
      </c>
      <c r="C33" s="79">
        <v>4.4843049327354256</v>
      </c>
      <c r="D33" s="81">
        <v>200</v>
      </c>
      <c r="E33" s="80">
        <v>209</v>
      </c>
      <c r="F33" s="80">
        <v>202</v>
      </c>
      <c r="G33" s="80">
        <v>190</v>
      </c>
      <c r="H33" s="106">
        <v>174</v>
      </c>
      <c r="I33" s="81">
        <v>26</v>
      </c>
      <c r="J33" s="82">
        <v>14.942528735632184</v>
      </c>
    </row>
    <row r="34" spans="1:10" ht="13.5" customHeight="1" x14ac:dyDescent="0.2">
      <c r="A34" s="84" t="s">
        <v>105</v>
      </c>
      <c r="B34" s="88" t="s">
        <v>108</v>
      </c>
      <c r="C34" s="79">
        <v>95.08968609865471</v>
      </c>
      <c r="D34" s="81">
        <v>4241</v>
      </c>
      <c r="E34" s="80">
        <v>4292</v>
      </c>
      <c r="F34" s="80">
        <v>4248</v>
      </c>
      <c r="G34" s="80">
        <v>4127</v>
      </c>
      <c r="H34" s="106">
        <v>4137</v>
      </c>
      <c r="I34" s="81">
        <v>104</v>
      </c>
      <c r="J34" s="82">
        <v>2.5138989605994682</v>
      </c>
    </row>
    <row r="35" spans="1:10" ht="13.5" customHeight="1" x14ac:dyDescent="0.2">
      <c r="A35" s="84"/>
      <c r="B35" s="85" t="s">
        <v>109</v>
      </c>
      <c r="C35" s="79">
        <v>4.9103139013452912</v>
      </c>
      <c r="D35" s="81">
        <v>219</v>
      </c>
      <c r="E35" s="80">
        <v>227</v>
      </c>
      <c r="F35" s="80">
        <v>229</v>
      </c>
      <c r="G35" s="80">
        <v>218</v>
      </c>
      <c r="H35" s="106">
        <v>212</v>
      </c>
      <c r="I35" s="81">
        <v>7</v>
      </c>
      <c r="J35" s="82">
        <v>3.3018867924528301</v>
      </c>
    </row>
    <row r="36" spans="1:10" ht="18" customHeight="1" x14ac:dyDescent="0.2">
      <c r="A36" s="77" t="s">
        <v>112</v>
      </c>
      <c r="B36" s="78"/>
      <c r="C36" s="107"/>
      <c r="D36" s="100"/>
      <c r="E36" s="101"/>
      <c r="F36" s="101"/>
      <c r="G36" s="101"/>
      <c r="H36" s="102"/>
      <c r="I36" s="103"/>
      <c r="J36" s="104"/>
    </row>
    <row r="37" spans="1:10" ht="13.5" customHeight="1" x14ac:dyDescent="0.2">
      <c r="A37" s="77" t="s">
        <v>96</v>
      </c>
      <c r="B37" s="78"/>
      <c r="C37" s="79">
        <v>100</v>
      </c>
      <c r="D37" s="105">
        <v>2791</v>
      </c>
      <c r="E37" s="80">
        <v>2838</v>
      </c>
      <c r="F37" s="80">
        <v>2820</v>
      </c>
      <c r="G37" s="80">
        <v>2740</v>
      </c>
      <c r="H37" s="106">
        <v>2734</v>
      </c>
      <c r="I37" s="81">
        <v>57</v>
      </c>
      <c r="J37" s="82">
        <v>2.0848573518653986</v>
      </c>
    </row>
    <row r="38" spans="1:10" ht="13.5" customHeight="1" x14ac:dyDescent="0.2">
      <c r="A38" s="84" t="s">
        <v>97</v>
      </c>
      <c r="B38" s="85" t="s">
        <v>98</v>
      </c>
      <c r="C38" s="79">
        <v>48.226442135435327</v>
      </c>
      <c r="D38" s="81">
        <v>1346</v>
      </c>
      <c r="E38" s="80">
        <v>1392</v>
      </c>
      <c r="F38" s="80">
        <v>1370</v>
      </c>
      <c r="G38" s="80">
        <v>1335</v>
      </c>
      <c r="H38" s="106">
        <v>1346</v>
      </c>
      <c r="I38" s="81">
        <v>0</v>
      </c>
      <c r="J38" s="82">
        <v>0</v>
      </c>
    </row>
    <row r="39" spans="1:10" ht="13.5" customHeight="1" x14ac:dyDescent="0.2">
      <c r="A39" s="86"/>
      <c r="B39" s="85" t="s">
        <v>99</v>
      </c>
      <c r="C39" s="79">
        <v>51.773557864564673</v>
      </c>
      <c r="D39" s="81">
        <v>1445</v>
      </c>
      <c r="E39" s="80">
        <v>1446</v>
      </c>
      <c r="F39" s="80">
        <v>1450</v>
      </c>
      <c r="G39" s="80">
        <v>1405</v>
      </c>
      <c r="H39" s="106">
        <v>1388</v>
      </c>
      <c r="I39" s="81">
        <v>57</v>
      </c>
      <c r="J39" s="82">
        <v>4.1066282420749278</v>
      </c>
    </row>
    <row r="40" spans="1:10" ht="13.5" customHeight="1" x14ac:dyDescent="0.2">
      <c r="A40" s="84" t="s">
        <v>97</v>
      </c>
      <c r="B40" s="87" t="s">
        <v>100</v>
      </c>
      <c r="C40" s="79">
        <v>17.699749193837334</v>
      </c>
      <c r="D40" s="81">
        <v>494</v>
      </c>
      <c r="E40" s="80">
        <v>513</v>
      </c>
      <c r="F40" s="80">
        <v>507</v>
      </c>
      <c r="G40" s="80">
        <v>452</v>
      </c>
      <c r="H40" s="106">
        <v>448</v>
      </c>
      <c r="I40" s="81">
        <v>46</v>
      </c>
      <c r="J40" s="82">
        <v>10.267857142857142</v>
      </c>
    </row>
    <row r="41" spans="1:10" ht="13.5" customHeight="1" x14ac:dyDescent="0.2">
      <c r="A41" s="84"/>
      <c r="B41" s="87" t="s">
        <v>101</v>
      </c>
      <c r="C41" s="79">
        <v>19.706198495163022</v>
      </c>
      <c r="D41" s="81">
        <v>550</v>
      </c>
      <c r="E41" s="80">
        <v>543</v>
      </c>
      <c r="F41" s="80">
        <v>563</v>
      </c>
      <c r="G41" s="80">
        <v>553</v>
      </c>
      <c r="H41" s="106">
        <v>555</v>
      </c>
      <c r="I41" s="81">
        <v>-5</v>
      </c>
      <c r="J41" s="82">
        <v>-0.90090090090090091</v>
      </c>
    </row>
    <row r="42" spans="1:10" ht="13.5" customHeight="1" x14ac:dyDescent="0.2">
      <c r="A42" s="84"/>
      <c r="B42" s="87" t="s">
        <v>102</v>
      </c>
      <c r="C42" s="79">
        <v>18.380508778215692</v>
      </c>
      <c r="D42" s="81">
        <v>513</v>
      </c>
      <c r="E42" s="80">
        <v>533</v>
      </c>
      <c r="F42" s="80">
        <v>529</v>
      </c>
      <c r="G42" s="80">
        <v>557</v>
      </c>
      <c r="H42" s="106">
        <v>546</v>
      </c>
      <c r="I42" s="81">
        <v>-33</v>
      </c>
      <c r="J42" s="82">
        <v>-6.0439560439560438</v>
      </c>
    </row>
    <row r="43" spans="1:10" ht="13.5" customHeight="1" x14ac:dyDescent="0.2">
      <c r="A43" s="86"/>
      <c r="B43" s="87" t="s">
        <v>103</v>
      </c>
      <c r="C43" s="79">
        <v>44.213543532783952</v>
      </c>
      <c r="D43" s="81">
        <v>1234</v>
      </c>
      <c r="E43" s="80">
        <v>1249</v>
      </c>
      <c r="F43" s="80">
        <v>1221</v>
      </c>
      <c r="G43" s="80">
        <v>1178</v>
      </c>
      <c r="H43" s="106">
        <v>1185</v>
      </c>
      <c r="I43" s="81">
        <v>49</v>
      </c>
      <c r="J43" s="82">
        <v>4.1350210970464136</v>
      </c>
    </row>
    <row r="44" spans="1:10" ht="13.5" customHeight="1" x14ac:dyDescent="0.2">
      <c r="A44" s="86"/>
      <c r="B44" s="87" t="s">
        <v>104</v>
      </c>
      <c r="C44" s="79">
        <v>6.6642780365460412</v>
      </c>
      <c r="D44" s="81">
        <v>186</v>
      </c>
      <c r="E44" s="80">
        <v>196</v>
      </c>
      <c r="F44" s="80">
        <v>183</v>
      </c>
      <c r="G44" s="80">
        <v>171</v>
      </c>
      <c r="H44" s="106">
        <v>159</v>
      </c>
      <c r="I44" s="81">
        <v>27</v>
      </c>
      <c r="J44" s="82">
        <v>16.981132075471699</v>
      </c>
    </row>
    <row r="45" spans="1:10" ht="13.5" customHeight="1" x14ac:dyDescent="0.2">
      <c r="A45" s="84" t="s">
        <v>105</v>
      </c>
      <c r="B45" s="88" t="s">
        <v>108</v>
      </c>
      <c r="C45" s="79">
        <v>95.270512361160868</v>
      </c>
      <c r="D45" s="81">
        <v>2659</v>
      </c>
      <c r="E45" s="80">
        <v>2700</v>
      </c>
      <c r="F45" s="80">
        <v>2685</v>
      </c>
      <c r="G45" s="80">
        <v>2608</v>
      </c>
      <c r="H45" s="106">
        <v>2604</v>
      </c>
      <c r="I45" s="81">
        <v>55</v>
      </c>
      <c r="J45" s="82">
        <v>2.1121351766513059</v>
      </c>
    </row>
    <row r="46" spans="1:10" ht="13.5" customHeight="1" x14ac:dyDescent="0.2">
      <c r="A46" s="84"/>
      <c r="B46" s="85" t="s">
        <v>109</v>
      </c>
      <c r="C46" s="79">
        <v>4.7294876388391254</v>
      </c>
      <c r="D46" s="81">
        <v>132</v>
      </c>
      <c r="E46" s="80">
        <v>138</v>
      </c>
      <c r="F46" s="80">
        <v>135</v>
      </c>
      <c r="G46" s="80">
        <v>132</v>
      </c>
      <c r="H46" s="106">
        <v>130</v>
      </c>
      <c r="I46" s="81">
        <v>2</v>
      </c>
      <c r="J46" s="82">
        <v>1.5384615384615385</v>
      </c>
    </row>
    <row r="47" spans="1:10" ht="18" customHeight="1" x14ac:dyDescent="0.2">
      <c r="A47" s="77" t="s">
        <v>113</v>
      </c>
      <c r="B47" s="78"/>
      <c r="C47" s="107"/>
      <c r="D47" s="100"/>
      <c r="E47" s="101"/>
      <c r="F47" s="101"/>
      <c r="G47" s="101"/>
      <c r="H47" s="102"/>
      <c r="I47" s="103"/>
      <c r="J47" s="104"/>
    </row>
    <row r="48" spans="1:10" ht="13.5" customHeight="1" x14ac:dyDescent="0.2">
      <c r="A48" s="77" t="s">
        <v>96</v>
      </c>
      <c r="B48" s="78"/>
      <c r="C48" s="79">
        <v>100</v>
      </c>
      <c r="D48" s="105">
        <v>1669</v>
      </c>
      <c r="E48" s="80">
        <v>1681</v>
      </c>
      <c r="F48" s="80">
        <v>1657</v>
      </c>
      <c r="G48" s="80">
        <v>1605</v>
      </c>
      <c r="H48" s="106">
        <v>1615</v>
      </c>
      <c r="I48" s="81">
        <v>54</v>
      </c>
      <c r="J48" s="82">
        <v>3.3436532507739938</v>
      </c>
    </row>
    <row r="49" spans="1:12" ht="13.5" customHeight="1" x14ac:dyDescent="0.2">
      <c r="A49" s="84" t="s">
        <v>97</v>
      </c>
      <c r="B49" s="85" t="s">
        <v>98</v>
      </c>
      <c r="C49" s="79">
        <v>46.434991012582387</v>
      </c>
      <c r="D49" s="81">
        <v>775</v>
      </c>
      <c r="E49" s="80">
        <v>780</v>
      </c>
      <c r="F49" s="80">
        <v>778</v>
      </c>
      <c r="G49" s="80">
        <v>740</v>
      </c>
      <c r="H49" s="106">
        <v>746</v>
      </c>
      <c r="I49" s="81">
        <v>29</v>
      </c>
      <c r="J49" s="82">
        <v>3.8873994638069704</v>
      </c>
    </row>
    <row r="50" spans="1:12" ht="13.5" customHeight="1" x14ac:dyDescent="0.2">
      <c r="A50" s="86"/>
      <c r="B50" s="85" t="s">
        <v>99</v>
      </c>
      <c r="C50" s="79">
        <v>53.565008987417613</v>
      </c>
      <c r="D50" s="81">
        <v>894</v>
      </c>
      <c r="E50" s="80">
        <v>901</v>
      </c>
      <c r="F50" s="80">
        <v>879</v>
      </c>
      <c r="G50" s="80">
        <v>865</v>
      </c>
      <c r="H50" s="106">
        <v>869</v>
      </c>
      <c r="I50" s="81">
        <v>25</v>
      </c>
      <c r="J50" s="82">
        <v>2.8768699654775602</v>
      </c>
    </row>
    <row r="51" spans="1:12" ht="13.5" customHeight="1" x14ac:dyDescent="0.2">
      <c r="A51" s="84" t="s">
        <v>97</v>
      </c>
      <c r="B51" s="87" t="s">
        <v>100</v>
      </c>
      <c r="C51" s="79">
        <v>10.485320551228281</v>
      </c>
      <c r="D51" s="81">
        <v>175</v>
      </c>
      <c r="E51" s="80">
        <v>171</v>
      </c>
      <c r="F51" s="80">
        <v>144</v>
      </c>
      <c r="G51" s="80">
        <v>147</v>
      </c>
      <c r="H51" s="106">
        <v>170</v>
      </c>
      <c r="I51" s="81">
        <v>5</v>
      </c>
      <c r="J51" s="82">
        <v>2.9411764705882355</v>
      </c>
    </row>
    <row r="52" spans="1:12" ht="13.5" customHeight="1" x14ac:dyDescent="0.2">
      <c r="A52" s="84"/>
      <c r="B52" s="87" t="s">
        <v>101</v>
      </c>
      <c r="C52" s="79">
        <v>65.188735769922104</v>
      </c>
      <c r="D52" s="81">
        <v>1088</v>
      </c>
      <c r="E52" s="80">
        <v>1109</v>
      </c>
      <c r="F52" s="80">
        <v>1107</v>
      </c>
      <c r="G52" s="80">
        <v>1054</v>
      </c>
      <c r="H52" s="106">
        <v>1034</v>
      </c>
      <c r="I52" s="81">
        <v>54</v>
      </c>
      <c r="J52" s="82">
        <v>5.2224371373307541</v>
      </c>
    </row>
    <row r="53" spans="1:12" ht="13.5" customHeight="1" x14ac:dyDescent="0.2">
      <c r="A53" s="84"/>
      <c r="B53" s="87" t="s">
        <v>102</v>
      </c>
      <c r="C53" s="79">
        <v>21.509886159376872</v>
      </c>
      <c r="D53" s="81">
        <v>359</v>
      </c>
      <c r="E53" s="80">
        <v>356</v>
      </c>
      <c r="F53" s="80">
        <v>359</v>
      </c>
      <c r="G53" s="80">
        <v>361</v>
      </c>
      <c r="H53" s="106">
        <v>370</v>
      </c>
      <c r="I53" s="81">
        <v>-11</v>
      </c>
      <c r="J53" s="82">
        <v>-2.9729729729729728</v>
      </c>
    </row>
    <row r="54" spans="1:12" ht="13.5" customHeight="1" x14ac:dyDescent="0.2">
      <c r="A54" s="86"/>
      <c r="B54" s="87" t="s">
        <v>103</v>
      </c>
      <c r="C54" s="79">
        <v>2.816057519472738</v>
      </c>
      <c r="D54" s="81">
        <v>47</v>
      </c>
      <c r="E54" s="80">
        <v>45</v>
      </c>
      <c r="F54" s="80">
        <v>47</v>
      </c>
      <c r="G54" s="80">
        <v>43</v>
      </c>
      <c r="H54" s="106">
        <v>41</v>
      </c>
      <c r="I54" s="81">
        <v>6</v>
      </c>
      <c r="J54" s="82">
        <v>14.634146341463415</v>
      </c>
    </row>
    <row r="55" spans="1:12" ht="13.5" customHeight="1" x14ac:dyDescent="0.2">
      <c r="A55" s="86"/>
      <c r="B55" s="87" t="s">
        <v>104</v>
      </c>
      <c r="C55" s="79">
        <v>0.83882564409826244</v>
      </c>
      <c r="D55" s="81">
        <v>14</v>
      </c>
      <c r="E55" s="80">
        <v>13</v>
      </c>
      <c r="F55" s="80">
        <v>19</v>
      </c>
      <c r="G55" s="80">
        <v>19</v>
      </c>
      <c r="H55" s="106">
        <v>15</v>
      </c>
      <c r="I55" s="81">
        <v>-1</v>
      </c>
      <c r="J55" s="82">
        <v>-6.666666666666667</v>
      </c>
    </row>
    <row r="56" spans="1:12" ht="13.5" customHeight="1" x14ac:dyDescent="0.2">
      <c r="A56" s="84" t="s">
        <v>105</v>
      </c>
      <c r="B56" s="88" t="s">
        <v>108</v>
      </c>
      <c r="C56" s="79">
        <v>94.787297783103654</v>
      </c>
      <c r="D56" s="81">
        <v>1582</v>
      </c>
      <c r="E56" s="80">
        <v>1592</v>
      </c>
      <c r="F56" s="80">
        <v>1563</v>
      </c>
      <c r="G56" s="80">
        <v>1519</v>
      </c>
      <c r="H56" s="106">
        <v>1533</v>
      </c>
      <c r="I56" s="81">
        <v>49</v>
      </c>
      <c r="J56" s="82">
        <v>3.1963470319634704</v>
      </c>
    </row>
    <row r="57" spans="1:12" ht="13.5" customHeight="1" x14ac:dyDescent="0.2">
      <c r="A57" s="108"/>
      <c r="B57" s="90" t="s">
        <v>109</v>
      </c>
      <c r="C57" s="91">
        <v>5.2127022168963455</v>
      </c>
      <c r="D57" s="109">
        <v>87</v>
      </c>
      <c r="E57" s="110">
        <v>89</v>
      </c>
      <c r="F57" s="110">
        <v>94</v>
      </c>
      <c r="G57" s="110">
        <v>86</v>
      </c>
      <c r="H57" s="111">
        <v>82</v>
      </c>
      <c r="I57" s="109">
        <v>5</v>
      </c>
      <c r="J57" s="112">
        <v>6.0975609756097562</v>
      </c>
    </row>
    <row r="58" spans="1:12" s="113" customFormat="1" ht="11.25" customHeight="1" x14ac:dyDescent="0.15">
      <c r="B58" s="114"/>
      <c r="C58" s="114"/>
      <c r="D58" s="114"/>
      <c r="E58" s="114"/>
      <c r="F58" s="114"/>
      <c r="G58" s="114"/>
      <c r="H58" s="114"/>
      <c r="I58" s="114"/>
      <c r="J58" s="115" t="s">
        <v>35</v>
      </c>
      <c r="K58" s="114"/>
      <c r="L58" s="114"/>
    </row>
    <row r="59" spans="1:12" s="113" customFormat="1" ht="12.75" customHeight="1" x14ac:dyDescent="0.15">
      <c r="A59" s="114" t="s">
        <v>114</v>
      </c>
      <c r="D59" s="116"/>
      <c r="K59" s="114"/>
      <c r="L59" s="114"/>
    </row>
    <row r="60" spans="1:12" s="113" customFormat="1" ht="21" customHeight="1" x14ac:dyDescent="0.15">
      <c r="A60" s="117" t="s">
        <v>115</v>
      </c>
      <c r="B60" s="118"/>
      <c r="C60" s="118"/>
      <c r="D60" s="118"/>
      <c r="E60" s="118"/>
      <c r="F60" s="118"/>
      <c r="G60" s="118"/>
      <c r="H60" s="118"/>
      <c r="I60" s="118"/>
      <c r="J60" s="118"/>
      <c r="K60" s="114"/>
      <c r="L60" s="114"/>
    </row>
    <row r="61" spans="1:12" s="87" customFormat="1" ht="12.75" customHeight="1" x14ac:dyDescent="0.2">
      <c r="A61" s="117"/>
      <c r="B61" s="118"/>
      <c r="C61" s="118"/>
      <c r="D61" s="118"/>
      <c r="E61" s="118"/>
      <c r="F61" s="118"/>
      <c r="G61" s="118"/>
      <c r="H61" s="118"/>
      <c r="I61" s="118"/>
      <c r="J61" s="118"/>
      <c r="K61" s="114"/>
      <c r="L61" s="114"/>
    </row>
    <row r="62" spans="1:12" s="87" customFormat="1" ht="12.75" customHeight="1" x14ac:dyDescent="0.2"/>
    <row r="63" spans="1:12" ht="15.95" customHeight="1" x14ac:dyDescent="0.2">
      <c r="B63" s="119"/>
      <c r="C63" s="120"/>
      <c r="D63" s="120"/>
      <c r="E63" s="120"/>
      <c r="F63" s="120"/>
      <c r="G63" s="120"/>
      <c r="H63" s="120"/>
      <c r="I63" s="120"/>
      <c r="J63" s="120"/>
      <c r="K63" s="120"/>
    </row>
    <row r="64" spans="1:12" ht="15.95" customHeight="1" x14ac:dyDescent="0.2">
      <c r="C64" s="54"/>
      <c r="D64" s="54"/>
      <c r="E64" s="54"/>
      <c r="F64" s="54"/>
      <c r="G64" s="54"/>
      <c r="H64" s="54"/>
      <c r="I64" s="54"/>
      <c r="J64" s="54"/>
    </row>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9DBE-F5DD-4FCD-9957-B4A6A5E91D78}">
  <sheetPr codeName="Tabelle5"/>
  <dimension ref="A1:K110"/>
  <sheetViews>
    <sheetView showGridLines="0" zoomScaleNormal="100" workbookViewId="0"/>
  </sheetViews>
  <sheetFormatPr baseColWidth="10" defaultColWidth="8.85546875" defaultRowHeight="15.95" customHeight="1" x14ac:dyDescent="0.2"/>
  <cols>
    <col min="1" max="1" width="10" style="54" customWidth="1"/>
    <col min="2" max="2" width="35.7109375" style="54" customWidth="1"/>
    <col min="3" max="3" width="6.28515625" style="88" customWidth="1"/>
    <col min="4" max="4" width="11.7109375" style="121" customWidth="1"/>
    <col min="5" max="9" width="15" style="121" customWidth="1"/>
    <col min="10" max="10" width="10.7109375" style="186" bestFit="1" customWidth="1"/>
    <col min="11" max="11" width="10" style="149" bestFit="1" customWidth="1"/>
    <col min="12" max="16384" width="8.85546875" style="54"/>
  </cols>
  <sheetData>
    <row r="1" spans="1:11" customFormat="1" ht="36.75" customHeight="1" x14ac:dyDescent="0.2">
      <c r="A1" s="33"/>
      <c r="B1" s="34"/>
      <c r="C1" s="34"/>
      <c r="D1" s="34"/>
      <c r="E1" s="34"/>
      <c r="F1" s="34"/>
      <c r="G1" s="34"/>
      <c r="H1" s="34"/>
      <c r="I1" s="13" t="s">
        <v>38</v>
      </c>
      <c r="J1" s="123"/>
      <c r="K1" s="124"/>
    </row>
    <row r="2" spans="1:11" customFormat="1" ht="6.2" customHeight="1" x14ac:dyDescent="0.2">
      <c r="A2" s="36"/>
      <c r="B2" s="37"/>
      <c r="C2" s="37"/>
      <c r="D2" s="37"/>
      <c r="E2" s="37"/>
      <c r="F2" s="37"/>
      <c r="G2" s="37"/>
      <c r="H2" s="37"/>
      <c r="I2" s="37"/>
      <c r="J2" s="123"/>
      <c r="K2" s="124"/>
    </row>
    <row r="3" spans="1:11" s="40" customFormat="1" ht="15" x14ac:dyDescent="0.2">
      <c r="A3" s="39" t="s">
        <v>116</v>
      </c>
      <c r="B3" s="39"/>
      <c r="C3" s="39"/>
      <c r="D3" s="39"/>
      <c r="E3" s="39"/>
      <c r="F3" s="39"/>
      <c r="G3" s="39"/>
      <c r="H3" s="39"/>
      <c r="I3" s="39"/>
      <c r="J3" s="125"/>
      <c r="K3" s="126"/>
    </row>
    <row r="4" spans="1:11" s="40" customFormat="1" ht="15" x14ac:dyDescent="0.2">
      <c r="A4" s="39" t="s">
        <v>117</v>
      </c>
      <c r="B4" s="39"/>
      <c r="C4" s="39"/>
      <c r="D4" s="39"/>
      <c r="E4" s="39"/>
      <c r="F4" s="39"/>
      <c r="G4" s="39"/>
      <c r="H4" s="39"/>
      <c r="I4" s="39"/>
      <c r="J4" s="125"/>
      <c r="K4" s="126"/>
    </row>
    <row r="5" spans="1:11" s="40" customFormat="1" ht="12" customHeight="1" x14ac:dyDescent="0.2">
      <c r="A5" s="42" t="s">
        <v>118</v>
      </c>
      <c r="B5" s="42"/>
      <c r="C5" s="42"/>
      <c r="D5" s="42"/>
      <c r="E5" s="127"/>
      <c r="F5" s="127"/>
      <c r="G5" s="127"/>
      <c r="H5" s="127"/>
      <c r="I5" s="18"/>
      <c r="J5" s="125"/>
      <c r="K5" s="126"/>
    </row>
    <row r="6" spans="1:11" s="40" customFormat="1" ht="11.25" customHeight="1" x14ac:dyDescent="0.2">
      <c r="A6" s="128" t="s">
        <v>40</v>
      </c>
      <c r="B6" s="128"/>
      <c r="C6" s="129"/>
      <c r="D6" s="130" t="s">
        <v>119</v>
      </c>
      <c r="E6" s="130"/>
      <c r="F6" s="130"/>
      <c r="G6" s="130"/>
      <c r="H6" s="130"/>
      <c r="I6" s="130"/>
      <c r="J6" s="125"/>
      <c r="K6" s="126"/>
    </row>
    <row r="7" spans="1:11" s="40" customFormat="1" ht="24.95" customHeight="1" x14ac:dyDescent="0.2">
      <c r="A7" s="131"/>
      <c r="B7" s="132"/>
      <c r="C7" s="133"/>
      <c r="D7" s="134" t="s">
        <v>49</v>
      </c>
      <c r="E7" s="134"/>
      <c r="F7" s="134"/>
      <c r="G7" s="134" t="s">
        <v>120</v>
      </c>
      <c r="H7" s="134"/>
      <c r="I7" s="134"/>
      <c r="J7" s="125"/>
      <c r="K7" s="126"/>
    </row>
    <row r="8" spans="1:11" s="40" customFormat="1" ht="15" customHeight="1" x14ac:dyDescent="0.2">
      <c r="A8" s="135"/>
      <c r="B8" s="136"/>
      <c r="C8" s="136"/>
      <c r="D8" s="136"/>
      <c r="E8" s="136"/>
      <c r="F8" s="136"/>
      <c r="G8" s="136"/>
      <c r="H8" s="136"/>
      <c r="I8" s="137"/>
    </row>
    <row r="9" spans="1:11" s="141" customFormat="1" ht="24.95" customHeight="1" x14ac:dyDescent="0.2">
      <c r="A9" s="138" t="s">
        <v>7</v>
      </c>
      <c r="B9" s="139"/>
      <c r="C9" s="139"/>
      <c r="D9" s="139"/>
      <c r="E9" s="139"/>
      <c r="F9" s="139"/>
      <c r="G9" s="139"/>
      <c r="H9" s="139"/>
      <c r="I9" s="140"/>
    </row>
    <row r="10" spans="1:11" s="141" customFormat="1" ht="24.95" customHeight="1" x14ac:dyDescent="0.2">
      <c r="A10" s="138" t="s">
        <v>121</v>
      </c>
      <c r="B10" s="139"/>
      <c r="C10" s="139"/>
      <c r="D10" s="139"/>
      <c r="E10" s="139"/>
      <c r="F10" s="139"/>
      <c r="G10" s="139"/>
      <c r="H10" s="139"/>
      <c r="I10" s="140"/>
    </row>
    <row r="11" spans="1:11" s="141" customFormat="1" ht="24.95" customHeight="1" x14ac:dyDescent="0.2">
      <c r="A11" s="138" t="s">
        <v>122</v>
      </c>
      <c r="B11" s="139"/>
      <c r="C11" s="139"/>
      <c r="D11" s="139"/>
      <c r="E11" s="139"/>
      <c r="F11" s="139"/>
      <c r="G11" s="139"/>
      <c r="H11" s="139"/>
      <c r="I11" s="140"/>
    </row>
    <row r="12" spans="1:11" s="141" customFormat="1" ht="24.95" customHeight="1" x14ac:dyDescent="0.2">
      <c r="A12" s="138" t="s">
        <v>123</v>
      </c>
      <c r="B12" s="139"/>
      <c r="C12" s="139"/>
      <c r="D12" s="139"/>
      <c r="E12" s="139"/>
      <c r="F12" s="139"/>
      <c r="G12" s="139"/>
      <c r="H12" s="139"/>
      <c r="I12" s="140"/>
    </row>
    <row r="13" spans="1:11" ht="0.75" customHeight="1" x14ac:dyDescent="0.2">
      <c r="A13" s="89"/>
      <c r="B13" s="90"/>
      <c r="C13" s="142"/>
      <c r="D13" s="143"/>
      <c r="E13" s="143"/>
      <c r="F13" s="143"/>
      <c r="G13" s="143"/>
      <c r="H13" s="143"/>
      <c r="I13" s="144"/>
      <c r="J13" s="145"/>
      <c r="K13" s="54"/>
    </row>
    <row r="14" spans="1:11" ht="9.9499999999999993" customHeight="1" x14ac:dyDescent="0.2">
      <c r="A14" s="86"/>
      <c r="B14" s="85"/>
      <c r="C14" s="122"/>
      <c r="D14" s="146"/>
      <c r="E14" s="146"/>
      <c r="F14" s="146"/>
      <c r="G14" s="146"/>
      <c r="H14" s="146"/>
      <c r="I14" s="147"/>
      <c r="J14" s="148"/>
    </row>
    <row r="15" spans="1:11" s="40" customFormat="1" ht="15" x14ac:dyDescent="0.2">
      <c r="A15" s="150" t="s">
        <v>7</v>
      </c>
      <c r="B15" s="151"/>
      <c r="C15" s="151"/>
      <c r="D15" s="151"/>
      <c r="E15" s="151"/>
      <c r="F15" s="151"/>
      <c r="G15" s="151"/>
      <c r="H15" s="151"/>
      <c r="I15" s="152"/>
      <c r="J15" s="123"/>
      <c r="K15" s="126"/>
    </row>
    <row r="16" spans="1:11" s="158" customFormat="1" ht="24.95" customHeight="1" x14ac:dyDescent="0.2">
      <c r="A16" s="153" t="s">
        <v>96</v>
      </c>
      <c r="B16" s="154"/>
      <c r="C16" s="155"/>
      <c r="D16" s="156"/>
      <c r="E16" s="156"/>
      <c r="F16" s="156"/>
      <c r="G16" s="156"/>
      <c r="H16" s="156"/>
      <c r="I16" s="157"/>
    </row>
    <row r="17" spans="1:9" s="164" customFormat="1" ht="24.95" customHeight="1" x14ac:dyDescent="0.2">
      <c r="A17" s="159" t="s">
        <v>124</v>
      </c>
      <c r="B17" s="160" t="s">
        <v>125</v>
      </c>
      <c r="C17" s="161"/>
      <c r="D17" s="162"/>
      <c r="E17" s="162"/>
      <c r="F17" s="162"/>
      <c r="G17" s="162"/>
      <c r="H17" s="162"/>
      <c r="I17" s="163"/>
    </row>
    <row r="18" spans="1:9" s="164" customFormat="1" ht="24.95" customHeight="1" x14ac:dyDescent="0.2">
      <c r="A18" s="159" t="s">
        <v>126</v>
      </c>
      <c r="B18" s="165" t="s">
        <v>127</v>
      </c>
      <c r="C18" s="161"/>
      <c r="D18" s="162"/>
      <c r="E18" s="162"/>
      <c r="F18" s="162"/>
      <c r="G18" s="162"/>
      <c r="H18" s="162"/>
      <c r="I18" s="163"/>
    </row>
    <row r="19" spans="1:9" s="166" customFormat="1" ht="24.95" customHeight="1" x14ac:dyDescent="0.2">
      <c r="A19" s="159" t="s">
        <v>128</v>
      </c>
      <c r="B19" s="165" t="s">
        <v>129</v>
      </c>
      <c r="C19" s="161"/>
      <c r="D19" s="162"/>
      <c r="E19" s="162"/>
      <c r="F19" s="162"/>
      <c r="G19" s="162"/>
      <c r="H19" s="162"/>
      <c r="I19" s="163"/>
    </row>
    <row r="20" spans="1:9" s="164" customFormat="1" ht="24.95" customHeight="1" x14ac:dyDescent="0.2">
      <c r="A20" s="159" t="s">
        <v>130</v>
      </c>
      <c r="B20" s="167" t="s">
        <v>131</v>
      </c>
      <c r="C20" s="167"/>
      <c r="D20" s="162"/>
      <c r="E20" s="162"/>
      <c r="F20" s="162"/>
      <c r="G20" s="162"/>
      <c r="H20" s="162"/>
      <c r="I20" s="163"/>
    </row>
    <row r="21" spans="1:9" s="166" customFormat="1" ht="24.95" customHeight="1" x14ac:dyDescent="0.2">
      <c r="A21" s="159" t="s">
        <v>132</v>
      </c>
      <c r="B21" s="165" t="s">
        <v>133</v>
      </c>
      <c r="C21" s="161"/>
      <c r="D21" s="162"/>
      <c r="E21" s="162"/>
      <c r="F21" s="162"/>
      <c r="G21" s="162"/>
      <c r="H21" s="162"/>
      <c r="I21" s="163"/>
    </row>
    <row r="22" spans="1:9" s="164" customFormat="1" ht="24.95" customHeight="1" x14ac:dyDescent="0.2">
      <c r="A22" s="159" t="s">
        <v>134</v>
      </c>
      <c r="B22" s="167" t="s">
        <v>135</v>
      </c>
      <c r="C22" s="167"/>
      <c r="D22" s="162"/>
      <c r="E22" s="162"/>
      <c r="F22" s="162"/>
      <c r="G22" s="162"/>
      <c r="H22" s="162"/>
      <c r="I22" s="163"/>
    </row>
    <row r="23" spans="1:9" s="166" customFormat="1" ht="24.95" customHeight="1" x14ac:dyDescent="0.2">
      <c r="A23" s="168" t="s">
        <v>136</v>
      </c>
      <c r="B23" s="169" t="s">
        <v>137</v>
      </c>
      <c r="C23" s="161"/>
      <c r="D23" s="162"/>
      <c r="E23" s="162"/>
      <c r="F23" s="162"/>
      <c r="G23" s="162"/>
      <c r="H23" s="162"/>
      <c r="I23" s="163"/>
    </row>
    <row r="24" spans="1:9" s="164" customFormat="1" ht="24.95" customHeight="1" x14ac:dyDescent="0.2">
      <c r="A24" s="159" t="s">
        <v>138</v>
      </c>
      <c r="B24" s="165" t="s">
        <v>139</v>
      </c>
      <c r="C24" s="161"/>
      <c r="D24" s="162"/>
      <c r="E24" s="162"/>
      <c r="F24" s="162"/>
      <c r="G24" s="162"/>
      <c r="H24" s="162"/>
      <c r="I24" s="163"/>
    </row>
    <row r="25" spans="1:9" s="166" customFormat="1" ht="24.95" customHeight="1" x14ac:dyDescent="0.2">
      <c r="A25" s="159" t="s">
        <v>140</v>
      </c>
      <c r="B25" s="165" t="s">
        <v>141</v>
      </c>
      <c r="C25" s="161"/>
      <c r="D25" s="162"/>
      <c r="E25" s="162"/>
      <c r="F25" s="162"/>
      <c r="G25" s="162"/>
      <c r="H25" s="162"/>
      <c r="I25" s="163"/>
    </row>
    <row r="26" spans="1:9" s="164" customFormat="1" ht="24.95" customHeight="1" x14ac:dyDescent="0.2">
      <c r="A26" s="168" t="s">
        <v>142</v>
      </c>
      <c r="B26" s="169" t="s">
        <v>143</v>
      </c>
      <c r="C26" s="161"/>
      <c r="D26" s="162"/>
      <c r="E26" s="162"/>
      <c r="F26" s="162"/>
      <c r="G26" s="162"/>
      <c r="H26" s="162"/>
      <c r="I26" s="163"/>
    </row>
    <row r="27" spans="1:9" s="164" customFormat="1" ht="24.95" customHeight="1" x14ac:dyDescent="0.2">
      <c r="A27" s="168" t="s">
        <v>144</v>
      </c>
      <c r="B27" s="165" t="s">
        <v>145</v>
      </c>
      <c r="C27" s="161"/>
      <c r="D27" s="162"/>
      <c r="E27" s="162"/>
      <c r="F27" s="162"/>
      <c r="G27" s="162"/>
      <c r="H27" s="162"/>
      <c r="I27" s="163"/>
    </row>
    <row r="28" spans="1:9" s="164" customFormat="1" ht="24.95" customHeight="1" x14ac:dyDescent="0.2">
      <c r="A28" s="159" t="s">
        <v>146</v>
      </c>
      <c r="B28" s="167" t="s">
        <v>147</v>
      </c>
      <c r="C28" s="167"/>
      <c r="D28" s="162"/>
      <c r="E28" s="162"/>
      <c r="F28" s="162"/>
      <c r="G28" s="162"/>
      <c r="H28" s="162"/>
      <c r="I28" s="163"/>
    </row>
    <row r="29" spans="1:9" s="164" customFormat="1" ht="24.95" customHeight="1" x14ac:dyDescent="0.2">
      <c r="A29" s="159" t="s">
        <v>148</v>
      </c>
      <c r="B29" s="167" t="s">
        <v>149</v>
      </c>
      <c r="C29" s="167"/>
      <c r="D29" s="162"/>
      <c r="E29" s="162"/>
      <c r="F29" s="162"/>
      <c r="G29" s="162"/>
      <c r="H29" s="162"/>
      <c r="I29" s="163"/>
    </row>
    <row r="30" spans="1:9" s="164" customFormat="1" ht="24.95" customHeight="1" x14ac:dyDescent="0.2">
      <c r="A30" s="168" t="s">
        <v>150</v>
      </c>
      <c r="B30" s="170" t="s">
        <v>151</v>
      </c>
      <c r="C30" s="170"/>
      <c r="D30" s="162"/>
      <c r="E30" s="162"/>
      <c r="F30" s="162"/>
      <c r="G30" s="162"/>
      <c r="H30" s="162"/>
      <c r="I30" s="163"/>
    </row>
    <row r="31" spans="1:9" s="164" customFormat="1" ht="24.95" customHeight="1" x14ac:dyDescent="0.2">
      <c r="A31" s="159" t="s">
        <v>152</v>
      </c>
      <c r="B31" s="170" t="s">
        <v>153</v>
      </c>
      <c r="C31" s="170"/>
      <c r="D31" s="162"/>
      <c r="E31" s="162"/>
      <c r="F31" s="162"/>
      <c r="G31" s="162"/>
      <c r="H31" s="162"/>
      <c r="I31" s="163"/>
    </row>
    <row r="32" spans="1:9" s="164" customFormat="1" ht="24.95" customHeight="1" x14ac:dyDescent="0.2">
      <c r="A32" s="168">
        <v>782.78300000000002</v>
      </c>
      <c r="B32" s="171" t="s">
        <v>154</v>
      </c>
      <c r="C32" s="161"/>
      <c r="D32" s="162"/>
      <c r="E32" s="162"/>
      <c r="F32" s="162"/>
      <c r="G32" s="162"/>
      <c r="H32" s="162"/>
      <c r="I32" s="163"/>
    </row>
    <row r="33" spans="1:11" s="164" customFormat="1" ht="24.95" customHeight="1" x14ac:dyDescent="0.2">
      <c r="A33" s="159" t="s">
        <v>155</v>
      </c>
      <c r="B33" s="167" t="s">
        <v>156</v>
      </c>
      <c r="C33" s="167"/>
      <c r="D33" s="162"/>
      <c r="E33" s="162"/>
      <c r="F33" s="162"/>
      <c r="G33" s="162"/>
      <c r="H33" s="162"/>
      <c r="I33" s="163"/>
    </row>
    <row r="34" spans="1:11" s="164" customFormat="1" ht="24.95" customHeight="1" x14ac:dyDescent="0.2">
      <c r="A34" s="159" t="s">
        <v>157</v>
      </c>
      <c r="B34" s="165" t="s">
        <v>158</v>
      </c>
      <c r="C34" s="161"/>
      <c r="D34" s="162"/>
      <c r="E34" s="162"/>
      <c r="F34" s="162"/>
      <c r="G34" s="162"/>
      <c r="H34" s="162"/>
      <c r="I34" s="163"/>
    </row>
    <row r="35" spans="1:11" s="164" customFormat="1" ht="24.95" customHeight="1" x14ac:dyDescent="0.2">
      <c r="A35" s="159">
        <v>86</v>
      </c>
      <c r="B35" s="165" t="s">
        <v>159</v>
      </c>
      <c r="C35" s="161"/>
      <c r="D35" s="162"/>
      <c r="E35" s="162"/>
      <c r="F35" s="162"/>
      <c r="G35" s="162"/>
      <c r="H35" s="162"/>
      <c r="I35" s="163"/>
    </row>
    <row r="36" spans="1:11" s="164" customFormat="1" ht="24.95" customHeight="1" x14ac:dyDescent="0.2">
      <c r="A36" s="159">
        <v>87.88</v>
      </c>
      <c r="B36" s="172" t="s">
        <v>160</v>
      </c>
      <c r="C36" s="161"/>
      <c r="D36" s="162"/>
      <c r="E36" s="162"/>
      <c r="F36" s="162"/>
      <c r="G36" s="162"/>
      <c r="H36" s="162"/>
      <c r="I36" s="163"/>
    </row>
    <row r="37" spans="1:11" s="164" customFormat="1" ht="24.95" customHeight="1" x14ac:dyDescent="0.2">
      <c r="A37" s="159" t="s">
        <v>161</v>
      </c>
      <c r="B37" s="167" t="s">
        <v>162</v>
      </c>
      <c r="C37" s="167"/>
      <c r="D37" s="162"/>
      <c r="E37" s="162"/>
      <c r="F37" s="162"/>
      <c r="G37" s="162"/>
      <c r="H37" s="162"/>
      <c r="I37" s="163"/>
    </row>
    <row r="38" spans="1:11" s="164" customFormat="1" ht="24.95" customHeight="1" x14ac:dyDescent="0.2">
      <c r="A38" s="159"/>
      <c r="B38" s="172" t="s">
        <v>163</v>
      </c>
      <c r="C38" s="161"/>
      <c r="D38" s="162"/>
      <c r="E38" s="162"/>
      <c r="F38" s="162"/>
      <c r="G38" s="162"/>
      <c r="H38" s="162"/>
      <c r="I38" s="163"/>
    </row>
    <row r="39" spans="1:11" s="164" customFormat="1" ht="24.95" customHeight="1" x14ac:dyDescent="0.2">
      <c r="A39" s="173" t="s">
        <v>164</v>
      </c>
      <c r="B39" s="174"/>
      <c r="C39" s="161"/>
      <c r="D39" s="162"/>
      <c r="E39" s="162"/>
      <c r="F39" s="162"/>
      <c r="G39" s="162"/>
      <c r="H39" s="162"/>
      <c r="I39" s="163"/>
    </row>
    <row r="40" spans="1:11" s="164" customFormat="1" ht="24.95" customHeight="1" x14ac:dyDescent="0.2">
      <c r="A40" s="175" t="s">
        <v>124</v>
      </c>
      <c r="B40" s="176" t="s">
        <v>125</v>
      </c>
      <c r="C40" s="161"/>
      <c r="D40" s="162"/>
      <c r="E40" s="162"/>
      <c r="F40" s="162"/>
      <c r="G40" s="162"/>
      <c r="H40" s="162"/>
      <c r="I40" s="163"/>
    </row>
    <row r="41" spans="1:11" s="164" customFormat="1" ht="24.95" customHeight="1" x14ac:dyDescent="0.2">
      <c r="A41" s="175" t="s">
        <v>165</v>
      </c>
      <c r="B41" s="176" t="s">
        <v>166</v>
      </c>
      <c r="C41" s="161"/>
      <c r="D41" s="162"/>
      <c r="E41" s="162"/>
      <c r="F41" s="162"/>
      <c r="G41" s="162"/>
      <c r="H41" s="162"/>
      <c r="I41" s="163"/>
    </row>
    <row r="42" spans="1:11" s="164" customFormat="1" ht="24.95" customHeight="1" x14ac:dyDescent="0.2">
      <c r="A42" s="175" t="s">
        <v>167</v>
      </c>
      <c r="B42" s="176" t="s">
        <v>168</v>
      </c>
      <c r="C42" s="161"/>
      <c r="D42" s="162"/>
      <c r="E42" s="162"/>
      <c r="F42" s="162"/>
      <c r="G42" s="162"/>
      <c r="H42" s="162"/>
      <c r="I42" s="163"/>
    </row>
    <row r="43" spans="1:11" ht="2.25" customHeight="1" x14ac:dyDescent="0.2">
      <c r="A43" s="177"/>
      <c r="B43" s="132"/>
      <c r="C43" s="178"/>
      <c r="D43" s="179"/>
      <c r="E43" s="179"/>
      <c r="F43" s="179"/>
      <c r="G43" s="179"/>
      <c r="H43" s="179"/>
      <c r="I43" s="180"/>
      <c r="J43" s="54"/>
      <c r="K43" s="54"/>
    </row>
    <row r="44" spans="1:11" s="181" customFormat="1" ht="11.25" customHeight="1" x14ac:dyDescent="0.15">
      <c r="I44" s="182" t="s">
        <v>35</v>
      </c>
      <c r="J44" s="183"/>
      <c r="K44" s="184"/>
    </row>
    <row r="45" spans="1:11" s="181" customFormat="1" ht="20.100000000000001" customHeight="1" x14ac:dyDescent="0.15">
      <c r="A45" s="185" t="s">
        <v>169</v>
      </c>
      <c r="B45" s="185"/>
      <c r="C45" s="185"/>
      <c r="D45" s="185"/>
      <c r="E45" s="185"/>
      <c r="F45" s="185"/>
      <c r="G45" s="185"/>
      <c r="H45" s="185"/>
      <c r="I45" s="185"/>
    </row>
    <row r="46" spans="1:11" s="181" customFormat="1" ht="9" x14ac:dyDescent="0.15"/>
    <row r="47" spans="1:11" ht="11.25" x14ac:dyDescent="0.2">
      <c r="A47" s="68"/>
      <c r="C47" s="54"/>
      <c r="D47" s="54"/>
      <c r="E47" s="54"/>
      <c r="F47" s="54"/>
      <c r="G47" s="54"/>
      <c r="H47" s="54"/>
      <c r="I47" s="54"/>
      <c r="J47" s="54"/>
      <c r="K47" s="54"/>
    </row>
    <row r="48" spans="1:11" ht="15.95" customHeight="1" x14ac:dyDescent="0.2">
      <c r="C48" s="54"/>
      <c r="D48" s="54"/>
      <c r="E48" s="54"/>
      <c r="F48" s="54"/>
      <c r="G48" s="54"/>
      <c r="H48" s="54"/>
      <c r="I48" s="54"/>
    </row>
    <row r="49" spans="10:11" s="54" customFormat="1" ht="15.95" customHeight="1" x14ac:dyDescent="0.2">
      <c r="J49" s="186"/>
      <c r="K49" s="149"/>
    </row>
    <row r="50" spans="10:11" s="54" customFormat="1" ht="15.95" customHeight="1" x14ac:dyDescent="0.2">
      <c r="J50" s="186"/>
      <c r="K50" s="149"/>
    </row>
    <row r="51" spans="10:11" s="54" customFormat="1" ht="15.95" customHeight="1" x14ac:dyDescent="0.2">
      <c r="J51" s="186"/>
      <c r="K51" s="149"/>
    </row>
    <row r="52" spans="10:11" s="54" customFormat="1" ht="15.95" customHeight="1" x14ac:dyDescent="0.2">
      <c r="J52" s="186"/>
      <c r="K52" s="149"/>
    </row>
    <row r="53" spans="10:11" s="54" customFormat="1" ht="15.95" customHeight="1" x14ac:dyDescent="0.2">
      <c r="J53" s="186"/>
      <c r="K53" s="149"/>
    </row>
    <row r="54" spans="10:11" s="54" customFormat="1" ht="15.95" customHeight="1" x14ac:dyDescent="0.2">
      <c r="J54" s="186"/>
      <c r="K54" s="149"/>
    </row>
    <row r="55" spans="10:11" s="54" customFormat="1" ht="15.95" customHeight="1" x14ac:dyDescent="0.2">
      <c r="J55" s="186"/>
      <c r="K55" s="149"/>
    </row>
    <row r="56" spans="10:11" s="54" customFormat="1" ht="15.95" customHeight="1" x14ac:dyDescent="0.2">
      <c r="J56" s="186"/>
      <c r="K56" s="149"/>
    </row>
    <row r="57" spans="10:11" s="54" customFormat="1" ht="15.95" customHeight="1" x14ac:dyDescent="0.2">
      <c r="J57" s="186"/>
      <c r="K57" s="149"/>
    </row>
    <row r="58" spans="10:11" s="54" customFormat="1" ht="15.95" customHeight="1" x14ac:dyDescent="0.2">
      <c r="J58" s="186"/>
      <c r="K58" s="149"/>
    </row>
    <row r="59" spans="10:11" s="54" customFormat="1" ht="15.95" customHeight="1" x14ac:dyDescent="0.2">
      <c r="J59" s="186"/>
      <c r="K59" s="149"/>
    </row>
    <row r="60" spans="10:11" s="54" customFormat="1" ht="15.95" customHeight="1" x14ac:dyDescent="0.2">
      <c r="J60" s="186"/>
      <c r="K60" s="149"/>
    </row>
    <row r="61" spans="10:11" s="54" customFormat="1" ht="15.95" customHeight="1" x14ac:dyDescent="0.2">
      <c r="J61" s="186"/>
      <c r="K61" s="149"/>
    </row>
    <row r="62" spans="10:11" s="54" customFormat="1" ht="15.95" customHeight="1" x14ac:dyDescent="0.2">
      <c r="J62" s="186"/>
      <c r="K62" s="149"/>
    </row>
    <row r="63" spans="10:11" s="54" customFormat="1" ht="15.95" customHeight="1" x14ac:dyDescent="0.2">
      <c r="J63" s="186"/>
      <c r="K63" s="149"/>
    </row>
    <row r="64" spans="10:11" s="54" customFormat="1" ht="15.95" customHeight="1" x14ac:dyDescent="0.2">
      <c r="J64" s="186"/>
      <c r="K64" s="149"/>
    </row>
    <row r="65" spans="10:11" s="54" customFormat="1" ht="15.95" customHeight="1" x14ac:dyDescent="0.2">
      <c r="J65" s="186"/>
      <c r="K65" s="149"/>
    </row>
    <row r="66" spans="10:11" s="54" customFormat="1" ht="15.95" customHeight="1" x14ac:dyDescent="0.2">
      <c r="J66" s="186"/>
      <c r="K66" s="149"/>
    </row>
    <row r="67" spans="10:11" s="54" customFormat="1" ht="15.95" customHeight="1" x14ac:dyDescent="0.2">
      <c r="J67" s="186"/>
      <c r="K67" s="149"/>
    </row>
    <row r="68" spans="10:11" s="54" customFormat="1" ht="15.95" customHeight="1" x14ac:dyDescent="0.2">
      <c r="J68" s="186"/>
      <c r="K68" s="149"/>
    </row>
    <row r="69" spans="10:11" s="54" customFormat="1" ht="15.95" customHeight="1" x14ac:dyDescent="0.2">
      <c r="J69" s="186"/>
      <c r="K69" s="149"/>
    </row>
    <row r="70" spans="10:11" s="54" customFormat="1" ht="15.95" customHeight="1" x14ac:dyDescent="0.2">
      <c r="J70" s="186"/>
      <c r="K70" s="149"/>
    </row>
    <row r="71" spans="10:11" s="54" customFormat="1" ht="15.95" customHeight="1" x14ac:dyDescent="0.2">
      <c r="J71" s="186"/>
      <c r="K71" s="149"/>
    </row>
    <row r="72" spans="10:11" s="54" customFormat="1" ht="15.95" customHeight="1" x14ac:dyDescent="0.2">
      <c r="J72" s="186"/>
      <c r="K72" s="149"/>
    </row>
    <row r="73" spans="10:11" s="54" customFormat="1" ht="15.95" customHeight="1" x14ac:dyDescent="0.2">
      <c r="J73" s="186"/>
      <c r="K73" s="149"/>
    </row>
    <row r="74" spans="10:11" s="54" customFormat="1" ht="15.95" customHeight="1" x14ac:dyDescent="0.2">
      <c r="J74" s="186"/>
      <c r="K74" s="149"/>
    </row>
    <row r="75" spans="10:11" s="54" customFormat="1" ht="15.95" customHeight="1" x14ac:dyDescent="0.2">
      <c r="J75" s="186"/>
      <c r="K75" s="149"/>
    </row>
    <row r="76" spans="10:11" s="54" customFormat="1" ht="15.95" customHeight="1" x14ac:dyDescent="0.2">
      <c r="J76" s="186"/>
      <c r="K76" s="149"/>
    </row>
    <row r="77" spans="10:11" s="54" customFormat="1" ht="15.95" customHeight="1" x14ac:dyDescent="0.2">
      <c r="J77" s="186"/>
      <c r="K77" s="149"/>
    </row>
    <row r="78" spans="10:11" s="54" customFormat="1" ht="15.95" customHeight="1" x14ac:dyDescent="0.2">
      <c r="J78" s="186"/>
      <c r="K78" s="149"/>
    </row>
    <row r="79" spans="10:11" s="54" customFormat="1" ht="15.95" customHeight="1" x14ac:dyDescent="0.2">
      <c r="J79" s="186"/>
      <c r="K79" s="149"/>
    </row>
    <row r="80" spans="10:11" s="54" customFormat="1" ht="15.95" customHeight="1" x14ac:dyDescent="0.2">
      <c r="J80" s="186"/>
      <c r="K80" s="149"/>
    </row>
    <row r="81" spans="10:11" s="54" customFormat="1" ht="15.95" customHeight="1" x14ac:dyDescent="0.2">
      <c r="J81" s="186"/>
      <c r="K81" s="149"/>
    </row>
    <row r="82" spans="10:11" s="54" customFormat="1" ht="15.95" customHeight="1" x14ac:dyDescent="0.2">
      <c r="J82" s="186"/>
      <c r="K82" s="149"/>
    </row>
    <row r="83" spans="10:11" s="54" customFormat="1" ht="15.95" customHeight="1" x14ac:dyDescent="0.2">
      <c r="J83" s="186"/>
      <c r="K83" s="149"/>
    </row>
    <row r="84" spans="10:11" s="54" customFormat="1" ht="15.95" customHeight="1" x14ac:dyDescent="0.2">
      <c r="J84" s="186"/>
      <c r="K84" s="149"/>
    </row>
    <row r="85" spans="10:11" s="54" customFormat="1" ht="15.95" customHeight="1" x14ac:dyDescent="0.2">
      <c r="J85" s="186"/>
      <c r="K85" s="149"/>
    </row>
    <row r="86" spans="10:11" s="54" customFormat="1" ht="15.95" customHeight="1" x14ac:dyDescent="0.2">
      <c r="J86" s="186"/>
      <c r="K86" s="149"/>
    </row>
    <row r="87" spans="10:11" s="54" customFormat="1" ht="15.95" customHeight="1" x14ac:dyDescent="0.2">
      <c r="J87" s="186"/>
      <c r="K87" s="149"/>
    </row>
    <row r="88" spans="10:11" s="54" customFormat="1" ht="15.95" customHeight="1" x14ac:dyDescent="0.2">
      <c r="J88" s="186"/>
      <c r="K88" s="149"/>
    </row>
    <row r="89" spans="10:11" s="54" customFormat="1" ht="15.95" customHeight="1" x14ac:dyDescent="0.2">
      <c r="J89" s="186"/>
      <c r="K89" s="149"/>
    </row>
    <row r="90" spans="10:11" s="54" customFormat="1" ht="15.95" customHeight="1" x14ac:dyDescent="0.2">
      <c r="J90" s="186"/>
      <c r="K90" s="149"/>
    </row>
    <row r="91" spans="10:11" s="54" customFormat="1" ht="15.95" customHeight="1" x14ac:dyDescent="0.2">
      <c r="J91" s="186"/>
      <c r="K91" s="149"/>
    </row>
    <row r="92" spans="10:11" s="54" customFormat="1" ht="15.95" customHeight="1" x14ac:dyDescent="0.2">
      <c r="J92" s="186"/>
      <c r="K92" s="149"/>
    </row>
    <row r="93" spans="10:11" s="54" customFormat="1" ht="15.95" customHeight="1" x14ac:dyDescent="0.2">
      <c r="J93" s="186"/>
      <c r="K93" s="149"/>
    </row>
    <row r="94" spans="10:11" s="54" customFormat="1" ht="15.95" customHeight="1" x14ac:dyDescent="0.2">
      <c r="J94" s="186"/>
      <c r="K94" s="149"/>
    </row>
    <row r="95" spans="10:11" s="54" customFormat="1" ht="15.95" customHeight="1" x14ac:dyDescent="0.2">
      <c r="J95" s="186"/>
      <c r="K95" s="149"/>
    </row>
    <row r="96" spans="10:11" s="54" customFormat="1" ht="15.95" customHeight="1" x14ac:dyDescent="0.2">
      <c r="J96" s="186"/>
      <c r="K96" s="149"/>
    </row>
    <row r="97" spans="10:11" s="54" customFormat="1" ht="15.95" customHeight="1" x14ac:dyDescent="0.2">
      <c r="J97" s="186"/>
      <c r="K97" s="149"/>
    </row>
    <row r="98" spans="10:11" s="54" customFormat="1" ht="15.95" customHeight="1" x14ac:dyDescent="0.2">
      <c r="J98" s="186"/>
      <c r="K98" s="149"/>
    </row>
    <row r="99" spans="10:11" s="54" customFormat="1" ht="15.95" customHeight="1" x14ac:dyDescent="0.2">
      <c r="J99" s="186"/>
      <c r="K99" s="149"/>
    </row>
    <row r="100" spans="10:11" s="54" customFormat="1" ht="15.95" customHeight="1" x14ac:dyDescent="0.2">
      <c r="J100" s="186"/>
      <c r="K100" s="149"/>
    </row>
    <row r="101" spans="10:11" s="54" customFormat="1" ht="15.95" customHeight="1" x14ac:dyDescent="0.2">
      <c r="J101" s="186"/>
      <c r="K101" s="149"/>
    </row>
    <row r="102" spans="10:11" s="54" customFormat="1" ht="15.95" customHeight="1" x14ac:dyDescent="0.2">
      <c r="J102" s="186"/>
      <c r="K102" s="149"/>
    </row>
    <row r="103" spans="10:11" s="54" customFormat="1" ht="15.95" customHeight="1" x14ac:dyDescent="0.2">
      <c r="J103" s="186"/>
      <c r="K103" s="149"/>
    </row>
    <row r="104" spans="10:11" s="54" customFormat="1" ht="15.95" customHeight="1" x14ac:dyDescent="0.2">
      <c r="J104" s="186"/>
      <c r="K104" s="149"/>
    </row>
    <row r="105" spans="10:11" s="54" customFormat="1" ht="15.95" customHeight="1" x14ac:dyDescent="0.2">
      <c r="J105" s="186"/>
      <c r="K105" s="149"/>
    </row>
    <row r="106" spans="10:11" s="54" customFormat="1" ht="15.95" customHeight="1" x14ac:dyDescent="0.2">
      <c r="J106" s="186"/>
      <c r="K106" s="149"/>
    </row>
    <row r="107" spans="10:11" s="54" customFormat="1" ht="15.95" customHeight="1" x14ac:dyDescent="0.2">
      <c r="J107" s="186"/>
      <c r="K107" s="149"/>
    </row>
    <row r="108" spans="10:11" s="54" customFormat="1" ht="15.95" customHeight="1" x14ac:dyDescent="0.2">
      <c r="J108" s="186"/>
      <c r="K108" s="149"/>
    </row>
    <row r="109" spans="10:11" s="54" customFormat="1" ht="15.95" customHeight="1" x14ac:dyDescent="0.2">
      <c r="J109" s="186"/>
      <c r="K109" s="149"/>
    </row>
    <row r="110" spans="10:11" s="54" customFormat="1" ht="15.95" customHeight="1" x14ac:dyDescent="0.2">
      <c r="J110" s="186"/>
      <c r="K110" s="149"/>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C09C-772B-48D2-9A28-6DDAE238F976}">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4" customWidth="1"/>
    <col min="2" max="2" width="1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t="s">
        <v>61</v>
      </c>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170</v>
      </c>
      <c r="B3" s="39"/>
      <c r="C3" s="39"/>
      <c r="D3" s="39"/>
      <c r="E3" s="39"/>
      <c r="F3" s="39"/>
      <c r="G3" s="39"/>
      <c r="H3" s="39"/>
      <c r="I3" s="39"/>
      <c r="J3" s="39"/>
    </row>
    <row r="4" spans="1:15" s="40" customFormat="1" ht="12" customHeight="1" x14ac:dyDescent="0.2">
      <c r="A4" s="42" t="s">
        <v>118</v>
      </c>
      <c r="B4" s="42"/>
      <c r="C4" s="42"/>
      <c r="D4" s="42"/>
      <c r="E4" s="42"/>
      <c r="F4" s="42"/>
      <c r="G4" s="42"/>
      <c r="H4" s="42"/>
      <c r="I4" s="42"/>
      <c r="J4" s="42"/>
    </row>
    <row r="5" spans="1:15" s="40" customFormat="1" ht="11.25" customHeight="1" x14ac:dyDescent="0.2">
      <c r="A5" s="42" t="s">
        <v>40</v>
      </c>
      <c r="B5" s="42"/>
      <c r="C5" s="42"/>
      <c r="D5" s="42"/>
      <c r="E5" s="43"/>
      <c r="F5" s="43"/>
      <c r="G5" s="43"/>
      <c r="H5" s="43"/>
      <c r="I5" s="43"/>
      <c r="J5" s="43"/>
    </row>
    <row r="6" spans="1:15" s="40" customFormat="1" ht="12.75" customHeight="1" x14ac:dyDescent="0.2">
      <c r="A6" s="187"/>
      <c r="B6" s="188"/>
      <c r="C6" s="188"/>
      <c r="D6" s="188"/>
      <c r="E6" s="188"/>
      <c r="F6" s="188"/>
      <c r="G6" s="188"/>
      <c r="H6" s="188"/>
      <c r="I6" s="188"/>
      <c r="J6" s="188"/>
    </row>
    <row r="7" spans="1:15" customFormat="1" ht="12" customHeight="1" x14ac:dyDescent="0.2">
      <c r="A7" s="46" t="s">
        <v>171</v>
      </c>
      <c r="B7" s="47"/>
      <c r="C7" s="48" t="s">
        <v>172</v>
      </c>
      <c r="D7" s="49" t="s">
        <v>173</v>
      </c>
      <c r="E7" s="50"/>
      <c r="F7" s="50"/>
      <c r="G7" s="50"/>
      <c r="H7" s="51"/>
      <c r="I7" s="52" t="s">
        <v>174</v>
      </c>
      <c r="J7" s="53"/>
      <c r="K7" s="54"/>
      <c r="L7" s="54"/>
      <c r="M7" s="54"/>
      <c r="N7" s="54"/>
      <c r="O7" s="54"/>
    </row>
    <row r="8" spans="1:15" ht="21.7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4.1" customHeight="1" x14ac:dyDescent="0.2">
      <c r="A11" s="69" t="s">
        <v>7</v>
      </c>
      <c r="B11" s="189"/>
      <c r="C11" s="190"/>
      <c r="D11" s="191"/>
      <c r="E11" s="192"/>
      <c r="F11" s="192"/>
      <c r="G11" s="192"/>
      <c r="H11" s="193"/>
      <c r="I11" s="191"/>
      <c r="J11" s="194"/>
    </row>
    <row r="12" spans="1:15" ht="14.1" customHeight="1" x14ac:dyDescent="0.2">
      <c r="A12" s="92" t="s">
        <v>96</v>
      </c>
      <c r="B12" s="70"/>
      <c r="C12" s="79">
        <v>100</v>
      </c>
      <c r="D12" s="195">
        <v>24517</v>
      </c>
      <c r="E12" s="196">
        <v>24936</v>
      </c>
      <c r="F12" s="80">
        <v>24740</v>
      </c>
      <c r="G12" s="80">
        <v>24929</v>
      </c>
      <c r="H12" s="106">
        <v>25118</v>
      </c>
      <c r="I12" s="81">
        <v>-601</v>
      </c>
      <c r="J12" s="82">
        <v>-2.3927064256708337</v>
      </c>
    </row>
    <row r="13" spans="1:15" ht="12" customHeight="1" x14ac:dyDescent="0.2">
      <c r="A13" s="84" t="s">
        <v>97</v>
      </c>
      <c r="B13" s="85" t="s">
        <v>98</v>
      </c>
      <c r="C13" s="79">
        <v>51.682506016233631</v>
      </c>
      <c r="D13" s="81">
        <v>12671</v>
      </c>
      <c r="E13" s="80">
        <v>12947</v>
      </c>
      <c r="F13" s="80">
        <v>12817</v>
      </c>
      <c r="G13" s="80">
        <v>12904</v>
      </c>
      <c r="H13" s="106">
        <v>12969</v>
      </c>
      <c r="I13" s="81">
        <v>-298</v>
      </c>
      <c r="J13" s="82">
        <v>-2.2977870306114583</v>
      </c>
    </row>
    <row r="14" spans="1:15" ht="12" customHeight="1" x14ac:dyDescent="0.2">
      <c r="A14" s="84"/>
      <c r="B14" s="85" t="s">
        <v>99</v>
      </c>
      <c r="C14" s="79">
        <v>48.317493983766369</v>
      </c>
      <c r="D14" s="81">
        <v>11846</v>
      </c>
      <c r="E14" s="80">
        <v>11989</v>
      </c>
      <c r="F14" s="80">
        <v>11923</v>
      </c>
      <c r="G14" s="80">
        <v>12025</v>
      </c>
      <c r="H14" s="106">
        <v>12149</v>
      </c>
      <c r="I14" s="81">
        <v>-303</v>
      </c>
      <c r="J14" s="82">
        <v>-2.4940324306527288</v>
      </c>
    </row>
    <row r="15" spans="1:15" ht="12" customHeight="1" x14ac:dyDescent="0.2">
      <c r="A15" s="84" t="s">
        <v>97</v>
      </c>
      <c r="B15" s="87" t="s">
        <v>100</v>
      </c>
      <c r="C15" s="79">
        <v>10.519231553615858</v>
      </c>
      <c r="D15" s="81">
        <v>2579</v>
      </c>
      <c r="E15" s="80">
        <v>2663</v>
      </c>
      <c r="F15" s="80">
        <v>2389</v>
      </c>
      <c r="G15" s="80">
        <v>2482</v>
      </c>
      <c r="H15" s="106">
        <v>2572</v>
      </c>
      <c r="I15" s="81">
        <v>7</v>
      </c>
      <c r="J15" s="82">
        <v>0.27216174183514774</v>
      </c>
    </row>
    <row r="16" spans="1:15" ht="12" customHeight="1" x14ac:dyDescent="0.2">
      <c r="A16" s="84"/>
      <c r="B16" s="87" t="s">
        <v>101</v>
      </c>
      <c r="C16" s="79">
        <v>59.986947832116492</v>
      </c>
      <c r="D16" s="81">
        <v>14707</v>
      </c>
      <c r="E16" s="80">
        <v>15003</v>
      </c>
      <c r="F16" s="80">
        <v>15046</v>
      </c>
      <c r="G16" s="80">
        <v>15073</v>
      </c>
      <c r="H16" s="106">
        <v>15073</v>
      </c>
      <c r="I16" s="81">
        <v>-366</v>
      </c>
      <c r="J16" s="82">
        <v>-2.4281828434949912</v>
      </c>
    </row>
    <row r="17" spans="1:10" ht="12" customHeight="1" x14ac:dyDescent="0.2">
      <c r="A17" s="84"/>
      <c r="B17" s="87" t="s">
        <v>102</v>
      </c>
      <c r="C17" s="79">
        <v>27.197454827262714</v>
      </c>
      <c r="D17" s="81">
        <v>6668</v>
      </c>
      <c r="E17" s="80">
        <v>6729</v>
      </c>
      <c r="F17" s="80">
        <v>6790</v>
      </c>
      <c r="G17" s="80">
        <v>6848</v>
      </c>
      <c r="H17" s="106">
        <v>6950</v>
      </c>
      <c r="I17" s="81">
        <v>-282</v>
      </c>
      <c r="J17" s="82">
        <v>-4.057553956834532</v>
      </c>
    </row>
    <row r="18" spans="1:10" ht="12" customHeight="1" x14ac:dyDescent="0.2">
      <c r="A18" s="86"/>
      <c r="B18" s="87" t="s">
        <v>103</v>
      </c>
      <c r="C18" s="79">
        <v>2.2963657870049352</v>
      </c>
      <c r="D18" s="81">
        <v>563</v>
      </c>
      <c r="E18" s="80">
        <v>541</v>
      </c>
      <c r="F18" s="80">
        <v>515</v>
      </c>
      <c r="G18" s="80">
        <v>526</v>
      </c>
      <c r="H18" s="106">
        <v>523</v>
      </c>
      <c r="I18" s="81">
        <v>40</v>
      </c>
      <c r="J18" s="82">
        <v>7.6481835564053533</v>
      </c>
    </row>
    <row r="19" spans="1:10" ht="12" customHeight="1" x14ac:dyDescent="0.2">
      <c r="A19" s="86"/>
      <c r="B19" s="87" t="s">
        <v>104</v>
      </c>
      <c r="C19" s="79">
        <v>0.95036097401802833</v>
      </c>
      <c r="D19" s="81">
        <v>233</v>
      </c>
      <c r="E19" s="80">
        <v>217</v>
      </c>
      <c r="F19" s="80">
        <v>208</v>
      </c>
      <c r="G19" s="80">
        <v>227</v>
      </c>
      <c r="H19" s="106">
        <v>193</v>
      </c>
      <c r="I19" s="81">
        <v>40</v>
      </c>
      <c r="J19" s="82">
        <v>20.725388601036268</v>
      </c>
    </row>
    <row r="20" spans="1:10" ht="12" customHeight="1" x14ac:dyDescent="0.2">
      <c r="A20" s="84" t="s">
        <v>105</v>
      </c>
      <c r="B20" s="85" t="s">
        <v>175</v>
      </c>
      <c r="C20" s="79">
        <v>65.819635355059759</v>
      </c>
      <c r="D20" s="81">
        <v>16137</v>
      </c>
      <c r="E20" s="80">
        <v>16502</v>
      </c>
      <c r="F20" s="80">
        <v>16382</v>
      </c>
      <c r="G20" s="80">
        <v>16559</v>
      </c>
      <c r="H20" s="106">
        <v>16712</v>
      </c>
      <c r="I20" s="81">
        <v>-575</v>
      </c>
      <c r="J20" s="82">
        <v>-3.4406414552417424</v>
      </c>
    </row>
    <row r="21" spans="1:10" ht="12" customHeight="1" x14ac:dyDescent="0.2">
      <c r="A21" s="84"/>
      <c r="B21" s="85" t="s">
        <v>176</v>
      </c>
      <c r="C21" s="79">
        <v>34.180364644940248</v>
      </c>
      <c r="D21" s="81">
        <v>8380</v>
      </c>
      <c r="E21" s="80">
        <v>8434</v>
      </c>
      <c r="F21" s="80">
        <v>8358</v>
      </c>
      <c r="G21" s="80">
        <v>8370</v>
      </c>
      <c r="H21" s="106">
        <v>8406</v>
      </c>
      <c r="I21" s="81">
        <v>-26</v>
      </c>
      <c r="J21" s="82">
        <v>-0.30930287889602665</v>
      </c>
    </row>
    <row r="22" spans="1:10" ht="12" customHeight="1" x14ac:dyDescent="0.2">
      <c r="A22" s="84" t="s">
        <v>105</v>
      </c>
      <c r="B22" s="85" t="s">
        <v>108</v>
      </c>
      <c r="C22" s="79">
        <v>93.930741934168125</v>
      </c>
      <c r="D22" s="81">
        <v>23029</v>
      </c>
      <c r="E22" s="80">
        <v>23388</v>
      </c>
      <c r="F22" s="80">
        <v>23224</v>
      </c>
      <c r="G22" s="80">
        <v>23424</v>
      </c>
      <c r="H22" s="106">
        <v>23670</v>
      </c>
      <c r="I22" s="81">
        <v>-641</v>
      </c>
      <c r="J22" s="82">
        <v>-2.708069286016054</v>
      </c>
    </row>
    <row r="23" spans="1:10" ht="12" customHeight="1" x14ac:dyDescent="0.2">
      <c r="A23" s="84"/>
      <c r="B23" s="85" t="s">
        <v>109</v>
      </c>
      <c r="C23" s="79">
        <v>6.069258065831872</v>
      </c>
      <c r="D23" s="81">
        <v>1488</v>
      </c>
      <c r="E23" s="80">
        <v>1548</v>
      </c>
      <c r="F23" s="80">
        <v>1516</v>
      </c>
      <c r="G23" s="80">
        <v>1505</v>
      </c>
      <c r="H23" s="106">
        <v>1448</v>
      </c>
      <c r="I23" s="81">
        <v>40</v>
      </c>
      <c r="J23" s="82">
        <v>2.7624309392265194</v>
      </c>
    </row>
    <row r="24" spans="1:10" ht="14.1" customHeight="1" x14ac:dyDescent="0.2">
      <c r="A24" s="69" t="s">
        <v>121</v>
      </c>
      <c r="B24" s="189"/>
      <c r="C24" s="190"/>
      <c r="D24" s="197"/>
      <c r="E24" s="198"/>
      <c r="F24" s="198"/>
      <c r="G24" s="198"/>
      <c r="H24" s="199"/>
      <c r="I24" s="191"/>
      <c r="J24" s="194"/>
    </row>
    <row r="25" spans="1:10" ht="14.1" customHeight="1" x14ac:dyDescent="0.2">
      <c r="A25" s="92" t="s">
        <v>96</v>
      </c>
      <c r="B25" s="70"/>
      <c r="C25" s="79">
        <v>100</v>
      </c>
      <c r="D25" s="200">
        <v>789816</v>
      </c>
      <c r="E25" s="196">
        <v>798037</v>
      </c>
      <c r="F25" s="196">
        <v>788290</v>
      </c>
      <c r="G25" s="196">
        <v>790834</v>
      </c>
      <c r="H25" s="201">
        <v>796898</v>
      </c>
      <c r="I25" s="195">
        <v>-7082</v>
      </c>
      <c r="J25" s="82">
        <v>-0.88869591842368789</v>
      </c>
    </row>
    <row r="26" spans="1:10" ht="12" customHeight="1" x14ac:dyDescent="0.2">
      <c r="A26" s="84" t="s">
        <v>97</v>
      </c>
      <c r="B26" s="85" t="s">
        <v>98</v>
      </c>
      <c r="C26" s="79">
        <v>51.721286983297375</v>
      </c>
      <c r="D26" s="81">
        <v>408503</v>
      </c>
      <c r="E26" s="80">
        <v>413841</v>
      </c>
      <c r="F26" s="80">
        <v>407799</v>
      </c>
      <c r="G26" s="80">
        <v>407884</v>
      </c>
      <c r="H26" s="106">
        <v>410638</v>
      </c>
      <c r="I26" s="81">
        <v>-2135</v>
      </c>
      <c r="J26" s="82">
        <v>-0.51992265693871487</v>
      </c>
    </row>
    <row r="27" spans="1:10" ht="12" customHeight="1" x14ac:dyDescent="0.2">
      <c r="A27" s="84"/>
      <c r="B27" s="85" t="s">
        <v>99</v>
      </c>
      <c r="C27" s="79">
        <v>48.278713016702625</v>
      </c>
      <c r="D27" s="81">
        <v>381313</v>
      </c>
      <c r="E27" s="80">
        <v>384196</v>
      </c>
      <c r="F27" s="80">
        <v>380491</v>
      </c>
      <c r="G27" s="80">
        <v>382950</v>
      </c>
      <c r="H27" s="106">
        <v>386260</v>
      </c>
      <c r="I27" s="81">
        <v>-4947</v>
      </c>
      <c r="J27" s="82">
        <v>-1.2807435406203076</v>
      </c>
    </row>
    <row r="28" spans="1:10" ht="12" customHeight="1" x14ac:dyDescent="0.2">
      <c r="A28" s="84" t="s">
        <v>97</v>
      </c>
      <c r="B28" s="87" t="s">
        <v>100</v>
      </c>
      <c r="C28" s="79">
        <v>10.008786856685608</v>
      </c>
      <c r="D28" s="81">
        <v>79051</v>
      </c>
      <c r="E28" s="80">
        <v>81472</v>
      </c>
      <c r="F28" s="80">
        <v>73495</v>
      </c>
      <c r="G28" s="80">
        <v>76098</v>
      </c>
      <c r="H28" s="106">
        <v>78908</v>
      </c>
      <c r="I28" s="81">
        <v>143</v>
      </c>
      <c r="J28" s="82">
        <v>0.18122370355350534</v>
      </c>
    </row>
    <row r="29" spans="1:10" ht="12" customHeight="1" x14ac:dyDescent="0.2">
      <c r="A29" s="84"/>
      <c r="B29" s="87" t="s">
        <v>101</v>
      </c>
      <c r="C29" s="79">
        <v>62.776266877348647</v>
      </c>
      <c r="D29" s="81">
        <v>495817</v>
      </c>
      <c r="E29" s="80">
        <v>500171</v>
      </c>
      <c r="F29" s="80">
        <v>498937</v>
      </c>
      <c r="G29" s="80">
        <v>499702</v>
      </c>
      <c r="H29" s="106">
        <v>501037</v>
      </c>
      <c r="I29" s="81">
        <v>-5220</v>
      </c>
      <c r="J29" s="82">
        <v>-1.0418392254464242</v>
      </c>
    </row>
    <row r="30" spans="1:10" ht="12" customHeight="1" x14ac:dyDescent="0.2">
      <c r="A30" s="84"/>
      <c r="B30" s="87" t="s">
        <v>102</v>
      </c>
      <c r="C30" s="79">
        <v>25.375657115074905</v>
      </c>
      <c r="D30" s="81">
        <v>200421</v>
      </c>
      <c r="E30" s="80">
        <v>202236</v>
      </c>
      <c r="F30" s="80">
        <v>202168</v>
      </c>
      <c r="G30" s="80">
        <v>201863</v>
      </c>
      <c r="H30" s="106">
        <v>203796</v>
      </c>
      <c r="I30" s="81">
        <v>-3375</v>
      </c>
      <c r="J30" s="82">
        <v>-1.6560678325384208</v>
      </c>
    </row>
    <row r="31" spans="1:10" ht="12" customHeight="1" x14ac:dyDescent="0.2">
      <c r="A31" s="86"/>
      <c r="B31" s="87" t="s">
        <v>103</v>
      </c>
      <c r="C31" s="79">
        <v>1.8392891508908404</v>
      </c>
      <c r="D31" s="81">
        <v>14527</v>
      </c>
      <c r="E31" s="80">
        <v>14158</v>
      </c>
      <c r="F31" s="80">
        <v>13690</v>
      </c>
      <c r="G31" s="80">
        <v>13171</v>
      </c>
      <c r="H31" s="106">
        <v>13157</v>
      </c>
      <c r="I31" s="81">
        <v>1370</v>
      </c>
      <c r="J31" s="82">
        <v>10.412708064148362</v>
      </c>
    </row>
    <row r="32" spans="1:10" ht="12" customHeight="1" x14ac:dyDescent="0.2">
      <c r="A32" s="86"/>
      <c r="B32" s="87" t="s">
        <v>104</v>
      </c>
      <c r="C32" s="79">
        <v>0.79828719600514553</v>
      </c>
      <c r="D32" s="81">
        <v>6305</v>
      </c>
      <c r="E32" s="80">
        <v>6156</v>
      </c>
      <c r="F32" s="80">
        <v>5993</v>
      </c>
      <c r="G32" s="80">
        <v>5839</v>
      </c>
      <c r="H32" s="106">
        <v>5280</v>
      </c>
      <c r="I32" s="81">
        <v>1025</v>
      </c>
      <c r="J32" s="82">
        <v>19.412878787878789</v>
      </c>
    </row>
    <row r="33" spans="1:10" ht="12" customHeight="1" x14ac:dyDescent="0.2">
      <c r="A33" s="84" t="s">
        <v>105</v>
      </c>
      <c r="B33" s="85" t="s">
        <v>175</v>
      </c>
      <c r="C33" s="79">
        <v>67.406332614178496</v>
      </c>
      <c r="D33" s="81">
        <v>532386</v>
      </c>
      <c r="E33" s="80">
        <v>539083</v>
      </c>
      <c r="F33" s="80">
        <v>531307</v>
      </c>
      <c r="G33" s="80">
        <v>534694</v>
      </c>
      <c r="H33" s="106">
        <v>540633</v>
      </c>
      <c r="I33" s="81">
        <v>-8247</v>
      </c>
      <c r="J33" s="82">
        <v>-1.5254340745015564</v>
      </c>
    </row>
    <row r="34" spans="1:10" ht="12" customHeight="1" x14ac:dyDescent="0.2">
      <c r="A34" s="84"/>
      <c r="B34" s="85" t="s">
        <v>176</v>
      </c>
      <c r="C34" s="79">
        <v>32.593667385821504</v>
      </c>
      <c r="D34" s="81">
        <v>257430</v>
      </c>
      <c r="E34" s="80">
        <v>258954</v>
      </c>
      <c r="F34" s="80">
        <v>256983</v>
      </c>
      <c r="G34" s="80">
        <v>256140</v>
      </c>
      <c r="H34" s="106">
        <v>256265</v>
      </c>
      <c r="I34" s="81">
        <v>1165</v>
      </c>
      <c r="J34" s="82">
        <v>0.45460753516867303</v>
      </c>
    </row>
    <row r="35" spans="1:10" ht="12" customHeight="1" x14ac:dyDescent="0.2">
      <c r="A35" s="84" t="s">
        <v>105</v>
      </c>
      <c r="B35" s="85" t="s">
        <v>108</v>
      </c>
      <c r="C35" s="79">
        <v>91.057917287064328</v>
      </c>
      <c r="D35" s="81">
        <v>719190</v>
      </c>
      <c r="E35" s="80">
        <v>726946</v>
      </c>
      <c r="F35" s="80">
        <v>719874</v>
      </c>
      <c r="G35" s="80">
        <v>724110</v>
      </c>
      <c r="H35" s="106">
        <v>731841</v>
      </c>
      <c r="I35" s="81">
        <v>-12651</v>
      </c>
      <c r="J35" s="82">
        <v>-1.728654174882249</v>
      </c>
    </row>
    <row r="36" spans="1:10" ht="12" customHeight="1" x14ac:dyDescent="0.2">
      <c r="A36" s="84"/>
      <c r="B36" s="85" t="s">
        <v>109</v>
      </c>
      <c r="C36" s="79">
        <v>8.9420827129356706</v>
      </c>
      <c r="D36" s="81">
        <v>70626</v>
      </c>
      <c r="E36" s="80">
        <v>71091</v>
      </c>
      <c r="F36" s="80">
        <v>68416</v>
      </c>
      <c r="G36" s="80">
        <v>66724</v>
      </c>
      <c r="H36" s="106">
        <v>65056</v>
      </c>
      <c r="I36" s="81">
        <v>5570</v>
      </c>
      <c r="J36" s="82">
        <v>8.5618544023610426</v>
      </c>
    </row>
    <row r="37" spans="1:10" ht="14.1" customHeight="1" x14ac:dyDescent="0.2">
      <c r="A37" s="69" t="s">
        <v>122</v>
      </c>
      <c r="B37" s="189"/>
      <c r="C37" s="190"/>
      <c r="D37" s="197"/>
      <c r="E37" s="198"/>
      <c r="F37" s="198"/>
      <c r="G37" s="198"/>
      <c r="H37" s="199"/>
      <c r="I37" s="191"/>
      <c r="J37" s="194"/>
    </row>
    <row r="38" spans="1:10" ht="14.1" customHeight="1" x14ac:dyDescent="0.2">
      <c r="A38" s="92" t="s">
        <v>96</v>
      </c>
      <c r="B38" s="70"/>
      <c r="C38" s="79">
        <v>100</v>
      </c>
      <c r="D38" s="200">
        <v>6345124</v>
      </c>
      <c r="E38" s="196">
        <v>6393151</v>
      </c>
      <c r="F38" s="196">
        <v>6340446</v>
      </c>
      <c r="G38" s="196">
        <v>6340342</v>
      </c>
      <c r="H38" s="201">
        <v>6382895</v>
      </c>
      <c r="I38" s="195">
        <v>-37771</v>
      </c>
      <c r="J38" s="82">
        <v>-0.59175342849913715</v>
      </c>
    </row>
    <row r="39" spans="1:10" ht="12" customHeight="1" x14ac:dyDescent="0.2">
      <c r="A39" s="84" t="s">
        <v>97</v>
      </c>
      <c r="B39" s="85" t="s">
        <v>98</v>
      </c>
      <c r="C39" s="79">
        <v>51.825322877850773</v>
      </c>
      <c r="D39" s="81">
        <v>3288381</v>
      </c>
      <c r="E39" s="80">
        <v>3320510</v>
      </c>
      <c r="F39" s="80">
        <v>3285268</v>
      </c>
      <c r="G39" s="80">
        <v>3278664</v>
      </c>
      <c r="H39" s="106">
        <v>3298170</v>
      </c>
      <c r="I39" s="81">
        <v>-9789</v>
      </c>
      <c r="J39" s="82">
        <v>-0.29680095325589645</v>
      </c>
    </row>
    <row r="40" spans="1:10" ht="12" customHeight="1" x14ac:dyDescent="0.2">
      <c r="A40" s="84"/>
      <c r="B40" s="85" t="s">
        <v>99</v>
      </c>
      <c r="C40" s="79">
        <v>48.174677122149227</v>
      </c>
      <c r="D40" s="81">
        <v>3056743</v>
      </c>
      <c r="E40" s="80">
        <v>3072641</v>
      </c>
      <c r="F40" s="80">
        <v>3055178</v>
      </c>
      <c r="G40" s="80">
        <v>3061678</v>
      </c>
      <c r="H40" s="106">
        <v>3084725</v>
      </c>
      <c r="I40" s="81">
        <v>-27982</v>
      </c>
      <c r="J40" s="82">
        <v>-0.90711489678982726</v>
      </c>
    </row>
    <row r="41" spans="1:10" ht="12" customHeight="1" x14ac:dyDescent="0.2">
      <c r="A41" s="84" t="s">
        <v>97</v>
      </c>
      <c r="B41" s="87" t="s">
        <v>100</v>
      </c>
      <c r="C41" s="79">
        <v>9.5850609066111243</v>
      </c>
      <c r="D41" s="81">
        <v>608184</v>
      </c>
      <c r="E41" s="80">
        <v>620896</v>
      </c>
      <c r="F41" s="80">
        <v>574664</v>
      </c>
      <c r="G41" s="80">
        <v>587278</v>
      </c>
      <c r="H41" s="106">
        <v>608061</v>
      </c>
      <c r="I41" s="81">
        <v>123</v>
      </c>
      <c r="J41" s="82">
        <v>2.0228233680502451E-2</v>
      </c>
    </row>
    <row r="42" spans="1:10" ht="12" customHeight="1" x14ac:dyDescent="0.2">
      <c r="A42" s="84"/>
      <c r="B42" s="87" t="s">
        <v>101</v>
      </c>
      <c r="C42" s="79">
        <v>65.770534980876661</v>
      </c>
      <c r="D42" s="81">
        <v>4173222</v>
      </c>
      <c r="E42" s="80">
        <v>4203345</v>
      </c>
      <c r="F42" s="80">
        <v>4199514</v>
      </c>
      <c r="G42" s="80">
        <v>4196176</v>
      </c>
      <c r="H42" s="106">
        <v>4207636</v>
      </c>
      <c r="I42" s="81">
        <v>-34414</v>
      </c>
      <c r="J42" s="82">
        <v>-0.81789394329737652</v>
      </c>
    </row>
    <row r="43" spans="1:10" ht="12" customHeight="1" x14ac:dyDescent="0.2">
      <c r="A43" s="84"/>
      <c r="B43" s="87" t="s">
        <v>102</v>
      </c>
      <c r="C43" s="79">
        <v>22.714938273861947</v>
      </c>
      <c r="D43" s="81">
        <v>1441291</v>
      </c>
      <c r="E43" s="80">
        <v>1450895</v>
      </c>
      <c r="F43" s="80">
        <v>1451387</v>
      </c>
      <c r="G43" s="80">
        <v>1446511</v>
      </c>
      <c r="H43" s="106">
        <v>1457672</v>
      </c>
      <c r="I43" s="81">
        <v>-16381</v>
      </c>
      <c r="J43" s="82">
        <v>-1.1237781887832106</v>
      </c>
    </row>
    <row r="44" spans="1:10" ht="12" customHeight="1" x14ac:dyDescent="0.2">
      <c r="A44" s="86"/>
      <c r="B44" s="87" t="s">
        <v>103</v>
      </c>
      <c r="C44" s="79">
        <v>1.929465838650277</v>
      </c>
      <c r="D44" s="81">
        <v>122427</v>
      </c>
      <c r="E44" s="80">
        <v>118015</v>
      </c>
      <c r="F44" s="80">
        <v>114881</v>
      </c>
      <c r="G44" s="80">
        <v>110377</v>
      </c>
      <c r="H44" s="106">
        <v>109526</v>
      </c>
      <c r="I44" s="81">
        <v>12901</v>
      </c>
      <c r="J44" s="82">
        <v>11.778938334276793</v>
      </c>
    </row>
    <row r="45" spans="1:10" ht="12" customHeight="1" x14ac:dyDescent="0.2">
      <c r="A45" s="86"/>
      <c r="B45" s="87" t="s">
        <v>104</v>
      </c>
      <c r="C45" s="79">
        <v>0.82817924440877755</v>
      </c>
      <c r="D45" s="81">
        <v>52549</v>
      </c>
      <c r="E45" s="80">
        <v>51342</v>
      </c>
      <c r="F45" s="80">
        <v>50472</v>
      </c>
      <c r="G45" s="80">
        <v>48966</v>
      </c>
      <c r="H45" s="106">
        <v>43781</v>
      </c>
      <c r="I45" s="81">
        <v>8768</v>
      </c>
      <c r="J45" s="82">
        <v>20.026952330919805</v>
      </c>
    </row>
    <row r="46" spans="1:10" ht="12" customHeight="1" x14ac:dyDescent="0.2">
      <c r="A46" s="84" t="s">
        <v>105</v>
      </c>
      <c r="B46" s="85" t="s">
        <v>175</v>
      </c>
      <c r="C46" s="79">
        <v>65.876064833405934</v>
      </c>
      <c r="D46" s="81">
        <v>4179918</v>
      </c>
      <c r="E46" s="80">
        <v>4225066</v>
      </c>
      <c r="F46" s="80">
        <v>4187008</v>
      </c>
      <c r="G46" s="80">
        <v>4202332</v>
      </c>
      <c r="H46" s="106">
        <v>4241046</v>
      </c>
      <c r="I46" s="81">
        <v>-61128</v>
      </c>
      <c r="J46" s="82">
        <v>-1.4413425367232517</v>
      </c>
    </row>
    <row r="47" spans="1:10" ht="12" customHeight="1" x14ac:dyDescent="0.2">
      <c r="A47" s="84"/>
      <c r="B47" s="85" t="s">
        <v>176</v>
      </c>
      <c r="C47" s="79">
        <v>34.123919406460772</v>
      </c>
      <c r="D47" s="81">
        <v>2165205</v>
      </c>
      <c r="E47" s="80">
        <v>2168084</v>
      </c>
      <c r="F47" s="80">
        <v>2153433</v>
      </c>
      <c r="G47" s="80">
        <v>2138005</v>
      </c>
      <c r="H47" s="106">
        <v>2141848</v>
      </c>
      <c r="I47" s="81">
        <v>23357</v>
      </c>
      <c r="J47" s="82">
        <v>1.090506889377771</v>
      </c>
    </row>
    <row r="48" spans="1:10" ht="12" customHeight="1" x14ac:dyDescent="0.2">
      <c r="A48" s="84" t="s">
        <v>105</v>
      </c>
      <c r="B48" s="85" t="s">
        <v>108</v>
      </c>
      <c r="C48" s="79">
        <v>86.680622790035315</v>
      </c>
      <c r="D48" s="81">
        <v>5499993</v>
      </c>
      <c r="E48" s="80">
        <v>5544592</v>
      </c>
      <c r="F48" s="80">
        <v>5506781</v>
      </c>
      <c r="G48" s="80">
        <v>5525860</v>
      </c>
      <c r="H48" s="106">
        <v>5576328</v>
      </c>
      <c r="I48" s="81">
        <v>-76335</v>
      </c>
      <c r="J48" s="82">
        <v>-1.3689115848278652</v>
      </c>
    </row>
    <row r="49" spans="1:10" ht="12" customHeight="1" x14ac:dyDescent="0.2">
      <c r="A49" s="84"/>
      <c r="B49" s="85" t="s">
        <v>109</v>
      </c>
      <c r="C49" s="79">
        <v>13.319235368765055</v>
      </c>
      <c r="D49" s="81">
        <v>845122</v>
      </c>
      <c r="E49" s="80">
        <v>848528</v>
      </c>
      <c r="F49" s="80">
        <v>833611</v>
      </c>
      <c r="G49" s="80">
        <v>814404</v>
      </c>
      <c r="H49" s="106">
        <v>806480</v>
      </c>
      <c r="I49" s="81">
        <v>38642</v>
      </c>
      <c r="J49" s="82">
        <v>4.7914393413351846</v>
      </c>
    </row>
    <row r="50" spans="1:10" ht="14.1" customHeight="1" x14ac:dyDescent="0.2">
      <c r="A50" s="69" t="s">
        <v>123</v>
      </c>
      <c r="B50" s="189"/>
      <c r="C50" s="190"/>
      <c r="D50" s="197"/>
      <c r="E50" s="198"/>
      <c r="F50" s="198"/>
      <c r="G50" s="198"/>
      <c r="H50" s="199"/>
      <c r="I50" s="191"/>
      <c r="J50" s="194"/>
    </row>
    <row r="51" spans="1:10" ht="14.1" customHeight="1" x14ac:dyDescent="0.2">
      <c r="A51" s="92" t="s">
        <v>96</v>
      </c>
      <c r="B51" s="70"/>
      <c r="C51" s="79">
        <v>100</v>
      </c>
      <c r="D51" s="200">
        <v>34985555</v>
      </c>
      <c r="E51" s="196">
        <v>35215934</v>
      </c>
      <c r="F51" s="196">
        <v>34885488</v>
      </c>
      <c r="G51" s="196">
        <v>34887706</v>
      </c>
      <c r="H51" s="201">
        <v>35018375</v>
      </c>
      <c r="I51" s="195">
        <v>-32820</v>
      </c>
      <c r="J51" s="82">
        <v>-9.3722224403616675E-2</v>
      </c>
    </row>
    <row r="52" spans="1:10" ht="12" customHeight="1" x14ac:dyDescent="0.2">
      <c r="A52" s="84" t="s">
        <v>97</v>
      </c>
      <c r="B52" s="85" t="s">
        <v>98</v>
      </c>
      <c r="C52" s="79">
        <v>53.363732546189418</v>
      </c>
      <c r="D52" s="81">
        <v>18669598</v>
      </c>
      <c r="E52" s="80">
        <v>18853052</v>
      </c>
      <c r="F52" s="80">
        <v>18659848</v>
      </c>
      <c r="G52" s="80">
        <v>18640170</v>
      </c>
      <c r="H52" s="106">
        <v>18707512</v>
      </c>
      <c r="I52" s="81">
        <v>-37914</v>
      </c>
      <c r="J52" s="82">
        <v>-0.20266724939158132</v>
      </c>
    </row>
    <row r="53" spans="1:10" ht="12" customHeight="1" x14ac:dyDescent="0.2">
      <c r="A53" s="84"/>
      <c r="B53" s="85" t="s">
        <v>99</v>
      </c>
      <c r="C53" s="79">
        <v>46.636267453810582</v>
      </c>
      <c r="D53" s="81">
        <v>16315957</v>
      </c>
      <c r="E53" s="80">
        <v>16362882</v>
      </c>
      <c r="F53" s="80">
        <v>16225640</v>
      </c>
      <c r="G53" s="80">
        <v>16247536</v>
      </c>
      <c r="H53" s="106">
        <v>16310863</v>
      </c>
      <c r="I53" s="81">
        <v>5094</v>
      </c>
      <c r="J53" s="82">
        <v>3.1230720287455053E-2</v>
      </c>
    </row>
    <row r="54" spans="1:10" ht="12" customHeight="1" x14ac:dyDescent="0.2">
      <c r="A54" s="84" t="s">
        <v>97</v>
      </c>
      <c r="B54" s="87" t="s">
        <v>100</v>
      </c>
      <c r="C54" s="79">
        <v>9.9519730357286029</v>
      </c>
      <c r="D54" s="81">
        <v>3481753</v>
      </c>
      <c r="E54" s="80">
        <v>3567411</v>
      </c>
      <c r="F54" s="80">
        <v>3312093</v>
      </c>
      <c r="G54" s="80">
        <v>3404157</v>
      </c>
      <c r="H54" s="106">
        <v>3530165</v>
      </c>
      <c r="I54" s="81">
        <v>-48412</v>
      </c>
      <c r="J54" s="82">
        <v>-1.3713806578446051</v>
      </c>
    </row>
    <row r="55" spans="1:10" ht="12" customHeight="1" x14ac:dyDescent="0.2">
      <c r="A55" s="84"/>
      <c r="B55" s="87" t="s">
        <v>101</v>
      </c>
      <c r="C55" s="79">
        <v>65.477855074758708</v>
      </c>
      <c r="D55" s="81">
        <v>22907791</v>
      </c>
      <c r="E55" s="80">
        <v>23045292</v>
      </c>
      <c r="F55" s="80">
        <v>22995034</v>
      </c>
      <c r="G55" s="80">
        <v>22969743</v>
      </c>
      <c r="H55" s="106">
        <v>22977613</v>
      </c>
      <c r="I55" s="81">
        <v>-69822</v>
      </c>
      <c r="J55" s="82">
        <v>-0.30386968393975478</v>
      </c>
    </row>
    <row r="56" spans="1:10" ht="12" customHeight="1" x14ac:dyDescent="0.2">
      <c r="A56" s="84"/>
      <c r="B56" s="87" t="s">
        <v>102</v>
      </c>
      <c r="C56" s="79">
        <v>22.390949636214145</v>
      </c>
      <c r="D56" s="81">
        <v>7833598</v>
      </c>
      <c r="E56" s="80">
        <v>7864767</v>
      </c>
      <c r="F56" s="80">
        <v>7857543</v>
      </c>
      <c r="G56" s="80">
        <v>7821575</v>
      </c>
      <c r="H56" s="106">
        <v>7838209</v>
      </c>
      <c r="I56" s="81">
        <v>-4611</v>
      </c>
      <c r="J56" s="82">
        <v>-5.8827214227127653E-2</v>
      </c>
    </row>
    <row r="57" spans="1:10" ht="12" customHeight="1" x14ac:dyDescent="0.2">
      <c r="A57" s="86"/>
      <c r="B57" s="87" t="s">
        <v>103</v>
      </c>
      <c r="C57" s="79">
        <v>2.179213678330957</v>
      </c>
      <c r="D57" s="81">
        <v>762410</v>
      </c>
      <c r="E57" s="80">
        <v>738460</v>
      </c>
      <c r="F57" s="80">
        <v>720815</v>
      </c>
      <c r="G57" s="80">
        <v>692228</v>
      </c>
      <c r="H57" s="106">
        <v>672387</v>
      </c>
      <c r="I57" s="81">
        <v>90023</v>
      </c>
      <c r="J57" s="82">
        <v>13.38856938043121</v>
      </c>
    </row>
    <row r="58" spans="1:10" ht="12" customHeight="1" x14ac:dyDescent="0.2">
      <c r="A58" s="86"/>
      <c r="B58" s="87" t="s">
        <v>104</v>
      </c>
      <c r="C58" s="79">
        <v>0.91582940444992222</v>
      </c>
      <c r="D58" s="81">
        <v>320408</v>
      </c>
      <c r="E58" s="80">
        <v>315777</v>
      </c>
      <c r="F58" s="80">
        <v>311816</v>
      </c>
      <c r="G58" s="80">
        <v>302788</v>
      </c>
      <c r="H58" s="106">
        <v>262742</v>
      </c>
      <c r="I58" s="81">
        <v>57666</v>
      </c>
      <c r="J58" s="82">
        <v>21.947766249781154</v>
      </c>
    </row>
    <row r="59" spans="1:10" ht="12" customHeight="1" x14ac:dyDescent="0.2">
      <c r="A59" s="84" t="s">
        <v>105</v>
      </c>
      <c r="B59" s="85" t="s">
        <v>175</v>
      </c>
      <c r="C59" s="79">
        <v>68.655872402195712</v>
      </c>
      <c r="D59" s="81">
        <v>24019638</v>
      </c>
      <c r="E59" s="80">
        <v>24278676</v>
      </c>
      <c r="F59" s="80">
        <v>24024859</v>
      </c>
      <c r="G59" s="80">
        <v>24107647</v>
      </c>
      <c r="H59" s="106">
        <v>24248794</v>
      </c>
      <c r="I59" s="81">
        <v>-229156</v>
      </c>
      <c r="J59" s="82">
        <v>-0.94502019358158595</v>
      </c>
    </row>
    <row r="60" spans="1:10" ht="12" customHeight="1" x14ac:dyDescent="0.2">
      <c r="A60" s="84"/>
      <c r="B60" s="85" t="s">
        <v>176</v>
      </c>
      <c r="C60" s="79">
        <v>31.344124739481767</v>
      </c>
      <c r="D60" s="81">
        <v>10965916</v>
      </c>
      <c r="E60" s="80">
        <v>10937257</v>
      </c>
      <c r="F60" s="80">
        <v>10860622</v>
      </c>
      <c r="G60" s="80">
        <v>10780051</v>
      </c>
      <c r="H60" s="106">
        <v>10769577</v>
      </c>
      <c r="I60" s="81">
        <v>196339</v>
      </c>
      <c r="J60" s="82">
        <v>1.823089244823636</v>
      </c>
    </row>
    <row r="61" spans="1:10" ht="12" customHeight="1" x14ac:dyDescent="0.2">
      <c r="A61" s="84" t="s">
        <v>105</v>
      </c>
      <c r="B61" s="85" t="s">
        <v>108</v>
      </c>
      <c r="C61" s="79">
        <v>83.183099424891211</v>
      </c>
      <c r="D61" s="81">
        <v>29102069</v>
      </c>
      <c r="E61" s="80">
        <v>29281880</v>
      </c>
      <c r="F61" s="80">
        <v>29047509</v>
      </c>
      <c r="G61" s="80">
        <v>29151408</v>
      </c>
      <c r="H61" s="106">
        <v>29352342</v>
      </c>
      <c r="I61" s="81">
        <v>-250273</v>
      </c>
      <c r="J61" s="82">
        <v>-0.85265087194745826</v>
      </c>
    </row>
    <row r="62" spans="1:10" ht="12" customHeight="1" x14ac:dyDescent="0.2">
      <c r="A62" s="84"/>
      <c r="B62" s="85" t="s">
        <v>109</v>
      </c>
      <c r="C62" s="79">
        <v>16.816857700270869</v>
      </c>
      <c r="D62" s="81">
        <v>5883471</v>
      </c>
      <c r="E62" s="80">
        <v>5934017</v>
      </c>
      <c r="F62" s="80">
        <v>5837916</v>
      </c>
      <c r="G62" s="80">
        <v>5736211</v>
      </c>
      <c r="H62" s="106">
        <v>5665936</v>
      </c>
      <c r="I62" s="81">
        <v>217535</v>
      </c>
      <c r="J62" s="82">
        <v>3.839347991223339</v>
      </c>
    </row>
    <row r="63" spans="1:10" ht="14.1" customHeight="1" x14ac:dyDescent="0.2">
      <c r="A63" s="69" t="s">
        <v>177</v>
      </c>
      <c r="B63" s="189"/>
      <c r="C63" s="190"/>
      <c r="D63" s="197"/>
      <c r="E63" s="198"/>
      <c r="F63" s="198"/>
      <c r="G63" s="198"/>
      <c r="H63" s="199"/>
      <c r="I63" s="191"/>
      <c r="J63" s="194"/>
    </row>
    <row r="64" spans="1:10" ht="14.1" customHeight="1" x14ac:dyDescent="0.2">
      <c r="A64" s="92" t="s">
        <v>96</v>
      </c>
      <c r="B64" s="70"/>
      <c r="C64" s="79">
        <v>100</v>
      </c>
      <c r="D64" s="200">
        <v>32469</v>
      </c>
      <c r="E64" s="196">
        <v>32903</v>
      </c>
      <c r="F64" s="196">
        <v>32677</v>
      </c>
      <c r="G64" s="196">
        <v>32937</v>
      </c>
      <c r="H64" s="106">
        <v>33278</v>
      </c>
      <c r="I64" s="81">
        <v>-809</v>
      </c>
      <c r="J64" s="82">
        <v>-2.4310355189614761</v>
      </c>
    </row>
    <row r="65" spans="1:12" ht="12" customHeight="1" x14ac:dyDescent="0.2">
      <c r="A65" s="84" t="s">
        <v>97</v>
      </c>
      <c r="B65" s="85" t="s">
        <v>98</v>
      </c>
      <c r="C65" s="79">
        <v>53.592657611875943</v>
      </c>
      <c r="D65" s="195">
        <v>17401</v>
      </c>
      <c r="E65" s="196">
        <v>17701</v>
      </c>
      <c r="F65" s="196">
        <v>17548</v>
      </c>
      <c r="G65" s="196">
        <v>17673</v>
      </c>
      <c r="H65" s="106">
        <v>17799</v>
      </c>
      <c r="I65" s="81">
        <v>-398</v>
      </c>
      <c r="J65" s="82">
        <v>-2.236080678689814</v>
      </c>
    </row>
    <row r="66" spans="1:12" ht="12" customHeight="1" x14ac:dyDescent="0.2">
      <c r="A66" s="84"/>
      <c r="B66" s="85" t="s">
        <v>99</v>
      </c>
      <c r="C66" s="79">
        <v>46.407342388124057</v>
      </c>
      <c r="D66" s="195">
        <v>15068</v>
      </c>
      <c r="E66" s="196">
        <v>15202</v>
      </c>
      <c r="F66" s="196">
        <v>15129</v>
      </c>
      <c r="G66" s="196">
        <v>15264</v>
      </c>
      <c r="H66" s="106">
        <v>15479</v>
      </c>
      <c r="I66" s="81">
        <v>-411</v>
      </c>
      <c r="J66" s="82">
        <v>-2.6552102849021253</v>
      </c>
    </row>
    <row r="67" spans="1:12" ht="12" customHeight="1" x14ac:dyDescent="0.2">
      <c r="A67" s="84" t="s">
        <v>97</v>
      </c>
      <c r="B67" s="87" t="s">
        <v>100</v>
      </c>
      <c r="C67" s="79">
        <v>9.4243740182943725</v>
      </c>
      <c r="D67" s="195">
        <v>3060</v>
      </c>
      <c r="E67" s="196">
        <v>3166</v>
      </c>
      <c r="F67" s="196">
        <v>2821</v>
      </c>
      <c r="G67" s="196">
        <v>2939</v>
      </c>
      <c r="H67" s="106">
        <v>3083</v>
      </c>
      <c r="I67" s="81">
        <v>-23</v>
      </c>
      <c r="J67" s="82">
        <v>-0.74602659746999678</v>
      </c>
    </row>
    <row r="68" spans="1:12" ht="12" customHeight="1" x14ac:dyDescent="0.2">
      <c r="A68" s="84"/>
      <c r="B68" s="87" t="s">
        <v>101</v>
      </c>
      <c r="C68" s="79">
        <v>60.362191628938369</v>
      </c>
      <c r="D68" s="195">
        <v>19599</v>
      </c>
      <c r="E68" s="196">
        <v>19857</v>
      </c>
      <c r="F68" s="196">
        <v>19897</v>
      </c>
      <c r="G68" s="196">
        <v>20020</v>
      </c>
      <c r="H68" s="106">
        <v>20140</v>
      </c>
      <c r="I68" s="81">
        <v>-541</v>
      </c>
      <c r="J68" s="82">
        <v>-2.686196623634558</v>
      </c>
    </row>
    <row r="69" spans="1:12" ht="12" customHeight="1" x14ac:dyDescent="0.2">
      <c r="A69" s="84"/>
      <c r="B69" s="87" t="s">
        <v>102</v>
      </c>
      <c r="C69" s="79">
        <v>28.100649850626752</v>
      </c>
      <c r="D69" s="195">
        <v>9124</v>
      </c>
      <c r="E69" s="196">
        <v>9240</v>
      </c>
      <c r="F69" s="196">
        <v>9340</v>
      </c>
      <c r="G69" s="196">
        <v>9362</v>
      </c>
      <c r="H69" s="106">
        <v>9448</v>
      </c>
      <c r="I69" s="81">
        <v>-324</v>
      </c>
      <c r="J69" s="82">
        <v>-3.4292972057578321</v>
      </c>
    </row>
    <row r="70" spans="1:12" ht="12" customHeight="1" x14ac:dyDescent="0.2">
      <c r="A70" s="86"/>
      <c r="B70" s="87" t="s">
        <v>103</v>
      </c>
      <c r="C70" s="79">
        <v>2.1127845021405034</v>
      </c>
      <c r="D70" s="195">
        <v>686</v>
      </c>
      <c r="E70" s="196">
        <v>640</v>
      </c>
      <c r="F70" s="196">
        <v>619</v>
      </c>
      <c r="G70" s="196">
        <v>616</v>
      </c>
      <c r="H70" s="106">
        <v>607</v>
      </c>
      <c r="I70" s="81">
        <v>79</v>
      </c>
      <c r="J70" s="82">
        <v>13.014827018121911</v>
      </c>
    </row>
    <row r="71" spans="1:12" ht="12" customHeight="1" x14ac:dyDescent="0.2">
      <c r="A71" s="86"/>
      <c r="B71" s="87" t="s">
        <v>104</v>
      </c>
      <c r="C71" s="79">
        <v>0.93627768024885272</v>
      </c>
      <c r="D71" s="195">
        <v>304</v>
      </c>
      <c r="E71" s="196">
        <v>269</v>
      </c>
      <c r="F71" s="196">
        <v>260</v>
      </c>
      <c r="G71" s="196">
        <v>274</v>
      </c>
      <c r="H71" s="106">
        <v>233</v>
      </c>
      <c r="I71" s="81">
        <v>71</v>
      </c>
      <c r="J71" s="82">
        <v>30.472103004291846</v>
      </c>
    </row>
    <row r="72" spans="1:12" ht="12" customHeight="1" x14ac:dyDescent="0.2">
      <c r="A72" s="84" t="s">
        <v>105</v>
      </c>
      <c r="B72" s="85" t="s">
        <v>175</v>
      </c>
      <c r="C72" s="79">
        <v>68.320551911053627</v>
      </c>
      <c r="D72" s="195">
        <v>22183</v>
      </c>
      <c r="E72" s="196">
        <v>22583</v>
      </c>
      <c r="F72" s="196">
        <v>22444</v>
      </c>
      <c r="G72" s="196">
        <v>22679</v>
      </c>
      <c r="H72" s="106">
        <v>22945</v>
      </c>
      <c r="I72" s="81">
        <v>-762</v>
      </c>
      <c r="J72" s="82">
        <v>-3.3209849640444542</v>
      </c>
    </row>
    <row r="73" spans="1:12" ht="12" customHeight="1" x14ac:dyDescent="0.2">
      <c r="A73" s="84"/>
      <c r="B73" s="85" t="s">
        <v>176</v>
      </c>
      <c r="C73" s="79">
        <v>31.67944808894638</v>
      </c>
      <c r="D73" s="81">
        <v>10286</v>
      </c>
      <c r="E73" s="80">
        <v>10320</v>
      </c>
      <c r="F73" s="80">
        <v>10233</v>
      </c>
      <c r="G73" s="80">
        <v>10258</v>
      </c>
      <c r="H73" s="106">
        <v>10333</v>
      </c>
      <c r="I73" s="81">
        <v>-47</v>
      </c>
      <c r="J73" s="82">
        <v>-0.45485338236717315</v>
      </c>
    </row>
    <row r="74" spans="1:12" ht="12" customHeight="1" x14ac:dyDescent="0.2">
      <c r="A74" s="84" t="s">
        <v>105</v>
      </c>
      <c r="B74" s="85" t="s">
        <v>108</v>
      </c>
      <c r="C74" s="79">
        <v>94.859712341002194</v>
      </c>
      <c r="D74" s="81">
        <v>30800</v>
      </c>
      <c r="E74" s="80">
        <v>31219</v>
      </c>
      <c r="F74" s="80">
        <v>31027</v>
      </c>
      <c r="G74" s="80">
        <v>31324</v>
      </c>
      <c r="H74" s="106">
        <v>31713</v>
      </c>
      <c r="I74" s="81">
        <v>-913</v>
      </c>
      <c r="J74" s="82">
        <v>-2.8789455428373221</v>
      </c>
    </row>
    <row r="75" spans="1:12" ht="12" customHeight="1" x14ac:dyDescent="0.2">
      <c r="A75" s="108"/>
      <c r="B75" s="90" t="s">
        <v>109</v>
      </c>
      <c r="C75" s="91">
        <v>5.1402876589978135</v>
      </c>
      <c r="D75" s="109">
        <v>1669</v>
      </c>
      <c r="E75" s="110">
        <v>1684</v>
      </c>
      <c r="F75" s="110">
        <v>1650</v>
      </c>
      <c r="G75" s="110">
        <v>1613</v>
      </c>
      <c r="H75" s="111">
        <v>1565</v>
      </c>
      <c r="I75" s="109">
        <v>104</v>
      </c>
      <c r="J75" s="112">
        <v>6.6453674121405752</v>
      </c>
    </row>
    <row r="76" spans="1:12" s="113" customFormat="1" ht="11.25" customHeight="1" x14ac:dyDescent="0.15">
      <c r="B76" s="114"/>
      <c r="C76" s="114"/>
      <c r="D76" s="114"/>
      <c r="E76" s="114"/>
      <c r="F76" s="114"/>
      <c r="G76" s="114"/>
      <c r="H76" s="114"/>
      <c r="I76" s="114"/>
      <c r="J76" s="115" t="s">
        <v>35</v>
      </c>
    </row>
    <row r="77" spans="1:12" s="113" customFormat="1" ht="12.75" customHeight="1" x14ac:dyDescent="0.15">
      <c r="A77" s="114" t="s">
        <v>114</v>
      </c>
      <c r="D77" s="116"/>
    </row>
    <row r="78" spans="1:12" s="113" customFormat="1" ht="21" customHeight="1" x14ac:dyDescent="0.15">
      <c r="A78" s="117" t="s">
        <v>178</v>
      </c>
      <c r="B78" s="118"/>
      <c r="C78" s="118"/>
      <c r="D78" s="118"/>
      <c r="E78" s="118"/>
      <c r="F78" s="118"/>
      <c r="G78" s="118"/>
      <c r="H78" s="118"/>
      <c r="I78" s="118"/>
      <c r="J78" s="118"/>
    </row>
    <row r="79" spans="1:12" s="87" customFormat="1" ht="12.75" customHeight="1" x14ac:dyDescent="0.2">
      <c r="A79" s="117"/>
      <c r="B79" s="118"/>
      <c r="C79" s="118"/>
      <c r="D79" s="118"/>
      <c r="E79" s="118"/>
      <c r="F79" s="118"/>
      <c r="G79" s="118"/>
      <c r="H79" s="118"/>
      <c r="I79" s="118"/>
      <c r="J79" s="118"/>
    </row>
    <row r="80" spans="1:12" s="87" customFormat="1" ht="12.75" customHeight="1" x14ac:dyDescent="0.2">
      <c r="A80" s="117"/>
      <c r="B80" s="118"/>
      <c r="C80" s="118"/>
      <c r="D80" s="118"/>
      <c r="E80" s="118"/>
      <c r="F80" s="118"/>
      <c r="G80" s="118"/>
      <c r="H80" s="118"/>
      <c r="I80" s="118"/>
      <c r="J80" s="118"/>
      <c r="K80" s="202"/>
      <c r="L80" s="202"/>
    </row>
    <row r="81" s="54" customFormat="1" ht="12.75" customHeight="1" x14ac:dyDescent="0.2"/>
    <row r="82" s="54" customFormat="1" ht="12.75" customHeight="1" x14ac:dyDescent="0.2"/>
    <row r="83" s="54" customFormat="1" ht="12.7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99FED-214B-422F-A764-6CBED746C638}">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4" customWidth="1"/>
    <col min="2" max="2" width="2.28515625" style="54" customWidth="1"/>
    <col min="3" max="3" width="6.7109375" style="54" customWidth="1"/>
    <col min="4" max="4" width="32.5703125" style="54" customWidth="1"/>
    <col min="5" max="5" width="5.7109375" style="88" customWidth="1"/>
    <col min="6" max="10" width="9.7109375" style="121" customWidth="1"/>
    <col min="11" max="11" width="9.7109375" style="101" customWidth="1"/>
    <col min="12" max="12" width="9.7109375" style="122" customWidth="1"/>
    <col min="13" max="256" width="8.85546875" style="54"/>
    <col min="257" max="258" width="3.7109375" style="54" customWidth="1"/>
    <col min="259" max="259" width="3.85546875" style="54" customWidth="1"/>
    <col min="260" max="260" width="26.28515625" style="54" customWidth="1"/>
    <col min="261" max="261" width="5.7109375" style="54" customWidth="1"/>
    <col min="262" max="268" width="9.5703125" style="54" customWidth="1"/>
    <col min="269" max="512" width="8.85546875" style="54"/>
    <col min="513" max="514" width="3.7109375" style="54" customWidth="1"/>
    <col min="515" max="515" width="3.85546875" style="54" customWidth="1"/>
    <col min="516" max="516" width="26.28515625" style="54" customWidth="1"/>
    <col min="517" max="517" width="5.7109375" style="54" customWidth="1"/>
    <col min="518" max="524" width="9.5703125" style="54" customWidth="1"/>
    <col min="525" max="768" width="8.85546875" style="54"/>
    <col min="769" max="770" width="3.7109375" style="54" customWidth="1"/>
    <col min="771" max="771" width="3.85546875" style="54" customWidth="1"/>
    <col min="772" max="772" width="26.28515625" style="54" customWidth="1"/>
    <col min="773" max="773" width="5.7109375" style="54" customWidth="1"/>
    <col min="774" max="780" width="9.5703125" style="54" customWidth="1"/>
    <col min="781" max="1024" width="8.85546875" style="54"/>
    <col min="1025" max="1026" width="3.7109375" style="54" customWidth="1"/>
    <col min="1027" max="1027" width="3.85546875" style="54" customWidth="1"/>
    <col min="1028" max="1028" width="26.28515625" style="54" customWidth="1"/>
    <col min="1029" max="1029" width="5.7109375" style="54" customWidth="1"/>
    <col min="1030" max="1036" width="9.5703125" style="54" customWidth="1"/>
    <col min="1037" max="1280" width="8.85546875" style="54"/>
    <col min="1281" max="1282" width="3.7109375" style="54" customWidth="1"/>
    <col min="1283" max="1283" width="3.85546875" style="54" customWidth="1"/>
    <col min="1284" max="1284" width="26.28515625" style="54" customWidth="1"/>
    <col min="1285" max="1285" width="5.7109375" style="54" customWidth="1"/>
    <col min="1286" max="1292" width="9.5703125" style="54" customWidth="1"/>
    <col min="1293" max="1536" width="8.85546875" style="54"/>
    <col min="1537" max="1538" width="3.7109375" style="54" customWidth="1"/>
    <col min="1539" max="1539" width="3.85546875" style="54" customWidth="1"/>
    <col min="1540" max="1540" width="26.28515625" style="54" customWidth="1"/>
    <col min="1541" max="1541" width="5.7109375" style="54" customWidth="1"/>
    <col min="1542" max="1548" width="9.5703125" style="54" customWidth="1"/>
    <col min="1549" max="1792" width="8.85546875" style="54"/>
    <col min="1793" max="1794" width="3.7109375" style="54" customWidth="1"/>
    <col min="1795" max="1795" width="3.85546875" style="54" customWidth="1"/>
    <col min="1796" max="1796" width="26.28515625" style="54" customWidth="1"/>
    <col min="1797" max="1797" width="5.7109375" style="54" customWidth="1"/>
    <col min="1798" max="1804" width="9.5703125" style="54" customWidth="1"/>
    <col min="1805" max="2048" width="8.85546875" style="54"/>
    <col min="2049" max="2050" width="3.7109375" style="54" customWidth="1"/>
    <col min="2051" max="2051" width="3.85546875" style="54" customWidth="1"/>
    <col min="2052" max="2052" width="26.28515625" style="54" customWidth="1"/>
    <col min="2053" max="2053" width="5.7109375" style="54" customWidth="1"/>
    <col min="2054" max="2060" width="9.5703125" style="54" customWidth="1"/>
    <col min="2061" max="2304" width="8.85546875" style="54"/>
    <col min="2305" max="2306" width="3.7109375" style="54" customWidth="1"/>
    <col min="2307" max="2307" width="3.85546875" style="54" customWidth="1"/>
    <col min="2308" max="2308" width="26.28515625" style="54" customWidth="1"/>
    <col min="2309" max="2309" width="5.7109375" style="54" customWidth="1"/>
    <col min="2310" max="2316" width="9.5703125" style="54" customWidth="1"/>
    <col min="2317" max="2560" width="8.85546875" style="54"/>
    <col min="2561" max="2562" width="3.7109375" style="54" customWidth="1"/>
    <col min="2563" max="2563" width="3.85546875" style="54" customWidth="1"/>
    <col min="2564" max="2564" width="26.28515625" style="54" customWidth="1"/>
    <col min="2565" max="2565" width="5.7109375" style="54" customWidth="1"/>
    <col min="2566" max="2572" width="9.5703125" style="54" customWidth="1"/>
    <col min="2573" max="2816" width="8.85546875" style="54"/>
    <col min="2817" max="2818" width="3.7109375" style="54" customWidth="1"/>
    <col min="2819" max="2819" width="3.85546875" style="54" customWidth="1"/>
    <col min="2820" max="2820" width="26.28515625" style="54" customWidth="1"/>
    <col min="2821" max="2821" width="5.7109375" style="54" customWidth="1"/>
    <col min="2822" max="2828" width="9.5703125" style="54" customWidth="1"/>
    <col min="2829" max="3072" width="8.85546875" style="54"/>
    <col min="3073" max="3074" width="3.7109375" style="54" customWidth="1"/>
    <col min="3075" max="3075" width="3.85546875" style="54" customWidth="1"/>
    <col min="3076" max="3076" width="26.28515625" style="54" customWidth="1"/>
    <col min="3077" max="3077" width="5.7109375" style="54" customWidth="1"/>
    <col min="3078" max="3084" width="9.5703125" style="54" customWidth="1"/>
    <col min="3085" max="3328" width="8.85546875" style="54"/>
    <col min="3329" max="3330" width="3.7109375" style="54" customWidth="1"/>
    <col min="3331" max="3331" width="3.85546875" style="54" customWidth="1"/>
    <col min="3332" max="3332" width="26.28515625" style="54" customWidth="1"/>
    <col min="3333" max="3333" width="5.7109375" style="54" customWidth="1"/>
    <col min="3334" max="3340" width="9.5703125" style="54" customWidth="1"/>
    <col min="3341" max="3584" width="8.85546875" style="54"/>
    <col min="3585" max="3586" width="3.7109375" style="54" customWidth="1"/>
    <col min="3587" max="3587" width="3.85546875" style="54" customWidth="1"/>
    <col min="3588" max="3588" width="26.28515625" style="54" customWidth="1"/>
    <col min="3589" max="3589" width="5.7109375" style="54" customWidth="1"/>
    <col min="3590" max="3596" width="9.5703125" style="54" customWidth="1"/>
    <col min="3597" max="3840" width="8.85546875" style="54"/>
    <col min="3841" max="3842" width="3.7109375" style="54" customWidth="1"/>
    <col min="3843" max="3843" width="3.85546875" style="54" customWidth="1"/>
    <col min="3844" max="3844" width="26.28515625" style="54" customWidth="1"/>
    <col min="3845" max="3845" width="5.7109375" style="54" customWidth="1"/>
    <col min="3846" max="3852" width="9.5703125" style="54" customWidth="1"/>
    <col min="3853" max="4096" width="8.85546875" style="54"/>
    <col min="4097" max="4098" width="3.7109375" style="54" customWidth="1"/>
    <col min="4099" max="4099" width="3.85546875" style="54" customWidth="1"/>
    <col min="4100" max="4100" width="26.28515625" style="54" customWidth="1"/>
    <col min="4101" max="4101" width="5.7109375" style="54" customWidth="1"/>
    <col min="4102" max="4108" width="9.5703125" style="54" customWidth="1"/>
    <col min="4109" max="4352" width="8.85546875" style="54"/>
    <col min="4353" max="4354" width="3.7109375" style="54" customWidth="1"/>
    <col min="4355" max="4355" width="3.85546875" style="54" customWidth="1"/>
    <col min="4356" max="4356" width="26.28515625" style="54" customWidth="1"/>
    <col min="4357" max="4357" width="5.7109375" style="54" customWidth="1"/>
    <col min="4358" max="4364" width="9.5703125" style="54" customWidth="1"/>
    <col min="4365" max="4608" width="8.85546875" style="54"/>
    <col min="4609" max="4610" width="3.7109375" style="54" customWidth="1"/>
    <col min="4611" max="4611" width="3.85546875" style="54" customWidth="1"/>
    <col min="4612" max="4612" width="26.28515625" style="54" customWidth="1"/>
    <col min="4613" max="4613" width="5.7109375" style="54" customWidth="1"/>
    <col min="4614" max="4620" width="9.5703125" style="54" customWidth="1"/>
    <col min="4621" max="4864" width="8.85546875" style="54"/>
    <col min="4865" max="4866" width="3.7109375" style="54" customWidth="1"/>
    <col min="4867" max="4867" width="3.85546875" style="54" customWidth="1"/>
    <col min="4868" max="4868" width="26.28515625" style="54" customWidth="1"/>
    <col min="4869" max="4869" width="5.7109375" style="54" customWidth="1"/>
    <col min="4870" max="4876" width="9.5703125" style="54" customWidth="1"/>
    <col min="4877" max="5120" width="8.85546875" style="54"/>
    <col min="5121" max="5122" width="3.7109375" style="54" customWidth="1"/>
    <col min="5123" max="5123" width="3.85546875" style="54" customWidth="1"/>
    <col min="5124" max="5124" width="26.28515625" style="54" customWidth="1"/>
    <col min="5125" max="5125" width="5.7109375" style="54" customWidth="1"/>
    <col min="5126" max="5132" width="9.5703125" style="54" customWidth="1"/>
    <col min="5133" max="5376" width="8.85546875" style="54"/>
    <col min="5377" max="5378" width="3.7109375" style="54" customWidth="1"/>
    <col min="5379" max="5379" width="3.85546875" style="54" customWidth="1"/>
    <col min="5380" max="5380" width="26.28515625" style="54" customWidth="1"/>
    <col min="5381" max="5381" width="5.7109375" style="54" customWidth="1"/>
    <col min="5382" max="5388" width="9.5703125" style="54" customWidth="1"/>
    <col min="5389" max="5632" width="8.85546875" style="54"/>
    <col min="5633" max="5634" width="3.7109375" style="54" customWidth="1"/>
    <col min="5635" max="5635" width="3.85546875" style="54" customWidth="1"/>
    <col min="5636" max="5636" width="26.28515625" style="54" customWidth="1"/>
    <col min="5637" max="5637" width="5.7109375" style="54" customWidth="1"/>
    <col min="5638" max="5644" width="9.5703125" style="54" customWidth="1"/>
    <col min="5645" max="5888" width="8.85546875" style="54"/>
    <col min="5889" max="5890" width="3.7109375" style="54" customWidth="1"/>
    <col min="5891" max="5891" width="3.85546875" style="54" customWidth="1"/>
    <col min="5892" max="5892" width="26.28515625" style="54" customWidth="1"/>
    <col min="5893" max="5893" width="5.7109375" style="54" customWidth="1"/>
    <col min="5894" max="5900" width="9.5703125" style="54" customWidth="1"/>
    <col min="5901" max="6144" width="8.85546875" style="54"/>
    <col min="6145" max="6146" width="3.7109375" style="54" customWidth="1"/>
    <col min="6147" max="6147" width="3.85546875" style="54" customWidth="1"/>
    <col min="6148" max="6148" width="26.28515625" style="54" customWidth="1"/>
    <col min="6149" max="6149" width="5.7109375" style="54" customWidth="1"/>
    <col min="6150" max="6156" width="9.5703125" style="54" customWidth="1"/>
    <col min="6157" max="6400" width="8.85546875" style="54"/>
    <col min="6401" max="6402" width="3.7109375" style="54" customWidth="1"/>
    <col min="6403" max="6403" width="3.85546875" style="54" customWidth="1"/>
    <col min="6404" max="6404" width="26.28515625" style="54" customWidth="1"/>
    <col min="6405" max="6405" width="5.7109375" style="54" customWidth="1"/>
    <col min="6406" max="6412" width="9.5703125" style="54" customWidth="1"/>
    <col min="6413" max="6656" width="8.85546875" style="54"/>
    <col min="6657" max="6658" width="3.7109375" style="54" customWidth="1"/>
    <col min="6659" max="6659" width="3.85546875" style="54" customWidth="1"/>
    <col min="6660" max="6660" width="26.28515625" style="54" customWidth="1"/>
    <col min="6661" max="6661" width="5.7109375" style="54" customWidth="1"/>
    <col min="6662" max="6668" width="9.5703125" style="54" customWidth="1"/>
    <col min="6669" max="6912" width="8.85546875" style="54"/>
    <col min="6913" max="6914" width="3.7109375" style="54" customWidth="1"/>
    <col min="6915" max="6915" width="3.85546875" style="54" customWidth="1"/>
    <col min="6916" max="6916" width="26.28515625" style="54" customWidth="1"/>
    <col min="6917" max="6917" width="5.7109375" style="54" customWidth="1"/>
    <col min="6918" max="6924" width="9.5703125" style="54" customWidth="1"/>
    <col min="6925" max="7168" width="8.85546875" style="54"/>
    <col min="7169" max="7170" width="3.7109375" style="54" customWidth="1"/>
    <col min="7171" max="7171" width="3.85546875" style="54" customWidth="1"/>
    <col min="7172" max="7172" width="26.28515625" style="54" customWidth="1"/>
    <col min="7173" max="7173" width="5.7109375" style="54" customWidth="1"/>
    <col min="7174" max="7180" width="9.5703125" style="54" customWidth="1"/>
    <col min="7181" max="7424" width="8.85546875" style="54"/>
    <col min="7425" max="7426" width="3.7109375" style="54" customWidth="1"/>
    <col min="7427" max="7427" width="3.85546875" style="54" customWidth="1"/>
    <col min="7428" max="7428" width="26.28515625" style="54" customWidth="1"/>
    <col min="7429" max="7429" width="5.7109375" style="54" customWidth="1"/>
    <col min="7430" max="7436" width="9.5703125" style="54" customWidth="1"/>
    <col min="7437" max="7680" width="8.85546875" style="54"/>
    <col min="7681" max="7682" width="3.7109375" style="54" customWidth="1"/>
    <col min="7683" max="7683" width="3.85546875" style="54" customWidth="1"/>
    <col min="7684" max="7684" width="26.28515625" style="54" customWidth="1"/>
    <col min="7685" max="7685" width="5.7109375" style="54" customWidth="1"/>
    <col min="7686" max="7692" width="9.5703125" style="54" customWidth="1"/>
    <col min="7693" max="7936" width="8.85546875" style="54"/>
    <col min="7937" max="7938" width="3.7109375" style="54" customWidth="1"/>
    <col min="7939" max="7939" width="3.85546875" style="54" customWidth="1"/>
    <col min="7940" max="7940" width="26.28515625" style="54" customWidth="1"/>
    <col min="7941" max="7941" width="5.7109375" style="54" customWidth="1"/>
    <col min="7942" max="7948" width="9.5703125" style="54" customWidth="1"/>
    <col min="7949" max="8192" width="8.85546875" style="54"/>
    <col min="8193" max="8194" width="3.7109375" style="54" customWidth="1"/>
    <col min="8195" max="8195" width="3.85546875" style="54" customWidth="1"/>
    <col min="8196" max="8196" width="26.28515625" style="54" customWidth="1"/>
    <col min="8197" max="8197" width="5.7109375" style="54" customWidth="1"/>
    <col min="8198" max="8204" width="9.5703125" style="54" customWidth="1"/>
    <col min="8205" max="8448" width="8.85546875" style="54"/>
    <col min="8449" max="8450" width="3.7109375" style="54" customWidth="1"/>
    <col min="8451" max="8451" width="3.85546875" style="54" customWidth="1"/>
    <col min="8452" max="8452" width="26.28515625" style="54" customWidth="1"/>
    <col min="8453" max="8453" width="5.7109375" style="54" customWidth="1"/>
    <col min="8454" max="8460" width="9.5703125" style="54" customWidth="1"/>
    <col min="8461" max="8704" width="8.85546875" style="54"/>
    <col min="8705" max="8706" width="3.7109375" style="54" customWidth="1"/>
    <col min="8707" max="8707" width="3.85546875" style="54" customWidth="1"/>
    <col min="8708" max="8708" width="26.28515625" style="54" customWidth="1"/>
    <col min="8709" max="8709" width="5.7109375" style="54" customWidth="1"/>
    <col min="8710" max="8716" width="9.5703125" style="54" customWidth="1"/>
    <col min="8717" max="8960" width="8.85546875" style="54"/>
    <col min="8961" max="8962" width="3.7109375" style="54" customWidth="1"/>
    <col min="8963" max="8963" width="3.85546875" style="54" customWidth="1"/>
    <col min="8964" max="8964" width="26.28515625" style="54" customWidth="1"/>
    <col min="8965" max="8965" width="5.7109375" style="54" customWidth="1"/>
    <col min="8966" max="8972" width="9.5703125" style="54" customWidth="1"/>
    <col min="8973" max="9216" width="8.85546875" style="54"/>
    <col min="9217" max="9218" width="3.7109375" style="54" customWidth="1"/>
    <col min="9219" max="9219" width="3.85546875" style="54" customWidth="1"/>
    <col min="9220" max="9220" width="26.28515625" style="54" customWidth="1"/>
    <col min="9221" max="9221" width="5.7109375" style="54" customWidth="1"/>
    <col min="9222" max="9228" width="9.5703125" style="54" customWidth="1"/>
    <col min="9229" max="9472" width="8.85546875" style="54"/>
    <col min="9473" max="9474" width="3.7109375" style="54" customWidth="1"/>
    <col min="9475" max="9475" width="3.85546875" style="54" customWidth="1"/>
    <col min="9476" max="9476" width="26.28515625" style="54" customWidth="1"/>
    <col min="9477" max="9477" width="5.7109375" style="54" customWidth="1"/>
    <col min="9478" max="9484" width="9.5703125" style="54" customWidth="1"/>
    <col min="9485" max="9728" width="8.85546875" style="54"/>
    <col min="9729" max="9730" width="3.7109375" style="54" customWidth="1"/>
    <col min="9731" max="9731" width="3.85546875" style="54" customWidth="1"/>
    <col min="9732" max="9732" width="26.28515625" style="54" customWidth="1"/>
    <col min="9733" max="9733" width="5.7109375" style="54" customWidth="1"/>
    <col min="9734" max="9740" width="9.5703125" style="54" customWidth="1"/>
    <col min="9741" max="9984" width="8.85546875" style="54"/>
    <col min="9985" max="9986" width="3.7109375" style="54" customWidth="1"/>
    <col min="9987" max="9987" width="3.85546875" style="54" customWidth="1"/>
    <col min="9988" max="9988" width="26.28515625" style="54" customWidth="1"/>
    <col min="9989" max="9989" width="5.7109375" style="54" customWidth="1"/>
    <col min="9990" max="9996" width="9.5703125" style="54" customWidth="1"/>
    <col min="9997" max="10240" width="8.85546875" style="54"/>
    <col min="10241" max="10242" width="3.7109375" style="54" customWidth="1"/>
    <col min="10243" max="10243" width="3.85546875" style="54" customWidth="1"/>
    <col min="10244" max="10244" width="26.28515625" style="54" customWidth="1"/>
    <col min="10245" max="10245" width="5.7109375" style="54" customWidth="1"/>
    <col min="10246" max="10252" width="9.5703125" style="54" customWidth="1"/>
    <col min="10253" max="10496" width="8.85546875" style="54"/>
    <col min="10497" max="10498" width="3.7109375" style="54" customWidth="1"/>
    <col min="10499" max="10499" width="3.85546875" style="54" customWidth="1"/>
    <col min="10500" max="10500" width="26.28515625" style="54" customWidth="1"/>
    <col min="10501" max="10501" width="5.7109375" style="54" customWidth="1"/>
    <col min="10502" max="10508" width="9.5703125" style="54" customWidth="1"/>
    <col min="10509" max="10752" width="8.85546875" style="54"/>
    <col min="10753" max="10754" width="3.7109375" style="54" customWidth="1"/>
    <col min="10755" max="10755" width="3.85546875" style="54" customWidth="1"/>
    <col min="10756" max="10756" width="26.28515625" style="54" customWidth="1"/>
    <col min="10757" max="10757" width="5.7109375" style="54" customWidth="1"/>
    <col min="10758" max="10764" width="9.5703125" style="54" customWidth="1"/>
    <col min="10765" max="11008" width="8.85546875" style="54"/>
    <col min="11009" max="11010" width="3.7109375" style="54" customWidth="1"/>
    <col min="11011" max="11011" width="3.85546875" style="54" customWidth="1"/>
    <col min="11012" max="11012" width="26.28515625" style="54" customWidth="1"/>
    <col min="11013" max="11013" width="5.7109375" style="54" customWidth="1"/>
    <col min="11014" max="11020" width="9.5703125" style="54" customWidth="1"/>
    <col min="11021" max="11264" width="8.85546875" style="54"/>
    <col min="11265" max="11266" width="3.7109375" style="54" customWidth="1"/>
    <col min="11267" max="11267" width="3.85546875" style="54" customWidth="1"/>
    <col min="11268" max="11268" width="26.28515625" style="54" customWidth="1"/>
    <col min="11269" max="11269" width="5.7109375" style="54" customWidth="1"/>
    <col min="11270" max="11276" width="9.5703125" style="54" customWidth="1"/>
    <col min="11277" max="11520" width="8.85546875" style="54"/>
    <col min="11521" max="11522" width="3.7109375" style="54" customWidth="1"/>
    <col min="11523" max="11523" width="3.85546875" style="54" customWidth="1"/>
    <col min="11524" max="11524" width="26.28515625" style="54" customWidth="1"/>
    <col min="11525" max="11525" width="5.7109375" style="54" customWidth="1"/>
    <col min="11526" max="11532" width="9.5703125" style="54" customWidth="1"/>
    <col min="11533" max="11776" width="8.85546875" style="54"/>
    <col min="11777" max="11778" width="3.7109375" style="54" customWidth="1"/>
    <col min="11779" max="11779" width="3.85546875" style="54" customWidth="1"/>
    <col min="11780" max="11780" width="26.28515625" style="54" customWidth="1"/>
    <col min="11781" max="11781" width="5.7109375" style="54" customWidth="1"/>
    <col min="11782" max="11788" width="9.5703125" style="54" customWidth="1"/>
    <col min="11789" max="12032" width="8.85546875" style="54"/>
    <col min="12033" max="12034" width="3.7109375" style="54" customWidth="1"/>
    <col min="12035" max="12035" width="3.85546875" style="54" customWidth="1"/>
    <col min="12036" max="12036" width="26.28515625" style="54" customWidth="1"/>
    <col min="12037" max="12037" width="5.7109375" style="54" customWidth="1"/>
    <col min="12038" max="12044" width="9.5703125" style="54" customWidth="1"/>
    <col min="12045" max="12288" width="8.85546875" style="54"/>
    <col min="12289" max="12290" width="3.7109375" style="54" customWidth="1"/>
    <col min="12291" max="12291" width="3.85546875" style="54" customWidth="1"/>
    <col min="12292" max="12292" width="26.28515625" style="54" customWidth="1"/>
    <col min="12293" max="12293" width="5.7109375" style="54" customWidth="1"/>
    <col min="12294" max="12300" width="9.5703125" style="54" customWidth="1"/>
    <col min="12301" max="12544" width="8.85546875" style="54"/>
    <col min="12545" max="12546" width="3.7109375" style="54" customWidth="1"/>
    <col min="12547" max="12547" width="3.85546875" style="54" customWidth="1"/>
    <col min="12548" max="12548" width="26.28515625" style="54" customWidth="1"/>
    <col min="12549" max="12549" width="5.7109375" style="54" customWidth="1"/>
    <col min="12550" max="12556" width="9.5703125" style="54" customWidth="1"/>
    <col min="12557" max="12800" width="8.85546875" style="54"/>
    <col min="12801" max="12802" width="3.7109375" style="54" customWidth="1"/>
    <col min="12803" max="12803" width="3.85546875" style="54" customWidth="1"/>
    <col min="12804" max="12804" width="26.28515625" style="54" customWidth="1"/>
    <col min="12805" max="12805" width="5.7109375" style="54" customWidth="1"/>
    <col min="12806" max="12812" width="9.5703125" style="54" customWidth="1"/>
    <col min="12813" max="13056" width="8.85546875" style="54"/>
    <col min="13057" max="13058" width="3.7109375" style="54" customWidth="1"/>
    <col min="13059" max="13059" width="3.85546875" style="54" customWidth="1"/>
    <col min="13060" max="13060" width="26.28515625" style="54" customWidth="1"/>
    <col min="13061" max="13061" width="5.7109375" style="54" customWidth="1"/>
    <col min="13062" max="13068" width="9.5703125" style="54" customWidth="1"/>
    <col min="13069" max="13312" width="8.85546875" style="54"/>
    <col min="13313" max="13314" width="3.7109375" style="54" customWidth="1"/>
    <col min="13315" max="13315" width="3.85546875" style="54" customWidth="1"/>
    <col min="13316" max="13316" width="26.28515625" style="54" customWidth="1"/>
    <col min="13317" max="13317" width="5.7109375" style="54" customWidth="1"/>
    <col min="13318" max="13324" width="9.5703125" style="54" customWidth="1"/>
    <col min="13325" max="13568" width="8.85546875" style="54"/>
    <col min="13569" max="13570" width="3.7109375" style="54" customWidth="1"/>
    <col min="13571" max="13571" width="3.85546875" style="54" customWidth="1"/>
    <col min="13572" max="13572" width="26.28515625" style="54" customWidth="1"/>
    <col min="13573" max="13573" width="5.7109375" style="54" customWidth="1"/>
    <col min="13574" max="13580" width="9.5703125" style="54" customWidth="1"/>
    <col min="13581" max="13824" width="8.85546875" style="54"/>
    <col min="13825" max="13826" width="3.7109375" style="54" customWidth="1"/>
    <col min="13827" max="13827" width="3.85546875" style="54" customWidth="1"/>
    <col min="13828" max="13828" width="26.28515625" style="54" customWidth="1"/>
    <col min="13829" max="13829" width="5.7109375" style="54" customWidth="1"/>
    <col min="13830" max="13836" width="9.5703125" style="54" customWidth="1"/>
    <col min="13837" max="14080" width="8.85546875" style="54"/>
    <col min="14081" max="14082" width="3.7109375" style="54" customWidth="1"/>
    <col min="14083" max="14083" width="3.85546875" style="54" customWidth="1"/>
    <col min="14084" max="14084" width="26.28515625" style="54" customWidth="1"/>
    <col min="14085" max="14085" width="5.7109375" style="54" customWidth="1"/>
    <col min="14086" max="14092" width="9.5703125" style="54" customWidth="1"/>
    <col min="14093" max="14336" width="8.85546875" style="54"/>
    <col min="14337" max="14338" width="3.7109375" style="54" customWidth="1"/>
    <col min="14339" max="14339" width="3.85546875" style="54" customWidth="1"/>
    <col min="14340" max="14340" width="26.28515625" style="54" customWidth="1"/>
    <col min="14341" max="14341" width="5.7109375" style="54" customWidth="1"/>
    <col min="14342" max="14348" width="9.5703125" style="54" customWidth="1"/>
    <col min="14349" max="14592" width="8.85546875" style="54"/>
    <col min="14593" max="14594" width="3.7109375" style="54" customWidth="1"/>
    <col min="14595" max="14595" width="3.85546875" style="54" customWidth="1"/>
    <col min="14596" max="14596" width="26.28515625" style="54" customWidth="1"/>
    <col min="14597" max="14597" width="5.7109375" style="54" customWidth="1"/>
    <col min="14598" max="14604" width="9.5703125" style="54" customWidth="1"/>
    <col min="14605" max="14848" width="8.85546875" style="54"/>
    <col min="14849" max="14850" width="3.7109375" style="54" customWidth="1"/>
    <col min="14851" max="14851" width="3.85546875" style="54" customWidth="1"/>
    <col min="14852" max="14852" width="26.28515625" style="54" customWidth="1"/>
    <col min="14853" max="14853" width="5.7109375" style="54" customWidth="1"/>
    <col min="14854" max="14860" width="9.5703125" style="54" customWidth="1"/>
    <col min="14861" max="15104" width="8.85546875" style="54"/>
    <col min="15105" max="15106" width="3.7109375" style="54" customWidth="1"/>
    <col min="15107" max="15107" width="3.85546875" style="54" customWidth="1"/>
    <col min="15108" max="15108" width="26.28515625" style="54" customWidth="1"/>
    <col min="15109" max="15109" width="5.7109375" style="54" customWidth="1"/>
    <col min="15110" max="15116" width="9.5703125" style="54" customWidth="1"/>
    <col min="15117" max="15360" width="8.85546875" style="54"/>
    <col min="15361" max="15362" width="3.7109375" style="54" customWidth="1"/>
    <col min="15363" max="15363" width="3.85546875" style="54" customWidth="1"/>
    <col min="15364" max="15364" width="26.28515625" style="54" customWidth="1"/>
    <col min="15365" max="15365" width="5.7109375" style="54" customWidth="1"/>
    <col min="15366" max="15372" width="9.5703125" style="54" customWidth="1"/>
    <col min="15373" max="15616" width="8.85546875" style="54"/>
    <col min="15617" max="15618" width="3.7109375" style="54" customWidth="1"/>
    <col min="15619" max="15619" width="3.85546875" style="54" customWidth="1"/>
    <col min="15620" max="15620" width="26.28515625" style="54" customWidth="1"/>
    <col min="15621" max="15621" width="5.7109375" style="54" customWidth="1"/>
    <col min="15622" max="15628" width="9.5703125" style="54" customWidth="1"/>
    <col min="15629" max="15872" width="8.85546875" style="54"/>
    <col min="15873" max="15874" width="3.7109375" style="54" customWidth="1"/>
    <col min="15875" max="15875" width="3.85546875" style="54" customWidth="1"/>
    <col min="15876" max="15876" width="26.28515625" style="54" customWidth="1"/>
    <col min="15877" max="15877" width="5.7109375" style="54" customWidth="1"/>
    <col min="15878" max="15884" width="9.5703125" style="54" customWidth="1"/>
    <col min="15885" max="16128" width="8.85546875" style="54"/>
    <col min="16129" max="16130" width="3.7109375" style="54" customWidth="1"/>
    <col min="16131" max="16131" width="3.85546875" style="54" customWidth="1"/>
    <col min="16132" max="16132" width="26.28515625" style="54" customWidth="1"/>
    <col min="16133" max="16133" width="5.7109375" style="54" customWidth="1"/>
    <col min="16134" max="16140" width="9.5703125" style="54" customWidth="1"/>
    <col min="16141" max="16384" width="8.85546875" style="54"/>
  </cols>
  <sheetData>
    <row r="1" spans="1:17" customFormat="1" ht="36.75" customHeight="1" x14ac:dyDescent="0.2">
      <c r="A1" s="33"/>
      <c r="B1" s="33"/>
      <c r="C1" s="33"/>
      <c r="D1" s="34"/>
      <c r="E1" s="203"/>
      <c r="F1" s="34"/>
      <c r="G1" s="34"/>
      <c r="H1" s="34"/>
      <c r="I1" s="34"/>
      <c r="J1" s="34"/>
      <c r="K1" s="204"/>
      <c r="L1" s="35" t="s">
        <v>38</v>
      </c>
    </row>
    <row r="2" spans="1:17" customFormat="1" ht="11.25" customHeight="1" x14ac:dyDescent="0.2">
      <c r="A2" s="36"/>
      <c r="B2" s="36"/>
      <c r="C2" s="36"/>
      <c r="D2" s="37"/>
      <c r="E2" s="205"/>
      <c r="F2" s="37"/>
      <c r="G2" s="37"/>
      <c r="H2" s="37"/>
      <c r="I2" s="37"/>
      <c r="J2" s="37"/>
      <c r="K2" s="206"/>
      <c r="L2" s="37"/>
    </row>
    <row r="3" spans="1:17" s="40" customFormat="1" ht="20.100000000000001" customHeight="1" x14ac:dyDescent="0.2">
      <c r="A3" s="39" t="s">
        <v>179</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8"/>
      <c r="L5" s="207"/>
    </row>
    <row r="6" spans="1:17" s="40" customFormat="1" ht="11.25" customHeight="1" x14ac:dyDescent="0.2">
      <c r="A6" s="187"/>
      <c r="B6" s="188"/>
      <c r="C6" s="188"/>
      <c r="D6" s="188"/>
      <c r="E6" s="188"/>
      <c r="F6" s="188"/>
      <c r="G6" s="188"/>
      <c r="H6" s="188"/>
      <c r="I6" s="188"/>
      <c r="J6" s="188"/>
      <c r="K6" s="209"/>
    </row>
    <row r="7" spans="1:17" customFormat="1" ht="12" customHeight="1" x14ac:dyDescent="0.2">
      <c r="A7" s="46" t="s">
        <v>85</v>
      </c>
      <c r="B7" s="47"/>
      <c r="C7" s="47"/>
      <c r="D7" s="47"/>
      <c r="E7" s="48" t="s">
        <v>86</v>
      </c>
      <c r="F7" s="49" t="s">
        <v>173</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24517</v>
      </c>
      <c r="G11" s="80">
        <v>24936</v>
      </c>
      <c r="H11" s="80">
        <v>24740</v>
      </c>
      <c r="I11" s="80">
        <v>24929</v>
      </c>
      <c r="J11" s="106">
        <v>25118</v>
      </c>
      <c r="K11" s="80">
        <v>-601</v>
      </c>
      <c r="L11" s="82">
        <v>-2.3927064256708337</v>
      </c>
    </row>
    <row r="12" spans="1:17" ht="24.95" customHeight="1" x14ac:dyDescent="0.2">
      <c r="A12" s="213" t="s">
        <v>180</v>
      </c>
      <c r="B12" s="214"/>
      <c r="C12" s="214"/>
      <c r="D12" s="215"/>
      <c r="E12" s="79">
        <v>51.682506016233631</v>
      </c>
      <c r="F12" s="81">
        <v>12671</v>
      </c>
      <c r="G12" s="80">
        <v>12947</v>
      </c>
      <c r="H12" s="80">
        <v>12817</v>
      </c>
      <c r="I12" s="80">
        <v>12904</v>
      </c>
      <c r="J12" s="106">
        <v>12969</v>
      </c>
      <c r="K12" s="80">
        <v>-298</v>
      </c>
      <c r="L12" s="82">
        <v>-2.2977870306114583</v>
      </c>
    </row>
    <row r="13" spans="1:17" ht="15" customHeight="1" x14ac:dyDescent="0.2">
      <c r="A13" s="86"/>
      <c r="B13" s="216" t="s">
        <v>99</v>
      </c>
      <c r="C13" s="216"/>
      <c r="E13" s="79">
        <v>48.317493983766369</v>
      </c>
      <c r="F13" s="81">
        <v>11846</v>
      </c>
      <c r="G13" s="80">
        <v>11989</v>
      </c>
      <c r="H13" s="80">
        <v>11923</v>
      </c>
      <c r="I13" s="80">
        <v>12025</v>
      </c>
      <c r="J13" s="106">
        <v>12149</v>
      </c>
      <c r="K13" s="80">
        <v>-303</v>
      </c>
      <c r="L13" s="82">
        <v>-2.4940324306527288</v>
      </c>
    </row>
    <row r="14" spans="1:17" ht="24.95" customHeight="1" x14ac:dyDescent="0.2">
      <c r="A14" s="213" t="s">
        <v>181</v>
      </c>
      <c r="B14" s="214"/>
      <c r="C14" s="214"/>
      <c r="D14" s="215"/>
      <c r="E14" s="79">
        <v>10.519231553615858</v>
      </c>
      <c r="F14" s="81">
        <v>2579</v>
      </c>
      <c r="G14" s="80">
        <v>2663</v>
      </c>
      <c r="H14" s="80">
        <v>2389</v>
      </c>
      <c r="I14" s="80">
        <v>2482</v>
      </c>
      <c r="J14" s="106">
        <v>2572</v>
      </c>
      <c r="K14" s="80">
        <v>7</v>
      </c>
      <c r="L14" s="82">
        <v>0.27216174183514774</v>
      </c>
    </row>
    <row r="15" spans="1:17" ht="15" customHeight="1" x14ac:dyDescent="0.2">
      <c r="A15" s="86"/>
      <c r="B15" s="85"/>
      <c r="C15" s="54" t="s">
        <v>98</v>
      </c>
      <c r="E15" s="79">
        <v>60.294687863512991</v>
      </c>
      <c r="F15" s="81">
        <v>1555</v>
      </c>
      <c r="G15" s="80">
        <v>1625</v>
      </c>
      <c r="H15" s="80">
        <v>1457</v>
      </c>
      <c r="I15" s="80">
        <v>1527</v>
      </c>
      <c r="J15" s="106">
        <v>1580</v>
      </c>
      <c r="K15" s="80">
        <v>-25</v>
      </c>
      <c r="L15" s="82">
        <v>-1.5822784810126582</v>
      </c>
    </row>
    <row r="16" spans="1:17" ht="15" customHeight="1" x14ac:dyDescent="0.2">
      <c r="A16" s="86"/>
      <c r="B16" s="85"/>
      <c r="C16" s="54" t="s">
        <v>99</v>
      </c>
      <c r="E16" s="79">
        <v>39.705312136487009</v>
      </c>
      <c r="F16" s="81">
        <v>1024</v>
      </c>
      <c r="G16" s="80">
        <v>1038</v>
      </c>
      <c r="H16" s="80">
        <v>932</v>
      </c>
      <c r="I16" s="80">
        <v>955</v>
      </c>
      <c r="J16" s="106">
        <v>992</v>
      </c>
      <c r="K16" s="80">
        <v>32</v>
      </c>
      <c r="L16" s="82">
        <v>3.225806451612903</v>
      </c>
    </row>
    <row r="17" spans="1:12" ht="15" customHeight="1" x14ac:dyDescent="0.2">
      <c r="A17" s="86"/>
      <c r="B17" s="87" t="s">
        <v>101</v>
      </c>
      <c r="E17" s="79">
        <v>59.986947832116492</v>
      </c>
      <c r="F17" s="81">
        <v>14707</v>
      </c>
      <c r="G17" s="80">
        <v>15003</v>
      </c>
      <c r="H17" s="80">
        <v>15046</v>
      </c>
      <c r="I17" s="80">
        <v>15073</v>
      </c>
      <c r="J17" s="106">
        <v>15073</v>
      </c>
      <c r="K17" s="80">
        <v>-366</v>
      </c>
      <c r="L17" s="82">
        <v>-2.4281828434949912</v>
      </c>
    </row>
    <row r="18" spans="1:12" ht="15" customHeight="1" x14ac:dyDescent="0.2">
      <c r="A18" s="86"/>
      <c r="B18" s="85"/>
      <c r="C18" s="54" t="s">
        <v>98</v>
      </c>
      <c r="E18" s="79">
        <v>52.002447813966135</v>
      </c>
      <c r="F18" s="81">
        <v>7648</v>
      </c>
      <c r="G18" s="80">
        <v>7818</v>
      </c>
      <c r="H18" s="80">
        <v>7851</v>
      </c>
      <c r="I18" s="80">
        <v>7823</v>
      </c>
      <c r="J18" s="106">
        <v>7822</v>
      </c>
      <c r="K18" s="80">
        <v>-174</v>
      </c>
      <c r="L18" s="82">
        <v>-2.2244950140628994</v>
      </c>
    </row>
    <row r="19" spans="1:12" ht="15" customHeight="1" x14ac:dyDescent="0.2">
      <c r="A19" s="86"/>
      <c r="B19" s="85"/>
      <c r="C19" s="54" t="s">
        <v>99</v>
      </c>
      <c r="E19" s="79">
        <v>47.997552186033865</v>
      </c>
      <c r="F19" s="81">
        <v>7059</v>
      </c>
      <c r="G19" s="80">
        <v>7185</v>
      </c>
      <c r="H19" s="80">
        <v>7195</v>
      </c>
      <c r="I19" s="80">
        <v>7250</v>
      </c>
      <c r="J19" s="106">
        <v>7251</v>
      </c>
      <c r="K19" s="80">
        <v>-192</v>
      </c>
      <c r="L19" s="82">
        <v>-2.6479106330161355</v>
      </c>
    </row>
    <row r="20" spans="1:12" ht="15" customHeight="1" x14ac:dyDescent="0.2">
      <c r="A20" s="86"/>
      <c r="B20" s="87" t="s">
        <v>102</v>
      </c>
      <c r="E20" s="79">
        <v>27.197454827262714</v>
      </c>
      <c r="F20" s="81">
        <v>6668</v>
      </c>
      <c r="G20" s="80">
        <v>6729</v>
      </c>
      <c r="H20" s="80">
        <v>6790</v>
      </c>
      <c r="I20" s="80">
        <v>6848</v>
      </c>
      <c r="J20" s="106">
        <v>6950</v>
      </c>
      <c r="K20" s="80">
        <v>-282</v>
      </c>
      <c r="L20" s="82">
        <v>-4.057553956834532</v>
      </c>
    </row>
    <row r="21" spans="1:12" ht="15" customHeight="1" x14ac:dyDescent="0.2">
      <c r="A21" s="86"/>
      <c r="B21" s="85"/>
      <c r="C21" s="54" t="s">
        <v>98</v>
      </c>
      <c r="E21" s="79">
        <v>47.105578884223156</v>
      </c>
      <c r="F21" s="81">
        <v>3141</v>
      </c>
      <c r="G21" s="80">
        <v>3185</v>
      </c>
      <c r="H21" s="80">
        <v>3203</v>
      </c>
      <c r="I21" s="80">
        <v>3244</v>
      </c>
      <c r="J21" s="106">
        <v>3252</v>
      </c>
      <c r="K21" s="80">
        <v>-111</v>
      </c>
      <c r="L21" s="82">
        <v>-3.4132841328413286</v>
      </c>
    </row>
    <row r="22" spans="1:12" ht="15" customHeight="1" x14ac:dyDescent="0.2">
      <c r="A22" s="86"/>
      <c r="B22" s="85"/>
      <c r="C22" s="54" t="s">
        <v>99</v>
      </c>
      <c r="E22" s="79">
        <v>52.894421115776844</v>
      </c>
      <c r="F22" s="81">
        <v>3527</v>
      </c>
      <c r="G22" s="80">
        <v>3544</v>
      </c>
      <c r="H22" s="80">
        <v>3587</v>
      </c>
      <c r="I22" s="80">
        <v>3604</v>
      </c>
      <c r="J22" s="106">
        <v>3698</v>
      </c>
      <c r="K22" s="80">
        <v>-171</v>
      </c>
      <c r="L22" s="82">
        <v>-4.6241211465657113</v>
      </c>
    </row>
    <row r="23" spans="1:12" ht="15" customHeight="1" x14ac:dyDescent="0.2">
      <c r="A23" s="86"/>
      <c r="B23" s="87" t="s">
        <v>103</v>
      </c>
      <c r="E23" s="79">
        <v>2.2963657870049352</v>
      </c>
      <c r="F23" s="81">
        <v>563</v>
      </c>
      <c r="G23" s="80">
        <v>541</v>
      </c>
      <c r="H23" s="80">
        <v>515</v>
      </c>
      <c r="I23" s="80">
        <v>526</v>
      </c>
      <c r="J23" s="106">
        <v>523</v>
      </c>
      <c r="K23" s="80">
        <v>40</v>
      </c>
      <c r="L23" s="82">
        <v>7.6481835564053533</v>
      </c>
    </row>
    <row r="24" spans="1:12" ht="15" customHeight="1" x14ac:dyDescent="0.2">
      <c r="A24" s="86"/>
      <c r="B24" s="85"/>
      <c r="C24" s="54" t="s">
        <v>98</v>
      </c>
      <c r="E24" s="79">
        <v>58.081705150976909</v>
      </c>
      <c r="F24" s="81">
        <v>327</v>
      </c>
      <c r="G24" s="80">
        <v>319</v>
      </c>
      <c r="H24" s="80">
        <v>306</v>
      </c>
      <c r="I24" s="80">
        <v>310</v>
      </c>
      <c r="J24" s="106">
        <v>315</v>
      </c>
      <c r="K24" s="80">
        <v>12</v>
      </c>
      <c r="L24" s="82">
        <v>3.8095238095238093</v>
      </c>
    </row>
    <row r="25" spans="1:12" ht="15" customHeight="1" x14ac:dyDescent="0.2">
      <c r="A25" s="86"/>
      <c r="B25" s="85"/>
      <c r="C25" s="54" t="s">
        <v>99</v>
      </c>
      <c r="E25" s="79">
        <v>41.918294849023091</v>
      </c>
      <c r="F25" s="81">
        <v>236</v>
      </c>
      <c r="G25" s="80">
        <v>222</v>
      </c>
      <c r="H25" s="80">
        <v>209</v>
      </c>
      <c r="I25" s="80">
        <v>216</v>
      </c>
      <c r="J25" s="106">
        <v>208</v>
      </c>
      <c r="K25" s="80">
        <v>28</v>
      </c>
      <c r="L25" s="82">
        <v>13.461538461538462</v>
      </c>
    </row>
    <row r="26" spans="1:12" ht="15" customHeight="1" x14ac:dyDescent="0.2">
      <c r="A26" s="86"/>
      <c r="C26" s="87" t="s">
        <v>182</v>
      </c>
      <c r="D26" s="54" t="s">
        <v>183</v>
      </c>
      <c r="E26" s="79">
        <v>0.95036097401802833</v>
      </c>
      <c r="F26" s="81">
        <v>233</v>
      </c>
      <c r="G26" s="80">
        <v>217</v>
      </c>
      <c r="H26" s="80">
        <v>208</v>
      </c>
      <c r="I26" s="80">
        <v>227</v>
      </c>
      <c r="J26" s="106">
        <v>193</v>
      </c>
      <c r="K26" s="80">
        <v>40</v>
      </c>
      <c r="L26" s="82">
        <v>20.725388601036268</v>
      </c>
    </row>
    <row r="27" spans="1:12" ht="15" customHeight="1" x14ac:dyDescent="0.2">
      <c r="A27" s="86"/>
      <c r="B27" s="85"/>
      <c r="D27" s="217" t="s">
        <v>98</v>
      </c>
      <c r="E27" s="79">
        <v>51.502145922746784</v>
      </c>
      <c r="F27" s="81">
        <v>120</v>
      </c>
      <c r="G27" s="80">
        <v>115</v>
      </c>
      <c r="H27" s="80">
        <v>113</v>
      </c>
      <c r="I27" s="80">
        <v>123</v>
      </c>
      <c r="J27" s="106">
        <v>113</v>
      </c>
      <c r="K27" s="80">
        <v>7</v>
      </c>
      <c r="L27" s="82">
        <v>6.1946902654867255</v>
      </c>
    </row>
    <row r="28" spans="1:12" ht="15" customHeight="1" x14ac:dyDescent="0.2">
      <c r="A28" s="86"/>
      <c r="B28" s="85"/>
      <c r="D28" s="217" t="s">
        <v>99</v>
      </c>
      <c r="E28" s="79">
        <v>48.497854077253216</v>
      </c>
      <c r="F28" s="81">
        <v>113</v>
      </c>
      <c r="G28" s="80">
        <v>102</v>
      </c>
      <c r="H28" s="80">
        <v>95</v>
      </c>
      <c r="I28" s="80">
        <v>104</v>
      </c>
      <c r="J28" s="106">
        <v>80</v>
      </c>
      <c r="K28" s="80">
        <v>33</v>
      </c>
      <c r="L28" s="82">
        <v>41.25</v>
      </c>
    </row>
    <row r="29" spans="1:12" ht="24.95" customHeight="1" x14ac:dyDescent="0.2">
      <c r="A29" s="213" t="s">
        <v>184</v>
      </c>
      <c r="B29" s="214"/>
      <c r="C29" s="214"/>
      <c r="D29" s="215"/>
      <c r="E29" s="79">
        <v>93.930741934168125</v>
      </c>
      <c r="F29" s="81">
        <v>23029</v>
      </c>
      <c r="G29" s="80">
        <v>23388</v>
      </c>
      <c r="H29" s="80">
        <v>23224</v>
      </c>
      <c r="I29" s="80">
        <v>23424</v>
      </c>
      <c r="J29" s="106">
        <v>23670</v>
      </c>
      <c r="K29" s="80">
        <v>-641</v>
      </c>
      <c r="L29" s="82">
        <v>-2.708069286016054</v>
      </c>
    </row>
    <row r="30" spans="1:12" ht="15" customHeight="1" x14ac:dyDescent="0.2">
      <c r="A30" s="86"/>
      <c r="B30" s="85"/>
      <c r="C30" s="54" t="s">
        <v>98</v>
      </c>
      <c r="E30" s="79">
        <v>50.688262625385384</v>
      </c>
      <c r="F30" s="81">
        <v>11673</v>
      </c>
      <c r="G30" s="80">
        <v>11904</v>
      </c>
      <c r="H30" s="80">
        <v>11800</v>
      </c>
      <c r="I30" s="80">
        <v>11886</v>
      </c>
      <c r="J30" s="106">
        <v>11983</v>
      </c>
      <c r="K30" s="80">
        <v>-310</v>
      </c>
      <c r="L30" s="82">
        <v>-2.5869982475173163</v>
      </c>
    </row>
    <row r="31" spans="1:12" ht="15" customHeight="1" x14ac:dyDescent="0.2">
      <c r="A31" s="86"/>
      <c r="B31" s="85"/>
      <c r="C31" s="54" t="s">
        <v>99</v>
      </c>
      <c r="E31" s="79">
        <v>49.311737374614616</v>
      </c>
      <c r="F31" s="81">
        <v>11356</v>
      </c>
      <c r="G31" s="80">
        <v>11484</v>
      </c>
      <c r="H31" s="80">
        <v>11424</v>
      </c>
      <c r="I31" s="80">
        <v>11538</v>
      </c>
      <c r="J31" s="106">
        <v>11687</v>
      </c>
      <c r="K31" s="80">
        <v>-331</v>
      </c>
      <c r="L31" s="82">
        <v>-2.8322067254214085</v>
      </c>
    </row>
    <row r="32" spans="1:12" ht="15" customHeight="1" x14ac:dyDescent="0.2">
      <c r="A32" s="86"/>
      <c r="B32" s="85" t="s">
        <v>109</v>
      </c>
      <c r="E32" s="79">
        <v>6.069258065831872</v>
      </c>
      <c r="F32" s="81">
        <v>1488</v>
      </c>
      <c r="G32" s="80">
        <v>1548</v>
      </c>
      <c r="H32" s="80">
        <v>1516</v>
      </c>
      <c r="I32" s="80">
        <v>1505</v>
      </c>
      <c r="J32" s="106">
        <v>1448</v>
      </c>
      <c r="K32" s="80">
        <v>40</v>
      </c>
      <c r="L32" s="82">
        <v>2.7624309392265194</v>
      </c>
    </row>
    <row r="33" spans="1:12" ht="15" customHeight="1" x14ac:dyDescent="0.2">
      <c r="A33" s="86"/>
      <c r="B33" s="85"/>
      <c r="C33" s="54" t="s">
        <v>98</v>
      </c>
      <c r="E33" s="79">
        <v>67.069892473118273</v>
      </c>
      <c r="F33" s="81">
        <v>998</v>
      </c>
      <c r="G33" s="80">
        <v>1043</v>
      </c>
      <c r="H33" s="80">
        <v>1017</v>
      </c>
      <c r="I33" s="80">
        <v>1018</v>
      </c>
      <c r="J33" s="106">
        <v>986</v>
      </c>
      <c r="K33" s="80">
        <v>12</v>
      </c>
      <c r="L33" s="82">
        <v>1.2170385395537526</v>
      </c>
    </row>
    <row r="34" spans="1:12" ht="15" customHeight="1" x14ac:dyDescent="0.2">
      <c r="A34" s="86"/>
      <c r="B34" s="85"/>
      <c r="C34" s="54" t="s">
        <v>99</v>
      </c>
      <c r="E34" s="79">
        <v>32.93010752688172</v>
      </c>
      <c r="F34" s="81">
        <v>490</v>
      </c>
      <c r="G34" s="80">
        <v>505</v>
      </c>
      <c r="H34" s="80">
        <v>499</v>
      </c>
      <c r="I34" s="80">
        <v>487</v>
      </c>
      <c r="J34" s="106">
        <v>462</v>
      </c>
      <c r="K34" s="80">
        <v>28</v>
      </c>
      <c r="L34" s="82">
        <v>6.0606060606060606</v>
      </c>
    </row>
    <row r="35" spans="1:12" ht="24.95" customHeight="1" x14ac:dyDescent="0.2">
      <c r="A35" s="213" t="s">
        <v>185</v>
      </c>
      <c r="B35" s="214"/>
      <c r="C35" s="214"/>
      <c r="D35" s="215"/>
      <c r="E35" s="79">
        <v>65.819635355059759</v>
      </c>
      <c r="F35" s="81">
        <v>16137</v>
      </c>
      <c r="G35" s="80">
        <v>16502</v>
      </c>
      <c r="H35" s="80">
        <v>16382</v>
      </c>
      <c r="I35" s="80">
        <v>16559</v>
      </c>
      <c r="J35" s="106">
        <v>16712</v>
      </c>
      <c r="K35" s="80">
        <v>-575</v>
      </c>
      <c r="L35" s="82">
        <v>-3.4406414552417424</v>
      </c>
    </row>
    <row r="36" spans="1:12" ht="15" customHeight="1" x14ac:dyDescent="0.2">
      <c r="A36" s="86"/>
      <c r="B36" s="85"/>
      <c r="C36" s="54" t="s">
        <v>98</v>
      </c>
      <c r="E36" s="79">
        <v>67.992811551093766</v>
      </c>
      <c r="F36" s="81">
        <v>10972</v>
      </c>
      <c r="G36" s="80">
        <v>11246</v>
      </c>
      <c r="H36" s="80">
        <v>11132</v>
      </c>
      <c r="I36" s="80">
        <v>11242</v>
      </c>
      <c r="J36" s="106">
        <v>11309</v>
      </c>
      <c r="K36" s="80">
        <v>-337</v>
      </c>
      <c r="L36" s="82">
        <v>-2.9799274913785481</v>
      </c>
    </row>
    <row r="37" spans="1:12" ht="15" customHeight="1" x14ac:dyDescent="0.2">
      <c r="A37" s="86"/>
      <c r="B37" s="85"/>
      <c r="C37" s="54" t="s">
        <v>99</v>
      </c>
      <c r="E37" s="79">
        <v>32.007188448906241</v>
      </c>
      <c r="F37" s="81">
        <v>5165</v>
      </c>
      <c r="G37" s="80">
        <v>5256</v>
      </c>
      <c r="H37" s="80">
        <v>5250</v>
      </c>
      <c r="I37" s="80">
        <v>5317</v>
      </c>
      <c r="J37" s="106">
        <v>5403</v>
      </c>
      <c r="K37" s="80">
        <v>-238</v>
      </c>
      <c r="L37" s="82">
        <v>-4.4049602072922447</v>
      </c>
    </row>
    <row r="38" spans="1:12" ht="15" customHeight="1" x14ac:dyDescent="0.2">
      <c r="A38" s="86"/>
      <c r="B38" s="85" t="s">
        <v>176</v>
      </c>
      <c r="E38" s="79">
        <v>34.180364644940248</v>
      </c>
      <c r="F38" s="81">
        <v>8380</v>
      </c>
      <c r="G38" s="80">
        <v>8434</v>
      </c>
      <c r="H38" s="80">
        <v>8358</v>
      </c>
      <c r="I38" s="80">
        <v>8370</v>
      </c>
      <c r="J38" s="106">
        <v>8406</v>
      </c>
      <c r="K38" s="80">
        <v>-26</v>
      </c>
      <c r="L38" s="82">
        <v>-0.30930287889602665</v>
      </c>
    </row>
    <row r="39" spans="1:12" ht="15" customHeight="1" x14ac:dyDescent="0.2">
      <c r="A39" s="86"/>
      <c r="B39" s="85"/>
      <c r="C39" s="54" t="s">
        <v>98</v>
      </c>
      <c r="E39" s="79">
        <v>20.274463007159905</v>
      </c>
      <c r="F39" s="81">
        <v>1699</v>
      </c>
      <c r="G39" s="80">
        <v>1701</v>
      </c>
      <c r="H39" s="80">
        <v>1685</v>
      </c>
      <c r="I39" s="80">
        <v>1662</v>
      </c>
      <c r="J39" s="106">
        <v>1660</v>
      </c>
      <c r="K39" s="80">
        <v>39</v>
      </c>
      <c r="L39" s="82">
        <v>2.3493975903614457</v>
      </c>
    </row>
    <row r="40" spans="1:12" ht="15" customHeight="1" x14ac:dyDescent="0.2">
      <c r="A40" s="86"/>
      <c r="B40" s="85"/>
      <c r="C40" s="54" t="s">
        <v>99</v>
      </c>
      <c r="E40" s="79">
        <v>79.725536992840091</v>
      </c>
      <c r="F40" s="81">
        <v>6681</v>
      </c>
      <c r="G40" s="80">
        <v>6733</v>
      </c>
      <c r="H40" s="80">
        <v>6673</v>
      </c>
      <c r="I40" s="80">
        <v>6708</v>
      </c>
      <c r="J40" s="106">
        <v>6746</v>
      </c>
      <c r="K40" s="80">
        <v>-65</v>
      </c>
      <c r="L40" s="82">
        <v>-0.96353394604209908</v>
      </c>
    </row>
    <row r="41" spans="1:12" ht="24.75" customHeight="1" x14ac:dyDescent="0.2">
      <c r="A41" s="213" t="s">
        <v>551</v>
      </c>
      <c r="B41" s="214"/>
      <c r="C41" s="214"/>
      <c r="D41" s="215"/>
      <c r="E41" s="79">
        <v>4.7885140922625116</v>
      </c>
      <c r="F41" s="81">
        <v>1174</v>
      </c>
      <c r="G41" s="80">
        <v>1214</v>
      </c>
      <c r="H41" s="80">
        <v>980</v>
      </c>
      <c r="I41" s="80">
        <v>1048</v>
      </c>
      <c r="J41" s="106">
        <v>1161</v>
      </c>
      <c r="K41" s="80">
        <v>13</v>
      </c>
      <c r="L41" s="82">
        <v>1.119724375538329</v>
      </c>
    </row>
    <row r="42" spans="1:12" ht="15" customHeight="1" x14ac:dyDescent="0.2">
      <c r="A42" s="86"/>
      <c r="B42" s="85"/>
      <c r="C42" s="54" t="s">
        <v>98</v>
      </c>
      <c r="E42" s="79">
        <v>61.584327086882453</v>
      </c>
      <c r="F42" s="81">
        <v>723</v>
      </c>
      <c r="G42" s="80">
        <v>747</v>
      </c>
      <c r="H42" s="80">
        <v>606</v>
      </c>
      <c r="I42" s="80">
        <v>647</v>
      </c>
      <c r="J42" s="106">
        <v>729</v>
      </c>
      <c r="K42" s="80">
        <v>-6</v>
      </c>
      <c r="L42" s="82">
        <v>-0.82304526748971196</v>
      </c>
    </row>
    <row r="43" spans="1:12" ht="15" customHeight="1" x14ac:dyDescent="0.2">
      <c r="A43" s="89"/>
      <c r="B43" s="90"/>
      <c r="C43" s="132" t="s">
        <v>99</v>
      </c>
      <c r="D43" s="132"/>
      <c r="E43" s="91">
        <v>38.415672913117547</v>
      </c>
      <c r="F43" s="109">
        <v>451</v>
      </c>
      <c r="G43" s="110">
        <v>467</v>
      </c>
      <c r="H43" s="110">
        <v>374</v>
      </c>
      <c r="I43" s="110">
        <v>401</v>
      </c>
      <c r="J43" s="111">
        <v>432</v>
      </c>
      <c r="K43" s="110">
        <v>19</v>
      </c>
      <c r="L43" s="112">
        <v>4.3981481481481479</v>
      </c>
    </row>
    <row r="44" spans="1:12" ht="45.75" customHeight="1" x14ac:dyDescent="0.2">
      <c r="A44" s="213" t="s">
        <v>186</v>
      </c>
      <c r="B44" s="214"/>
      <c r="C44" s="214"/>
      <c r="D44" s="215"/>
      <c r="E44" s="79">
        <v>2.4146510584492393</v>
      </c>
      <c r="F44" s="81">
        <v>592</v>
      </c>
      <c r="G44" s="80">
        <v>601</v>
      </c>
      <c r="H44" s="80">
        <v>593</v>
      </c>
      <c r="I44" s="80">
        <v>600</v>
      </c>
      <c r="J44" s="106">
        <v>614</v>
      </c>
      <c r="K44" s="80">
        <v>-22</v>
      </c>
      <c r="L44" s="82">
        <v>-3.5830618892508141</v>
      </c>
    </row>
    <row r="45" spans="1:12" ht="15" customHeight="1" x14ac:dyDescent="0.2">
      <c r="A45" s="86"/>
      <c r="B45" s="85"/>
      <c r="C45" s="54" t="s">
        <v>98</v>
      </c>
      <c r="E45" s="79">
        <v>62.162162162162161</v>
      </c>
      <c r="F45" s="81">
        <v>368</v>
      </c>
      <c r="G45" s="80">
        <v>374</v>
      </c>
      <c r="H45" s="80">
        <v>369</v>
      </c>
      <c r="I45" s="80">
        <v>372</v>
      </c>
      <c r="J45" s="106">
        <v>376</v>
      </c>
      <c r="K45" s="80">
        <v>-8</v>
      </c>
      <c r="L45" s="82">
        <v>-2.1276595744680851</v>
      </c>
    </row>
    <row r="46" spans="1:12" ht="15" customHeight="1" x14ac:dyDescent="0.2">
      <c r="A46" s="89"/>
      <c r="B46" s="90"/>
      <c r="C46" s="132" t="s">
        <v>99</v>
      </c>
      <c r="D46" s="132"/>
      <c r="E46" s="91">
        <v>37.837837837837839</v>
      </c>
      <c r="F46" s="109">
        <v>224</v>
      </c>
      <c r="G46" s="110">
        <v>227</v>
      </c>
      <c r="H46" s="110">
        <v>224</v>
      </c>
      <c r="I46" s="110">
        <v>228</v>
      </c>
      <c r="J46" s="111">
        <v>238</v>
      </c>
      <c r="K46" s="110">
        <v>-14</v>
      </c>
      <c r="L46" s="112">
        <v>-5.882352941176471</v>
      </c>
    </row>
    <row r="47" spans="1:12" ht="39" customHeight="1" x14ac:dyDescent="0.2">
      <c r="A47" s="213" t="s">
        <v>552</v>
      </c>
      <c r="B47" s="128"/>
      <c r="C47" s="128"/>
      <c r="D47" s="218"/>
      <c r="E47" s="79">
        <v>0.24880695027939798</v>
      </c>
      <c r="F47" s="81">
        <v>61</v>
      </c>
      <c r="G47" s="80">
        <v>60</v>
      </c>
      <c r="H47" s="80">
        <v>77</v>
      </c>
      <c r="I47" s="80">
        <v>72</v>
      </c>
      <c r="J47" s="106">
        <v>77</v>
      </c>
      <c r="K47" s="80">
        <v>-16</v>
      </c>
      <c r="L47" s="82">
        <v>-20.779220779220779</v>
      </c>
    </row>
    <row r="48" spans="1:12" ht="15" customHeight="1" x14ac:dyDescent="0.2">
      <c r="A48" s="86"/>
      <c r="B48" s="85"/>
      <c r="C48" s="54" t="s">
        <v>98</v>
      </c>
      <c r="E48" s="79">
        <v>36.065573770491802</v>
      </c>
      <c r="F48" s="81">
        <v>22</v>
      </c>
      <c r="G48" s="80">
        <v>25</v>
      </c>
      <c r="H48" s="80">
        <v>35</v>
      </c>
      <c r="I48" s="80">
        <v>33</v>
      </c>
      <c r="J48" s="106">
        <v>33</v>
      </c>
      <c r="K48" s="80">
        <v>-11</v>
      </c>
      <c r="L48" s="82">
        <v>-33.333333333333336</v>
      </c>
    </row>
    <row r="49" spans="1:12" ht="15" customHeight="1" x14ac:dyDescent="0.2">
      <c r="A49" s="89"/>
      <c r="B49" s="90"/>
      <c r="C49" s="132" t="s">
        <v>99</v>
      </c>
      <c r="D49" s="132"/>
      <c r="E49" s="91">
        <v>63.934426229508198</v>
      </c>
      <c r="F49" s="109">
        <v>39</v>
      </c>
      <c r="G49" s="110">
        <v>35</v>
      </c>
      <c r="H49" s="110">
        <v>42</v>
      </c>
      <c r="I49" s="110">
        <v>39</v>
      </c>
      <c r="J49" s="111">
        <v>44</v>
      </c>
      <c r="K49" s="110">
        <v>-5</v>
      </c>
      <c r="L49" s="112">
        <v>-11.363636363636363</v>
      </c>
    </row>
    <row r="50" spans="1:12" ht="24.95" customHeight="1" x14ac:dyDescent="0.2">
      <c r="A50" s="219" t="s">
        <v>187</v>
      </c>
      <c r="B50" s="220"/>
      <c r="C50" s="220"/>
      <c r="D50" s="221"/>
      <c r="E50" s="222">
        <v>11.012766651711058</v>
      </c>
      <c r="F50" s="223">
        <v>2700</v>
      </c>
      <c r="G50" s="224">
        <v>2787</v>
      </c>
      <c r="H50" s="224">
        <v>2548</v>
      </c>
      <c r="I50" s="224">
        <v>2622</v>
      </c>
      <c r="J50" s="225">
        <v>2720</v>
      </c>
      <c r="K50" s="223">
        <v>-20</v>
      </c>
      <c r="L50" s="226">
        <v>-0.73529411764705888</v>
      </c>
    </row>
    <row r="51" spans="1:12" ht="15" customHeight="1" x14ac:dyDescent="0.2">
      <c r="A51" s="86"/>
      <c r="B51" s="85"/>
      <c r="C51" s="54" t="s">
        <v>98</v>
      </c>
      <c r="E51" s="79">
        <v>60.962962962962962</v>
      </c>
      <c r="F51" s="81">
        <v>1646</v>
      </c>
      <c r="G51" s="80">
        <v>1715</v>
      </c>
      <c r="H51" s="80">
        <v>1570</v>
      </c>
      <c r="I51" s="80">
        <v>1616</v>
      </c>
      <c r="J51" s="106">
        <v>1662</v>
      </c>
      <c r="K51" s="80">
        <v>-16</v>
      </c>
      <c r="L51" s="82">
        <v>-0.96269554753309261</v>
      </c>
    </row>
    <row r="52" spans="1:12" ht="15" customHeight="1" x14ac:dyDescent="0.2">
      <c r="A52" s="86"/>
      <c r="B52" s="85"/>
      <c r="C52" s="54" t="s">
        <v>99</v>
      </c>
      <c r="E52" s="79">
        <v>39.037037037037038</v>
      </c>
      <c r="F52" s="81">
        <v>1054</v>
      </c>
      <c r="G52" s="80">
        <v>1072</v>
      </c>
      <c r="H52" s="80">
        <v>978</v>
      </c>
      <c r="I52" s="80">
        <v>1006</v>
      </c>
      <c r="J52" s="106">
        <v>1058</v>
      </c>
      <c r="K52" s="80">
        <v>-4</v>
      </c>
      <c r="L52" s="82">
        <v>-0.3780718336483932</v>
      </c>
    </row>
    <row r="53" spans="1:12" ht="15" customHeight="1" x14ac:dyDescent="0.2">
      <c r="A53" s="86"/>
      <c r="B53" s="85"/>
      <c r="C53" s="54" t="s">
        <v>182</v>
      </c>
      <c r="D53" s="54" t="s">
        <v>188</v>
      </c>
      <c r="E53" s="79">
        <v>34.74074074074074</v>
      </c>
      <c r="F53" s="81">
        <v>938</v>
      </c>
      <c r="G53" s="80">
        <v>979</v>
      </c>
      <c r="H53" s="80">
        <v>735</v>
      </c>
      <c r="I53" s="80">
        <v>798</v>
      </c>
      <c r="J53" s="106">
        <v>928</v>
      </c>
      <c r="K53" s="80">
        <v>10</v>
      </c>
      <c r="L53" s="82">
        <v>1.0775862068965518</v>
      </c>
    </row>
    <row r="54" spans="1:12" ht="15" customHeight="1" x14ac:dyDescent="0.2">
      <c r="A54" s="86"/>
      <c r="B54" s="85"/>
      <c r="D54" s="217" t="s">
        <v>189</v>
      </c>
      <c r="E54" s="79">
        <v>62.473347547974413</v>
      </c>
      <c r="F54" s="81">
        <v>586</v>
      </c>
      <c r="G54" s="80">
        <v>617</v>
      </c>
      <c r="H54" s="80">
        <v>482</v>
      </c>
      <c r="I54" s="80">
        <v>515</v>
      </c>
      <c r="J54" s="106">
        <v>592</v>
      </c>
      <c r="K54" s="80">
        <v>-6</v>
      </c>
      <c r="L54" s="82">
        <v>-1.0135135135135136</v>
      </c>
    </row>
    <row r="55" spans="1:12" ht="15" customHeight="1" x14ac:dyDescent="0.2">
      <c r="A55" s="86"/>
      <c r="B55" s="85"/>
      <c r="D55" s="217" t="s">
        <v>190</v>
      </c>
      <c r="E55" s="79">
        <v>37.526652452025587</v>
      </c>
      <c r="F55" s="81">
        <v>352</v>
      </c>
      <c r="G55" s="80">
        <v>362</v>
      </c>
      <c r="H55" s="80">
        <v>253</v>
      </c>
      <c r="I55" s="80">
        <v>283</v>
      </c>
      <c r="J55" s="106">
        <v>336</v>
      </c>
      <c r="K55" s="80">
        <v>16</v>
      </c>
      <c r="L55" s="82">
        <v>4.7619047619047619</v>
      </c>
    </row>
    <row r="56" spans="1:12" ht="15" customHeight="1" x14ac:dyDescent="0.2">
      <c r="A56" s="86"/>
      <c r="B56" s="85" t="s">
        <v>191</v>
      </c>
      <c r="E56" s="79">
        <v>74.164865195578585</v>
      </c>
      <c r="F56" s="81">
        <v>18183</v>
      </c>
      <c r="G56" s="80">
        <v>18477</v>
      </c>
      <c r="H56" s="80">
        <v>18575</v>
      </c>
      <c r="I56" s="80">
        <v>18652</v>
      </c>
      <c r="J56" s="106">
        <v>18708</v>
      </c>
      <c r="K56" s="80">
        <v>-525</v>
      </c>
      <c r="L56" s="82">
        <v>-2.8062860808210393</v>
      </c>
    </row>
    <row r="57" spans="1:12" ht="15" customHeight="1" x14ac:dyDescent="0.2">
      <c r="A57" s="86"/>
      <c r="B57" s="85"/>
      <c r="C57" s="54" t="s">
        <v>98</v>
      </c>
      <c r="E57" s="79">
        <v>50.728702634328769</v>
      </c>
      <c r="F57" s="81">
        <v>9224</v>
      </c>
      <c r="G57" s="80">
        <v>9409</v>
      </c>
      <c r="H57" s="80">
        <v>9448</v>
      </c>
      <c r="I57" s="80">
        <v>9460</v>
      </c>
      <c r="J57" s="106">
        <v>9472</v>
      </c>
      <c r="K57" s="80">
        <v>-248</v>
      </c>
      <c r="L57" s="82">
        <v>-2.6182432432432434</v>
      </c>
    </row>
    <row r="58" spans="1:12" ht="15" customHeight="1" x14ac:dyDescent="0.2">
      <c r="A58" s="86"/>
      <c r="B58" s="85"/>
      <c r="C58" s="54" t="s">
        <v>99</v>
      </c>
      <c r="E58" s="79">
        <v>49.271297365671231</v>
      </c>
      <c r="F58" s="81">
        <v>8959</v>
      </c>
      <c r="G58" s="80">
        <v>9068</v>
      </c>
      <c r="H58" s="80">
        <v>9127</v>
      </c>
      <c r="I58" s="80">
        <v>9192</v>
      </c>
      <c r="J58" s="106">
        <v>9236</v>
      </c>
      <c r="K58" s="80">
        <v>-277</v>
      </c>
      <c r="L58" s="82">
        <v>-2.9991338241663059</v>
      </c>
    </row>
    <row r="59" spans="1:12" ht="15" customHeight="1" x14ac:dyDescent="0.2">
      <c r="A59" s="86"/>
      <c r="B59" s="85"/>
      <c r="C59" s="54" t="s">
        <v>97</v>
      </c>
      <c r="D59" s="54" t="s">
        <v>192</v>
      </c>
      <c r="E59" s="79">
        <v>91.145575537590062</v>
      </c>
      <c r="F59" s="81">
        <v>16573</v>
      </c>
      <c r="G59" s="80">
        <v>16861</v>
      </c>
      <c r="H59" s="80">
        <v>16963</v>
      </c>
      <c r="I59" s="80">
        <v>17031</v>
      </c>
      <c r="J59" s="106">
        <v>17073</v>
      </c>
      <c r="K59" s="80">
        <v>-500</v>
      </c>
      <c r="L59" s="82">
        <v>-2.9286007145785744</v>
      </c>
    </row>
    <row r="60" spans="1:12" ht="15" customHeight="1" x14ac:dyDescent="0.2">
      <c r="A60" s="86"/>
      <c r="B60" s="85"/>
      <c r="D60" s="217" t="s">
        <v>193</v>
      </c>
      <c r="E60" s="79">
        <v>50.890001810173175</v>
      </c>
      <c r="F60" s="81">
        <v>8434</v>
      </c>
      <c r="G60" s="80">
        <v>8614</v>
      </c>
      <c r="H60" s="80">
        <v>8658</v>
      </c>
      <c r="I60" s="80">
        <v>8670</v>
      </c>
      <c r="J60" s="106">
        <v>8684</v>
      </c>
      <c r="K60" s="80">
        <v>-250</v>
      </c>
      <c r="L60" s="82">
        <v>-2.8788576692768308</v>
      </c>
    </row>
    <row r="61" spans="1:12" ht="15" customHeight="1" x14ac:dyDescent="0.2">
      <c r="A61" s="86"/>
      <c r="B61" s="85"/>
      <c r="D61" s="217" t="s">
        <v>194</v>
      </c>
      <c r="E61" s="79">
        <v>49.109998189826825</v>
      </c>
      <c r="F61" s="81">
        <v>8139</v>
      </c>
      <c r="G61" s="80">
        <v>8247</v>
      </c>
      <c r="H61" s="80">
        <v>8305</v>
      </c>
      <c r="I61" s="80">
        <v>8361</v>
      </c>
      <c r="J61" s="106">
        <v>8389</v>
      </c>
      <c r="K61" s="80">
        <v>-250</v>
      </c>
      <c r="L61" s="82">
        <v>-2.9800929789009416</v>
      </c>
    </row>
    <row r="62" spans="1:12" ht="15" customHeight="1" x14ac:dyDescent="0.2">
      <c r="A62" s="86"/>
      <c r="B62" s="85"/>
      <c r="D62" s="54" t="s">
        <v>195</v>
      </c>
      <c r="E62" s="79">
        <v>8.8544244624099431</v>
      </c>
      <c r="F62" s="81">
        <v>1610</v>
      </c>
      <c r="G62" s="80">
        <v>1616</v>
      </c>
      <c r="H62" s="80">
        <v>1612</v>
      </c>
      <c r="I62" s="80">
        <v>1621</v>
      </c>
      <c r="J62" s="106">
        <v>1635</v>
      </c>
      <c r="K62" s="80">
        <v>-25</v>
      </c>
      <c r="L62" s="82">
        <v>-1.5290519877675841</v>
      </c>
    </row>
    <row r="63" spans="1:12" ht="15" customHeight="1" x14ac:dyDescent="0.2">
      <c r="A63" s="86"/>
      <c r="B63" s="85"/>
      <c r="D63" s="217" t="s">
        <v>193</v>
      </c>
      <c r="E63" s="79">
        <v>49.068322981366457</v>
      </c>
      <c r="F63" s="81">
        <v>790</v>
      </c>
      <c r="G63" s="80">
        <v>795</v>
      </c>
      <c r="H63" s="80">
        <v>790</v>
      </c>
      <c r="I63" s="80">
        <v>790</v>
      </c>
      <c r="J63" s="106">
        <v>788</v>
      </c>
      <c r="K63" s="80">
        <v>2</v>
      </c>
      <c r="L63" s="82">
        <v>0.25380710659898476</v>
      </c>
    </row>
    <row r="64" spans="1:12" ht="15" customHeight="1" x14ac:dyDescent="0.2">
      <c r="A64" s="86"/>
      <c r="B64" s="85"/>
      <c r="D64" s="217" t="s">
        <v>194</v>
      </c>
      <c r="E64" s="79">
        <v>50.931677018633543</v>
      </c>
      <c r="F64" s="81">
        <v>820</v>
      </c>
      <c r="G64" s="80">
        <v>821</v>
      </c>
      <c r="H64" s="80">
        <v>822</v>
      </c>
      <c r="I64" s="80">
        <v>831</v>
      </c>
      <c r="J64" s="106">
        <v>847</v>
      </c>
      <c r="K64" s="80">
        <v>-27</v>
      </c>
      <c r="L64" s="82">
        <v>-3.1877213695395512</v>
      </c>
    </row>
    <row r="65" spans="1:12" ht="15" customHeight="1" x14ac:dyDescent="0.2">
      <c r="A65" s="86"/>
      <c r="B65" s="85" t="s">
        <v>196</v>
      </c>
      <c r="E65" s="79">
        <v>9.4424277032263326</v>
      </c>
      <c r="F65" s="81">
        <v>2315</v>
      </c>
      <c r="G65" s="80">
        <v>2315</v>
      </c>
      <c r="H65" s="80">
        <v>2277</v>
      </c>
      <c r="I65" s="80">
        <v>2282</v>
      </c>
      <c r="J65" s="106">
        <v>2275</v>
      </c>
      <c r="K65" s="80">
        <v>40</v>
      </c>
      <c r="L65" s="82">
        <v>1.7582417582417582</v>
      </c>
    </row>
    <row r="66" spans="1:12" ht="15" customHeight="1" x14ac:dyDescent="0.2">
      <c r="A66" s="86"/>
      <c r="B66" s="85"/>
      <c r="C66" s="54" t="s">
        <v>98</v>
      </c>
      <c r="E66" s="79">
        <v>42.634989200863934</v>
      </c>
      <c r="F66" s="81">
        <v>987</v>
      </c>
      <c r="G66" s="80">
        <v>988</v>
      </c>
      <c r="H66" s="80">
        <v>973</v>
      </c>
      <c r="I66" s="80">
        <v>980</v>
      </c>
      <c r="J66" s="106">
        <v>979</v>
      </c>
      <c r="K66" s="80">
        <v>8</v>
      </c>
      <c r="L66" s="82">
        <v>0.81716036772216549</v>
      </c>
    </row>
    <row r="67" spans="1:12" ht="15" customHeight="1" x14ac:dyDescent="0.2">
      <c r="A67" s="86"/>
      <c r="B67" s="85"/>
      <c r="C67" s="54" t="s">
        <v>99</v>
      </c>
      <c r="E67" s="79">
        <v>57.365010799136066</v>
      </c>
      <c r="F67" s="81">
        <v>1328</v>
      </c>
      <c r="G67" s="80">
        <v>1327</v>
      </c>
      <c r="H67" s="80">
        <v>1304</v>
      </c>
      <c r="I67" s="80">
        <v>1302</v>
      </c>
      <c r="J67" s="106">
        <v>1296</v>
      </c>
      <c r="K67" s="80">
        <v>32</v>
      </c>
      <c r="L67" s="82">
        <v>2.4691358024691357</v>
      </c>
    </row>
    <row r="68" spans="1:12" ht="15" customHeight="1" x14ac:dyDescent="0.2">
      <c r="A68" s="86"/>
      <c r="B68" s="85"/>
      <c r="C68" s="54" t="s">
        <v>97</v>
      </c>
      <c r="D68" s="54" t="s">
        <v>197</v>
      </c>
      <c r="E68" s="79">
        <v>24.017278617710584</v>
      </c>
      <c r="F68" s="81">
        <v>556</v>
      </c>
      <c r="G68" s="80">
        <v>544</v>
      </c>
      <c r="H68" s="80">
        <v>520</v>
      </c>
      <c r="I68" s="80">
        <v>514</v>
      </c>
      <c r="J68" s="106">
        <v>507</v>
      </c>
      <c r="K68" s="80">
        <v>49</v>
      </c>
      <c r="L68" s="82">
        <v>9.664694280078896</v>
      </c>
    </row>
    <row r="69" spans="1:12" ht="15" customHeight="1" x14ac:dyDescent="0.2">
      <c r="A69" s="86"/>
      <c r="B69" s="85"/>
      <c r="D69" s="217" t="s">
        <v>193</v>
      </c>
      <c r="E69" s="79">
        <v>39.748201438848923</v>
      </c>
      <c r="F69" s="81">
        <v>221</v>
      </c>
      <c r="G69" s="80">
        <v>217</v>
      </c>
      <c r="H69" s="80">
        <v>199</v>
      </c>
      <c r="I69" s="80">
        <v>194</v>
      </c>
      <c r="J69" s="106">
        <v>202</v>
      </c>
      <c r="K69" s="80">
        <v>19</v>
      </c>
      <c r="L69" s="82">
        <v>9.4059405940594054</v>
      </c>
    </row>
    <row r="70" spans="1:12" ht="15" customHeight="1" x14ac:dyDescent="0.2">
      <c r="A70" s="86"/>
      <c r="B70" s="85"/>
      <c r="D70" s="217" t="s">
        <v>194</v>
      </c>
      <c r="E70" s="79">
        <v>60.251798561151077</v>
      </c>
      <c r="F70" s="81">
        <v>335</v>
      </c>
      <c r="G70" s="80">
        <v>327</v>
      </c>
      <c r="H70" s="80">
        <v>321</v>
      </c>
      <c r="I70" s="80">
        <v>320</v>
      </c>
      <c r="J70" s="106">
        <v>305</v>
      </c>
      <c r="K70" s="80">
        <v>30</v>
      </c>
      <c r="L70" s="82">
        <v>9.8360655737704921</v>
      </c>
    </row>
    <row r="71" spans="1:12" ht="15" customHeight="1" x14ac:dyDescent="0.2">
      <c r="A71" s="86"/>
      <c r="B71" s="85"/>
      <c r="D71" s="54" t="s">
        <v>198</v>
      </c>
      <c r="E71" s="79">
        <v>70.669546436285103</v>
      </c>
      <c r="F71" s="81">
        <v>1636</v>
      </c>
      <c r="G71" s="80">
        <v>1643</v>
      </c>
      <c r="H71" s="80">
        <v>1633</v>
      </c>
      <c r="I71" s="80">
        <v>1633</v>
      </c>
      <c r="J71" s="106">
        <v>1637</v>
      </c>
      <c r="K71" s="80">
        <v>-1</v>
      </c>
      <c r="L71" s="82">
        <v>-6.1087354917532068E-2</v>
      </c>
    </row>
    <row r="72" spans="1:12" ht="15" customHeight="1" x14ac:dyDescent="0.2">
      <c r="A72" s="86"/>
      <c r="B72" s="85"/>
      <c r="D72" s="217" t="s">
        <v>193</v>
      </c>
      <c r="E72" s="79">
        <v>42.298288508557455</v>
      </c>
      <c r="F72" s="81">
        <v>692</v>
      </c>
      <c r="G72" s="80">
        <v>692</v>
      </c>
      <c r="H72" s="80">
        <v>697</v>
      </c>
      <c r="I72" s="80">
        <v>702</v>
      </c>
      <c r="J72" s="106">
        <v>696</v>
      </c>
      <c r="K72" s="80">
        <v>-4</v>
      </c>
      <c r="L72" s="82">
        <v>-0.57471264367816088</v>
      </c>
    </row>
    <row r="73" spans="1:12" ht="15" customHeight="1" x14ac:dyDescent="0.2">
      <c r="A73" s="86"/>
      <c r="B73" s="85"/>
      <c r="D73" s="217" t="s">
        <v>194</v>
      </c>
      <c r="E73" s="79">
        <v>57.701711491442545</v>
      </c>
      <c r="F73" s="81">
        <v>944</v>
      </c>
      <c r="G73" s="80">
        <v>951</v>
      </c>
      <c r="H73" s="80">
        <v>936</v>
      </c>
      <c r="I73" s="80">
        <v>931</v>
      </c>
      <c r="J73" s="106">
        <v>941</v>
      </c>
      <c r="K73" s="80">
        <v>3</v>
      </c>
      <c r="L73" s="82">
        <v>0.3188097768331562</v>
      </c>
    </row>
    <row r="74" spans="1:12" ht="15" customHeight="1" x14ac:dyDescent="0.2">
      <c r="A74" s="86"/>
      <c r="B74" s="85"/>
      <c r="D74" s="54" t="s">
        <v>199</v>
      </c>
      <c r="E74" s="79">
        <v>5.3131749460043194</v>
      </c>
      <c r="F74" s="81">
        <v>123</v>
      </c>
      <c r="G74" s="80">
        <v>128</v>
      </c>
      <c r="H74" s="80">
        <v>124</v>
      </c>
      <c r="I74" s="80">
        <v>135</v>
      </c>
      <c r="J74" s="106">
        <v>131</v>
      </c>
      <c r="K74" s="80">
        <v>-8</v>
      </c>
      <c r="L74" s="82">
        <v>-6.106870229007634</v>
      </c>
    </row>
    <row r="75" spans="1:12" ht="15" customHeight="1" x14ac:dyDescent="0.2">
      <c r="A75" s="86"/>
      <c r="B75" s="85"/>
      <c r="D75" s="217" t="s">
        <v>193</v>
      </c>
      <c r="E75" s="79">
        <v>60.162601626016261</v>
      </c>
      <c r="F75" s="81">
        <v>74</v>
      </c>
      <c r="G75" s="80">
        <v>79</v>
      </c>
      <c r="H75" s="80">
        <v>77</v>
      </c>
      <c r="I75" s="80">
        <v>84</v>
      </c>
      <c r="J75" s="106">
        <v>81</v>
      </c>
      <c r="K75" s="80">
        <v>-7</v>
      </c>
      <c r="L75" s="82">
        <v>-8.6419753086419746</v>
      </c>
    </row>
    <row r="76" spans="1:12" ht="15" customHeight="1" x14ac:dyDescent="0.2">
      <c r="A76" s="86"/>
      <c r="B76" s="85"/>
      <c r="D76" s="217" t="s">
        <v>194</v>
      </c>
      <c r="E76" s="79">
        <v>39.837398373983739</v>
      </c>
      <c r="F76" s="81">
        <v>49</v>
      </c>
      <c r="G76" s="80">
        <v>49</v>
      </c>
      <c r="H76" s="80">
        <v>47</v>
      </c>
      <c r="I76" s="80">
        <v>51</v>
      </c>
      <c r="J76" s="106">
        <v>50</v>
      </c>
      <c r="K76" s="80">
        <v>-1</v>
      </c>
      <c r="L76" s="82">
        <v>-2</v>
      </c>
    </row>
    <row r="77" spans="1:12" ht="15" customHeight="1" x14ac:dyDescent="0.2">
      <c r="A77" s="86"/>
      <c r="B77" s="85" t="s">
        <v>200</v>
      </c>
      <c r="E77" s="79">
        <v>5.3799404494840317</v>
      </c>
      <c r="F77" s="81">
        <v>1319</v>
      </c>
      <c r="G77" s="80">
        <v>1357</v>
      </c>
      <c r="H77" s="80">
        <v>1340</v>
      </c>
      <c r="I77" s="80">
        <v>1373</v>
      </c>
      <c r="J77" s="106">
        <v>1415</v>
      </c>
      <c r="K77" s="80">
        <v>-96</v>
      </c>
      <c r="L77" s="82">
        <v>-6.7844522968197882</v>
      </c>
    </row>
    <row r="78" spans="1:12" ht="15" customHeight="1" x14ac:dyDescent="0.2">
      <c r="A78" s="86"/>
      <c r="B78" s="85"/>
      <c r="C78" s="54" t="s">
        <v>98</v>
      </c>
      <c r="E78" s="79">
        <v>61.713419257012887</v>
      </c>
      <c r="F78" s="81">
        <v>814</v>
      </c>
      <c r="G78" s="80">
        <v>835</v>
      </c>
      <c r="H78" s="80">
        <v>826</v>
      </c>
      <c r="I78" s="80">
        <v>848</v>
      </c>
      <c r="J78" s="106">
        <v>856</v>
      </c>
      <c r="K78" s="80">
        <v>-42</v>
      </c>
      <c r="L78" s="82">
        <v>-4.9065420560747661</v>
      </c>
    </row>
    <row r="79" spans="1:12" ht="15" customHeight="1" x14ac:dyDescent="0.2">
      <c r="A79" s="89"/>
      <c r="B79" s="90"/>
      <c r="C79" s="132" t="s">
        <v>99</v>
      </c>
      <c r="D79" s="132"/>
      <c r="E79" s="91">
        <v>38.286580742987113</v>
      </c>
      <c r="F79" s="109">
        <v>505</v>
      </c>
      <c r="G79" s="110">
        <v>522</v>
      </c>
      <c r="H79" s="110">
        <v>514</v>
      </c>
      <c r="I79" s="110">
        <v>525</v>
      </c>
      <c r="J79" s="111">
        <v>559</v>
      </c>
      <c r="K79" s="110">
        <v>-54</v>
      </c>
      <c r="L79" s="112">
        <v>-9.6601073345259394</v>
      </c>
    </row>
    <row r="80" spans="1:12" s="114" customFormat="1" ht="11.25" customHeight="1" x14ac:dyDescent="0.15">
      <c r="L80" s="115" t="s">
        <v>35</v>
      </c>
    </row>
    <row r="81" spans="1:12" s="87" customFormat="1" ht="12.75" customHeight="1" x14ac:dyDescent="0.2">
      <c r="A81" s="114" t="s">
        <v>201</v>
      </c>
    </row>
    <row r="82" spans="1:12" s="87" customFormat="1" ht="12.75" customHeight="1" x14ac:dyDescent="0.2">
      <c r="A82" s="114" t="s">
        <v>202</v>
      </c>
      <c r="B82" s="227"/>
      <c r="C82" s="227"/>
      <c r="D82" s="227"/>
      <c r="E82" s="227"/>
      <c r="F82" s="227"/>
      <c r="G82" s="227"/>
      <c r="H82" s="227"/>
      <c r="I82" s="227"/>
      <c r="J82" s="227"/>
      <c r="K82" s="227"/>
      <c r="L82" s="227"/>
    </row>
    <row r="83" spans="1:12" s="87" customFormat="1" ht="12.75" customHeight="1" x14ac:dyDescent="0.2">
      <c r="A83" s="114" t="s">
        <v>203</v>
      </c>
    </row>
    <row r="84" spans="1:12" s="87" customFormat="1" ht="12.75" customHeight="1" x14ac:dyDescent="0.2">
      <c r="A84" s="114" t="s">
        <v>204</v>
      </c>
    </row>
    <row r="85" spans="1:12" s="87" customFormat="1" ht="21" customHeight="1" x14ac:dyDescent="0.2">
      <c r="A85" s="117" t="s">
        <v>115</v>
      </c>
      <c r="B85" s="117"/>
      <c r="C85" s="117"/>
      <c r="D85" s="117"/>
      <c r="E85" s="117"/>
      <c r="F85" s="117"/>
      <c r="G85" s="117"/>
      <c r="H85" s="117"/>
      <c r="I85" s="117"/>
      <c r="J85" s="117"/>
      <c r="K85" s="117"/>
      <c r="L85" s="117"/>
    </row>
    <row r="86" spans="1:12" s="114" customFormat="1" ht="12.75" customHeight="1" x14ac:dyDescent="0.15">
      <c r="A86" s="117" t="s">
        <v>205</v>
      </c>
      <c r="B86" s="117"/>
      <c r="C86" s="117"/>
      <c r="D86" s="117"/>
      <c r="E86" s="117"/>
      <c r="F86" s="117"/>
      <c r="G86" s="117"/>
      <c r="H86" s="117"/>
      <c r="I86" s="117"/>
      <c r="J86" s="117"/>
      <c r="K86" s="117"/>
      <c r="L86" s="117"/>
    </row>
    <row r="87" spans="1:12" s="87" customFormat="1" ht="12.75" customHeight="1" x14ac:dyDescent="0.2"/>
    <row r="88" spans="1:12" s="87" customFormat="1" ht="12.75" customHeight="1" x14ac:dyDescent="0.2"/>
    <row r="89" spans="1:12" ht="12.75" customHeight="1" x14ac:dyDescent="0.2">
      <c r="E89" s="54"/>
      <c r="F89" s="54"/>
      <c r="G89" s="54"/>
      <c r="H89" s="54"/>
      <c r="I89" s="54"/>
      <c r="J89" s="54"/>
      <c r="K89" s="228"/>
      <c r="L89" s="54"/>
    </row>
    <row r="90" spans="1:12" ht="12.75" customHeight="1" x14ac:dyDescent="0.2">
      <c r="E90" s="54"/>
      <c r="F90" s="54"/>
      <c r="G90" s="54"/>
      <c r="H90" s="54"/>
      <c r="I90" s="54"/>
      <c r="J90" s="54"/>
      <c r="K90" s="228"/>
      <c r="L90" s="54"/>
    </row>
    <row r="91" spans="1:12" ht="15.95" customHeight="1" x14ac:dyDescent="0.2">
      <c r="E91" s="54"/>
      <c r="F91" s="54"/>
      <c r="G91" s="54"/>
      <c r="H91" s="54"/>
      <c r="I91" s="54"/>
      <c r="J91" s="54"/>
      <c r="K91" s="228"/>
      <c r="L91" s="54"/>
    </row>
    <row r="92" spans="1:12" ht="15.95" customHeight="1" x14ac:dyDescent="0.2">
      <c r="E92" s="54"/>
      <c r="F92" s="54"/>
      <c r="G92" s="54"/>
      <c r="H92" s="54"/>
      <c r="I92" s="54"/>
      <c r="J92" s="54"/>
      <c r="K92" s="228"/>
      <c r="L92" s="54"/>
    </row>
    <row r="93" spans="1:12" ht="15.95" customHeight="1" x14ac:dyDescent="0.2">
      <c r="E93" s="54"/>
      <c r="F93" s="54"/>
      <c r="G93" s="54"/>
      <c r="H93" s="54"/>
      <c r="I93" s="54"/>
      <c r="J93" s="54"/>
      <c r="K93" s="228"/>
      <c r="L93" s="54"/>
    </row>
    <row r="94" spans="1:12" ht="15.95" customHeight="1" x14ac:dyDescent="0.2">
      <c r="E94" s="54"/>
      <c r="F94" s="54"/>
      <c r="G94" s="54"/>
      <c r="H94" s="54"/>
      <c r="I94" s="54"/>
      <c r="J94" s="54"/>
      <c r="K94" s="228"/>
      <c r="L94" s="54"/>
    </row>
    <row r="95" spans="1:12" ht="15.95" customHeight="1" x14ac:dyDescent="0.2">
      <c r="E95" s="54"/>
      <c r="F95" s="54"/>
      <c r="G95" s="54"/>
      <c r="H95" s="54"/>
      <c r="I95" s="54"/>
      <c r="J95" s="54"/>
      <c r="K95" s="228"/>
      <c r="L95" s="54"/>
    </row>
    <row r="96" spans="1:12" ht="15.95" customHeight="1" x14ac:dyDescent="0.2">
      <c r="E96" s="54"/>
      <c r="F96" s="54"/>
      <c r="G96" s="54"/>
      <c r="H96" s="54"/>
      <c r="I96" s="54"/>
      <c r="J96" s="54"/>
      <c r="K96" s="228"/>
      <c r="L96" s="54"/>
    </row>
    <row r="97" spans="11:11" s="54" customFormat="1" ht="15.95" customHeight="1" x14ac:dyDescent="0.2">
      <c r="K97" s="228"/>
    </row>
    <row r="98" spans="11:11" s="54" customFormat="1" ht="15.95" customHeight="1" x14ac:dyDescent="0.2">
      <c r="K98" s="228"/>
    </row>
    <row r="99" spans="11:11" s="54" customFormat="1" ht="15.95" customHeight="1" x14ac:dyDescent="0.2">
      <c r="K99" s="228"/>
    </row>
    <row r="100" spans="11:11" s="54" customFormat="1" ht="15.95" customHeight="1" x14ac:dyDescent="0.2">
      <c r="K100" s="228"/>
    </row>
    <row r="101" spans="11:11" s="54" customFormat="1" ht="15.95" customHeight="1" x14ac:dyDescent="0.2">
      <c r="K101" s="228"/>
    </row>
    <row r="102" spans="11:11" s="54" customFormat="1" ht="15.95" customHeight="1" x14ac:dyDescent="0.2">
      <c r="K102" s="228"/>
    </row>
    <row r="103" spans="11:11" s="54" customFormat="1" ht="15.95" customHeight="1" x14ac:dyDescent="0.2">
      <c r="K103" s="228"/>
    </row>
    <row r="104" spans="11:11" s="54" customFormat="1" ht="15.95" customHeight="1" x14ac:dyDescent="0.2">
      <c r="K104" s="228"/>
    </row>
    <row r="105" spans="11:11" s="54" customFormat="1" ht="15.95" customHeight="1" x14ac:dyDescent="0.2">
      <c r="K105" s="228"/>
    </row>
    <row r="106" spans="11:11" s="54" customFormat="1" ht="15.95" customHeight="1" x14ac:dyDescent="0.2">
      <c r="K106" s="228"/>
    </row>
    <row r="107" spans="11:11" s="54" customFormat="1" ht="15.95" customHeight="1" x14ac:dyDescent="0.2">
      <c r="K107" s="228"/>
    </row>
    <row r="108" spans="11:11" s="54" customFormat="1" ht="15.95" customHeight="1" x14ac:dyDescent="0.2">
      <c r="K108" s="228"/>
    </row>
    <row r="109" spans="11:11" s="54" customFormat="1" ht="15.95" customHeight="1" x14ac:dyDescent="0.2">
      <c r="K109" s="228"/>
    </row>
    <row r="110" spans="11:11" s="54" customFormat="1" ht="15.95" customHeight="1" x14ac:dyDescent="0.2">
      <c r="K110" s="228"/>
    </row>
    <row r="111" spans="11:11" s="54" customFormat="1" ht="15.95" customHeight="1" x14ac:dyDescent="0.2">
      <c r="K111" s="228"/>
    </row>
    <row r="112" spans="11:11" s="54" customFormat="1" ht="15.95" customHeight="1" x14ac:dyDescent="0.2">
      <c r="K112" s="228"/>
    </row>
    <row r="113" spans="11:11" s="54" customFormat="1" ht="15.95" customHeight="1" x14ac:dyDescent="0.2">
      <c r="K113" s="228"/>
    </row>
    <row r="114" spans="11:11" s="54" customFormat="1" ht="15.95" customHeight="1" x14ac:dyDescent="0.2">
      <c r="K114" s="228"/>
    </row>
    <row r="115" spans="11:11" s="54" customFormat="1" ht="15.95" customHeight="1" x14ac:dyDescent="0.2">
      <c r="K115" s="228"/>
    </row>
    <row r="116" spans="11:11" s="54" customFormat="1" ht="15.95" customHeight="1" x14ac:dyDescent="0.2">
      <c r="K116" s="228"/>
    </row>
    <row r="117" spans="11:11" s="54" customFormat="1" ht="15.95" customHeight="1" x14ac:dyDescent="0.2">
      <c r="K117" s="228"/>
    </row>
    <row r="118" spans="11:11" s="54" customFormat="1" ht="15.95" customHeight="1" x14ac:dyDescent="0.2">
      <c r="K118" s="228"/>
    </row>
    <row r="119" spans="11:11" s="54" customFormat="1" ht="15.95" customHeight="1" x14ac:dyDescent="0.2">
      <c r="K119" s="228"/>
    </row>
    <row r="120" spans="11:11" s="54" customFormat="1" ht="15.95" customHeight="1" x14ac:dyDescent="0.2">
      <c r="K120" s="228"/>
    </row>
    <row r="121" spans="11:11" s="54" customFormat="1" ht="15.95" customHeight="1" x14ac:dyDescent="0.2">
      <c r="K121" s="228"/>
    </row>
    <row r="122" spans="11:11" s="54" customFormat="1" ht="15.95" customHeight="1" x14ac:dyDescent="0.2">
      <c r="K122" s="228"/>
    </row>
    <row r="123" spans="11:11" s="54" customFormat="1" ht="15.95" customHeight="1" x14ac:dyDescent="0.2">
      <c r="K123" s="228"/>
    </row>
    <row r="124" spans="11:11" s="54" customFormat="1" ht="15.95" customHeight="1" x14ac:dyDescent="0.2">
      <c r="K124" s="228"/>
    </row>
    <row r="125" spans="11:11" s="54" customFormat="1" ht="15.95" customHeight="1" x14ac:dyDescent="0.2">
      <c r="K125" s="228"/>
    </row>
    <row r="126" spans="11:11" s="54" customFormat="1" ht="15.95" customHeight="1" x14ac:dyDescent="0.2">
      <c r="K126" s="228"/>
    </row>
    <row r="127" spans="11:11" s="54" customFormat="1" ht="15.95" customHeight="1" x14ac:dyDescent="0.2">
      <c r="K127" s="228"/>
    </row>
    <row r="128" spans="11:11" s="54" customFormat="1" ht="15.95" customHeight="1" x14ac:dyDescent="0.2">
      <c r="K128" s="228"/>
    </row>
    <row r="129" spans="11:11" s="54" customFormat="1" ht="15.95" customHeight="1" x14ac:dyDescent="0.2">
      <c r="K129" s="228"/>
    </row>
    <row r="130" spans="11:11" s="54" customFormat="1" ht="15.95" customHeight="1" x14ac:dyDescent="0.2">
      <c r="K130" s="228"/>
    </row>
    <row r="131" spans="11:11" s="54" customFormat="1" ht="15.95" customHeight="1" x14ac:dyDescent="0.2">
      <c r="K131" s="228"/>
    </row>
    <row r="132" spans="11:11" s="54" customFormat="1" ht="15.95" customHeight="1" x14ac:dyDescent="0.2">
      <c r="K132" s="228"/>
    </row>
    <row r="133" spans="11:11" s="54" customFormat="1" ht="15.95" customHeight="1" x14ac:dyDescent="0.2">
      <c r="K133" s="228"/>
    </row>
    <row r="134" spans="11:11" s="54" customFormat="1" ht="15.95" customHeight="1" x14ac:dyDescent="0.2">
      <c r="K134" s="228"/>
    </row>
    <row r="135" spans="11:11" s="54" customFormat="1" ht="15.95" customHeight="1" x14ac:dyDescent="0.2">
      <c r="K135" s="228"/>
    </row>
    <row r="136" spans="11:11" s="54" customFormat="1" ht="15.95" customHeight="1" x14ac:dyDescent="0.2">
      <c r="K136" s="228"/>
    </row>
    <row r="137" spans="11:11" s="54" customFormat="1" ht="15.95" customHeight="1" x14ac:dyDescent="0.2">
      <c r="K137" s="228"/>
    </row>
    <row r="138" spans="11:11" s="54" customFormat="1" ht="15.95" customHeight="1" x14ac:dyDescent="0.2">
      <c r="K138" s="228"/>
    </row>
    <row r="139" spans="11:11" s="54" customFormat="1" ht="15.95" customHeight="1" x14ac:dyDescent="0.2">
      <c r="K139" s="228"/>
    </row>
    <row r="140" spans="11:11" s="54" customFormat="1" ht="15.95" customHeight="1" x14ac:dyDescent="0.2">
      <c r="K140" s="228"/>
    </row>
    <row r="141" spans="11:11" s="54" customFormat="1" ht="15.95" customHeight="1" x14ac:dyDescent="0.2">
      <c r="K141" s="228"/>
    </row>
    <row r="142" spans="11:11" s="54" customFormat="1" ht="15.95" customHeight="1" x14ac:dyDescent="0.2">
      <c r="K142" s="228"/>
    </row>
    <row r="143" spans="11:11" s="54" customFormat="1" ht="15.95" customHeight="1" x14ac:dyDescent="0.2">
      <c r="K143" s="228"/>
    </row>
    <row r="144" spans="11:11" s="54" customFormat="1" ht="15.95" customHeight="1" x14ac:dyDescent="0.2">
      <c r="K144" s="228"/>
    </row>
    <row r="145" spans="11:11" s="54" customFormat="1" ht="15.95" customHeight="1" x14ac:dyDescent="0.2">
      <c r="K145" s="228"/>
    </row>
    <row r="146" spans="11:11" s="54" customFormat="1" ht="15.95" customHeight="1" x14ac:dyDescent="0.2">
      <c r="K146" s="228"/>
    </row>
    <row r="147" spans="11:11" s="54" customFormat="1" ht="15.95" customHeight="1" x14ac:dyDescent="0.2">
      <c r="K147" s="228"/>
    </row>
    <row r="148" spans="11:11" s="54" customFormat="1" ht="15.95" customHeight="1" x14ac:dyDescent="0.2">
      <c r="K148" s="228"/>
    </row>
    <row r="149" spans="11:11" s="54" customFormat="1" ht="15.95" customHeight="1" x14ac:dyDescent="0.2">
      <c r="K149" s="228"/>
    </row>
    <row r="150" spans="11:11" s="54" customFormat="1" ht="15.95" customHeight="1" x14ac:dyDescent="0.2">
      <c r="K150" s="228"/>
    </row>
    <row r="151" spans="11:11" s="54" customFormat="1" ht="15.95" customHeight="1" x14ac:dyDescent="0.2">
      <c r="K151" s="228"/>
    </row>
    <row r="152" spans="11:11" s="54" customFormat="1" ht="15.95" customHeight="1" x14ac:dyDescent="0.2">
      <c r="K152" s="228"/>
    </row>
    <row r="153" spans="11:11" s="54" customFormat="1" ht="15.95" customHeight="1" x14ac:dyDescent="0.2">
      <c r="K153" s="228"/>
    </row>
    <row r="154" spans="11:11" s="54" customFormat="1" ht="15.95" customHeight="1" x14ac:dyDescent="0.2">
      <c r="K154" s="228"/>
    </row>
    <row r="155" spans="11:11" s="54" customFormat="1" ht="15.95" customHeight="1" x14ac:dyDescent="0.2">
      <c r="K155" s="228"/>
    </row>
    <row r="156" spans="11:11" s="54" customFormat="1" ht="15.95" customHeight="1" x14ac:dyDescent="0.2">
      <c r="K156" s="228"/>
    </row>
    <row r="157" spans="11:11" s="54" customFormat="1" ht="15.95" customHeight="1" x14ac:dyDescent="0.2">
      <c r="K157" s="228"/>
    </row>
    <row r="158" spans="11:11" s="54" customFormat="1" ht="15.95" customHeight="1" x14ac:dyDescent="0.2">
      <c r="K158" s="228"/>
    </row>
    <row r="159" spans="11:11" s="54" customFormat="1" ht="15.95" customHeight="1" x14ac:dyDescent="0.2">
      <c r="K159" s="228"/>
    </row>
    <row r="160" spans="11:11" s="54" customFormat="1" ht="15.95" customHeight="1" x14ac:dyDescent="0.2">
      <c r="K160" s="228"/>
    </row>
    <row r="161" spans="11:11" s="54" customFormat="1" ht="15.95" customHeight="1" x14ac:dyDescent="0.2">
      <c r="K161" s="228"/>
    </row>
    <row r="162" spans="11:11" s="54" customFormat="1" ht="15.95" customHeight="1" x14ac:dyDescent="0.2">
      <c r="K162" s="228"/>
    </row>
    <row r="163" spans="11:11" s="54" customFormat="1" ht="15.95" customHeight="1" x14ac:dyDescent="0.2">
      <c r="K163" s="228"/>
    </row>
    <row r="164" spans="11:11" s="54" customFormat="1" ht="15.95" customHeight="1" x14ac:dyDescent="0.2">
      <c r="K164" s="228"/>
    </row>
    <row r="165" spans="11:11" s="54" customFormat="1" ht="15.95" customHeight="1" x14ac:dyDescent="0.2">
      <c r="K165" s="228"/>
    </row>
    <row r="166" spans="11:11" s="54" customFormat="1" ht="15.95" customHeight="1" x14ac:dyDescent="0.2">
      <c r="K166" s="228"/>
    </row>
    <row r="167" spans="11:11" s="54" customFormat="1" ht="15.95" customHeight="1" x14ac:dyDescent="0.2">
      <c r="K167" s="228"/>
    </row>
    <row r="168" spans="11:11" s="54" customFormat="1" ht="15.95" customHeight="1" x14ac:dyDescent="0.2">
      <c r="K168" s="228"/>
    </row>
    <row r="169" spans="11:11" s="54" customFormat="1" ht="15.95" customHeight="1" x14ac:dyDescent="0.2">
      <c r="K169" s="228"/>
    </row>
    <row r="170" spans="11:11" s="54" customFormat="1" ht="15.95" customHeight="1" x14ac:dyDescent="0.2">
      <c r="K170" s="228"/>
    </row>
    <row r="171" spans="11:11" s="54" customFormat="1" ht="15.95" customHeight="1" x14ac:dyDescent="0.2">
      <c r="K171" s="228"/>
    </row>
    <row r="172" spans="11:11" s="54" customFormat="1" ht="15.95" customHeight="1" x14ac:dyDescent="0.2">
      <c r="K172" s="228"/>
    </row>
    <row r="173" spans="11:11" s="54" customFormat="1" ht="15.95" customHeight="1" x14ac:dyDescent="0.2">
      <c r="K173" s="228"/>
    </row>
    <row r="174" spans="11:11" s="54" customFormat="1" ht="15.95" customHeight="1" x14ac:dyDescent="0.2">
      <c r="K174" s="228"/>
    </row>
    <row r="175" spans="11:11" s="54" customFormat="1" ht="15.95" customHeight="1" x14ac:dyDescent="0.2">
      <c r="K175" s="228"/>
    </row>
    <row r="176" spans="11:11" s="54" customFormat="1" ht="15.95" customHeight="1" x14ac:dyDescent="0.2">
      <c r="K176" s="228"/>
    </row>
    <row r="177" spans="11:11" s="54" customFormat="1" ht="15.95" customHeight="1" x14ac:dyDescent="0.2">
      <c r="K177" s="228"/>
    </row>
    <row r="178" spans="11:11" s="54" customFormat="1" ht="15.95" customHeight="1" x14ac:dyDescent="0.2">
      <c r="K178" s="228"/>
    </row>
    <row r="179" spans="11:11" s="54" customFormat="1" ht="15.95" customHeight="1" x14ac:dyDescent="0.2">
      <c r="K179" s="228"/>
    </row>
    <row r="180" spans="11:11" s="54" customFormat="1" ht="15.95" customHeight="1" x14ac:dyDescent="0.2">
      <c r="K180" s="228"/>
    </row>
    <row r="181" spans="11:11" s="54" customFormat="1" ht="15.95" customHeight="1" x14ac:dyDescent="0.2">
      <c r="K181" s="228"/>
    </row>
    <row r="182" spans="11:11" s="54" customFormat="1" ht="15.95" customHeight="1" x14ac:dyDescent="0.2">
      <c r="K182" s="228"/>
    </row>
    <row r="183" spans="11:11" s="54" customFormat="1" ht="15.95" customHeight="1" x14ac:dyDescent="0.2">
      <c r="K183" s="228"/>
    </row>
    <row r="184" spans="11:11" s="54" customFormat="1" ht="15.95" customHeight="1" x14ac:dyDescent="0.2">
      <c r="K184" s="228"/>
    </row>
    <row r="185" spans="11:11" s="54" customFormat="1" ht="15.95" customHeight="1" x14ac:dyDescent="0.2">
      <c r="K185" s="228"/>
    </row>
    <row r="186" spans="11:11" s="54" customFormat="1" ht="15.95" customHeight="1" x14ac:dyDescent="0.2">
      <c r="K186" s="228"/>
    </row>
    <row r="187" spans="11:11" s="54" customFormat="1" ht="15.95" customHeight="1" x14ac:dyDescent="0.2">
      <c r="K187" s="228"/>
    </row>
    <row r="188" spans="11:11" s="54" customFormat="1" ht="15.95" customHeight="1" x14ac:dyDescent="0.2">
      <c r="K188" s="228"/>
    </row>
    <row r="189" spans="11:11" s="54" customFormat="1" ht="15.95" customHeight="1" x14ac:dyDescent="0.2">
      <c r="K189" s="228"/>
    </row>
    <row r="190" spans="11:11" s="54" customFormat="1" ht="15.95" customHeight="1" x14ac:dyDescent="0.2">
      <c r="K190" s="228"/>
    </row>
    <row r="191" spans="11:11" s="54" customFormat="1" ht="15.95" customHeight="1" x14ac:dyDescent="0.2">
      <c r="K191" s="228"/>
    </row>
    <row r="192" spans="11:11" s="54" customFormat="1" ht="15.95" customHeight="1" x14ac:dyDescent="0.2">
      <c r="K192" s="228"/>
    </row>
    <row r="193" spans="11:11" s="54" customFormat="1" ht="15.95" customHeight="1" x14ac:dyDescent="0.2">
      <c r="K193" s="228"/>
    </row>
    <row r="194" spans="11:11" s="54" customFormat="1" ht="15.95" customHeight="1" x14ac:dyDescent="0.2">
      <c r="K194" s="228"/>
    </row>
    <row r="195" spans="11:11" s="54" customFormat="1" ht="15.95" customHeight="1" x14ac:dyDescent="0.2">
      <c r="K195" s="228"/>
    </row>
    <row r="196" spans="11:11" s="54" customFormat="1" ht="15.95" customHeight="1" x14ac:dyDescent="0.2">
      <c r="K196" s="228"/>
    </row>
    <row r="197" spans="11:11" s="54" customFormat="1" ht="15.95" customHeight="1" x14ac:dyDescent="0.2">
      <c r="K197" s="228"/>
    </row>
    <row r="198" spans="11:11" s="54" customFormat="1" ht="15.95" customHeight="1" x14ac:dyDescent="0.2">
      <c r="K198" s="228"/>
    </row>
    <row r="199" spans="11:11" s="54" customFormat="1" ht="15.95" customHeight="1" x14ac:dyDescent="0.2">
      <c r="K199" s="228"/>
    </row>
    <row r="200" spans="11:11" s="54" customFormat="1" ht="15.95" customHeight="1" x14ac:dyDescent="0.2">
      <c r="K200" s="228"/>
    </row>
    <row r="863" spans="6:6" ht="15.95" customHeight="1" x14ac:dyDescent="0.2">
      <c r="F863" s="229"/>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09E8-5394-4DAE-B0BB-EBA77A6B94A1}">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11.25" customHeight="1" x14ac:dyDescent="0.2">
      <c r="A2" s="36"/>
      <c r="B2" s="37"/>
      <c r="C2" s="37"/>
      <c r="D2" s="37"/>
      <c r="E2" s="37"/>
      <c r="F2" s="37"/>
      <c r="G2" s="37"/>
      <c r="H2" s="37"/>
      <c r="I2" s="37"/>
      <c r="J2" s="37"/>
    </row>
    <row r="3" spans="1:15" s="40" customFormat="1" ht="20.100000000000001" customHeight="1" x14ac:dyDescent="0.2">
      <c r="A3" s="39" t="s">
        <v>206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173</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78" customFormat="1" ht="24.95" customHeight="1" x14ac:dyDescent="0.2">
      <c r="A11" s="234" t="s">
        <v>96</v>
      </c>
      <c r="B11" s="235"/>
      <c r="C11" s="79">
        <v>100</v>
      </c>
      <c r="D11" s="81">
        <v>24517</v>
      </c>
      <c r="E11" s="80">
        <v>24936</v>
      </c>
      <c r="F11" s="80">
        <v>24740</v>
      </c>
      <c r="G11" s="80">
        <v>24929</v>
      </c>
      <c r="H11" s="106">
        <v>25118</v>
      </c>
      <c r="I11" s="81">
        <v>-601</v>
      </c>
      <c r="J11" s="82">
        <v>-2.3927064256708337</v>
      </c>
    </row>
    <row r="12" spans="1:15" ht="24.95" customHeight="1" x14ac:dyDescent="0.2">
      <c r="A12" s="159" t="s">
        <v>124</v>
      </c>
      <c r="B12" s="160" t="s">
        <v>125</v>
      </c>
      <c r="C12" s="79">
        <v>5.0332422400783132</v>
      </c>
      <c r="D12" s="81">
        <v>1234</v>
      </c>
      <c r="E12" s="80">
        <v>1265</v>
      </c>
      <c r="F12" s="80">
        <v>1259</v>
      </c>
      <c r="G12" s="80">
        <v>1264</v>
      </c>
      <c r="H12" s="106">
        <v>1261</v>
      </c>
      <c r="I12" s="81">
        <v>-27</v>
      </c>
      <c r="J12" s="82">
        <v>-2.141157811260904</v>
      </c>
    </row>
    <row r="13" spans="1:15" ht="24.95" customHeight="1" x14ac:dyDescent="0.2">
      <c r="A13" s="159" t="s">
        <v>126</v>
      </c>
      <c r="B13" s="165" t="s">
        <v>208</v>
      </c>
      <c r="C13" s="79">
        <v>4.0828812660602845</v>
      </c>
      <c r="D13" s="81">
        <v>1001</v>
      </c>
      <c r="E13" s="80">
        <v>999</v>
      </c>
      <c r="F13" s="80">
        <v>983</v>
      </c>
      <c r="G13" s="80">
        <v>933</v>
      </c>
      <c r="H13" s="106">
        <v>925</v>
      </c>
      <c r="I13" s="81">
        <v>76</v>
      </c>
      <c r="J13" s="82">
        <v>8.2162162162162158</v>
      </c>
    </row>
    <row r="14" spans="1:15" s="181" customFormat="1" ht="24" customHeight="1" x14ac:dyDescent="0.2">
      <c r="A14" s="159" t="s">
        <v>209</v>
      </c>
      <c r="B14" s="165" t="s">
        <v>129</v>
      </c>
      <c r="C14" s="79">
        <v>15.381164090223111</v>
      </c>
      <c r="D14" s="81">
        <v>3771</v>
      </c>
      <c r="E14" s="80">
        <v>3881</v>
      </c>
      <c r="F14" s="80">
        <v>3888</v>
      </c>
      <c r="G14" s="80">
        <v>3985</v>
      </c>
      <c r="H14" s="106">
        <v>4025</v>
      </c>
      <c r="I14" s="81">
        <v>-254</v>
      </c>
      <c r="J14" s="82">
        <v>-6.3105590062111805</v>
      </c>
      <c r="K14" s="54"/>
      <c r="L14" s="54"/>
      <c r="M14" s="54"/>
      <c r="N14" s="54"/>
      <c r="O14" s="54"/>
    </row>
    <row r="15" spans="1:15" ht="24.75" customHeight="1" x14ac:dyDescent="0.2">
      <c r="A15" s="159" t="s">
        <v>210</v>
      </c>
      <c r="B15" s="165" t="s">
        <v>211</v>
      </c>
      <c r="C15" s="79">
        <v>2.6920096259738142</v>
      </c>
      <c r="D15" s="81">
        <v>660</v>
      </c>
      <c r="E15" s="80">
        <v>664</v>
      </c>
      <c r="F15" s="80">
        <v>645</v>
      </c>
      <c r="G15" s="80">
        <v>694</v>
      </c>
      <c r="H15" s="106">
        <v>723</v>
      </c>
      <c r="I15" s="81">
        <v>-63</v>
      </c>
      <c r="J15" s="82">
        <v>-8.7136929460580905</v>
      </c>
    </row>
    <row r="16" spans="1:15" s="181" customFormat="1" ht="24.95" customHeight="1" x14ac:dyDescent="0.2">
      <c r="A16" s="159" t="s">
        <v>212</v>
      </c>
      <c r="B16" s="165" t="s">
        <v>133</v>
      </c>
      <c r="C16" s="79">
        <v>4.796671697189705</v>
      </c>
      <c r="D16" s="81">
        <v>1176</v>
      </c>
      <c r="E16" s="80">
        <v>1229</v>
      </c>
      <c r="F16" s="80">
        <v>1248</v>
      </c>
      <c r="G16" s="80">
        <v>1292</v>
      </c>
      <c r="H16" s="106">
        <v>1306</v>
      </c>
      <c r="I16" s="81">
        <v>-130</v>
      </c>
      <c r="J16" s="82">
        <v>-9.9540581929555891</v>
      </c>
      <c r="K16" s="54"/>
      <c r="L16" s="54"/>
      <c r="M16" s="54"/>
      <c r="N16" s="54"/>
      <c r="O16" s="54"/>
    </row>
    <row r="17" spans="1:15" ht="24.95" customHeight="1" x14ac:dyDescent="0.2">
      <c r="A17" s="159" t="s">
        <v>213</v>
      </c>
      <c r="B17" s="165" t="s">
        <v>214</v>
      </c>
      <c r="C17" s="79">
        <v>7.8924827670595912</v>
      </c>
      <c r="D17" s="81">
        <v>1935</v>
      </c>
      <c r="E17" s="80">
        <v>1988</v>
      </c>
      <c r="F17" s="80">
        <v>1995</v>
      </c>
      <c r="G17" s="80">
        <v>1999</v>
      </c>
      <c r="H17" s="106">
        <v>1996</v>
      </c>
      <c r="I17" s="81">
        <v>-61</v>
      </c>
      <c r="J17" s="82">
        <v>-3.0561122244488979</v>
      </c>
    </row>
    <row r="18" spans="1:15" s="181" customFormat="1" ht="24.95" customHeight="1" x14ac:dyDescent="0.2">
      <c r="A18" s="168" t="s">
        <v>136</v>
      </c>
      <c r="B18" s="169" t="s">
        <v>137</v>
      </c>
      <c r="C18" s="79">
        <v>9.0630990741118413</v>
      </c>
      <c r="D18" s="81">
        <v>2222</v>
      </c>
      <c r="E18" s="80">
        <v>2286</v>
      </c>
      <c r="F18" s="80">
        <v>2294</v>
      </c>
      <c r="G18" s="80">
        <v>2295</v>
      </c>
      <c r="H18" s="106">
        <v>2382</v>
      </c>
      <c r="I18" s="81">
        <v>-160</v>
      </c>
      <c r="J18" s="82">
        <v>-6.7170445004198154</v>
      </c>
      <c r="K18" s="54"/>
      <c r="L18" s="54"/>
      <c r="M18" s="54"/>
      <c r="N18" s="54"/>
      <c r="O18" s="54"/>
    </row>
    <row r="19" spans="1:15" ht="24.95" customHeight="1" x14ac:dyDescent="0.2">
      <c r="A19" s="159" t="s">
        <v>138</v>
      </c>
      <c r="B19" s="165" t="s">
        <v>139</v>
      </c>
      <c r="C19" s="79">
        <v>13.986213647673043</v>
      </c>
      <c r="D19" s="81">
        <v>3429</v>
      </c>
      <c r="E19" s="80">
        <v>3434</v>
      </c>
      <c r="F19" s="80">
        <v>3377</v>
      </c>
      <c r="G19" s="80">
        <v>3432</v>
      </c>
      <c r="H19" s="106">
        <v>3453</v>
      </c>
      <c r="I19" s="81">
        <v>-24</v>
      </c>
      <c r="J19" s="82">
        <v>-0.69504778453518679</v>
      </c>
    </row>
    <row r="20" spans="1:15" s="181" customFormat="1" ht="24.95" customHeight="1" x14ac:dyDescent="0.2">
      <c r="A20" s="159" t="s">
        <v>140</v>
      </c>
      <c r="B20" s="165" t="s">
        <v>141</v>
      </c>
      <c r="C20" s="79">
        <v>3.7035526369457927</v>
      </c>
      <c r="D20" s="81">
        <v>908</v>
      </c>
      <c r="E20" s="80">
        <v>927</v>
      </c>
      <c r="F20" s="80">
        <v>914</v>
      </c>
      <c r="G20" s="80">
        <v>920</v>
      </c>
      <c r="H20" s="106">
        <v>918</v>
      </c>
      <c r="I20" s="81">
        <v>-10</v>
      </c>
      <c r="J20" s="82">
        <v>-1.0893246187363834</v>
      </c>
      <c r="K20" s="54"/>
      <c r="L20" s="54"/>
      <c r="M20" s="54"/>
      <c r="N20" s="54"/>
      <c r="O20" s="54"/>
    </row>
    <row r="21" spans="1:15" ht="24.95" customHeight="1" x14ac:dyDescent="0.2">
      <c r="A21" s="168" t="s">
        <v>142</v>
      </c>
      <c r="B21" s="169" t="s">
        <v>143</v>
      </c>
      <c r="C21" s="79">
        <v>2.3167597993229188</v>
      </c>
      <c r="D21" s="81">
        <v>568</v>
      </c>
      <c r="E21" s="80">
        <v>607</v>
      </c>
      <c r="F21" s="80">
        <v>605</v>
      </c>
      <c r="G21" s="80">
        <v>590</v>
      </c>
      <c r="H21" s="106">
        <v>564</v>
      </c>
      <c r="I21" s="81">
        <v>4</v>
      </c>
      <c r="J21" s="82">
        <v>0.70921985815602839</v>
      </c>
    </row>
    <row r="22" spans="1:15" ht="24.95" customHeight="1" x14ac:dyDescent="0.2">
      <c r="A22" s="168" t="s">
        <v>144</v>
      </c>
      <c r="B22" s="165" t="s">
        <v>145</v>
      </c>
      <c r="C22" s="79">
        <v>1.1012766651711057</v>
      </c>
      <c r="D22" s="81">
        <v>270</v>
      </c>
      <c r="E22" s="80">
        <v>275</v>
      </c>
      <c r="F22" s="80">
        <v>273</v>
      </c>
      <c r="G22" s="80">
        <v>280</v>
      </c>
      <c r="H22" s="106">
        <v>279</v>
      </c>
      <c r="I22" s="81">
        <v>-9</v>
      </c>
      <c r="J22" s="82">
        <v>-3.225806451612903</v>
      </c>
    </row>
    <row r="23" spans="1:15" ht="24.95" customHeight="1" x14ac:dyDescent="0.2">
      <c r="A23" s="159" t="s">
        <v>146</v>
      </c>
      <c r="B23" s="165" t="s">
        <v>147</v>
      </c>
      <c r="C23" s="79">
        <v>1.3215319982053269</v>
      </c>
      <c r="D23" s="81">
        <v>324</v>
      </c>
      <c r="E23" s="80">
        <v>330</v>
      </c>
      <c r="F23" s="80">
        <v>323</v>
      </c>
      <c r="G23" s="80">
        <v>325</v>
      </c>
      <c r="H23" s="106">
        <v>332</v>
      </c>
      <c r="I23" s="81">
        <v>-8</v>
      </c>
      <c r="J23" s="82">
        <v>-2.4096385542168677</v>
      </c>
    </row>
    <row r="24" spans="1:15" ht="24.95" customHeight="1" x14ac:dyDescent="0.2">
      <c r="A24" s="159" t="s">
        <v>148</v>
      </c>
      <c r="B24" s="165" t="s">
        <v>215</v>
      </c>
      <c r="C24" s="79">
        <v>2.5288575274299467</v>
      </c>
      <c r="D24" s="81">
        <v>620</v>
      </c>
      <c r="E24" s="80">
        <v>605</v>
      </c>
      <c r="F24" s="80">
        <v>594</v>
      </c>
      <c r="G24" s="80">
        <v>605</v>
      </c>
      <c r="H24" s="106">
        <v>601</v>
      </c>
      <c r="I24" s="81">
        <v>19</v>
      </c>
      <c r="J24" s="82">
        <v>3.1613976705490847</v>
      </c>
    </row>
    <row r="25" spans="1:15" ht="24.95" customHeight="1" x14ac:dyDescent="0.2">
      <c r="A25" s="159" t="s">
        <v>150</v>
      </c>
      <c r="B25" s="172" t="s">
        <v>216</v>
      </c>
      <c r="C25" s="79">
        <v>5.6817718317901864</v>
      </c>
      <c r="D25" s="81">
        <v>1393</v>
      </c>
      <c r="E25" s="80">
        <v>1488</v>
      </c>
      <c r="F25" s="80">
        <v>1513</v>
      </c>
      <c r="G25" s="80">
        <v>1553</v>
      </c>
      <c r="H25" s="106">
        <v>1552</v>
      </c>
      <c r="I25" s="81">
        <v>-159</v>
      </c>
      <c r="J25" s="82">
        <v>-10.244845360824742</v>
      </c>
    </row>
    <row r="26" spans="1:15" ht="24.95" customHeight="1" x14ac:dyDescent="0.2">
      <c r="A26" s="159" t="s">
        <v>217</v>
      </c>
      <c r="B26" s="172" t="s">
        <v>153</v>
      </c>
      <c r="C26" s="79">
        <v>4.2093241424317824</v>
      </c>
      <c r="D26" s="81">
        <v>1032</v>
      </c>
      <c r="E26" s="80">
        <v>1074</v>
      </c>
      <c r="F26" s="80">
        <v>1068</v>
      </c>
      <c r="G26" s="80">
        <v>1104</v>
      </c>
      <c r="H26" s="106">
        <v>1096</v>
      </c>
      <c r="I26" s="81">
        <v>-64</v>
      </c>
      <c r="J26" s="82">
        <v>-5.8394160583941606</v>
      </c>
    </row>
    <row r="27" spans="1:15" ht="24.95" customHeight="1" x14ac:dyDescent="0.2">
      <c r="A27" s="168">
        <v>782.78300000000002</v>
      </c>
      <c r="B27" s="171" t="s">
        <v>154</v>
      </c>
      <c r="C27" s="79">
        <v>1.4724476893584044</v>
      </c>
      <c r="D27" s="81">
        <v>361</v>
      </c>
      <c r="E27" s="80">
        <v>414</v>
      </c>
      <c r="F27" s="80">
        <v>445</v>
      </c>
      <c r="G27" s="80">
        <v>449</v>
      </c>
      <c r="H27" s="106">
        <v>456</v>
      </c>
      <c r="I27" s="81">
        <v>-95</v>
      </c>
      <c r="J27" s="82">
        <v>-20.833333333333332</v>
      </c>
    </row>
    <row r="28" spans="1:15" ht="24.95" customHeight="1" x14ac:dyDescent="0.2">
      <c r="A28" s="159" t="s">
        <v>155</v>
      </c>
      <c r="B28" s="165" t="s">
        <v>218</v>
      </c>
      <c r="C28" s="79">
        <v>9.6300526165517812</v>
      </c>
      <c r="D28" s="81">
        <v>2361</v>
      </c>
      <c r="E28" s="80">
        <v>2367</v>
      </c>
      <c r="F28" s="80">
        <v>2380</v>
      </c>
      <c r="G28" s="80">
        <v>2383</v>
      </c>
      <c r="H28" s="106">
        <v>2404</v>
      </c>
      <c r="I28" s="81">
        <v>-43</v>
      </c>
      <c r="J28" s="82">
        <v>-1.7886855241264559</v>
      </c>
    </row>
    <row r="29" spans="1:15" ht="24.95" customHeight="1" x14ac:dyDescent="0.2">
      <c r="A29" s="159" t="s">
        <v>157</v>
      </c>
      <c r="B29" s="165" t="s">
        <v>158</v>
      </c>
      <c r="C29" s="79">
        <v>4.0216992291063347</v>
      </c>
      <c r="D29" s="81">
        <v>986</v>
      </c>
      <c r="E29" s="80">
        <v>980</v>
      </c>
      <c r="F29" s="80">
        <v>942</v>
      </c>
      <c r="G29" s="80">
        <v>971</v>
      </c>
      <c r="H29" s="106">
        <v>978</v>
      </c>
      <c r="I29" s="81">
        <v>8</v>
      </c>
      <c r="J29" s="82">
        <v>0.81799591002044991</v>
      </c>
    </row>
    <row r="30" spans="1:15" ht="24.95" customHeight="1" x14ac:dyDescent="0.2">
      <c r="A30" s="159">
        <v>86</v>
      </c>
      <c r="B30" s="165" t="s">
        <v>159</v>
      </c>
      <c r="C30" s="79">
        <v>6.5995023860994415</v>
      </c>
      <c r="D30" s="81">
        <v>1618</v>
      </c>
      <c r="E30" s="80">
        <v>1646</v>
      </c>
      <c r="F30" s="80">
        <v>1607</v>
      </c>
      <c r="G30" s="80">
        <v>1610</v>
      </c>
      <c r="H30" s="106">
        <v>1600</v>
      </c>
      <c r="I30" s="81">
        <v>18</v>
      </c>
      <c r="J30" s="82">
        <v>1.125</v>
      </c>
    </row>
    <row r="31" spans="1:15" ht="24.95" customHeight="1" x14ac:dyDescent="0.2">
      <c r="A31" s="159">
        <v>87.88</v>
      </c>
      <c r="B31" s="172" t="s">
        <v>160</v>
      </c>
      <c r="C31" s="79">
        <v>12.077334094709792</v>
      </c>
      <c r="D31" s="81">
        <v>2961</v>
      </c>
      <c r="E31" s="80">
        <v>3008</v>
      </c>
      <c r="F31" s="80">
        <v>2961</v>
      </c>
      <c r="G31" s="80">
        <v>2961</v>
      </c>
      <c r="H31" s="106">
        <v>2999</v>
      </c>
      <c r="I31" s="81">
        <v>-38</v>
      </c>
      <c r="J31" s="82">
        <v>-1.2670890296765589</v>
      </c>
    </row>
    <row r="32" spans="1:15" ht="24.95" customHeight="1" x14ac:dyDescent="0.2">
      <c r="A32" s="159" t="s">
        <v>161</v>
      </c>
      <c r="B32" s="165" t="s">
        <v>162</v>
      </c>
      <c r="C32" s="79">
        <v>3.4710608965207816</v>
      </c>
      <c r="D32" s="81">
        <v>851</v>
      </c>
      <c r="E32" s="80">
        <v>838</v>
      </c>
      <c r="F32" s="80">
        <v>827</v>
      </c>
      <c r="G32" s="80">
        <v>822</v>
      </c>
      <c r="H32" s="106">
        <v>845</v>
      </c>
      <c r="I32" s="81">
        <v>6</v>
      </c>
      <c r="J32" s="82">
        <v>0.7100591715976331</v>
      </c>
    </row>
    <row r="33" spans="1:10" ht="24.95" customHeight="1" x14ac:dyDescent="0.2">
      <c r="A33" s="159"/>
      <c r="B33" s="236"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s="158" customFormat="1" ht="24.95" customHeight="1" x14ac:dyDescent="0.2">
      <c r="A35" s="238" t="s">
        <v>124</v>
      </c>
      <c r="B35" s="239" t="s">
        <v>125</v>
      </c>
      <c r="C35" s="79">
        <v>5.0332422400783132</v>
      </c>
      <c r="D35" s="81">
        <v>1234</v>
      </c>
      <c r="E35" s="80">
        <v>1265</v>
      </c>
      <c r="F35" s="80">
        <v>1259</v>
      </c>
      <c r="G35" s="80">
        <v>1264</v>
      </c>
      <c r="H35" s="106">
        <v>1261</v>
      </c>
      <c r="I35" s="81">
        <v>-27</v>
      </c>
      <c r="J35" s="82">
        <v>-2.141157811260904</v>
      </c>
    </row>
    <row r="36" spans="1:10" ht="24.95" customHeight="1" x14ac:dyDescent="0.2">
      <c r="A36" s="240" t="s">
        <v>165</v>
      </c>
      <c r="B36" s="241" t="s">
        <v>166</v>
      </c>
      <c r="C36" s="79">
        <v>28.527144430395236</v>
      </c>
      <c r="D36" s="81">
        <v>6994</v>
      </c>
      <c r="E36" s="80">
        <v>7166</v>
      </c>
      <c r="F36" s="80">
        <v>7165</v>
      </c>
      <c r="G36" s="80">
        <v>7213</v>
      </c>
      <c r="H36" s="106">
        <v>7332</v>
      </c>
      <c r="I36" s="81">
        <v>-338</v>
      </c>
      <c r="J36" s="82">
        <v>-4.6099290780141846</v>
      </c>
    </row>
    <row r="37" spans="1:10" ht="24.95" customHeight="1" x14ac:dyDescent="0.2">
      <c r="A37" s="242" t="s">
        <v>167</v>
      </c>
      <c r="B37" s="243" t="s">
        <v>168</v>
      </c>
      <c r="C37" s="91">
        <v>66.439613329526452</v>
      </c>
      <c r="D37" s="109">
        <v>16289</v>
      </c>
      <c r="E37" s="110">
        <v>16505</v>
      </c>
      <c r="F37" s="110">
        <v>16316</v>
      </c>
      <c r="G37" s="110">
        <v>16452</v>
      </c>
      <c r="H37" s="111">
        <v>16525</v>
      </c>
      <c r="I37" s="109">
        <v>-236</v>
      </c>
      <c r="J37" s="112">
        <v>-1.4281391830559758</v>
      </c>
    </row>
    <row r="38" spans="1:10" s="114" customFormat="1" ht="11.25" customHeight="1" x14ac:dyDescent="0.15">
      <c r="J38" s="115" t="s">
        <v>35</v>
      </c>
    </row>
    <row r="39" spans="1:10" s="114" customFormat="1" ht="12.75" customHeight="1" x14ac:dyDescent="0.15">
      <c r="A39" s="114"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A42" s="117"/>
      <c r="B42" s="117"/>
      <c r="C42" s="117"/>
      <c r="D42" s="117"/>
      <c r="E42" s="117"/>
      <c r="F42" s="117"/>
      <c r="G42" s="117"/>
      <c r="H42" s="117"/>
      <c r="I42" s="117"/>
      <c r="J42" s="117"/>
    </row>
    <row r="43" spans="1:10" ht="12.75" customHeight="1" x14ac:dyDescent="0.2">
      <c r="C43" s="54"/>
      <c r="D43" s="54"/>
      <c r="E43" s="54"/>
      <c r="F43" s="54"/>
      <c r="G43" s="54"/>
      <c r="H43" s="54"/>
      <c r="I43" s="54"/>
      <c r="J43" s="54"/>
    </row>
    <row r="44" spans="1:10" ht="15.9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F3A42-25C4-4F06-AF1D-B183C3D8DD51}">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3.7109375" style="54" customWidth="1"/>
    <col min="4" max="4" width="6.7109375" style="88" customWidth="1"/>
    <col min="5" max="10" width="9.7109375" style="121" customWidth="1"/>
    <col min="11" max="11" width="9.7109375" style="122" customWidth="1"/>
    <col min="12" max="16384" width="8.85546875" style="54"/>
  </cols>
  <sheetData>
    <row r="1" spans="1:255" customFormat="1" ht="36.75" customHeight="1" x14ac:dyDescent="0.2">
      <c r="A1" s="33"/>
      <c r="B1" s="34"/>
      <c r="C1" s="34"/>
      <c r="D1" s="34"/>
      <c r="E1" s="34"/>
      <c r="F1" s="34"/>
      <c r="G1" s="34"/>
      <c r="H1" s="34"/>
      <c r="I1" s="34"/>
      <c r="J1" s="34"/>
      <c r="K1" s="35" t="s">
        <v>38</v>
      </c>
    </row>
    <row r="2" spans="1:255" customFormat="1" ht="11.25" customHeight="1" x14ac:dyDescent="0.2">
      <c r="A2" s="36"/>
      <c r="B2" s="37"/>
      <c r="C2" s="37"/>
      <c r="D2" s="37"/>
      <c r="E2" s="37"/>
      <c r="F2" s="37"/>
      <c r="G2" s="37"/>
      <c r="H2" s="37"/>
      <c r="I2" s="37"/>
      <c r="J2" s="37"/>
      <c r="K2" s="37"/>
    </row>
    <row r="3" spans="1:255" s="40" customFormat="1" ht="20.100000000000001" customHeight="1" x14ac:dyDescent="0.2">
      <c r="A3" s="39" t="s">
        <v>220</v>
      </c>
      <c r="B3" s="39"/>
      <c r="C3" s="39"/>
      <c r="D3" s="39"/>
      <c r="E3" s="39"/>
      <c r="F3" s="39"/>
      <c r="G3" s="39"/>
      <c r="H3" s="39"/>
      <c r="I3" s="39"/>
      <c r="J3" s="39"/>
      <c r="K3" s="39"/>
    </row>
    <row r="4" spans="1:255" s="40" customFormat="1" ht="12" customHeight="1" x14ac:dyDescent="0.2">
      <c r="A4" s="41" t="s">
        <v>84</v>
      </c>
      <c r="B4" s="41"/>
      <c r="C4" s="41"/>
      <c r="D4" s="41"/>
      <c r="E4" s="41"/>
      <c r="F4" s="41"/>
      <c r="G4" s="41"/>
      <c r="H4" s="41"/>
      <c r="I4" s="41"/>
      <c r="J4" s="41"/>
      <c r="K4" s="41"/>
    </row>
    <row r="5" spans="1:255" s="40" customFormat="1" ht="12" customHeight="1" x14ac:dyDescent="0.2">
      <c r="A5" s="42" t="s">
        <v>40</v>
      </c>
      <c r="B5" s="42"/>
      <c r="C5" s="42"/>
      <c r="D5" s="42"/>
      <c r="E5" s="42"/>
      <c r="F5" s="207"/>
      <c r="G5" s="207"/>
      <c r="H5" s="207"/>
      <c r="I5" s="207"/>
      <c r="J5" s="207"/>
      <c r="K5" s="207"/>
    </row>
    <row r="6" spans="1:255" s="40" customFormat="1" ht="11.25" customHeight="1" x14ac:dyDescent="0.2">
      <c r="A6" s="187"/>
      <c r="B6" s="188"/>
      <c r="C6" s="188"/>
      <c r="D6" s="188"/>
      <c r="E6" s="188"/>
      <c r="F6" s="188"/>
      <c r="G6" s="188"/>
      <c r="H6" s="188"/>
      <c r="I6" s="188"/>
      <c r="J6" s="188"/>
    </row>
    <row r="7" spans="1:255" customFormat="1" ht="12" customHeight="1" x14ac:dyDescent="0.2">
      <c r="A7" s="52" t="s">
        <v>221</v>
      </c>
      <c r="B7" s="47"/>
      <c r="C7" s="47"/>
      <c r="D7" s="48" t="s">
        <v>86</v>
      </c>
      <c r="E7" s="49" t="s">
        <v>173</v>
      </c>
      <c r="F7" s="50"/>
      <c r="G7" s="50"/>
      <c r="H7" s="50"/>
      <c r="I7" s="51"/>
      <c r="J7" s="52" t="s">
        <v>174</v>
      </c>
      <c r="K7" s="53"/>
      <c r="L7" s="54"/>
      <c r="M7" s="54"/>
      <c r="N7" s="54"/>
    </row>
    <row r="8" spans="1:255" ht="21.75" customHeight="1" x14ac:dyDescent="0.2">
      <c r="A8" s="55"/>
      <c r="B8" s="56"/>
      <c r="C8" s="56"/>
      <c r="D8" s="57"/>
      <c r="E8" s="58" t="s">
        <v>89</v>
      </c>
      <c r="F8" s="58" t="s">
        <v>90</v>
      </c>
      <c r="G8" s="58" t="s">
        <v>91</v>
      </c>
      <c r="H8" s="58" t="s">
        <v>92</v>
      </c>
      <c r="I8" s="58" t="s">
        <v>93</v>
      </c>
      <c r="J8" s="59"/>
      <c r="K8" s="60"/>
    </row>
    <row r="9" spans="1:255" ht="12" customHeight="1" x14ac:dyDescent="0.2">
      <c r="A9" s="55"/>
      <c r="B9" s="56"/>
      <c r="C9" s="56"/>
      <c r="D9" s="57"/>
      <c r="E9" s="61"/>
      <c r="F9" s="61"/>
      <c r="G9" s="61"/>
      <c r="H9" s="61"/>
      <c r="I9" s="61"/>
      <c r="J9" s="62" t="s">
        <v>94</v>
      </c>
      <c r="K9" s="63" t="s">
        <v>95</v>
      </c>
    </row>
    <row r="10" spans="1:255" ht="12" customHeight="1" x14ac:dyDescent="0.2">
      <c r="A10" s="64"/>
      <c r="B10" s="65"/>
      <c r="C10" s="65"/>
      <c r="D10" s="66"/>
      <c r="E10" s="67">
        <v>1</v>
      </c>
      <c r="F10" s="67">
        <v>2</v>
      </c>
      <c r="G10" s="67">
        <v>3</v>
      </c>
      <c r="H10" s="67">
        <v>4</v>
      </c>
      <c r="I10" s="67">
        <v>5</v>
      </c>
      <c r="J10" s="67">
        <v>6</v>
      </c>
      <c r="K10" s="67">
        <v>7</v>
      </c>
    </row>
    <row r="11" spans="1:255" ht="18" customHeight="1" x14ac:dyDescent="0.2">
      <c r="A11" s="244" t="s">
        <v>96</v>
      </c>
      <c r="B11" s="245"/>
      <c r="C11" s="246"/>
      <c r="D11" s="247">
        <v>100</v>
      </c>
      <c r="E11" s="248">
        <v>24517</v>
      </c>
      <c r="F11" s="249">
        <v>24936</v>
      </c>
      <c r="G11" s="249">
        <v>24740</v>
      </c>
      <c r="H11" s="249">
        <v>24929</v>
      </c>
      <c r="I11" s="250">
        <v>25118</v>
      </c>
      <c r="J11" s="251">
        <v>-601</v>
      </c>
      <c r="K11" s="252">
        <v>-2.3927064256708337</v>
      </c>
    </row>
    <row r="12" spans="1:255" ht="18" customHeight="1" x14ac:dyDescent="0.2">
      <c r="A12" s="253" t="s">
        <v>222</v>
      </c>
      <c r="B12" s="254"/>
      <c r="C12" s="254"/>
      <c r="D12" s="255"/>
      <c r="E12" s="255"/>
      <c r="F12" s="255"/>
      <c r="G12" s="255"/>
      <c r="H12" s="255"/>
      <c r="I12" s="255"/>
      <c r="J12" s="255"/>
      <c r="K12" s="256"/>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c r="EA12" s="212"/>
      <c r="EB12" s="212"/>
      <c r="EC12" s="212"/>
      <c r="ED12" s="212"/>
      <c r="EE12" s="212"/>
      <c r="EF12" s="212"/>
      <c r="EG12" s="212"/>
      <c r="EH12" s="212"/>
      <c r="EI12" s="212"/>
      <c r="EJ12" s="212"/>
      <c r="EK12" s="212"/>
      <c r="EL12" s="212"/>
      <c r="EM12" s="212"/>
      <c r="EN12" s="212"/>
      <c r="EO12" s="212"/>
      <c r="EP12" s="212"/>
      <c r="EQ12" s="212"/>
      <c r="ER12" s="212"/>
      <c r="ES12" s="212"/>
      <c r="ET12" s="212"/>
      <c r="EU12" s="212"/>
      <c r="EV12" s="212"/>
      <c r="EW12" s="212"/>
      <c r="EX12" s="212"/>
      <c r="EY12" s="212"/>
      <c r="EZ12" s="212"/>
      <c r="FA12" s="212"/>
      <c r="FB12" s="212"/>
      <c r="FC12" s="212"/>
      <c r="FD12" s="212"/>
      <c r="FE12" s="212"/>
      <c r="FF12" s="212"/>
      <c r="FG12" s="212"/>
      <c r="FH12" s="212"/>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2"/>
      <c r="GQ12" s="212"/>
      <c r="GR12" s="212"/>
      <c r="GS12" s="212"/>
      <c r="GT12" s="212"/>
      <c r="GU12" s="212"/>
      <c r="GV12" s="212"/>
      <c r="GW12" s="212"/>
      <c r="GX12" s="212"/>
      <c r="GY12" s="212"/>
      <c r="GZ12" s="212"/>
      <c r="HA12" s="212"/>
      <c r="HB12" s="212"/>
      <c r="HC12" s="212"/>
      <c r="HD12" s="212"/>
      <c r="HE12" s="212"/>
      <c r="HF12" s="212"/>
      <c r="HG12" s="212"/>
      <c r="HH12" s="212"/>
      <c r="HI12" s="212"/>
      <c r="HJ12" s="212"/>
      <c r="HK12" s="212"/>
      <c r="HL12" s="212"/>
      <c r="HM12" s="212"/>
      <c r="HN12" s="212"/>
      <c r="HO12" s="212"/>
      <c r="HP12" s="212"/>
      <c r="HQ12" s="212"/>
      <c r="HR12" s="212"/>
      <c r="HS12" s="212"/>
      <c r="HT12" s="212"/>
      <c r="HU12" s="212"/>
      <c r="HV12" s="212"/>
      <c r="HW12" s="212"/>
      <c r="HX12" s="212"/>
      <c r="HY12" s="212"/>
      <c r="HZ12" s="212"/>
      <c r="IA12" s="212"/>
      <c r="IB12" s="212"/>
      <c r="IC12" s="212"/>
      <c r="ID12" s="212"/>
      <c r="IE12" s="212"/>
      <c r="IF12" s="212"/>
      <c r="IG12" s="212"/>
      <c r="IH12" s="212"/>
      <c r="II12" s="212"/>
      <c r="IJ12" s="212"/>
      <c r="IK12" s="212"/>
      <c r="IL12" s="212"/>
      <c r="IM12" s="212"/>
      <c r="IN12" s="212"/>
      <c r="IO12" s="212"/>
      <c r="IP12" s="212"/>
      <c r="IQ12" s="212"/>
      <c r="IR12" s="212"/>
      <c r="IS12" s="212"/>
      <c r="IT12" s="212"/>
      <c r="IU12" s="212"/>
    </row>
    <row r="13" spans="1:255" ht="14.1" customHeight="1" x14ac:dyDescent="0.2">
      <c r="A13" s="257" t="s">
        <v>223</v>
      </c>
      <c r="B13" s="258"/>
      <c r="C13" s="259"/>
      <c r="D13" s="260">
        <v>20.912020230860218</v>
      </c>
      <c r="E13" s="261">
        <v>5127</v>
      </c>
      <c r="F13" s="262">
        <v>5312</v>
      </c>
      <c r="G13" s="262">
        <v>5350</v>
      </c>
      <c r="H13" s="262">
        <v>5351</v>
      </c>
      <c r="I13" s="263">
        <v>5346</v>
      </c>
      <c r="J13" s="261">
        <v>-219</v>
      </c>
      <c r="K13" s="264">
        <v>-4.0965207631874296</v>
      </c>
    </row>
    <row r="14" spans="1:255" ht="14.1" customHeight="1" x14ac:dyDescent="0.2">
      <c r="A14" s="257" t="s">
        <v>224</v>
      </c>
      <c r="B14" s="258"/>
      <c r="C14" s="259"/>
      <c r="D14" s="260">
        <v>58.587918587102827</v>
      </c>
      <c r="E14" s="261">
        <v>14364</v>
      </c>
      <c r="F14" s="262">
        <v>14580</v>
      </c>
      <c r="G14" s="262">
        <v>14775</v>
      </c>
      <c r="H14" s="262">
        <v>14911</v>
      </c>
      <c r="I14" s="263">
        <v>15149</v>
      </c>
      <c r="J14" s="261">
        <v>-785</v>
      </c>
      <c r="K14" s="264">
        <v>-5.1818601887913394</v>
      </c>
    </row>
    <row r="15" spans="1:255" ht="14.1" customHeight="1" x14ac:dyDescent="0.2">
      <c r="A15" s="257" t="s">
        <v>225</v>
      </c>
      <c r="B15" s="258"/>
      <c r="C15" s="259"/>
      <c r="D15" s="260">
        <v>12.67283925439491</v>
      </c>
      <c r="E15" s="261">
        <v>3107</v>
      </c>
      <c r="F15" s="262">
        <v>3114</v>
      </c>
      <c r="G15" s="262">
        <v>2717</v>
      </c>
      <c r="H15" s="262">
        <v>2742</v>
      </c>
      <c r="I15" s="263">
        <v>2684</v>
      </c>
      <c r="J15" s="261">
        <v>423</v>
      </c>
      <c r="K15" s="264">
        <v>15.76005961251863</v>
      </c>
    </row>
    <row r="16" spans="1:255" ht="14.1" customHeight="1" x14ac:dyDescent="0.2">
      <c r="A16" s="257" t="s">
        <v>226</v>
      </c>
      <c r="B16" s="258"/>
      <c r="C16" s="259"/>
      <c r="D16" s="260">
        <v>7.6355182118530003</v>
      </c>
      <c r="E16" s="261">
        <v>1872</v>
      </c>
      <c r="F16" s="262">
        <v>1887</v>
      </c>
      <c r="G16" s="262">
        <v>1861</v>
      </c>
      <c r="H16" s="262">
        <v>1884</v>
      </c>
      <c r="I16" s="263">
        <v>1894</v>
      </c>
      <c r="J16" s="261">
        <v>-22</v>
      </c>
      <c r="K16" s="264">
        <v>-1.1615628299894403</v>
      </c>
    </row>
    <row r="17" spans="1:255" s="181" customFormat="1" ht="18" customHeight="1" x14ac:dyDescent="0.15">
      <c r="A17" s="265" t="s">
        <v>227</v>
      </c>
      <c r="B17" s="266"/>
      <c r="C17" s="266"/>
      <c r="D17" s="266"/>
      <c r="E17" s="267"/>
      <c r="F17" s="267"/>
      <c r="G17" s="267"/>
      <c r="H17" s="267"/>
      <c r="I17" s="267"/>
      <c r="J17" s="267"/>
      <c r="K17" s="267"/>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H17" s="212"/>
      <c r="HI17" s="212"/>
      <c r="HJ17" s="212"/>
      <c r="HK17" s="212"/>
      <c r="HL17" s="212"/>
      <c r="HM17" s="212"/>
      <c r="HN17" s="212"/>
      <c r="HO17" s="212"/>
      <c r="HP17" s="212"/>
      <c r="HQ17" s="212"/>
      <c r="HR17" s="212"/>
      <c r="HS17" s="212"/>
      <c r="HT17" s="212"/>
      <c r="HU17" s="212"/>
      <c r="HV17" s="212"/>
      <c r="HW17" s="212"/>
      <c r="HX17" s="212"/>
      <c r="HY17" s="212"/>
      <c r="HZ17" s="212"/>
      <c r="IA17" s="212"/>
      <c r="IB17" s="212"/>
      <c r="IC17" s="212"/>
      <c r="ID17" s="212"/>
      <c r="IE17" s="212"/>
      <c r="IF17" s="212"/>
      <c r="IG17" s="212"/>
      <c r="IH17" s="212"/>
      <c r="II17" s="212"/>
      <c r="IJ17" s="212"/>
      <c r="IK17" s="212"/>
      <c r="IL17" s="212"/>
      <c r="IM17" s="212"/>
      <c r="IN17" s="212"/>
      <c r="IO17" s="212"/>
      <c r="IP17" s="212"/>
      <c r="IQ17" s="212"/>
      <c r="IR17" s="212"/>
      <c r="IS17" s="212"/>
      <c r="IT17" s="212"/>
      <c r="IU17" s="212"/>
    </row>
    <row r="18" spans="1:255" ht="14.1" customHeight="1" x14ac:dyDescent="0.2">
      <c r="A18" s="257" t="s">
        <v>228</v>
      </c>
      <c r="B18" s="258"/>
      <c r="C18" s="259"/>
      <c r="D18" s="260">
        <v>7.4030264714279888</v>
      </c>
      <c r="E18" s="262">
        <v>1815</v>
      </c>
      <c r="F18" s="262">
        <v>1859</v>
      </c>
      <c r="G18" s="262">
        <v>1847</v>
      </c>
      <c r="H18" s="262">
        <v>1862</v>
      </c>
      <c r="I18" s="262">
        <v>1926</v>
      </c>
      <c r="J18" s="261">
        <v>-111</v>
      </c>
      <c r="K18" s="264">
        <v>-5.7632398753894085</v>
      </c>
    </row>
    <row r="19" spans="1:255" ht="14.1" customHeight="1" x14ac:dyDescent="0.2">
      <c r="A19" s="257" t="s">
        <v>229</v>
      </c>
      <c r="B19" s="258"/>
      <c r="C19" s="259"/>
      <c r="D19" s="260">
        <v>13.194925969735285</v>
      </c>
      <c r="E19" s="262">
        <v>3235</v>
      </c>
      <c r="F19" s="262">
        <v>3335</v>
      </c>
      <c r="G19" s="262">
        <v>3292</v>
      </c>
      <c r="H19" s="262">
        <v>3340</v>
      </c>
      <c r="I19" s="262">
        <v>3415</v>
      </c>
      <c r="J19" s="261">
        <v>-180</v>
      </c>
      <c r="K19" s="264">
        <v>-5.2708638360175692</v>
      </c>
    </row>
    <row r="20" spans="1:255" ht="14.1" customHeight="1" x14ac:dyDescent="0.2">
      <c r="A20" s="257" t="s">
        <v>230</v>
      </c>
      <c r="B20" s="258"/>
      <c r="C20" s="259"/>
      <c r="D20" s="260">
        <v>1.0971978627075092</v>
      </c>
      <c r="E20" s="262">
        <v>269</v>
      </c>
      <c r="F20" s="262">
        <v>275</v>
      </c>
      <c r="G20" s="262">
        <v>282</v>
      </c>
      <c r="H20" s="262">
        <v>292</v>
      </c>
      <c r="I20" s="262">
        <v>297</v>
      </c>
      <c r="J20" s="261">
        <v>-28</v>
      </c>
      <c r="K20" s="264">
        <v>-9.4276094276094273</v>
      </c>
    </row>
    <row r="21" spans="1:255" ht="14.1" customHeight="1" x14ac:dyDescent="0.2">
      <c r="A21" s="257" t="s">
        <v>231</v>
      </c>
      <c r="B21" s="258"/>
      <c r="C21" s="259"/>
      <c r="D21" s="260">
        <v>18.109882938369296</v>
      </c>
      <c r="E21" s="262">
        <v>4440</v>
      </c>
      <c r="F21" s="262">
        <v>4537</v>
      </c>
      <c r="G21" s="262">
        <v>4550</v>
      </c>
      <c r="H21" s="262">
        <v>4601</v>
      </c>
      <c r="I21" s="262">
        <v>4661</v>
      </c>
      <c r="J21" s="261">
        <v>-221</v>
      </c>
      <c r="K21" s="264">
        <v>-4.7414717871701351</v>
      </c>
    </row>
    <row r="22" spans="1:255" ht="14.1" customHeight="1" x14ac:dyDescent="0.2">
      <c r="A22" s="257" t="s">
        <v>232</v>
      </c>
      <c r="B22" s="258"/>
      <c r="C22" s="259"/>
      <c r="D22" s="260">
        <v>6.5831871762450547</v>
      </c>
      <c r="E22" s="262">
        <v>1614</v>
      </c>
      <c r="F22" s="262">
        <v>1651</v>
      </c>
      <c r="G22" s="262">
        <v>1632</v>
      </c>
      <c r="H22" s="262">
        <v>1615</v>
      </c>
      <c r="I22" s="262">
        <v>1649</v>
      </c>
      <c r="J22" s="261">
        <v>-35</v>
      </c>
      <c r="K22" s="264">
        <v>-2.1224984839296543</v>
      </c>
    </row>
    <row r="23" spans="1:255" ht="18" customHeight="1" x14ac:dyDescent="0.2">
      <c r="A23" s="253" t="s">
        <v>233</v>
      </c>
      <c r="B23" s="254"/>
      <c r="C23" s="254"/>
      <c r="D23" s="255"/>
      <c r="E23" s="268"/>
      <c r="F23" s="268"/>
      <c r="G23" s="268"/>
      <c r="H23" s="268"/>
      <c r="I23" s="268"/>
      <c r="J23" s="255"/>
      <c r="K23" s="256"/>
    </row>
    <row r="24" spans="1:255" ht="13.5" customHeight="1" x14ac:dyDescent="0.2">
      <c r="A24" s="257">
        <v>11</v>
      </c>
      <c r="B24" s="258" t="s">
        <v>234</v>
      </c>
      <c r="C24" s="259"/>
      <c r="D24" s="260">
        <v>4.5152343272015338</v>
      </c>
      <c r="E24" s="261">
        <v>1107</v>
      </c>
      <c r="F24" s="262">
        <v>1143</v>
      </c>
      <c r="G24" s="262">
        <v>1135</v>
      </c>
      <c r="H24" s="262">
        <v>1127</v>
      </c>
      <c r="I24" s="263">
        <v>1119</v>
      </c>
      <c r="J24" s="261">
        <v>-12</v>
      </c>
      <c r="K24" s="264">
        <v>-1.0723860589812333</v>
      </c>
    </row>
    <row r="25" spans="1:255" ht="13.5" customHeight="1" x14ac:dyDescent="0.2">
      <c r="A25" s="257" t="s">
        <v>235</v>
      </c>
      <c r="B25" s="258" t="s">
        <v>236</v>
      </c>
      <c r="C25" s="259"/>
      <c r="D25" s="260">
        <v>2.745034058000571</v>
      </c>
      <c r="E25" s="261">
        <v>673</v>
      </c>
      <c r="F25" s="262">
        <v>711</v>
      </c>
      <c r="G25" s="262">
        <v>689</v>
      </c>
      <c r="H25" s="262">
        <v>679</v>
      </c>
      <c r="I25" s="263">
        <v>674</v>
      </c>
      <c r="J25" s="261">
        <v>-1</v>
      </c>
      <c r="K25" s="264">
        <v>-0.14836795252225518</v>
      </c>
    </row>
    <row r="26" spans="1:255" ht="13.5" customHeight="1" x14ac:dyDescent="0.2">
      <c r="A26" s="257">
        <v>12</v>
      </c>
      <c r="B26" s="258" t="s">
        <v>237</v>
      </c>
      <c r="C26" s="259"/>
      <c r="D26" s="260">
        <v>1.1053554676347024</v>
      </c>
      <c r="E26" s="261">
        <v>271</v>
      </c>
      <c r="F26" s="262">
        <v>286</v>
      </c>
      <c r="G26" s="262">
        <v>288</v>
      </c>
      <c r="H26" s="262">
        <v>296</v>
      </c>
      <c r="I26" s="263">
        <v>283</v>
      </c>
      <c r="J26" s="261">
        <v>-12</v>
      </c>
      <c r="K26" s="264">
        <v>-4.2402826855123674</v>
      </c>
    </row>
    <row r="27" spans="1:255" ht="13.5" customHeight="1" x14ac:dyDescent="0.2">
      <c r="A27" s="257">
        <v>21</v>
      </c>
      <c r="B27" s="258" t="s">
        <v>238</v>
      </c>
      <c r="C27" s="259"/>
      <c r="D27" s="260">
        <v>1.8762491332544764</v>
      </c>
      <c r="E27" s="261">
        <v>460</v>
      </c>
      <c r="F27" s="262">
        <v>487</v>
      </c>
      <c r="G27" s="262">
        <v>489</v>
      </c>
      <c r="H27" s="262">
        <v>489</v>
      </c>
      <c r="I27" s="263">
        <v>495</v>
      </c>
      <c r="J27" s="261">
        <v>-35</v>
      </c>
      <c r="K27" s="264">
        <v>-7.0707070707070709</v>
      </c>
    </row>
    <row r="28" spans="1:255" ht="13.5" customHeight="1" x14ac:dyDescent="0.2">
      <c r="A28" s="257">
        <v>22</v>
      </c>
      <c r="B28" s="258" t="s">
        <v>239</v>
      </c>
      <c r="C28" s="259"/>
      <c r="D28" s="260">
        <v>3.7810498837541298</v>
      </c>
      <c r="E28" s="261">
        <v>927</v>
      </c>
      <c r="F28" s="262">
        <v>933</v>
      </c>
      <c r="G28" s="262">
        <v>956</v>
      </c>
      <c r="H28" s="262">
        <v>939</v>
      </c>
      <c r="I28" s="263">
        <v>929</v>
      </c>
      <c r="J28" s="261">
        <v>-2</v>
      </c>
      <c r="K28" s="264">
        <v>-0.21528525296017223</v>
      </c>
    </row>
    <row r="29" spans="1:255" ht="13.5" customHeight="1" x14ac:dyDescent="0.2">
      <c r="A29" s="257">
        <v>23</v>
      </c>
      <c r="B29" s="258" t="s">
        <v>240</v>
      </c>
      <c r="C29" s="259"/>
      <c r="D29" s="260">
        <v>0.37117102418729858</v>
      </c>
      <c r="E29" s="553">
        <v>91</v>
      </c>
      <c r="F29" s="555">
        <v>91</v>
      </c>
      <c r="G29" s="555">
        <v>85</v>
      </c>
      <c r="H29" s="555">
        <v>82</v>
      </c>
      <c r="I29" s="557">
        <v>86</v>
      </c>
      <c r="J29" s="261">
        <v>5</v>
      </c>
      <c r="K29" s="264">
        <v>5.8139534883720927</v>
      </c>
    </row>
    <row r="30" spans="1:255" ht="13.5" customHeight="1" x14ac:dyDescent="0.2">
      <c r="A30" s="257">
        <v>24</v>
      </c>
      <c r="B30" s="258" t="s">
        <v>241</v>
      </c>
      <c r="C30" s="259"/>
      <c r="D30" s="260">
        <v>3.1243626871150632</v>
      </c>
      <c r="E30" s="261">
        <v>766</v>
      </c>
      <c r="F30" s="262">
        <v>795</v>
      </c>
      <c r="G30" s="262">
        <v>806</v>
      </c>
      <c r="H30" s="262">
        <v>806</v>
      </c>
      <c r="I30" s="263">
        <v>816</v>
      </c>
      <c r="J30" s="261">
        <v>-50</v>
      </c>
      <c r="K30" s="264">
        <v>-6.1274509803921573</v>
      </c>
    </row>
    <row r="31" spans="1:255" ht="13.5" customHeight="1" x14ac:dyDescent="0.2">
      <c r="A31" s="257">
        <v>25</v>
      </c>
      <c r="B31" s="258" t="s">
        <v>242</v>
      </c>
      <c r="C31" s="259"/>
      <c r="D31" s="260">
        <v>5.1841579312313906</v>
      </c>
      <c r="E31" s="261">
        <v>1271</v>
      </c>
      <c r="F31" s="262">
        <v>1308</v>
      </c>
      <c r="G31" s="262">
        <v>1280</v>
      </c>
      <c r="H31" s="262">
        <v>1285</v>
      </c>
      <c r="I31" s="263">
        <v>1300</v>
      </c>
      <c r="J31" s="261">
        <v>-29</v>
      </c>
      <c r="K31" s="264">
        <v>-2.2307692307692308</v>
      </c>
    </row>
    <row r="32" spans="1:255" ht="13.5" customHeight="1" x14ac:dyDescent="0.2">
      <c r="A32" s="257">
        <v>26</v>
      </c>
      <c r="B32" s="258" t="s">
        <v>243</v>
      </c>
      <c r="C32" s="259"/>
      <c r="D32" s="260">
        <v>2.5859607619203002</v>
      </c>
      <c r="E32" s="261">
        <v>634</v>
      </c>
      <c r="F32" s="262">
        <v>655</v>
      </c>
      <c r="G32" s="262">
        <v>650</v>
      </c>
      <c r="H32" s="262">
        <v>657</v>
      </c>
      <c r="I32" s="263">
        <v>658</v>
      </c>
      <c r="J32" s="261">
        <v>-24</v>
      </c>
      <c r="K32" s="264">
        <v>-3.6474164133738602</v>
      </c>
    </row>
    <row r="33" spans="1:11" ht="13.5" customHeight="1" x14ac:dyDescent="0.2">
      <c r="A33" s="257">
        <v>27</v>
      </c>
      <c r="B33" s="258" t="s">
        <v>244</v>
      </c>
      <c r="C33" s="259"/>
      <c r="D33" s="260">
        <v>1.6152057755842884</v>
      </c>
      <c r="E33" s="261">
        <v>396</v>
      </c>
      <c r="F33" s="262">
        <v>409</v>
      </c>
      <c r="G33" s="262">
        <v>403</v>
      </c>
      <c r="H33" s="262">
        <v>416</v>
      </c>
      <c r="I33" s="263">
        <v>424</v>
      </c>
      <c r="J33" s="261">
        <v>-28</v>
      </c>
      <c r="K33" s="264">
        <v>-6.6037735849056602</v>
      </c>
    </row>
    <row r="34" spans="1:11" ht="13.5" customHeight="1" x14ac:dyDescent="0.2">
      <c r="A34" s="257">
        <v>28</v>
      </c>
      <c r="B34" s="258" t="s">
        <v>245</v>
      </c>
      <c r="C34" s="259"/>
      <c r="D34" s="260">
        <v>0.13052167883509402</v>
      </c>
      <c r="E34" s="553">
        <v>32</v>
      </c>
      <c r="F34" s="555">
        <v>33</v>
      </c>
      <c r="G34" s="555">
        <v>34</v>
      </c>
      <c r="H34" s="555">
        <v>37</v>
      </c>
      <c r="I34" s="557">
        <v>37</v>
      </c>
      <c r="J34" s="261">
        <v>-5</v>
      </c>
      <c r="K34" s="264">
        <v>-13.513513513513514</v>
      </c>
    </row>
    <row r="35" spans="1:11" ht="13.5" customHeight="1" x14ac:dyDescent="0.2">
      <c r="A35" s="257">
        <v>29</v>
      </c>
      <c r="B35" s="258" t="s">
        <v>246</v>
      </c>
      <c r="C35" s="259"/>
      <c r="D35" s="260">
        <v>3.2263327487049804</v>
      </c>
      <c r="E35" s="261">
        <v>791</v>
      </c>
      <c r="F35" s="262">
        <v>802</v>
      </c>
      <c r="G35" s="262">
        <v>794</v>
      </c>
      <c r="H35" s="262">
        <v>810</v>
      </c>
      <c r="I35" s="263">
        <v>826</v>
      </c>
      <c r="J35" s="261">
        <v>-35</v>
      </c>
      <c r="K35" s="264">
        <v>-4.2372881355932206</v>
      </c>
    </row>
    <row r="36" spans="1:11" ht="13.5" customHeight="1" x14ac:dyDescent="0.2">
      <c r="A36" s="257" t="s">
        <v>247</v>
      </c>
      <c r="B36" s="258" t="s">
        <v>248</v>
      </c>
      <c r="C36" s="259"/>
      <c r="D36" s="260">
        <v>1.3786352326956806</v>
      </c>
      <c r="E36" s="261">
        <v>338</v>
      </c>
      <c r="F36" s="262">
        <v>340</v>
      </c>
      <c r="G36" s="262">
        <v>343</v>
      </c>
      <c r="H36" s="262">
        <v>370</v>
      </c>
      <c r="I36" s="263">
        <v>384</v>
      </c>
      <c r="J36" s="261">
        <v>-46</v>
      </c>
      <c r="K36" s="264">
        <v>-11.979166666666666</v>
      </c>
    </row>
    <row r="37" spans="1:11" ht="13.5" customHeight="1" x14ac:dyDescent="0.2">
      <c r="A37" s="257" t="s">
        <v>249</v>
      </c>
      <c r="B37" s="258" t="s">
        <v>250</v>
      </c>
      <c r="C37" s="259"/>
      <c r="D37" s="260">
        <v>1.8273035036913163</v>
      </c>
      <c r="E37" s="261">
        <v>448</v>
      </c>
      <c r="F37" s="262">
        <v>457</v>
      </c>
      <c r="G37" s="262">
        <v>448</v>
      </c>
      <c r="H37" s="262">
        <v>436</v>
      </c>
      <c r="I37" s="263">
        <v>437</v>
      </c>
      <c r="J37" s="261">
        <v>11</v>
      </c>
      <c r="K37" s="264">
        <v>2.5171624713958809</v>
      </c>
    </row>
    <row r="38" spans="1:11" ht="13.5" customHeight="1" x14ac:dyDescent="0.2">
      <c r="A38" s="257">
        <v>31</v>
      </c>
      <c r="B38" s="258" t="s">
        <v>251</v>
      </c>
      <c r="C38" s="259"/>
      <c r="D38" s="260">
        <v>0.43235306114124894</v>
      </c>
      <c r="E38" s="261">
        <v>106</v>
      </c>
      <c r="F38" s="262">
        <v>110</v>
      </c>
      <c r="G38" s="262">
        <v>116</v>
      </c>
      <c r="H38" s="262">
        <v>119</v>
      </c>
      <c r="I38" s="263">
        <v>121</v>
      </c>
      <c r="J38" s="261">
        <v>-15</v>
      </c>
      <c r="K38" s="264">
        <v>-12.396694214876034</v>
      </c>
    </row>
    <row r="39" spans="1:11" ht="13.5" customHeight="1" x14ac:dyDescent="0.2">
      <c r="A39" s="257">
        <v>32</v>
      </c>
      <c r="B39" s="258" t="s">
        <v>252</v>
      </c>
      <c r="C39" s="259"/>
      <c r="D39" s="260">
        <v>2.8918709466900516</v>
      </c>
      <c r="E39" s="261">
        <v>709</v>
      </c>
      <c r="F39" s="262">
        <v>735</v>
      </c>
      <c r="G39" s="262">
        <v>728</v>
      </c>
      <c r="H39" s="262">
        <v>724</v>
      </c>
      <c r="I39" s="263">
        <v>776</v>
      </c>
      <c r="J39" s="261">
        <v>-67</v>
      </c>
      <c r="K39" s="264">
        <v>-8.6340206185567006</v>
      </c>
    </row>
    <row r="40" spans="1:11" ht="13.5" customHeight="1" x14ac:dyDescent="0.2">
      <c r="A40" s="257">
        <v>33</v>
      </c>
      <c r="B40" s="258" t="s">
        <v>253</v>
      </c>
      <c r="C40" s="259"/>
      <c r="D40" s="260">
        <v>1.594811763266305</v>
      </c>
      <c r="E40" s="261">
        <v>391</v>
      </c>
      <c r="F40" s="262">
        <v>397</v>
      </c>
      <c r="G40" s="262">
        <v>392</v>
      </c>
      <c r="H40" s="262">
        <v>394</v>
      </c>
      <c r="I40" s="263">
        <v>401</v>
      </c>
      <c r="J40" s="261">
        <v>-10</v>
      </c>
      <c r="K40" s="264">
        <v>-2.4937655860349128</v>
      </c>
    </row>
    <row r="41" spans="1:11" ht="13.5" customHeight="1" x14ac:dyDescent="0.2">
      <c r="A41" s="257">
        <v>34</v>
      </c>
      <c r="B41" s="258" t="s">
        <v>254</v>
      </c>
      <c r="C41" s="259"/>
      <c r="D41" s="260">
        <v>3.112126279724273</v>
      </c>
      <c r="E41" s="261">
        <v>763</v>
      </c>
      <c r="F41" s="262">
        <v>765</v>
      </c>
      <c r="G41" s="262">
        <v>759</v>
      </c>
      <c r="H41" s="262">
        <v>756</v>
      </c>
      <c r="I41" s="263">
        <v>761</v>
      </c>
      <c r="J41" s="261">
        <v>2</v>
      </c>
      <c r="K41" s="264">
        <v>0.26281208935611039</v>
      </c>
    </row>
    <row r="42" spans="1:11" ht="13.5" customHeight="1" x14ac:dyDescent="0.2">
      <c r="A42" s="257">
        <v>41</v>
      </c>
      <c r="B42" s="258" t="s">
        <v>255</v>
      </c>
      <c r="C42" s="259"/>
      <c r="D42" s="260">
        <v>0.92588815923644818</v>
      </c>
      <c r="E42" s="261">
        <v>227</v>
      </c>
      <c r="F42" s="262">
        <v>232</v>
      </c>
      <c r="G42" s="262">
        <v>228</v>
      </c>
      <c r="H42" s="262">
        <v>224</v>
      </c>
      <c r="I42" s="263">
        <v>228</v>
      </c>
      <c r="J42" s="261">
        <v>-1</v>
      </c>
      <c r="K42" s="264">
        <v>-0.43859649122807015</v>
      </c>
    </row>
    <row r="43" spans="1:11" ht="13.5" customHeight="1" x14ac:dyDescent="0.2">
      <c r="A43" s="257">
        <v>42</v>
      </c>
      <c r="B43" s="258" t="s">
        <v>256</v>
      </c>
      <c r="C43" s="259"/>
      <c r="D43" s="260">
        <v>0.13460048129869071</v>
      </c>
      <c r="E43" s="553">
        <v>33</v>
      </c>
      <c r="F43" s="555">
        <v>33</v>
      </c>
      <c r="G43" s="555">
        <v>35</v>
      </c>
      <c r="H43" s="555">
        <v>35</v>
      </c>
      <c r="I43" s="557">
        <v>36</v>
      </c>
      <c r="J43" s="261">
        <v>-3</v>
      </c>
      <c r="K43" s="264">
        <v>-8.3333333333333339</v>
      </c>
    </row>
    <row r="44" spans="1:11" ht="13.5" customHeight="1" x14ac:dyDescent="0.2">
      <c r="A44" s="257">
        <v>43</v>
      </c>
      <c r="B44" s="258" t="s">
        <v>257</v>
      </c>
      <c r="C44" s="259"/>
      <c r="D44" s="260">
        <v>0.75049965330179058</v>
      </c>
      <c r="E44" s="261">
        <v>184</v>
      </c>
      <c r="F44" s="262">
        <v>185</v>
      </c>
      <c r="G44" s="262">
        <v>182</v>
      </c>
      <c r="H44" s="262">
        <v>181</v>
      </c>
      <c r="I44" s="263">
        <v>179</v>
      </c>
      <c r="J44" s="261">
        <v>5</v>
      </c>
      <c r="K44" s="264">
        <v>2.7932960893854748</v>
      </c>
    </row>
    <row r="45" spans="1:11" ht="13.5" customHeight="1" x14ac:dyDescent="0.2">
      <c r="A45" s="257">
        <v>51</v>
      </c>
      <c r="B45" s="258" t="s">
        <v>258</v>
      </c>
      <c r="C45" s="259"/>
      <c r="D45" s="260">
        <v>5.3309948199208712</v>
      </c>
      <c r="E45" s="261">
        <v>1307</v>
      </c>
      <c r="F45" s="262">
        <v>1362</v>
      </c>
      <c r="G45" s="262">
        <v>1351</v>
      </c>
      <c r="H45" s="262">
        <v>1426</v>
      </c>
      <c r="I45" s="263">
        <v>1434</v>
      </c>
      <c r="J45" s="261">
        <v>-127</v>
      </c>
      <c r="K45" s="264">
        <v>-8.8563458856345889</v>
      </c>
    </row>
    <row r="46" spans="1:11" ht="13.5" customHeight="1" x14ac:dyDescent="0.2">
      <c r="A46" s="257" t="s">
        <v>259</v>
      </c>
      <c r="B46" s="258" t="s">
        <v>260</v>
      </c>
      <c r="C46" s="259"/>
      <c r="D46" s="260">
        <v>4.5233919321287273</v>
      </c>
      <c r="E46" s="261">
        <v>1109</v>
      </c>
      <c r="F46" s="262">
        <v>1163</v>
      </c>
      <c r="G46" s="262">
        <v>1159</v>
      </c>
      <c r="H46" s="262">
        <v>1229</v>
      </c>
      <c r="I46" s="263">
        <v>1237</v>
      </c>
      <c r="J46" s="261">
        <v>-128</v>
      </c>
      <c r="K46" s="264">
        <v>-10.347615198059822</v>
      </c>
    </row>
    <row r="47" spans="1:11" ht="13.5" customHeight="1" x14ac:dyDescent="0.2">
      <c r="A47" s="257"/>
      <c r="B47" s="258" t="s">
        <v>261</v>
      </c>
      <c r="C47" s="259"/>
      <c r="D47" s="260">
        <v>2.716482440755394</v>
      </c>
      <c r="E47" s="261">
        <v>666</v>
      </c>
      <c r="F47" s="262">
        <v>711</v>
      </c>
      <c r="G47" s="262">
        <v>724</v>
      </c>
      <c r="H47" s="262">
        <v>798</v>
      </c>
      <c r="I47" s="263">
        <v>795</v>
      </c>
      <c r="J47" s="261">
        <v>-129</v>
      </c>
      <c r="K47" s="264">
        <v>-16.226415094339622</v>
      </c>
    </row>
    <row r="48" spans="1:11" ht="13.5" customHeight="1" x14ac:dyDescent="0.2">
      <c r="A48" s="257">
        <v>52</v>
      </c>
      <c r="B48" s="258" t="s">
        <v>262</v>
      </c>
      <c r="C48" s="259"/>
      <c r="D48" s="260">
        <v>4.2705061793857322</v>
      </c>
      <c r="E48" s="261">
        <v>1047</v>
      </c>
      <c r="F48" s="262">
        <v>1066</v>
      </c>
      <c r="G48" s="262">
        <v>1052</v>
      </c>
      <c r="H48" s="262">
        <v>1054</v>
      </c>
      <c r="I48" s="263">
        <v>1042</v>
      </c>
      <c r="J48" s="261">
        <v>5</v>
      </c>
      <c r="K48" s="264">
        <v>0.47984644913627639</v>
      </c>
    </row>
    <row r="49" spans="1:11" ht="13.5" customHeight="1" x14ac:dyDescent="0.2">
      <c r="A49" s="257" t="s">
        <v>263</v>
      </c>
      <c r="B49" s="258" t="s">
        <v>264</v>
      </c>
      <c r="C49" s="259"/>
      <c r="D49" s="260">
        <v>3.1692295142146265</v>
      </c>
      <c r="E49" s="261">
        <v>777</v>
      </c>
      <c r="F49" s="262">
        <v>778</v>
      </c>
      <c r="G49" s="262">
        <v>777</v>
      </c>
      <c r="H49" s="262">
        <v>782</v>
      </c>
      <c r="I49" s="263">
        <v>774</v>
      </c>
      <c r="J49" s="261">
        <v>3</v>
      </c>
      <c r="K49" s="264">
        <v>0.38759689922480622</v>
      </c>
    </row>
    <row r="50" spans="1:11" ht="13.5" customHeight="1" x14ac:dyDescent="0.2">
      <c r="A50" s="257">
        <v>53</v>
      </c>
      <c r="B50" s="258" t="s">
        <v>265</v>
      </c>
      <c r="C50" s="259"/>
      <c r="D50" s="260">
        <v>0.74642085083819387</v>
      </c>
      <c r="E50" s="261">
        <v>183</v>
      </c>
      <c r="F50" s="262">
        <v>199</v>
      </c>
      <c r="G50" s="262">
        <v>196</v>
      </c>
      <c r="H50" s="262">
        <v>201</v>
      </c>
      <c r="I50" s="263">
        <v>209</v>
      </c>
      <c r="J50" s="261">
        <v>-26</v>
      </c>
      <c r="K50" s="264">
        <v>-12.440191387559809</v>
      </c>
    </row>
    <row r="51" spans="1:11" ht="13.5" customHeight="1" x14ac:dyDescent="0.2">
      <c r="A51" s="257" t="s">
        <v>266</v>
      </c>
      <c r="B51" s="258" t="s">
        <v>267</v>
      </c>
      <c r="C51" s="259"/>
      <c r="D51" s="260">
        <v>0.68116001142064686</v>
      </c>
      <c r="E51" s="261">
        <v>167</v>
      </c>
      <c r="F51" s="262">
        <v>183</v>
      </c>
      <c r="G51" s="262">
        <v>182</v>
      </c>
      <c r="H51" s="262">
        <v>187</v>
      </c>
      <c r="I51" s="263">
        <v>194</v>
      </c>
      <c r="J51" s="261">
        <v>-27</v>
      </c>
      <c r="K51" s="264">
        <v>-13.917525773195877</v>
      </c>
    </row>
    <row r="52" spans="1:11" ht="13.5" customHeight="1" x14ac:dyDescent="0.2">
      <c r="A52" s="257">
        <v>54</v>
      </c>
      <c r="B52" s="258" t="s">
        <v>268</v>
      </c>
      <c r="C52" s="259"/>
      <c r="D52" s="260">
        <v>2.9734469959619854</v>
      </c>
      <c r="E52" s="261">
        <v>729</v>
      </c>
      <c r="F52" s="262">
        <v>750</v>
      </c>
      <c r="G52" s="262">
        <v>747</v>
      </c>
      <c r="H52" s="262">
        <v>765</v>
      </c>
      <c r="I52" s="263">
        <v>775</v>
      </c>
      <c r="J52" s="261">
        <v>-46</v>
      </c>
      <c r="K52" s="264">
        <v>-5.935483870967742</v>
      </c>
    </row>
    <row r="53" spans="1:11" ht="13.5" customHeight="1" x14ac:dyDescent="0.2">
      <c r="A53" s="257">
        <v>61</v>
      </c>
      <c r="B53" s="258" t="s">
        <v>269</v>
      </c>
      <c r="C53" s="259"/>
      <c r="D53" s="260">
        <v>1.6804666150018355</v>
      </c>
      <c r="E53" s="261">
        <v>412</v>
      </c>
      <c r="F53" s="262">
        <v>417</v>
      </c>
      <c r="G53" s="262">
        <v>406</v>
      </c>
      <c r="H53" s="262">
        <v>406</v>
      </c>
      <c r="I53" s="263">
        <v>420</v>
      </c>
      <c r="J53" s="261">
        <v>-8</v>
      </c>
      <c r="K53" s="264">
        <v>-1.9047619047619047</v>
      </c>
    </row>
    <row r="54" spans="1:11" ht="13.5" customHeight="1" x14ac:dyDescent="0.2">
      <c r="A54" s="257">
        <v>62</v>
      </c>
      <c r="B54" s="258" t="s">
        <v>270</v>
      </c>
      <c r="C54" s="259"/>
      <c r="D54" s="260">
        <v>7.9781376187951221</v>
      </c>
      <c r="E54" s="261">
        <v>1956</v>
      </c>
      <c r="F54" s="262">
        <v>1973</v>
      </c>
      <c r="G54" s="262">
        <v>1962</v>
      </c>
      <c r="H54" s="262">
        <v>1968</v>
      </c>
      <c r="I54" s="263">
        <v>1973</v>
      </c>
      <c r="J54" s="261">
        <v>-17</v>
      </c>
      <c r="K54" s="264">
        <v>-0.86163203243791175</v>
      </c>
    </row>
    <row r="55" spans="1:11" ht="13.5" customHeight="1" x14ac:dyDescent="0.2">
      <c r="A55" s="257">
        <v>63</v>
      </c>
      <c r="B55" s="258" t="s">
        <v>271</v>
      </c>
      <c r="C55" s="259"/>
      <c r="D55" s="260">
        <v>1.2114043316882164</v>
      </c>
      <c r="E55" s="261">
        <v>297</v>
      </c>
      <c r="F55" s="262">
        <v>299</v>
      </c>
      <c r="G55" s="262">
        <v>304</v>
      </c>
      <c r="H55" s="262">
        <v>305</v>
      </c>
      <c r="I55" s="263">
        <v>303</v>
      </c>
      <c r="J55" s="261">
        <v>-6</v>
      </c>
      <c r="K55" s="264">
        <v>-1.9801980198019802</v>
      </c>
    </row>
    <row r="56" spans="1:11" ht="13.5" customHeight="1" x14ac:dyDescent="0.2">
      <c r="A56" s="257" t="s">
        <v>272</v>
      </c>
      <c r="B56" s="258" t="s">
        <v>273</v>
      </c>
      <c r="C56" s="259"/>
      <c r="D56" s="260">
        <v>0.21617653057062447</v>
      </c>
      <c r="E56" s="553">
        <v>53</v>
      </c>
      <c r="F56" s="555">
        <v>55</v>
      </c>
      <c r="G56" s="555">
        <v>62</v>
      </c>
      <c r="H56" s="555">
        <v>63</v>
      </c>
      <c r="I56" s="557">
        <v>63</v>
      </c>
      <c r="J56" s="261">
        <v>-10</v>
      </c>
      <c r="K56" s="264">
        <v>-15.873015873015873</v>
      </c>
    </row>
    <row r="57" spans="1:11" ht="13.5" customHeight="1" x14ac:dyDescent="0.2">
      <c r="A57" s="257" t="s">
        <v>274</v>
      </c>
      <c r="B57" s="258" t="s">
        <v>275</v>
      </c>
      <c r="C57" s="259"/>
      <c r="D57" s="260">
        <v>0.8769425296732879</v>
      </c>
      <c r="E57" s="261">
        <v>215</v>
      </c>
      <c r="F57" s="262">
        <v>215</v>
      </c>
      <c r="G57" s="262">
        <v>217</v>
      </c>
      <c r="H57" s="262">
        <v>218</v>
      </c>
      <c r="I57" s="263">
        <v>214</v>
      </c>
      <c r="J57" s="261">
        <v>1</v>
      </c>
      <c r="K57" s="264">
        <v>0.46728971962616822</v>
      </c>
    </row>
    <row r="58" spans="1:11" ht="13.5" customHeight="1" x14ac:dyDescent="0.2">
      <c r="A58" s="257">
        <v>71</v>
      </c>
      <c r="B58" s="258" t="s">
        <v>276</v>
      </c>
      <c r="C58" s="259"/>
      <c r="D58" s="260">
        <v>8.2881266060284702</v>
      </c>
      <c r="E58" s="261">
        <v>2032</v>
      </c>
      <c r="F58" s="262">
        <v>2031</v>
      </c>
      <c r="G58" s="262">
        <v>2023</v>
      </c>
      <c r="H58" s="262">
        <v>2023</v>
      </c>
      <c r="I58" s="263">
        <v>2046</v>
      </c>
      <c r="J58" s="261">
        <v>-14</v>
      </c>
      <c r="K58" s="264">
        <v>-0.68426197458455518</v>
      </c>
    </row>
    <row r="59" spans="1:11" ht="13.5" customHeight="1" x14ac:dyDescent="0.2">
      <c r="A59" s="257" t="s">
        <v>277</v>
      </c>
      <c r="B59" s="258" t="s">
        <v>278</v>
      </c>
      <c r="C59" s="259"/>
      <c r="D59" s="260">
        <v>2.3820206387404657</v>
      </c>
      <c r="E59" s="261">
        <v>584</v>
      </c>
      <c r="F59" s="262">
        <v>596</v>
      </c>
      <c r="G59" s="262">
        <v>605</v>
      </c>
      <c r="H59" s="262">
        <v>601</v>
      </c>
      <c r="I59" s="263">
        <v>610</v>
      </c>
      <c r="J59" s="261">
        <v>-26</v>
      </c>
      <c r="K59" s="264">
        <v>-4.2622950819672134</v>
      </c>
    </row>
    <row r="60" spans="1:11" ht="13.5" customHeight="1" x14ac:dyDescent="0.2">
      <c r="A60" s="257" t="s">
        <v>279</v>
      </c>
      <c r="B60" s="258" t="s">
        <v>280</v>
      </c>
      <c r="C60" s="259"/>
      <c r="D60" s="260">
        <v>4.9883754129787494</v>
      </c>
      <c r="E60" s="261">
        <v>1223</v>
      </c>
      <c r="F60" s="262">
        <v>1216</v>
      </c>
      <c r="G60" s="262">
        <v>1212</v>
      </c>
      <c r="H60" s="262">
        <v>1216</v>
      </c>
      <c r="I60" s="263">
        <v>1228</v>
      </c>
      <c r="J60" s="261">
        <v>-5</v>
      </c>
      <c r="K60" s="264">
        <v>-0.40716612377850164</v>
      </c>
    </row>
    <row r="61" spans="1:11" ht="13.5" customHeight="1" x14ac:dyDescent="0.2">
      <c r="A61" s="257">
        <v>72</v>
      </c>
      <c r="B61" s="258" t="s">
        <v>281</v>
      </c>
      <c r="C61" s="259"/>
      <c r="D61" s="260">
        <v>2.8062160949545212</v>
      </c>
      <c r="E61" s="261">
        <v>688</v>
      </c>
      <c r="F61" s="262">
        <v>688</v>
      </c>
      <c r="G61" s="262">
        <v>685</v>
      </c>
      <c r="H61" s="262">
        <v>698</v>
      </c>
      <c r="I61" s="263">
        <v>698</v>
      </c>
      <c r="J61" s="261">
        <v>-10</v>
      </c>
      <c r="K61" s="264">
        <v>-1.4326647564469914</v>
      </c>
    </row>
    <row r="62" spans="1:11" ht="13.5" customHeight="1" x14ac:dyDescent="0.2">
      <c r="A62" s="257" t="s">
        <v>282</v>
      </c>
      <c r="B62" s="258" t="s">
        <v>283</v>
      </c>
      <c r="C62" s="259"/>
      <c r="D62" s="260">
        <v>1.2195619366154098</v>
      </c>
      <c r="E62" s="261">
        <v>299</v>
      </c>
      <c r="F62" s="262">
        <v>305</v>
      </c>
      <c r="G62" s="262">
        <v>301</v>
      </c>
      <c r="H62" s="262">
        <v>305</v>
      </c>
      <c r="I62" s="263">
        <v>312</v>
      </c>
      <c r="J62" s="261">
        <v>-13</v>
      </c>
      <c r="K62" s="264">
        <v>-4.166666666666667</v>
      </c>
    </row>
    <row r="63" spans="1:11" ht="13.5" customHeight="1" x14ac:dyDescent="0.2">
      <c r="A63" s="257" t="s">
        <v>284</v>
      </c>
      <c r="B63" s="258" t="s">
        <v>285</v>
      </c>
      <c r="C63" s="259"/>
      <c r="D63" s="260">
        <v>1.1828527144430396</v>
      </c>
      <c r="E63" s="261">
        <v>290</v>
      </c>
      <c r="F63" s="262">
        <v>286</v>
      </c>
      <c r="G63" s="262">
        <v>291</v>
      </c>
      <c r="H63" s="262">
        <v>297</v>
      </c>
      <c r="I63" s="263">
        <v>291</v>
      </c>
      <c r="J63" s="261">
        <v>-1</v>
      </c>
      <c r="K63" s="264">
        <v>-0.3436426116838488</v>
      </c>
    </row>
    <row r="64" spans="1:11" ht="13.5" customHeight="1" x14ac:dyDescent="0.2">
      <c r="A64" s="257">
        <v>73</v>
      </c>
      <c r="B64" s="258" t="s">
        <v>286</v>
      </c>
      <c r="C64" s="259"/>
      <c r="D64" s="260">
        <v>3.6546070073826327</v>
      </c>
      <c r="E64" s="261">
        <v>896</v>
      </c>
      <c r="F64" s="262">
        <v>905</v>
      </c>
      <c r="G64" s="262">
        <v>892</v>
      </c>
      <c r="H64" s="262">
        <v>889</v>
      </c>
      <c r="I64" s="263">
        <v>894</v>
      </c>
      <c r="J64" s="261">
        <v>2</v>
      </c>
      <c r="K64" s="264">
        <v>0.22371364653243847</v>
      </c>
    </row>
    <row r="65" spans="1:11" ht="13.5" customHeight="1" x14ac:dyDescent="0.2">
      <c r="A65" s="257" t="s">
        <v>287</v>
      </c>
      <c r="B65" s="258" t="s">
        <v>288</v>
      </c>
      <c r="C65" s="259"/>
      <c r="D65" s="260">
        <v>3.3772484398580578</v>
      </c>
      <c r="E65" s="261">
        <v>828</v>
      </c>
      <c r="F65" s="262">
        <v>835</v>
      </c>
      <c r="G65" s="262">
        <v>821</v>
      </c>
      <c r="H65" s="262">
        <v>819</v>
      </c>
      <c r="I65" s="263">
        <v>824</v>
      </c>
      <c r="J65" s="261">
        <v>4</v>
      </c>
      <c r="K65" s="264">
        <v>0.4854368932038835</v>
      </c>
    </row>
    <row r="66" spans="1:11" ht="13.5" customHeight="1" x14ac:dyDescent="0.2">
      <c r="A66" s="257">
        <v>81</v>
      </c>
      <c r="B66" s="258" t="s">
        <v>289</v>
      </c>
      <c r="C66" s="259"/>
      <c r="D66" s="260">
        <v>8.1698413345841665</v>
      </c>
      <c r="E66" s="261">
        <v>2003</v>
      </c>
      <c r="F66" s="262">
        <v>2048</v>
      </c>
      <c r="G66" s="262">
        <v>2010</v>
      </c>
      <c r="H66" s="262">
        <v>2012</v>
      </c>
      <c r="I66" s="263">
        <v>2012</v>
      </c>
      <c r="J66" s="261">
        <v>-9</v>
      </c>
      <c r="K66" s="264">
        <v>-0.44731610337972166</v>
      </c>
    </row>
    <row r="67" spans="1:11" ht="13.5" customHeight="1" x14ac:dyDescent="0.2">
      <c r="A67" s="257" t="s">
        <v>290</v>
      </c>
      <c r="B67" s="258" t="s">
        <v>291</v>
      </c>
      <c r="C67" s="259"/>
      <c r="D67" s="260">
        <v>1.6519149977566587</v>
      </c>
      <c r="E67" s="261">
        <v>405</v>
      </c>
      <c r="F67" s="262">
        <v>402</v>
      </c>
      <c r="G67" s="262">
        <v>396</v>
      </c>
      <c r="H67" s="262">
        <v>397</v>
      </c>
      <c r="I67" s="263">
        <v>395</v>
      </c>
      <c r="J67" s="261">
        <v>10</v>
      </c>
      <c r="K67" s="264">
        <v>2.5316455696202533</v>
      </c>
    </row>
    <row r="68" spans="1:11" ht="13.5" customHeight="1" x14ac:dyDescent="0.2">
      <c r="A68" s="257" t="s">
        <v>292</v>
      </c>
      <c r="B68" s="258" t="s">
        <v>293</v>
      </c>
      <c r="C68" s="269"/>
      <c r="D68" s="260">
        <v>4.1399845005506384</v>
      </c>
      <c r="E68" s="261">
        <v>1015</v>
      </c>
      <c r="F68" s="262">
        <v>1053</v>
      </c>
      <c r="G68" s="262">
        <v>1037</v>
      </c>
      <c r="H68" s="262">
        <v>1035</v>
      </c>
      <c r="I68" s="263">
        <v>1041</v>
      </c>
      <c r="J68" s="261">
        <v>-26</v>
      </c>
      <c r="K68" s="264">
        <v>-2.4975984630163306</v>
      </c>
    </row>
    <row r="69" spans="1:11" ht="13.5" customHeight="1" x14ac:dyDescent="0.2">
      <c r="A69" s="257" t="s">
        <v>294</v>
      </c>
      <c r="B69" s="258" t="s">
        <v>295</v>
      </c>
      <c r="C69" s="259"/>
      <c r="D69" s="260">
        <v>0.6974752212750337</v>
      </c>
      <c r="E69" s="261">
        <v>171</v>
      </c>
      <c r="F69" s="262">
        <v>174</v>
      </c>
      <c r="G69" s="262">
        <v>172</v>
      </c>
      <c r="H69" s="262">
        <v>170</v>
      </c>
      <c r="I69" s="263">
        <v>164</v>
      </c>
      <c r="J69" s="261">
        <v>7</v>
      </c>
      <c r="K69" s="264">
        <v>4.2682926829268295</v>
      </c>
    </row>
    <row r="70" spans="1:11" ht="13.5" customHeight="1" x14ac:dyDescent="0.2">
      <c r="A70" s="257" t="s">
        <v>296</v>
      </c>
      <c r="B70" s="258" t="s">
        <v>297</v>
      </c>
      <c r="C70" s="259"/>
      <c r="D70" s="260">
        <v>0.92996696170004489</v>
      </c>
      <c r="E70" s="261">
        <v>228</v>
      </c>
      <c r="F70" s="262">
        <v>233</v>
      </c>
      <c r="G70" s="262">
        <v>224</v>
      </c>
      <c r="H70" s="262">
        <v>234</v>
      </c>
      <c r="I70" s="263">
        <v>234</v>
      </c>
      <c r="J70" s="261">
        <v>-6</v>
      </c>
      <c r="K70" s="264">
        <v>-2.5641025641025643</v>
      </c>
    </row>
    <row r="71" spans="1:11" ht="13.5" customHeight="1" x14ac:dyDescent="0.2">
      <c r="A71" s="257">
        <v>82</v>
      </c>
      <c r="B71" s="258" t="s">
        <v>298</v>
      </c>
      <c r="C71" s="259"/>
      <c r="D71" s="260">
        <v>4.0543296488151075</v>
      </c>
      <c r="E71" s="261">
        <v>994</v>
      </c>
      <c r="F71" s="262">
        <v>994</v>
      </c>
      <c r="G71" s="262">
        <v>981</v>
      </c>
      <c r="H71" s="262">
        <v>960</v>
      </c>
      <c r="I71" s="263">
        <v>999</v>
      </c>
      <c r="J71" s="261">
        <v>-5</v>
      </c>
      <c r="K71" s="264">
        <v>-0.50050050050050054</v>
      </c>
    </row>
    <row r="72" spans="1:11" ht="13.5" customHeight="1" x14ac:dyDescent="0.2">
      <c r="A72" s="257" t="s">
        <v>299</v>
      </c>
      <c r="B72" s="270" t="s">
        <v>547</v>
      </c>
      <c r="C72" s="259"/>
      <c r="D72" s="260">
        <v>2.9775257984255821</v>
      </c>
      <c r="E72" s="261">
        <v>730</v>
      </c>
      <c r="F72" s="262">
        <v>732</v>
      </c>
      <c r="G72" s="262">
        <v>719</v>
      </c>
      <c r="H72" s="262">
        <v>704</v>
      </c>
      <c r="I72" s="263">
        <v>732</v>
      </c>
      <c r="J72" s="261">
        <v>-2</v>
      </c>
      <c r="K72" s="264">
        <v>-0.27322404371584702</v>
      </c>
    </row>
    <row r="73" spans="1:11" ht="13.5" customHeight="1" x14ac:dyDescent="0.2">
      <c r="A73" s="257" t="s">
        <v>300</v>
      </c>
      <c r="B73" s="258" t="s">
        <v>301</v>
      </c>
      <c r="C73" s="259"/>
      <c r="D73" s="260">
        <v>0.62813557939388998</v>
      </c>
      <c r="E73" s="261">
        <v>154</v>
      </c>
      <c r="F73" s="262">
        <v>149</v>
      </c>
      <c r="G73" s="262">
        <v>150</v>
      </c>
      <c r="H73" s="262">
        <v>147</v>
      </c>
      <c r="I73" s="263">
        <v>157</v>
      </c>
      <c r="J73" s="261">
        <v>-3</v>
      </c>
      <c r="K73" s="264">
        <v>-1.910828025477707</v>
      </c>
    </row>
    <row r="74" spans="1:11" ht="13.5" customHeight="1" x14ac:dyDescent="0.2">
      <c r="A74" s="257">
        <v>83</v>
      </c>
      <c r="B74" s="258" t="s">
        <v>302</v>
      </c>
      <c r="C74" s="259"/>
      <c r="D74" s="260">
        <v>7.5335481502630826</v>
      </c>
      <c r="E74" s="261">
        <v>1847</v>
      </c>
      <c r="F74" s="262">
        <v>1854</v>
      </c>
      <c r="G74" s="262">
        <v>1812</v>
      </c>
      <c r="H74" s="262">
        <v>1836</v>
      </c>
      <c r="I74" s="263">
        <v>1837</v>
      </c>
      <c r="J74" s="261">
        <v>10</v>
      </c>
      <c r="K74" s="264">
        <v>0.54436581382689164</v>
      </c>
    </row>
    <row r="75" spans="1:11" ht="13.5" customHeight="1" x14ac:dyDescent="0.2">
      <c r="A75" s="257" t="s">
        <v>303</v>
      </c>
      <c r="B75" s="258" t="s">
        <v>304</v>
      </c>
      <c r="C75" s="259"/>
      <c r="D75" s="260">
        <v>6.7422604723253254</v>
      </c>
      <c r="E75" s="261">
        <v>1653</v>
      </c>
      <c r="F75" s="262">
        <v>1656</v>
      </c>
      <c r="G75" s="262">
        <v>1617</v>
      </c>
      <c r="H75" s="262">
        <v>1644</v>
      </c>
      <c r="I75" s="263">
        <v>1646</v>
      </c>
      <c r="J75" s="261">
        <v>7</v>
      </c>
      <c r="K75" s="264">
        <v>0.42527339003645198</v>
      </c>
    </row>
    <row r="76" spans="1:11" ht="13.5" customHeight="1" x14ac:dyDescent="0.2">
      <c r="A76" s="257"/>
      <c r="B76" s="258" t="s">
        <v>305</v>
      </c>
      <c r="C76" s="259"/>
      <c r="D76" s="260">
        <v>3.8707835379532569</v>
      </c>
      <c r="E76" s="261">
        <v>949</v>
      </c>
      <c r="F76" s="262">
        <v>959</v>
      </c>
      <c r="G76" s="262">
        <v>957</v>
      </c>
      <c r="H76" s="262">
        <v>982</v>
      </c>
      <c r="I76" s="263">
        <v>980</v>
      </c>
      <c r="J76" s="261">
        <v>-31</v>
      </c>
      <c r="K76" s="264">
        <v>-3.1632653061224492</v>
      </c>
    </row>
    <row r="77" spans="1:11" ht="13.5" customHeight="1" x14ac:dyDescent="0.2">
      <c r="A77" s="257">
        <v>84</v>
      </c>
      <c r="B77" s="258" t="s">
        <v>306</v>
      </c>
      <c r="C77" s="259"/>
      <c r="D77" s="260">
        <v>2.2107109352694048</v>
      </c>
      <c r="E77" s="261">
        <v>542</v>
      </c>
      <c r="F77" s="262">
        <v>540</v>
      </c>
      <c r="G77" s="262">
        <v>534</v>
      </c>
      <c r="H77" s="262">
        <v>551</v>
      </c>
      <c r="I77" s="263">
        <v>553</v>
      </c>
      <c r="J77" s="261">
        <v>-11</v>
      </c>
      <c r="K77" s="264">
        <v>-1.9891500904159132</v>
      </c>
    </row>
    <row r="78" spans="1:11" ht="13.5" customHeight="1" x14ac:dyDescent="0.2">
      <c r="A78" s="257" t="s">
        <v>307</v>
      </c>
      <c r="B78" s="258" t="s">
        <v>308</v>
      </c>
      <c r="C78" s="259"/>
      <c r="D78" s="260">
        <v>1.5499449361667414</v>
      </c>
      <c r="E78" s="261">
        <v>380</v>
      </c>
      <c r="F78" s="262">
        <v>378</v>
      </c>
      <c r="G78" s="262">
        <v>372</v>
      </c>
      <c r="H78" s="262">
        <v>395</v>
      </c>
      <c r="I78" s="263">
        <v>396</v>
      </c>
      <c r="J78" s="261">
        <v>-16</v>
      </c>
      <c r="K78" s="264">
        <v>-4.0404040404040407</v>
      </c>
    </row>
    <row r="79" spans="1:11" ht="13.5" customHeight="1" x14ac:dyDescent="0.2">
      <c r="A79" s="257" t="s">
        <v>309</v>
      </c>
      <c r="B79" s="258" t="s">
        <v>310</v>
      </c>
      <c r="C79" s="259"/>
      <c r="D79" s="260">
        <v>0.25288575274299463</v>
      </c>
      <c r="E79" s="553">
        <v>62</v>
      </c>
      <c r="F79" s="555">
        <v>62</v>
      </c>
      <c r="G79" s="555">
        <v>62</v>
      </c>
      <c r="H79" s="555">
        <v>62</v>
      </c>
      <c r="I79" s="557">
        <v>60</v>
      </c>
      <c r="J79" s="261">
        <v>2</v>
      </c>
      <c r="K79" s="264">
        <v>3.3333333333333335</v>
      </c>
    </row>
    <row r="80" spans="1:11" s="114" customFormat="1" ht="13.5" customHeight="1" x14ac:dyDescent="0.15">
      <c r="A80" s="257" t="s">
        <v>311</v>
      </c>
      <c r="B80" s="258" t="s">
        <v>312</v>
      </c>
      <c r="C80" s="259"/>
      <c r="D80" s="260" t="s">
        <v>546</v>
      </c>
      <c r="E80" s="261" t="s">
        <v>546</v>
      </c>
      <c r="F80" s="262" t="s">
        <v>546</v>
      </c>
      <c r="G80" s="262" t="s">
        <v>546</v>
      </c>
      <c r="H80" s="262" t="s">
        <v>546</v>
      </c>
      <c r="I80" s="263" t="s">
        <v>546</v>
      </c>
      <c r="J80" s="261" t="s">
        <v>546</v>
      </c>
      <c r="K80" s="264" t="s">
        <v>546</v>
      </c>
    </row>
    <row r="81" spans="1:11" s="114" customFormat="1" ht="13.5" customHeight="1" x14ac:dyDescent="0.15">
      <c r="A81" s="257">
        <v>91</v>
      </c>
      <c r="B81" s="258" t="s">
        <v>313</v>
      </c>
      <c r="C81" s="259"/>
      <c r="D81" s="260">
        <v>0.21617653057062447</v>
      </c>
      <c r="E81" s="553">
        <v>53</v>
      </c>
      <c r="F81" s="555">
        <v>53</v>
      </c>
      <c r="G81" s="555">
        <v>52</v>
      </c>
      <c r="H81" s="555">
        <v>52</v>
      </c>
      <c r="I81" s="557">
        <v>52</v>
      </c>
      <c r="J81" s="261">
        <v>1</v>
      </c>
      <c r="K81" s="264">
        <v>1.9230769230769231</v>
      </c>
    </row>
    <row r="82" spans="1:11" s="87" customFormat="1" ht="13.5" customHeight="1" x14ac:dyDescent="0.2">
      <c r="A82" s="257">
        <v>92</v>
      </c>
      <c r="B82" s="258" t="s">
        <v>314</v>
      </c>
      <c r="C82" s="259"/>
      <c r="D82" s="260">
        <v>1.1950891218338295</v>
      </c>
      <c r="E82" s="261">
        <v>293</v>
      </c>
      <c r="F82" s="262">
        <v>285</v>
      </c>
      <c r="G82" s="262">
        <v>305</v>
      </c>
      <c r="H82" s="262">
        <v>331</v>
      </c>
      <c r="I82" s="263">
        <v>319</v>
      </c>
      <c r="J82" s="261">
        <v>-26</v>
      </c>
      <c r="K82" s="264">
        <v>-8.1504702194357375</v>
      </c>
    </row>
    <row r="83" spans="1:11" s="114" customFormat="1" ht="13.5" customHeight="1" x14ac:dyDescent="0.15">
      <c r="A83" s="257">
        <v>93</v>
      </c>
      <c r="B83" s="258" t="s">
        <v>315</v>
      </c>
      <c r="C83" s="259"/>
      <c r="D83" s="260">
        <v>4.4866827099563571E-2</v>
      </c>
      <c r="E83" s="553">
        <v>11</v>
      </c>
      <c r="F83" s="555">
        <v>12</v>
      </c>
      <c r="G83" s="555">
        <v>13</v>
      </c>
      <c r="H83" s="555">
        <v>12</v>
      </c>
      <c r="I83" s="557">
        <v>12</v>
      </c>
      <c r="J83" s="261">
        <v>-1</v>
      </c>
      <c r="K83" s="264">
        <v>-8.3333333333333339</v>
      </c>
    </row>
    <row r="84" spans="1:11" s="87" customFormat="1" ht="13.5" customHeight="1" x14ac:dyDescent="0.2">
      <c r="A84" s="257">
        <v>94</v>
      </c>
      <c r="B84" s="258" t="s">
        <v>316</v>
      </c>
      <c r="C84" s="259"/>
      <c r="D84" s="260">
        <v>7.3418444344740388E-2</v>
      </c>
      <c r="E84" s="553">
        <v>18</v>
      </c>
      <c r="F84" s="555">
        <v>15</v>
      </c>
      <c r="G84" s="555">
        <v>15</v>
      </c>
      <c r="H84" s="555">
        <v>19</v>
      </c>
      <c r="I84" s="557">
        <v>17</v>
      </c>
      <c r="J84" s="261">
        <v>1</v>
      </c>
      <c r="K84" s="264">
        <v>5.882352941176471</v>
      </c>
    </row>
    <row r="85" spans="1:11" s="87" customFormat="1" ht="13.5" customHeight="1" x14ac:dyDescent="0.2">
      <c r="A85" s="271" t="s">
        <v>317</v>
      </c>
      <c r="B85" s="272" t="s">
        <v>318</v>
      </c>
      <c r="C85" s="273"/>
      <c r="D85" s="274">
        <v>0.2039401231798344</v>
      </c>
      <c r="E85" s="554">
        <v>50</v>
      </c>
      <c r="F85" s="556">
        <v>46</v>
      </c>
      <c r="G85" s="556">
        <v>40</v>
      </c>
      <c r="H85" s="556">
        <v>44</v>
      </c>
      <c r="I85" s="558">
        <v>48</v>
      </c>
      <c r="J85" s="275">
        <v>2</v>
      </c>
      <c r="K85" s="552">
        <v>4.166666666666667</v>
      </c>
    </row>
    <row r="86" spans="1:11" ht="12.75" customHeight="1" x14ac:dyDescent="0.2">
      <c r="A86" s="114"/>
      <c r="B86" s="114"/>
      <c r="C86" s="114"/>
      <c r="D86" s="114"/>
      <c r="E86" s="114"/>
      <c r="F86" s="114"/>
      <c r="G86" s="114"/>
      <c r="H86" s="114"/>
      <c r="I86" s="114"/>
      <c r="J86" s="114"/>
      <c r="K86" s="115" t="s">
        <v>35</v>
      </c>
    </row>
    <row r="87" spans="1:11" ht="15.75" customHeight="1" x14ac:dyDescent="0.2">
      <c r="A87" s="114" t="s">
        <v>114</v>
      </c>
      <c r="B87" s="114"/>
      <c r="C87" s="114"/>
      <c r="D87" s="114"/>
      <c r="E87" s="114"/>
      <c r="F87" s="114"/>
      <c r="G87" s="114"/>
      <c r="H87" s="114"/>
      <c r="I87" s="114"/>
      <c r="J87" s="114"/>
      <c r="K87" s="114"/>
    </row>
    <row r="88" spans="1:11" ht="15.75" customHeight="1" x14ac:dyDescent="0.2">
      <c r="A88" s="278" t="s">
        <v>319</v>
      </c>
      <c r="B88" s="279"/>
      <c r="C88" s="279"/>
      <c r="D88" s="279"/>
      <c r="E88" s="279"/>
      <c r="F88" s="114"/>
      <c r="G88" s="114"/>
      <c r="H88" s="114"/>
      <c r="I88" s="114"/>
      <c r="J88" s="114"/>
      <c r="K88" s="114"/>
    </row>
    <row r="89" spans="1:11" ht="57" customHeight="1" x14ac:dyDescent="0.2">
      <c r="A89" s="280" t="s">
        <v>320</v>
      </c>
      <c r="B89" s="280"/>
      <c r="C89" s="280"/>
      <c r="D89" s="280"/>
      <c r="E89" s="280"/>
      <c r="F89" s="280"/>
      <c r="G89" s="280"/>
      <c r="H89" s="280"/>
      <c r="I89" s="280"/>
      <c r="J89" s="280"/>
      <c r="K89" s="280"/>
    </row>
    <row r="90" spans="1:11" ht="21.75"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281"/>
      <c r="B92" s="281"/>
      <c r="C92" s="281"/>
      <c r="D92" s="281"/>
      <c r="E92" s="281"/>
      <c r="F92" s="281"/>
      <c r="G92" s="281"/>
      <c r="H92" s="281"/>
      <c r="I92" s="281"/>
      <c r="J92" s="281"/>
      <c r="K92" s="281"/>
    </row>
    <row r="93" spans="1:11" ht="15.75" customHeight="1" x14ac:dyDescent="0.2">
      <c r="D93" s="54"/>
      <c r="E93" s="54"/>
      <c r="F93" s="54"/>
      <c r="G93" s="54"/>
      <c r="H93" s="54"/>
      <c r="I93" s="54"/>
      <c r="J93" s="54"/>
      <c r="K93" s="54"/>
    </row>
    <row r="94" spans="1:11" ht="15.75" customHeight="1" x14ac:dyDescent="0.2">
      <c r="D94" s="54"/>
      <c r="E94" s="54"/>
      <c r="F94" s="54"/>
      <c r="G94" s="54"/>
      <c r="H94" s="54"/>
      <c r="I94" s="54"/>
      <c r="J94" s="54"/>
      <c r="K94" s="54"/>
    </row>
    <row r="95" spans="1:11" ht="15.75" customHeight="1" x14ac:dyDescent="0.2">
      <c r="D95" s="54"/>
      <c r="E95" s="54"/>
      <c r="F95" s="54"/>
      <c r="G95" s="54"/>
      <c r="H95" s="54"/>
      <c r="I95" s="54"/>
      <c r="J95" s="54"/>
      <c r="K95" s="54"/>
    </row>
    <row r="96" spans="1:11" ht="15.75" customHeight="1" x14ac:dyDescent="0.2">
      <c r="D96" s="54"/>
      <c r="E96" s="54"/>
      <c r="F96" s="54"/>
      <c r="G96" s="54"/>
      <c r="H96" s="54"/>
      <c r="I96" s="54"/>
      <c r="J96" s="54"/>
      <c r="K96" s="54"/>
    </row>
    <row r="97" spans="4:11" ht="15.75" customHeight="1" x14ac:dyDescent="0.2">
      <c r="D97" s="54"/>
      <c r="E97" s="54"/>
      <c r="F97" s="54"/>
      <c r="G97" s="54"/>
      <c r="H97" s="54"/>
      <c r="I97" s="54"/>
      <c r="J97" s="54"/>
      <c r="K97" s="54"/>
    </row>
    <row r="98" spans="4:11" ht="15.75" customHeight="1" x14ac:dyDescent="0.2">
      <c r="D98" s="54"/>
      <c r="E98" s="54"/>
      <c r="F98" s="54"/>
      <c r="G98" s="54"/>
      <c r="H98" s="54"/>
      <c r="I98" s="54"/>
      <c r="J98" s="54"/>
      <c r="K98" s="54"/>
    </row>
    <row r="99" spans="4:11" ht="15.75" customHeight="1" x14ac:dyDescent="0.2">
      <c r="D99" s="54"/>
      <c r="E99" s="54"/>
      <c r="F99" s="54"/>
      <c r="G99" s="54"/>
      <c r="H99" s="54"/>
      <c r="I99" s="54"/>
      <c r="J99" s="54"/>
      <c r="K99" s="54"/>
    </row>
    <row r="100" spans="4:11" ht="18" customHeight="1" x14ac:dyDescent="0.2">
      <c r="D100" s="54"/>
      <c r="E100" s="54"/>
      <c r="F100" s="54"/>
      <c r="G100" s="54"/>
      <c r="H100" s="54"/>
      <c r="I100" s="54"/>
      <c r="J100" s="54"/>
      <c r="K100" s="54"/>
    </row>
    <row r="101" spans="4:11" ht="18" customHeight="1" x14ac:dyDescent="0.2">
      <c r="D101" s="54"/>
      <c r="E101" s="54"/>
      <c r="F101" s="54"/>
      <c r="G101" s="54"/>
      <c r="H101" s="54"/>
      <c r="I101" s="54"/>
      <c r="J101" s="54"/>
      <c r="K101" s="54"/>
    </row>
    <row r="102" spans="4:11" ht="18" customHeight="1" x14ac:dyDescent="0.2">
      <c r="D102" s="54"/>
      <c r="E102" s="54"/>
      <c r="F102" s="54"/>
      <c r="G102" s="54"/>
      <c r="H102" s="54"/>
      <c r="I102" s="54"/>
      <c r="J102" s="54"/>
      <c r="K102" s="54"/>
    </row>
    <row r="103" spans="4:11" ht="18" customHeight="1" x14ac:dyDescent="0.2">
      <c r="D103" s="54"/>
      <c r="E103" s="54"/>
      <c r="F103" s="54"/>
      <c r="G103" s="54"/>
      <c r="H103" s="54"/>
      <c r="I103" s="54"/>
      <c r="J103" s="54"/>
      <c r="K103" s="54"/>
    </row>
    <row r="104" spans="4:11" ht="18" customHeight="1" x14ac:dyDescent="0.2">
      <c r="D104" s="54"/>
      <c r="E104" s="54"/>
      <c r="F104" s="54"/>
      <c r="G104" s="54"/>
      <c r="H104" s="54"/>
      <c r="I104" s="54"/>
      <c r="J104" s="54"/>
      <c r="K104" s="54"/>
    </row>
    <row r="105" spans="4:11" ht="18" customHeight="1" x14ac:dyDescent="0.2">
      <c r="D105" s="54"/>
      <c r="E105" s="54"/>
      <c r="F105" s="54"/>
      <c r="G105" s="54"/>
      <c r="H105" s="54"/>
      <c r="I105" s="54"/>
      <c r="J105" s="54"/>
      <c r="K105" s="54"/>
    </row>
    <row r="106" spans="4:11" ht="18" customHeight="1" x14ac:dyDescent="0.2">
      <c r="D106" s="54"/>
      <c r="E106" s="54"/>
      <c r="F106" s="54"/>
      <c r="G106" s="54"/>
      <c r="H106" s="54"/>
      <c r="I106" s="54"/>
      <c r="J106" s="54"/>
      <c r="K106" s="54"/>
    </row>
    <row r="107" spans="4:11" ht="18" customHeight="1" x14ac:dyDescent="0.2">
      <c r="D107" s="54"/>
      <c r="E107" s="54"/>
      <c r="F107" s="54"/>
      <c r="G107" s="54"/>
      <c r="H107" s="54"/>
      <c r="I107" s="54"/>
      <c r="J107" s="54"/>
      <c r="K107" s="54"/>
    </row>
    <row r="108" spans="4:11" ht="18" customHeight="1" x14ac:dyDescent="0.2">
      <c r="D108" s="54"/>
      <c r="E108" s="54"/>
      <c r="F108" s="54"/>
      <c r="G108" s="54"/>
      <c r="H108" s="54"/>
      <c r="I108" s="54"/>
      <c r="J108" s="54"/>
      <c r="K108" s="54"/>
    </row>
    <row r="109" spans="4:11" ht="18" customHeight="1" x14ac:dyDescent="0.2">
      <c r="D109" s="54"/>
      <c r="E109" s="54"/>
      <c r="F109" s="54"/>
      <c r="G109" s="54"/>
      <c r="H109" s="54"/>
      <c r="I109" s="54"/>
      <c r="J109" s="54"/>
      <c r="K109" s="54"/>
    </row>
    <row r="110" spans="4:11" ht="18" customHeight="1" x14ac:dyDescent="0.2">
      <c r="D110" s="54"/>
      <c r="E110" s="54"/>
      <c r="F110" s="54"/>
      <c r="G110" s="54"/>
      <c r="H110" s="54"/>
      <c r="I110" s="54"/>
      <c r="J110" s="54"/>
      <c r="K110" s="54"/>
    </row>
    <row r="111" spans="4:11" ht="18" customHeight="1" x14ac:dyDescent="0.2">
      <c r="D111" s="54"/>
      <c r="E111" s="54"/>
      <c r="F111" s="54"/>
      <c r="G111" s="54"/>
      <c r="H111" s="54"/>
      <c r="I111" s="54"/>
      <c r="J111" s="54"/>
      <c r="K111" s="54"/>
    </row>
    <row r="112" spans="4:11" ht="18" customHeight="1" x14ac:dyDescent="0.2">
      <c r="D112" s="54"/>
      <c r="E112" s="54"/>
      <c r="F112" s="54"/>
      <c r="G112" s="54"/>
      <c r="H112" s="54"/>
      <c r="I112" s="54"/>
      <c r="J112" s="54"/>
      <c r="K112" s="54"/>
    </row>
    <row r="113" spans="4:11" ht="18"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row r="198" spans="4:11" ht="15.95" customHeight="1" x14ac:dyDescent="0.2">
      <c r="D198" s="54"/>
      <c r="E198" s="54"/>
      <c r="F198" s="54"/>
      <c r="G198" s="54"/>
      <c r="H198" s="54"/>
      <c r="I198" s="54"/>
      <c r="J198" s="54"/>
      <c r="K198" s="54"/>
    </row>
    <row r="199" spans="4:11" ht="15.95" customHeight="1" x14ac:dyDescent="0.2">
      <c r="D199" s="54"/>
      <c r="E199" s="54"/>
      <c r="F199" s="54"/>
      <c r="G199" s="54"/>
      <c r="H199" s="54"/>
      <c r="I199" s="54"/>
      <c r="J199" s="54"/>
      <c r="K199" s="54"/>
    </row>
    <row r="200" spans="4:11" ht="15.95" customHeight="1" x14ac:dyDescent="0.2">
      <c r="D200" s="54"/>
      <c r="E200" s="54"/>
      <c r="F200" s="54"/>
      <c r="G200" s="54"/>
      <c r="H200" s="54"/>
      <c r="I200" s="54"/>
      <c r="J200" s="54"/>
      <c r="K200" s="54"/>
    </row>
    <row r="201" spans="4:11" ht="15.95" customHeight="1" x14ac:dyDescent="0.2">
      <c r="D201" s="54"/>
      <c r="E201" s="54"/>
      <c r="F201" s="54"/>
      <c r="G201" s="54"/>
      <c r="H201" s="54"/>
      <c r="I201" s="54"/>
      <c r="J201" s="54"/>
      <c r="K201" s="54"/>
    </row>
    <row r="202" spans="4:11" ht="15.95" customHeight="1" x14ac:dyDescent="0.2">
      <c r="D202" s="54"/>
      <c r="E202" s="54"/>
      <c r="F202" s="54"/>
      <c r="G202" s="54"/>
      <c r="H202" s="54"/>
      <c r="I202" s="54"/>
      <c r="J202" s="54"/>
      <c r="K202" s="54"/>
    </row>
    <row r="203" spans="4:11" ht="15.95" customHeight="1" x14ac:dyDescent="0.2">
      <c r="D203" s="54"/>
      <c r="E203" s="54"/>
      <c r="F203" s="54"/>
      <c r="G203" s="54"/>
      <c r="H203" s="54"/>
      <c r="I203" s="54"/>
      <c r="J203" s="54"/>
      <c r="K203" s="54"/>
    </row>
    <row r="204" spans="4:11" ht="15.95" customHeight="1" x14ac:dyDescent="0.2">
      <c r="D204" s="54"/>
      <c r="E204" s="54"/>
      <c r="F204" s="54"/>
      <c r="G204" s="54"/>
      <c r="H204" s="54"/>
      <c r="I204" s="54"/>
      <c r="J204" s="54"/>
      <c r="K204" s="54"/>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2026-06-19T09:52:11Z</dcterms:created>
  <dcterms:modified xsi:type="dcterms:W3CDTF">2026-06-19T09:53:56Z</dcterms:modified>
</cp:coreProperties>
</file>