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D20DF1F4-2168-44E4-8CFA-087D70506885}" xr6:coauthVersionLast="47" xr6:coauthVersionMax="47" xr10:uidLastSave="{00000000-0000-0000-0000-000000000000}"/>
  <bookViews>
    <workbookView xWindow="-120" yWindow="-120" windowWidth="29040" windowHeight="15840" xr2:uid="{9FC340A7-D616-4610-93A3-B1D060F87145}"/>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<sst xmlns="http://schemas.openxmlformats.org/spreadsheetml/2006/main" count="1747" uniqueCount="554">
  <si>
    <t>Impressum</t>
  </si>
  <si>
    <t>Produktlinie/Reihe:</t>
  </si>
  <si>
    <t>Tabellen</t>
  </si>
  <si>
    <t>Produkt-ID:</t>
  </si>
  <si>
    <t>Titel:</t>
  </si>
  <si>
    <t>Regionalreport über Beschäftigte (Quartalszahlen)</t>
  </si>
  <si>
    <t>Region:</t>
  </si>
  <si>
    <t>Aichach-Friedberg (09771)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</si>
  <si>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</si>
  <si>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</si>
  <si>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</si>
  <si>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</si>
  <si>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</si>
  <si>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</si>
  <si>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</si>
  <si>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</si>
  <si>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</si>
  <si>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</si>
  <si>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</si>
  <si>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</si>
  <si>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</si>
  <si>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</si>
  <si>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</si>
  <si>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</si>
  <si>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</si>
  <si>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</si>
  <si>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</si>
  <si>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</si>
  <si>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</si>
  <si>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</si>
  <si>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</si>
  <si>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</si>
  <si>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</si>
  <si>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</si>
  <si>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</si>
  <si>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</si>
  <si>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</si>
  <si>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</si>
  <si>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</si>
  <si>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</si>
  <si>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</si>
  <si>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</si>
  <si>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</si>
  <si>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</si>
  <si>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</si>
  <si>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</si>
  <si>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</si>
  <si>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</si>
  <si>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</si>
  <si>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</si>
  <si>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</si>
  <si>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</si>
  <si>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</si>
  <si>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</si>
  <si>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</si>
  <si>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</si>
  <si>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</si>
  <si>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</si>
  <si>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</si>
  <si>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</si>
  <si>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</si>
  <si>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</si>
  <si>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</si>
  <si>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</si>
  <si>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</si>
  <si>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</si>
  <si>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</si>
  <si>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</si>
  <si>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</si>
  <si>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</si>
  <si>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</si>
  <si>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</si>
  <si>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</si>
  <si>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</si>
  <si>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</si>
  <si>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</si>
  <si>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</si>
  <si>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</si>
  <si>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</si>
  <si>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</si>
  <si>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</si>
  <si>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</si>
  <si>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</si>
  <si>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</si>
  <si>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Aichach-Friedberg (09771);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</si>
  <si>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</si>
  <si>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</si>
  <si>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</si>
  <si>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</si>
  <si>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</si>
  <si>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</si>
  <si>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</si>
  <si>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</si>
  <si>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</si>
  <si>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</si>
  <si>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</si>
  <si>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</si>
  <si>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</si>
  <si>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</si>
  <si>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</si>
  <si>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</si>
  <si>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</si>
  <si>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</si>
  <si>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</si>
  <si>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</si>
  <si>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</si>
  <si>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</si>
  <si>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</si>
  <si>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</si>
  <si>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</si>
  <si>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</si>
  <si>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</si>
  <si>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</si>
  <si>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</si>
  <si>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</si>
  <si>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</si>
  <si>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</si>
  <si>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</si>
  <si>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</si>
  <si>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</si>
  <si>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</si>
  <si>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</si>
  <si>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</si>
  <si>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</si>
  <si>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</si>
  <si>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</si>
  <si>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</si>
  <si>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</si>
  <si>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</si>
  <si>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</si>
  <si>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</si>
  <si>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</si>
  <si>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</si>
  <si>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</si>
  <si>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</si>
  <si>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</si>
  <si>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</si>
  <si>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</si>
  <si>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</si>
  <si>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</si>
  <si>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</si>
  <si>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</si>
  <si>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</si>
  <si>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</si>
  <si>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</si>
  <si>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</si>
  <si>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</si>
  <si>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</si>
  <si>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</si>
  <si>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</si>
  <si>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</si>
  <si>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</si>
  <si>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</si>
  <si>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</si>
  <si>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</si>
  <si>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</si>
  <si>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</si>
  <si>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</si>
  <si>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</si>
  <si>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</si>
  <si>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</si>
  <si>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</si>
  <si>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</si>
  <si>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</si>
  <si>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</si>
  <si>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</si>
  <si>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</si>
  <si>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</si>
  <si>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</si>
  <si>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</si>
  <si>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</si>
  <si>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</si>
  <si>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</si>
  <si>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</si>
  <si>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</si>
  <si>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</si>
  <si>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</si>
  <si>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Aichach-Friedberg (09771)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</si>
  <si>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</si>
  <si>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</si>
  <si>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</si>
  <si>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</si>
  <si>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</si>
  <si>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</si>
  <si>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</si>
  <si>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</si>
  <si>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</si>
  <si>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</si>
  <si>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</si>
  <si>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</si>
  <si>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</si>
  <si>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</si>
  <si>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</si>
  <si>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</si>
  <si>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</si>
  <si>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</si>
  <si>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</si>
  <si>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</si>
  <si>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</si>
  <si>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</si>
  <si>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</si>
  <si>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</si>
  <si>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</si>
  <si>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</si>
  <si>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</si>
  <si>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</si>
  <si>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</si>
  <si>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</si>
  <si>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</si>
  <si>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</si>
  <si>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</si>
  <si>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</si>
  <si>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</si>
  <si>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</si>
  <si>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</si>
  <si>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</si>
  <si>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</si>
  <si>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</si>
  <si>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</si>
  <si>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</si>
  <si>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</si>
  <si>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</si>
  <si>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</si>
  <si>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</si>
  <si>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</si>
  <si>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</si>
  <si>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</si>
  <si>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</si>
  <si>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</si>
  <si>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</si>
  <si>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</si>
  <si>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</si>
  <si>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</si>
  <si>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</si>
  <si>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</si>
  <si>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</si>
  <si>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</si>
  <si>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</si>
  <si>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</si>
  <si>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</si>
  <si>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</si>
  <si>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</si>
  <si>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</si>
  <si>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</si>
  <si>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</si>
  <si>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</si>
  <si>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</si>
  <si>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</si>
  <si>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</si>
  <si>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</si>
  <si>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</si>
  <si>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</si>
  <si>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</si>
  <si>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</si>
  <si>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</si>
  <si>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</si>
  <si>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</si>
  <si>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</si>
  <si>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</si>
  <si>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</si>
  <si>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</si>
  <si>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</si>
  <si>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</si>
  <si>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</si>
  <si>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</si>
  <si>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</si>
  <si>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</si>
  <si>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</si>
  <si>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</si>
  <si>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</si>
  <si>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</si>
  <si>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</si>
  <si>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</si>
  <si>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</si>
  <si>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</si>
  <si>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</si>
  <si>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</si>
  <si>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</si>
  <si>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</si>
  <si>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</si>
  <si>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</si>
  <si>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</si>
  <si>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</si>
  <si>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</si>
  <si>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</si>
  <si>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</si>
  <si>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</si>
  <si>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</si>
  <si>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</si>
  <si>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</si>
  <si>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</si>
  <si>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</si>
  <si>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</si>
  <si>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</si>
  <si>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</si>
  <si>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</si>
  <si>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</si>
  <si>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</si>
  <si>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</si>
  <si>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</si>
  <si>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</si>
  <si>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</si>
  <si>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</si>
  <si>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</si>
  <si>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</si>
  <si>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</si>
  <si>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</si>
  <si>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</si>
  <si>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</si>
  <si>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</si>
  <si>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</si>
  <si>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</si>
  <si>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</si>
  <si>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</si>
  <si>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</si>
  <si>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</si>
  <si>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</si>
  <si>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</si>
  <si>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</si>
  <si>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</si>
  <si>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</si>
  <si>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</si>
  <si>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</si>
  <si>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</si>
  <si>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</si>
  <si>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</si>
  <si>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</si>
  <si>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</si>
  <si>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</si>
  <si>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</si>
  <si>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</si>
  <si>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</si>
  <si>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</si>
  <si>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</si>
  <si>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</si>
  <si>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</si>
  <si>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</si>
  <si>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</si>
  <si>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</si>
  <si>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</si>
  <si>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</si>
  <si>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</si>
  <si>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</si>
  <si>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</si>
  <si>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</si>
  <si>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</si>
  <si>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</si>
  <si>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</si>
  <si>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</si>
  <si>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</si>
  <si>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</si>
  <si>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</si>
  <si>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</si>
  <si>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</si>
  <si>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</si>
  <si>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</si>
  <si>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</si>
  <si>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</si>
  <si>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</si>
  <si>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</si>
  <si>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</si>
  <si>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</si>
  <si>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</si>
  <si>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</si>
  <si>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</si>
  <si>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</si>
  <si>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</si>
  <si>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</si>
  <si>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</si>
  <si>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</si>
  <si>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</si>
  <si>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</si>
  <si>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</si>
  <si>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</si>
  <si>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Aichach-Friedberg (09771);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</si>
  <si>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</si>
  <si>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</si>
  <si>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</si>
  <si>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</si>
  <si>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</si>
  <si>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</si>
  <si>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</si>
  <si>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</si>
  <si>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</si>
  <si>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</si>
  <si>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</si>
  <si>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</si>
  <si>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</si>
  <si>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</si>
  <si>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</si>
  <si>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</si>
  <si>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</si>
  <si>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</si>
  <si>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</si>
  <si>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</si>
  <si>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</si>
  <si>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</si>
  <si>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</si>
  <si>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</si>
  <si>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</si>
  <si>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</si>
  <si>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</si>
  <si>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</si>
  <si>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</si>
  <si>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</si>
  <si>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</si>
  <si>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</si>
  <si>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</si>
  <si>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</si>
  <si>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</si>
  <si>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</si>
  <si>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</si>
  <si>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</si>
  <si>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</si>
  <si>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</si>
  <si>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</si>
  <si>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</si>
  <si>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</si>
  <si>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</si>
  <si>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</si>
  <si>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</si>
  <si>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</si>
  <si>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</si>
  <si>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</si>
  <si>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</si>
  <si>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</si>
  <si>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</si>
  <si>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</si>
  <si>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</si>
  <si>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</si>
  <si>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</si>
  <si>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</si>
  <si>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</si>
  <si>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</si>
  <si>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</si>
  <si>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</si>
  <si>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</si>
  <si>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</si>
  <si>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</si>
  <si>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</si>
  <si>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</si>
  <si>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</si>
  <si>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</si>
  <si>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</si>
  <si>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</si>
  <si>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</si>
  <si>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</si>
  <si>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</si>
  <si>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</si>
  <si>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</si>
  <si>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</si>
  <si>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</si>
  <si>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</si>
  <si>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</si>
  <si>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</si>
  <si>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</si>
  <si>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</si>
  <si>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</si>
  <si>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</si>
  <si>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</si>
  <si>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</si>
  <si>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</si>
  <si>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</si>
  <si>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</si>
  <si>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</si>
  <si>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</si>
  <si>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</si>
  <si>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</si>
  <si>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</si>
  <si>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</si>
  <si>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</si>
  <si>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</si>
  <si>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</si>
  <si>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</si>
  <si>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</si>
  <si>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</si>
  <si>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</si>
  <si>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</si>
  <si>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</si>
  <si>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</si>
  <si>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</si>
  <si>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</si>
  <si>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</si>
  <si>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</si>
  <si>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</si>
  <si>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</si>
  <si>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</si>
  <si>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</si>
  <si>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</si>
  <si>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</si>
  <si>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</si>
  <si>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</si>
  <si>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</si>
  <si>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</si>
  <si>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</si>
  <si>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</si>
  <si>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</si>
  <si>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</si>
  <si>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</si>
  <si>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</si>
  <si>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</si>
  <si>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</si>
  <si>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</si>
  <si>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</si>
  <si>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</si>
  <si>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</si>
  <si>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</si>
  <si>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</si>
  <si>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</si>
  <si>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</si>
  <si>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</si>
  <si>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</si>
  <si>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</si>
  <si>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</si>
  <si>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</si>
  <si>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</si>
  <si>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</si>
  <si>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</si>
  <si>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</si>
  <si>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</si>
  <si>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</si>
  <si>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</si>
  <si>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</si>
  <si>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</si>
  <si>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</si>
  <si>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</si>
  <si>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</si>
  <si>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</si>
  <si>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</si>
  <si>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</si>
  <si>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</si>
  <si>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</si>
  <si>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</si>
  <si>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</si>
  <si>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</si>
  <si>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</si>
  <si>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</si>
  <si>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</si>
  <si>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</si>
  <si>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</si>
  <si>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</si>
  <si>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</si>
  <si>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</si>
  <si>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</si>
  <si>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</si>
  <si>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</si>
  <si>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</si>
  <si>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.X</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</si>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</sst>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6">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20" fontId="5" fillId="2" borderId="0" xfId="0" applyNumberFormat="1" applyFont="1" applyFill="1" applyAlignment="1">
      <alignment horizontal="left" vertical="top"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7" xfId="0" applyNumberFormat="1" applyFont="1" applyBorder="1" applyAlignment="1">
      <alignment horizontal="right" vertical="center"/>
    </xf>
  </cellXfs>
  <cellStyles count="13">
    <cellStyle name="Hyperlink 3 3" xfId="9" xr:uid="{D80B8E58-5CA1-453A-A85F-3260EA7E46EF}"/>
    <cellStyle name="Link" xfId="1" builtinId="8"/>
    <cellStyle name="Link 2" xfId="6" xr:uid="{25FE6461-CC80-459F-A2F7-7E0B2F3B1FF4}"/>
    <cellStyle name="Link 2 2" xfId="12" xr:uid="{B6113A9F-60A1-45C9-8F9D-9A857EACAC73}"/>
    <cellStyle name="Link 3" xfId="10" xr:uid="{8B704294-DB33-4EC4-A80B-420F36479BB8}"/>
    <cellStyle name="Standard" xfId="0" builtinId="0"/>
    <cellStyle name="Standard 2" xfId="7" xr:uid="{A3C50F31-7807-440F-BBF9-89CFA3F16189}"/>
    <cellStyle name="Standard 2 2" xfId="11" xr:uid="{E62B6400-A1A6-47FB-8F5E-F5D823039D4C}"/>
    <cellStyle name="Standard 2 4" xfId="5" xr:uid="{B2EF6FCF-2BCE-4A61-AE64-0A0B9FCA50EB}"/>
    <cellStyle name="Standard 24" xfId="8" xr:uid="{B899355F-2A0C-424E-BBD1-E4EF2F3A3940}"/>
    <cellStyle name="Standard 3 4" xfId="2" xr:uid="{754F07F0-302F-49E9-8F6C-045355A32DDF}"/>
    <cellStyle name="Standard 8" xfId="4" xr:uid="{90460960-FEE0-46F3-A4FB-E6CBEB6984EE}"/>
    <cellStyle name="Standard_Vorlage Publikation" xfId="3" xr:uid="{A445DB60-7BA4-4F00-8D9F-8F4D78C88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{9A4CC0A7-90F2-4785-ADB5-664DFCE7D968}</c15:txfldGUID>
                      <c15:f>Daten_Diagramme!$D$6</c15:f>
                      <c15:dlblFieldTableCache>
                        <c:ptCount val="1"/>
                        <c:pt idx="0">
                          <c:v>-0.1</c:v>
                        </c:pt>
                      </c15:dlblFieldTableCache>
                    </c15:dlblFTEntry>
                  </c15:dlblFieldTable>
                  <c15:showDataLabelsRange val="0"/>
                </c:ext>
                <c:ext xmlns:c16="http://schemas.microsoft.com/office/drawing/2014/chart" uri="{C3380CC4-5D6E-409C-BE32-E72D297353CC}">
                  <c16:uniqueId val="{00000000-054E-4A9A-AA7F-CB36EC027D96}"/>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{216C288D-C391-4025-B4D1-52B12C6AE15C}</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054E-4A9A-AA7F-CB36EC027D96}"/>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{E43DF3DA-5B94-4DF2-BBFD-4D21F8087DAC}</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054E-4A9A-AA7F-CB36EC027D96}"/>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{0D9EF01F-B761-417B-BE5F-637992F6DD8E}</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054E-4A9A-AA7F-CB36EC027D96}"/>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-5.8323824014200581E-2</c:v>
                </c:pt>
                <c:pt idx="1">
                  <c:v>-0.14277803297437663</c:v>
                </c:pt>
                <c:pt idx="2">
                  <c:v>2.0004637946786547E-2</c:v>
                </c:pt>
                <c:pt idx="3">
                  <c:v>-9.3722224403616675E-2</c:v>
                </c:pt>
              </c:numCache>
            </c:numRef>
          </c:val>
          <c:extLst>
            <c:ext xmlns:c16="http://schemas.microsoft.com/office/drawing/2014/chart" uri="{C3380CC4-5D6E-409C-BE32-E72D297353CC}">
              <c16:uniqueId val="{00000004-054E-4A9A-AA7F-CB36EC027D96}"/>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{A5787B77-E185-4579-83A3-96744C0D7FA1}</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054E-4A9A-AA7F-CB36EC027D96}"/>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{477666F5-90DD-4455-ADF5-59BB6336FBF9}</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054E-4A9A-AA7F-CB36EC027D96}"/>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{1F3E0B83-4C1C-4E32-99DB-06020D4D3319}</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054E-4A9A-AA7F-CB36EC027D96}"/>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{2B575ABE-AA4A-4F6C-8E0B-EAE11E86308A}</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054E-4A9A-AA7F-CB36EC027D9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054E-4A9A-AA7F-CB36EC027D96}"/>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054E-4A9A-AA7F-CB36EC027D96}"/>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{1A152F0D-2275-4072-BAC1-CA9E760BA1EA}</c15:txfldGUID>
                      <c15:f>Daten_Diagramme!$E$6</c15:f>
                      <c15:dlblFieldTableCache>
                        <c:ptCount val="1"/>
                        <c:pt idx="0">
                          <c:v>1.6</c:v>
                        </c:pt>
                      </c15:dlblFieldTableCache>
                    </c15:dlblFTEntry>
                  </c15:dlblFieldTable>
                  <c15:showDataLabelsRange val="0"/>
                </c:ext>
                <c:ext xmlns:c16="http://schemas.microsoft.com/office/drawing/2014/chart" uri="{C3380CC4-5D6E-409C-BE32-E72D297353CC}">
                  <c16:uniqueId val="{00000000-EC8A-4255-BF53-11DB1FBAFEF4}"/>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{F61092C8-3F97-4BBF-A69B-E65D6ADBD362}</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EC8A-4255-BF53-11DB1FBAFEF4}"/>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{46BA1611-7FD5-43C9-96A2-5AC2AA33B10F}</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EC8A-4255-BF53-11DB1FBAFEF4}"/>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{D5C699C3-4C30-4CDC-B333-A8C924CC7C12}</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EC8A-4255-BF53-11DB1FBAFEF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1.6462346760070052</c:v>
                </c:pt>
                <c:pt idx="1">
                  <c:v>-0.35813599833999515</c:v>
                </c:pt>
                <c:pt idx="2">
                  <c:v>-0.60483996951772001</c:v>
                </c:pt>
                <c:pt idx="3">
                  <c:v>-0.45400908070601026</c:v>
                </c:pt>
              </c:numCache>
            </c:numRef>
          </c:val>
          <c:extLst>
            <c:ext xmlns:c16="http://schemas.microsoft.com/office/drawing/2014/chart" uri="{C3380CC4-5D6E-409C-BE32-E72D297353CC}">
              <c16:uniqueId val="{00000004-EC8A-4255-BF53-11DB1FBAFEF4}"/>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{3545F23D-1107-49BB-8736-DEF5E0AA11D9}</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EC8A-4255-BF53-11DB1FBAFEF4}"/>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{D917BD76-C2C4-453F-9FF8-2D97809C967A}</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EC8A-4255-BF53-11DB1FBAFEF4}"/>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{AA7A0CDB-86A1-4239-891C-8EA087948B64}</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EC8A-4255-BF53-11DB1FBAFEF4}"/>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{20A99810-5918-49D0-96C4-78FA6C60757F}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EC8A-4255-BF53-11DB1FBAFEF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EC8A-4255-BF53-11DB1FBAFEF4}"/>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C8A-4255-BF53-11DB1FBAFEF4}"/>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{4E7AE6B0-C1CF-4606-93E0-9EE27DB4A754}</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AE16-41A3-996E-8681D337A57C}"/>
                </c:ext>
              </c:extLst>
            </c:dLbl>
            <c:dLbl>
              <c:idx val="1"/>
              <c:tx>
                <c:strRef>
                  <c:f>Daten_Diagramme!$D$15</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{6F6BDAA1-AA56-4C51-BC5D-6EC51EA98E12}</c15:txfldGUID>
                      <c15:f>Daten_Diagramme!$D$15</c15:f>
                      <c15:dlblFieldTableCache>
                        <c:ptCount val="1"/>
                        <c:pt idx="0">
                          <c:v>1.7</c:v>
                        </c:pt>
                      </c15:dlblFieldTableCache>
                    </c15:dlblFTEntry>
                  </c15:dlblFieldTable>
                  <c15:showDataLabelsRange val="0"/>
                </c:ext>
                <c:ext xmlns:c16="http://schemas.microsoft.com/office/drawing/2014/chart" uri="{C3380CC4-5D6E-409C-BE32-E72D297353CC}">
                  <c16:uniqueId val="{00000001-AE16-41A3-996E-8681D337A57C}"/>
                </c:ext>
              </c:extLst>
            </c:dLbl>
            <c:dLbl>
              <c:idx val="2"/>
              <c:tx>
                <c:strRef>
                  <c:f>Daten_Diagramme!$D$16</c:f>
                  <c:strCache>
                    <c:ptCount val="1"/>
                    <c:pt idx="0">
                      <c:v>9.3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{53211588-4FDB-4DE0-AB65-A87F2EBDA709}</c15:txfldGUID>
                      <c15:f>Daten_Diagramme!$D$16</c15:f>
                      <c15:dlblFieldTableCache>
                        <c:ptCount val="1"/>
                        <c:pt idx="0">
                          <c:v>9.3</c:v>
                        </c:pt>
                      </c15:dlblFieldTableCache>
                    </c15:dlblFTEntry>
                  </c15:dlblFieldTable>
                  <c15:showDataLabelsRange val="0"/>
                </c:ext>
                <c:ext xmlns:c16="http://schemas.microsoft.com/office/drawing/2014/chart" uri="{C3380CC4-5D6E-409C-BE32-E72D297353CC}">
                  <c16:uniqueId val="{00000002-AE16-41A3-996E-8681D337A57C}"/>
                </c:ext>
              </c:extLst>
            </c:dLbl>
            <c:dLbl>
              <c:idx val="3"/>
              <c:tx>
                <c:strRef>
                  <c:f>Daten_Diagramme!$D$17</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{61FCDFFF-4C8A-4A9B-BA76-C63F8967FC34}</c15:txfldGUID>
                      <c15:f>Daten_Diagramme!$D$17</c15:f>
                      <c15:dlblFieldTableCache>
                        <c:ptCount val="1"/>
                        <c:pt idx="0">
                          <c:v>-2.4</c:v>
                        </c:pt>
                      </c15:dlblFieldTableCache>
                    </c15:dlblFTEntry>
                  </c15:dlblFieldTable>
                  <c15:showDataLabelsRange val="0"/>
                </c:ext>
                <c:ext xmlns:c16="http://schemas.microsoft.com/office/drawing/2014/chart" uri="{C3380CC4-5D6E-409C-BE32-E72D297353CC}">
                  <c16:uniqueId val="{00000003-AE16-41A3-996E-8681D337A57C}"/>
                </c:ext>
              </c:extLst>
            </c:dLbl>
            <c:dLbl>
              <c:idx val="4"/>
              <c:tx>
                <c:strRef>
                  <c:f>Daten_Diagramme!$D$18</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{47395053-4D2E-4198-85DE-584D60D0E664}</c15:txfldGUID>
                      <c15:f>Daten_Diagramme!$D$18</c15:f>
                      <c15:dlblFieldTableCache>
                        <c:ptCount val="1"/>
                        <c:pt idx="0">
                          <c:v>0.9</c:v>
                        </c:pt>
                      </c15:dlblFieldTableCache>
                    </c15:dlblFTEntry>
                  </c15:dlblFieldTable>
                  <c15:showDataLabelsRange val="0"/>
                </c:ext>
                <c:ext xmlns:c16="http://schemas.microsoft.com/office/drawing/2014/chart" uri="{C3380CC4-5D6E-409C-BE32-E72D297353CC}">
                  <c16:uniqueId val="{00000004-AE16-41A3-996E-8681D337A57C}"/>
                </c:ext>
              </c:extLst>
            </c:dLbl>
            <c:dLbl>
              <c:idx val="5"/>
              <c:tx>
                <c:strRef>
                  <c:f>Daten_Diagramme!$D$19</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{EF12122A-7633-444B-B9C6-F35C8A965865}</c15:txfldGUID>
                      <c15:f>Daten_Diagramme!$D$19</c15:f>
                      <c15:dlblFieldTableCache>
                        <c:ptCount val="1"/>
                        <c:pt idx="0">
                          <c:v>-4.3</c:v>
                        </c:pt>
                      </c15:dlblFieldTableCache>
                    </c15:dlblFTEntry>
                  </c15:dlblFieldTable>
                  <c15:showDataLabelsRange val="0"/>
                </c:ext>
                <c:ext xmlns:c16="http://schemas.microsoft.com/office/drawing/2014/chart" uri="{C3380CC4-5D6E-409C-BE32-E72D297353CC}">
                  <c16:uniqueId val="{00000005-AE16-41A3-996E-8681D337A57C}"/>
                </c:ext>
              </c:extLst>
            </c:dLbl>
            <c:dLbl>
              <c:idx val="6"/>
              <c:tx>
                <c:strRef>
                  <c:f>Daten_Diagramme!$D$20</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{70FE4BF8-11AB-495C-A43E-6D00C9EA79E2}</c15:txfldGUID>
                      <c15:f>Daten_Diagramme!$D$20</c15:f>
                      <c15:dlblFieldTableCache>
                        <c:ptCount val="1"/>
                        <c:pt idx="0">
                          <c:v>-3.5</c:v>
                        </c:pt>
                      </c15:dlblFieldTableCache>
                    </c15:dlblFTEntry>
                  </c15:dlblFieldTable>
                  <c15:showDataLabelsRange val="0"/>
                </c:ext>
                <c:ext xmlns:c16="http://schemas.microsoft.com/office/drawing/2014/chart" uri="{C3380CC4-5D6E-409C-BE32-E72D297353CC}">
                  <c16:uniqueId val="{00000006-AE16-41A3-996E-8681D337A57C}"/>
                </c:ext>
              </c:extLst>
            </c:dLbl>
            <c:dLbl>
              <c:idx val="7"/>
              <c:tx>
                <c:strRef>
                  <c:f>Daten_Diagramme!$D$21</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{CCCBDA43-FC7B-4D66-BC7E-5F0DE34E134D}</c15:txfldGUID>
                      <c15:f>Daten_Diagramme!$D$21</c15:f>
                      <c15:dlblFieldTableCache>
                        <c:ptCount val="1"/>
                        <c:pt idx="0">
                          <c:v>-2.3</c:v>
                        </c:pt>
                      </c15:dlblFieldTableCache>
                    </c15:dlblFTEntry>
                  </c15:dlblFieldTable>
                  <c15:showDataLabelsRange val="0"/>
                </c:ext>
                <c:ext xmlns:c16="http://schemas.microsoft.com/office/drawing/2014/chart" uri="{C3380CC4-5D6E-409C-BE32-E72D297353CC}">
                  <c16:uniqueId val="{00000007-AE16-41A3-996E-8681D337A57C}"/>
                </c:ext>
              </c:extLst>
            </c:dLbl>
            <c:dLbl>
              <c:idx val="8"/>
              <c:tx>
                <c:strRef>
                  <c:f>Daten_Diagramme!$D$22</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{2D7629A2-A4B9-49BF-BD5E-D50A60E901B8}</c15:txfldGUID>
                      <c15:f>Daten_Diagramme!$D$22</c15:f>
                      <c15:dlblFieldTableCache>
                        <c:ptCount val="1"/>
                        <c:pt idx="0">
                          <c:v>-0.5</c:v>
                        </c:pt>
                      </c15:dlblFieldTableCache>
                    </c15:dlblFTEntry>
                  </c15:dlblFieldTable>
                  <c15:showDataLabelsRange val="0"/>
                </c:ext>
                <c:ext xmlns:c16="http://schemas.microsoft.com/office/drawing/2014/chart" uri="{C3380CC4-5D6E-409C-BE32-E72D297353CC}">
                  <c16:uniqueId val="{00000008-AE16-41A3-996E-8681D337A57C}"/>
                </c:ext>
              </c:extLst>
            </c:dLbl>
            <c:dLbl>
              <c:idx val="9"/>
              <c:tx>
                <c:strRef>
                  <c:f>Daten_Diagramme!$D$23</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{09B0958F-2F27-40D1-A187-2E5ADC319789}</c15:txfldGUID>
                      <c15:f>Daten_Diagramme!$D$23</c15:f>
                      <c15:dlblFieldTableCache>
                        <c:ptCount val="1"/>
                        <c:pt idx="0">
                          <c:v>-2.5</c:v>
                        </c:pt>
                      </c15:dlblFieldTableCache>
                    </c15:dlblFTEntry>
                  </c15:dlblFieldTable>
                  <c15:showDataLabelsRange val="0"/>
                </c:ext>
                <c:ext xmlns:c16="http://schemas.microsoft.com/office/drawing/2014/chart" uri="{C3380CC4-5D6E-409C-BE32-E72D297353CC}">
                  <c16:uniqueId val="{00000009-AE16-41A3-996E-8681D337A57C}"/>
                </c:ext>
              </c:extLst>
            </c:dLbl>
            <c:dLbl>
              <c:idx val="10"/>
              <c:tx>
                <c:strRef>
                  <c:f>Daten_Diagramme!$D$24</c:f>
                  <c:strCache>
                    <c:ptCount val="1"/>
                    <c:pt idx="0">
                      <c:v>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{007E4BF8-7204-4B1E-83BF-8F5E9ADC3B25}</c15:txfldGUID>
                      <c15:f>Daten_Diagramme!$D$24</c15:f>
                      <c15:dlblFieldTableCache>
                        <c:ptCount val="1"/>
                        <c:pt idx="0">
                          <c:v>5.0</c:v>
                        </c:pt>
                      </c15:dlblFieldTableCache>
                    </c15:dlblFTEntry>
                  </c15:dlblFieldTable>
                  <c15:showDataLabelsRange val="0"/>
                </c:ext>
                <c:ext xmlns:c16="http://schemas.microsoft.com/office/drawing/2014/chart" uri="{C3380CC4-5D6E-409C-BE32-E72D297353CC}">
                  <c16:uniqueId val="{0000000A-AE16-41A3-996E-8681D337A57C}"/>
                </c:ext>
              </c:extLst>
            </c:dLbl>
            <c:dLbl>
              <c:idx val="11"/>
              <c:tx>
                <c:strRef>
                  <c:f>Daten_Diagramme!$D$25</c:f>
                  <c:strCache>
                    <c:ptCount val="1"/>
                    <c:pt idx="0">
                      <c:v>-6.5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{D0CA103A-B1A9-4DCB-B5E9-A4285AA57A65}</c15:txfldGUID>
                      <c15:f>Daten_Diagramme!$D$25</c15:f>
                      <c15:dlblFieldTableCache>
                        <c:ptCount val="1"/>
                        <c:pt idx="0">
                          <c:v>-6.5</c:v>
                        </c:pt>
                      </c15:dlblFieldTableCache>
                    </c15:dlblFTEntry>
                  </c15:dlblFieldTable>
                  <c15:showDataLabelsRange val="0"/>
                </c:ext>
                <c:ext xmlns:c16="http://schemas.microsoft.com/office/drawing/2014/chart" uri="{C3380CC4-5D6E-409C-BE32-E72D297353CC}">
                  <c16:uniqueId val="{0000000B-AE16-41A3-996E-8681D337A57C}"/>
                </c:ext>
              </c:extLst>
            </c:dLbl>
            <c:dLbl>
              <c:idx val="12"/>
              <c:tx>
                <c:strRef>
                  <c:f>Daten_Diagramme!$D$26</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{E2738B5F-9066-4876-81DC-01B23F7D2EF4}</c15:txfldGUID>
                      <c15:f>Daten_Diagramme!$D$26</c15:f>
                      <c15:dlblFieldTableCache>
                        <c:ptCount val="1"/>
                        <c:pt idx="0">
                          <c:v>-3.5</c:v>
                        </c:pt>
                      </c15:dlblFieldTableCache>
                    </c15:dlblFTEntry>
                  </c15:dlblFieldTable>
                  <c15:showDataLabelsRange val="0"/>
                </c:ext>
                <c:ext xmlns:c16="http://schemas.microsoft.com/office/drawing/2014/chart" uri="{C3380CC4-5D6E-409C-BE32-E72D297353CC}">
                  <c16:uniqueId val="{0000000C-AE16-41A3-996E-8681D337A57C}"/>
                </c:ext>
              </c:extLst>
            </c:dLbl>
            <c:dLbl>
              <c:idx val="13"/>
              <c:tx>
                <c:strRef>
                  <c:f>Daten_Diagramme!$D$27</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{CFCCCC71-282E-4FD2-BA56-9A747F56EDA5}</c15:txfldGUID>
                      <c15:f>Daten_Diagramme!$D$27</c15:f>
                      <c15:dlblFieldTableCache>
                        <c:ptCount val="1"/>
                        <c:pt idx="0">
                          <c:v>5.1</c:v>
                        </c:pt>
                      </c15:dlblFieldTableCache>
                    </c15:dlblFTEntry>
                  </c15:dlblFieldTable>
                  <c15:showDataLabelsRange val="0"/>
                </c:ext>
                <c:ext xmlns:c16="http://schemas.microsoft.com/office/drawing/2014/chart" uri="{C3380CC4-5D6E-409C-BE32-E72D297353CC}">
                  <c16:uniqueId val="{0000000D-AE16-41A3-996E-8681D337A57C}"/>
                </c:ext>
              </c:extLst>
            </c:dLbl>
            <c:dLbl>
              <c:idx val="14"/>
              <c:tx>
                <c:strRef>
                  <c:f>Daten_Diagramme!$D$28</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{019C251C-1251-4366-A2C8-63211FF3FE88}</c15:txfldGUID>
                      <c15:f>Daten_Diagramme!$D$28</c15:f>
                      <c15:dlblFieldTableCache>
                        <c:ptCount val="1"/>
                        <c:pt idx="0">
                          <c:v>-2.5</c:v>
                        </c:pt>
                      </c15:dlblFieldTableCache>
                    </c15:dlblFTEntry>
                  </c15:dlblFieldTable>
                  <c15:showDataLabelsRange val="0"/>
                </c:ext>
                <c:ext xmlns:c16="http://schemas.microsoft.com/office/drawing/2014/chart" uri="{C3380CC4-5D6E-409C-BE32-E72D297353CC}">
                  <c16:uniqueId val="{0000000E-AE16-41A3-996E-8681D337A57C}"/>
                </c:ext>
              </c:extLst>
            </c:dLbl>
            <c:dLbl>
              <c:idx val="15"/>
              <c:tx>
                <c:strRef>
                  <c:f>Daten_Diagramme!$D$29</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{6E58C76D-A2E1-4E56-8B67-53CD3E4CB877}</c15:txfldGUID>
                      <c15:f>Daten_Diagramme!$D$29</c15:f>
                      <c15:dlblFieldTableCache>
                        <c:ptCount val="1"/>
                        <c:pt idx="0">
                          <c:v>-2.7</c:v>
                        </c:pt>
                      </c15:dlblFieldTableCache>
                    </c15:dlblFTEntry>
                  </c15:dlblFieldTable>
                  <c15:showDataLabelsRange val="0"/>
                </c:ext>
                <c:ext xmlns:c16="http://schemas.microsoft.com/office/drawing/2014/chart" uri="{C3380CC4-5D6E-409C-BE32-E72D297353CC}">
                  <c16:uniqueId val="{0000000F-AE16-41A3-996E-8681D337A57C}"/>
                </c:ext>
              </c:extLst>
            </c:dLbl>
            <c:dLbl>
              <c:idx val="16"/>
              <c:tx>
                <c:strRef>
                  <c:f>Daten_Diagramme!$D$30</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{8AA20D35-41C4-4303-ABAD-937C0A58268A}</c15:txfldGUID>
                      <c15:f>Daten_Diagramme!$D$30</c15:f>
                      <c15:dlblFieldTableCache>
                        <c:ptCount val="1"/>
                        <c:pt idx="0">
                          <c:v>0.0</c:v>
                        </c:pt>
                      </c15:dlblFieldTableCache>
                    </c15:dlblFTEntry>
                  </c15:dlblFieldTable>
                  <c15:showDataLabelsRange val="0"/>
                </c:ext>
                <c:ext xmlns:c16="http://schemas.microsoft.com/office/drawing/2014/chart" uri="{C3380CC4-5D6E-409C-BE32-E72D297353CC}">
                  <c16:uniqueId val="{00000010-AE16-41A3-996E-8681D337A57C}"/>
                </c:ext>
              </c:extLst>
            </c:dLbl>
            <c:dLbl>
              <c:idx val="17"/>
              <c:tx>
                <c:strRef>
                  <c:f>Daten_Diagramme!$D$31</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{D8BDBDE7-1394-4918-BBF8-31EC38EFE8B5}</c15:txfldGUID>
                      <c15:f>Daten_Diagramme!$D$31</c15:f>
                      <c15:dlblFieldTableCache>
                        <c:ptCount val="1"/>
                        <c:pt idx="0">
                          <c:v>1.8</c:v>
                        </c:pt>
                      </c15:dlblFieldTableCache>
                    </c15:dlblFTEntry>
                  </c15:dlblFieldTable>
                  <c15:showDataLabelsRange val="0"/>
                </c:ext>
                <c:ext xmlns:c16="http://schemas.microsoft.com/office/drawing/2014/chart" uri="{C3380CC4-5D6E-409C-BE32-E72D297353CC}">
                  <c16:uniqueId val="{00000011-AE16-41A3-996E-8681D337A57C}"/>
                </c:ext>
              </c:extLst>
            </c:dLbl>
            <c:dLbl>
              <c:idx val="18"/>
              <c:tx>
                <c:strRef>
                  <c:f>Daten_Diagramme!$D$32</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{5CF2AD96-E140-41FF-935F-BCF17D81B87E}</c15:txfldGUID>
                      <c15:f>Daten_Diagramme!$D$32</c15:f>
                      <c15:dlblFieldTableCache>
                        <c:ptCount val="1"/>
                        <c:pt idx="0">
                          <c:v>1.1</c:v>
                        </c:pt>
                      </c15:dlblFieldTableCache>
                    </c15:dlblFTEntry>
                  </c15:dlblFieldTable>
                  <c15:showDataLabelsRange val="0"/>
                </c:ext>
                <c:ext xmlns:c16="http://schemas.microsoft.com/office/drawing/2014/chart" uri="{C3380CC4-5D6E-409C-BE32-E72D297353CC}">
                  <c16:uniqueId val="{00000012-AE16-41A3-996E-8681D337A57C}"/>
                </c:ext>
              </c:extLst>
            </c:dLbl>
            <c:dLbl>
              <c:idx val="19"/>
              <c:tx>
                <c:strRef>
                  <c:f>Daten_Diagramme!$D$33</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{11FFF7FC-F9F2-455C-86E9-64D83090C8F4}</c15:txfldGUID>
                      <c15:f>Daten_Diagramme!$D$33</c15:f>
                      <c15:dlblFieldTableCache>
                        <c:ptCount val="1"/>
                        <c:pt idx="0">
                          <c:v>2.6</c:v>
                        </c:pt>
                      </c15:dlblFieldTableCache>
                    </c15:dlblFTEntry>
                  </c15:dlblFieldTable>
                  <c15:showDataLabelsRange val="0"/>
                </c:ext>
                <c:ext xmlns:c16="http://schemas.microsoft.com/office/drawing/2014/chart" uri="{C3380CC4-5D6E-409C-BE32-E72D297353CC}">
                  <c16:uniqueId val="{00000013-AE16-41A3-996E-8681D337A57C}"/>
                </c:ext>
              </c:extLst>
            </c:dLbl>
            <c:dLbl>
              <c:idx val="20"/>
              <c:tx>
                <c:strRef>
                  <c:f>Daten_Diagramme!$D$34</c:f>
                  <c:strCache>
                    <c:ptCount val="1"/>
                    <c:pt idx="0">
                      <c:v>10.4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{6B32CDF9-6349-45D9-8822-599658CC570C}</c15:txfldGUID>
                      <c15:f>Daten_Diagramme!$D$34</c15:f>
                      <c15:dlblFieldTableCache>
                        <c:ptCount val="1"/>
                        <c:pt idx="0">
                          <c:v>10.4</c:v>
                        </c:pt>
                      </c15:dlblFieldTableCache>
                    </c15:dlblFTEntry>
                  </c15:dlblFieldTable>
                  <c15:showDataLabelsRange val="0"/>
                </c:ext>
                <c:ext xmlns:c16="http://schemas.microsoft.com/office/drawing/2014/chart" uri="{C3380CC4-5D6E-409C-BE32-E72D297353CC}">
                  <c16:uniqueId val="{00000014-AE16-41A3-996E-8681D337A57C}"/>
                </c:ext>
              </c:extLst>
            </c:dLbl>
            <c:dLbl>
              <c:idx val="21"/>
              <c:tx>
                <c:strRef>
                  <c:f>Daten_Diagramme!$D$35</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{18D49105-B249-489C-A0EE-044A7DFF5A43}</c15:txfldGUID>
                      <c15:f>Daten_Diagramme!$D$35</c15:f>
                      <c15:dlblFieldTableCache>
                        <c:ptCount val="1"/>
                        <c:pt idx="0">
                          <c:v>0.8</c:v>
                        </c:pt>
                      </c15:dlblFieldTableCache>
                    </c15:dlblFTEntry>
                  </c15:dlblFieldTable>
                  <c15:showDataLabelsRange val="0"/>
                </c:ext>
                <c:ext xmlns:c16="http://schemas.microsoft.com/office/drawing/2014/chart" uri="{C3380CC4-5D6E-409C-BE32-E72D297353CC}">
                  <c16:uniqueId val="{00000015-AE16-41A3-996E-8681D337A57C}"/>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{DB492DC6-2025-4B84-BEFB-DE58365DE52C}</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AE16-41A3-996E-8681D337A57C}"/>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{981AD698-48B0-43EE-BA57-E4FB09A503B9}</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AE16-41A3-996E-8681D337A57C}"/>
                </c:ext>
              </c:extLst>
            </c:dLbl>
            <c:dLbl>
              <c:idx val="24"/>
              <c:layout>
                <c:manualLayout>
                  <c:x val="4.7769028871392123E-3"/>
                  <c:y val="-4.6876052205785108E-5"/>
                </c:manualLayout>
              </c:layout>
              <c:tx>
                <c:strRef>
                  <c:f>Daten_Diagramme!$D$38</c:f>
                  <c:strCache>
                    <c:ptCount val="1"/>
                    <c:pt idx="0">
                      <c:v>1.7</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{D2B71875-EDDF-4C71-835D-FA8305FB28BF}</c15:txfldGUID>
                      <c15:f>Daten_Diagramme!$D$38</c15:f>
                      <c15:dlblFieldTableCache>
                        <c:ptCount val="1"/>
                        <c:pt idx="0">
                          <c:v>1.7</c:v>
                        </c:pt>
                      </c15:dlblFieldTableCache>
                    </c15:dlblFTEntry>
                  </c15:dlblFieldTable>
                  <c15:showDataLabelsRange val="0"/>
                </c:ext>
                <c:ext xmlns:c16="http://schemas.microsoft.com/office/drawing/2014/chart" uri="{C3380CC4-5D6E-409C-BE32-E72D297353CC}">
                  <c16:uniqueId val="{00000018-AE16-41A3-996E-8681D337A57C}"/>
                </c:ext>
              </c:extLst>
            </c:dLbl>
            <c:dLbl>
              <c:idx val="25"/>
              <c:tx>
                <c:strRef>
                  <c:f>Daten_Diagramme!$D$39</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{B68BEBF0-876E-4D13-B64F-22270CC616D4}</c15:txfldGUID>
                      <c15:f>Daten_Diagramme!$D$39</c15:f>
                      <c15:dlblFieldTableCache>
                        <c:ptCount val="1"/>
                        <c:pt idx="0">
                          <c:v>-2.2</c:v>
                        </c:pt>
                      </c15:dlblFieldTableCache>
                    </c15:dlblFTEntry>
                  </c15:dlblFieldTable>
                  <c15:showDataLabelsRange val="0"/>
                </c:ext>
                <c:ext xmlns:c16="http://schemas.microsoft.com/office/drawing/2014/chart" uri="{C3380CC4-5D6E-409C-BE32-E72D297353CC}">
                  <c16:uniqueId val="{00000019-AE16-41A3-996E-8681D337A57C}"/>
                </c:ext>
              </c:extLst>
            </c:dLbl>
            <c:dLbl>
              <c:idx val="26"/>
              <c:tx>
                <c:strRef>
                  <c:f>Daten_Diagramme!$D$40</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{CA470E3F-40BD-4735-B992-046710DD0BAD}</c15:txfldGUID>
                      <c15:f>Daten_Diagramme!$D$40</c15:f>
                      <c15:dlblFieldTableCache>
                        <c:ptCount val="1"/>
                        <c:pt idx="0">
                          <c:v>1.2</c:v>
                        </c:pt>
                      </c15:dlblFieldTableCache>
                    </c15:dlblFTEntry>
                  </c15:dlblFieldTable>
                  <c15:showDataLabelsRange val="0"/>
                </c:ext>
                <c:ext xmlns:c16="http://schemas.microsoft.com/office/drawing/2014/chart" uri="{C3380CC4-5D6E-409C-BE32-E72D297353CC}">
                  <c16:uniqueId val="{0000001A-AE16-41A3-996E-8681D337A57C}"/>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{9E0E2969-0A54-43C0-B260-D76059025E10}</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AE16-41A3-996E-8681D337A57C}"/>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{ECAEC4AF-15D0-4210-B48F-CFB8B7A2E171}</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AE16-41A3-996E-8681D337A57C}"/>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{CC07834E-93DF-4AA1-B0EF-7CDC0A5CD55A}</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AE16-41A3-996E-8681D337A57C}"/>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{9CC0D9E9-4D99-4067-B11E-E32CD1E61332}</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AE16-41A3-996E-8681D337A57C}"/>
                </c:ext>
              </c:extLst>
            </c:dLbl>
            <c:dLbl>
              <c:idx val="31"/>
              <c:tx>
                <c:strRef>
                  <c:f>Daten_Diagramme!$D$46</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{E00F163C-95DF-4CF8-92C8-1B08B9A0A2B5}</c15:txfldGUID>
                      <c15:f>Daten_Diagramme!$D$46</c15:f>
                      <c15:dlblFieldTableCache>
                        <c:ptCount val="1"/>
                        <c:pt idx="0">
                          <c:v>1.2</c:v>
                        </c:pt>
                      </c15:dlblFieldTableCache>
                    </c15:dlblFTEntry>
                  </c15:dlblFieldTable>
                  <c15:showDataLabelsRange val="0"/>
                </c:ext>
                <c:ext xmlns:c16="http://schemas.microsoft.com/office/drawing/2014/chart" uri="{C3380CC4-5D6E-409C-BE32-E72D297353CC}">
                  <c16:uniqueId val="{0000001F-AE16-41A3-996E-8681D337A57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-5.8323824014200581E-2</c:v>
                </c:pt>
                <c:pt idx="1">
                  <c:v>1.6885553470919326</c:v>
                </c:pt>
                <c:pt idx="2">
                  <c:v>9.3023255813953494</c:v>
                </c:pt>
                <c:pt idx="3">
                  <c:v>-2.4162701744565727</c:v>
                </c:pt>
                <c:pt idx="4">
                  <c:v>0.88972768940415203</c:v>
                </c:pt>
                <c:pt idx="5">
                  <c:v>-4.3074767991595166</c:v>
                </c:pt>
                <c:pt idx="6">
                  <c:v>-3.5411855273287145</c:v>
                </c:pt>
                <c:pt idx="7">
                  <c:v>-2.3243933588761174</c:v>
                </c:pt>
                <c:pt idx="8">
                  <c:v>-0.54824561403508776</c:v>
                </c:pt>
                <c:pt idx="9">
                  <c:v>-2.4519230769230771</c:v>
                </c:pt>
                <c:pt idx="10">
                  <c:v>5.0084889643463502</c:v>
                </c:pt>
                <c:pt idx="11">
                  <c:v>-6.516072980017376</c:v>
                </c:pt>
                <c:pt idx="12">
                  <c:v>-3.4993270524899058</c:v>
                </c:pt>
                <c:pt idx="13">
                  <c:v>5.1381215469613259</c:v>
                </c:pt>
                <c:pt idx="14">
                  <c:v>-2.4720893141945774</c:v>
                </c:pt>
                <c:pt idx="15">
                  <c:v>-2.7360988526037069</c:v>
                </c:pt>
                <c:pt idx="16">
                  <c:v>0</c:v>
                </c:pt>
                <c:pt idx="17">
                  <c:v>1.7529215358931554</c:v>
                </c:pt>
                <c:pt idx="18">
                  <c:v>1.06544901065449</c:v>
                </c:pt>
                <c:pt idx="19">
                  <c:v>2.5500910746812386</c:v>
                </c:pt>
                <c:pt idx="20">
                  <c:v>10.431654676258994</c:v>
                </c:pt>
                <c:pt idx="21">
                  <c:v>0.77519379844961245</c:v>
                </c:pt>
                <c:pt idx="22">
                  <c:v>0</c:v>
                </c:pt>
                <c:pt idx="24">
                  <c:v>1.6885553470919326</c:v>
                </c:pt>
                <c:pt idx="25">
                  <c:v>-2.222371876894067</c:v>
                </c:pt>
                <c:pt idx="26">
                  <c:v>1.2389306947158358</c:v>
                </c:pt>
              </c:numCache>
            </c:numRef>
          </c:val>
          <c:extLst>
            <c:ext xmlns:c16="http://schemas.microsoft.com/office/drawing/2014/chart" uri="{C3380CC4-5D6E-409C-BE32-E72D297353CC}">
              <c16:uniqueId val="{00000020-AE16-41A3-996E-8681D337A57C}"/>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{750DD50F-6BB1-44CE-93B6-342663F0423C}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AE16-41A3-996E-8681D337A57C}"/>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{53BC7245-3529-478E-8AA3-49648CDC9838}</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AE16-41A3-996E-8681D337A57C}"/>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{E9F76C08-AF15-443C-AA39-1333CACD677A}</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AE16-41A3-996E-8681D337A57C}"/>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{F2A32455-D67C-4B6D-B43C-D9E5CA033FFB}</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AE16-41A3-996E-8681D337A57C}"/>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{F853F083-680A-48A2-A811-27A81F79B15F}</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AE16-41A3-996E-8681D337A57C}"/>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{C294FEA8-38BA-4BFC-898D-2888E5F91931}</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AE16-41A3-996E-8681D337A57C}"/>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{F5BB2A23-5694-43DC-87B5-394A3F86E5AE}</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AE16-41A3-996E-8681D337A57C}"/>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{95087039-B03F-46B5-BD08-0FAC9C79275F}</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AE16-41A3-996E-8681D337A57C}"/>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{AFC70CEF-F577-43BD-8DC4-AE6785FFE8A4}</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AE16-41A3-996E-8681D337A57C}"/>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{C38D3B59-BCC7-4760-BD03-5C3AE8AC8A23}</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AE16-41A3-996E-8681D337A57C}"/>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{B6785251-24E3-400F-A3D0-2B3484488719}</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AE16-41A3-996E-8681D337A57C}"/>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{D98E3625-E05E-4DDF-9B18-DB3501619F99}</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AE16-41A3-996E-8681D337A57C}"/>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{6F7AD856-6DF0-47D5-838E-889DD9BE8301}</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AE16-41A3-996E-8681D337A57C}"/>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{260340DA-53AB-4C89-A0C0-661AEEF36D23}</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AE16-41A3-996E-8681D337A57C}"/>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{09BDF52D-977B-4C72-A7FD-A9A78A23A795}</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AE16-41A3-996E-8681D337A57C}"/>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{392030F0-309A-4DB6-A821-3804703DAA90}</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AE16-41A3-996E-8681D337A57C}"/>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{B9297D25-7C61-4F7A-8696-94B50B5035DE}</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AE16-41A3-996E-8681D337A57C}"/>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{86124BEE-6430-4E30-98D9-0F18D32CA9BA}</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AE16-41A3-996E-8681D337A57C}"/>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{374B98B2-EBF7-43D6-9BA8-36156C216EF9}</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AE16-41A3-996E-8681D337A57C}"/>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{E529271B-5C52-4692-A25F-5095899721A5}</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AE16-41A3-996E-8681D337A57C}"/>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{A69C952C-E4F3-4BEF-A8AE-0A011DE5E4E3}</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AE16-41A3-996E-8681D337A57C}"/>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{1E241AA4-44A8-4A69-9E79-47E48D2D53C0}</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AE16-41A3-996E-8681D337A57C}"/>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{57324645-7288-4DE6-85FD-A520A5C5B1FF}</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AE16-41A3-996E-8681D337A57C}"/>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{5BAA5AEB-2262-4FD8-AF1A-9E8183C5E5C9}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AE16-41A3-996E-8681D337A57C}"/>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{4A1E4A27-821A-40D4-8B83-894A0858C748}</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AE16-41A3-996E-8681D337A57C}"/>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{7B1955B9-50F2-4FD0-964E-F36B071A9DE8}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AE16-41A3-996E-8681D337A57C}"/>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{65EE8B56-CD89-4BD6-8DBE-76F697810594}</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AE16-41A3-996E-8681D337A57C}"/>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{E4459929-9B69-45C3-93A6-D1E3083D791A}</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AE16-41A3-996E-8681D337A57C}"/>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{F80C8A57-70AB-4902-93D8-F03EE1B8B52B}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AE16-41A3-996E-8681D337A57C}"/>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{299770ED-456C-49DC-9B57-49675478B684}</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AE16-41A3-996E-8681D337A57C}"/>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{ED89E033-4C1A-4768-A6AA-781488097269}</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AE16-41A3-996E-8681D337A57C}"/>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{CB07D5D0-ED46-4D8B-B98A-FA4A3F54D7DD}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AE16-41A3-996E-8681D337A57C}"/>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E16-41A3-996E-8681D337A57C}"/>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E16-41A3-996E-8681D337A57C}"/>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{D3C77E41-12EE-4A89-9958-5DBA4CB28CE1}</c15:txfldGUID>
                      <c15:f>Daten_Diagramme!$E$14</c15:f>
                      <c15:dlblFieldTableCache>
                        <c:ptCount val="1"/>
                        <c:pt idx="0">
                          <c:v>1.6</c:v>
                        </c:pt>
                      </c15:dlblFieldTableCache>
                    </c15:dlblFTEntry>
                  </c15:dlblFieldTable>
                  <c15:showDataLabelsRange val="0"/>
                </c:ext>
                <c:ext xmlns:c16="http://schemas.microsoft.com/office/drawing/2014/chart" uri="{C3380CC4-5D6E-409C-BE32-E72D297353CC}">
                  <c16:uniqueId val="{00000000-5FEC-4887-A15E-0801A036D9F6}"/>
                </c:ext>
              </c:extLst>
            </c:dLbl>
            <c:dLbl>
              <c:idx val="1"/>
              <c:tx>
                <c:strRef>
                  <c:f>Daten_Diagramme!$E$15</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{190ACC4E-30E2-4A4B-BD14-2F28EE9E3EB3}</c15:txfldGUID>
                      <c15:f>Daten_Diagramme!$E$15</c15:f>
                      <c15:dlblFieldTableCache>
                        <c:ptCount val="1"/>
                        <c:pt idx="0">
                          <c:v>2.9</c:v>
                        </c:pt>
                      </c15:dlblFieldTableCache>
                    </c15:dlblFTEntry>
                  </c15:dlblFieldTable>
                  <c15:showDataLabelsRange val="0"/>
                </c:ext>
                <c:ext xmlns:c16="http://schemas.microsoft.com/office/drawing/2014/chart" uri="{C3380CC4-5D6E-409C-BE32-E72D297353CC}">
                  <c16:uniqueId val="{00000001-5FEC-4887-A15E-0801A036D9F6}"/>
                </c:ext>
              </c:extLst>
            </c:dLbl>
            <c:dLbl>
              <c:idx val="2"/>
              <c:tx>
                <c:strRef>
                  <c:f>Daten_Diagramme!$E$16</c:f>
                  <c:strCache>
                    <c:ptCount val="1"/>
                    <c:pt idx="0">
                      <c:v>49.5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{90836326-AC67-492F-BB43-1CCF564B7D7D}</c15:txfldGUID>
                      <c15:f>Daten_Diagramme!$E$16</c15:f>
                      <c15:dlblFieldTableCache>
                        <c:ptCount val="1"/>
                        <c:pt idx="0">
                          <c:v>49.5</c:v>
                        </c:pt>
                      </c15:dlblFieldTableCache>
                    </c15:dlblFTEntry>
                  </c15:dlblFieldTable>
                  <c15:showDataLabelsRange val="0"/>
                </c:ext>
                <c:ext xmlns:c16="http://schemas.microsoft.com/office/drawing/2014/chart" uri="{C3380CC4-5D6E-409C-BE32-E72D297353CC}">
                  <c16:uniqueId val="{00000002-5FEC-4887-A15E-0801A036D9F6}"/>
                </c:ext>
              </c:extLst>
            </c:dLbl>
            <c:dLbl>
              <c:idx val="3"/>
              <c:tx>
                <c:strRef>
                  <c:f>Daten_Diagramme!$E$17</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{56441A86-A3C0-4F9B-98B1-B87176609CD7}</c15:txfldGUID>
                      <c15:f>Daten_Diagramme!$E$17</c15:f>
                      <c15:dlblFieldTableCache>
                        <c:ptCount val="1"/>
                        <c:pt idx="0">
                          <c:v>2.1</c:v>
                        </c:pt>
                      </c15:dlblFieldTableCache>
                    </c15:dlblFTEntry>
                  </c15:dlblFieldTable>
                  <c15:showDataLabelsRange val="0"/>
                </c:ext>
                <c:ext xmlns:c16="http://schemas.microsoft.com/office/drawing/2014/chart" uri="{C3380CC4-5D6E-409C-BE32-E72D297353CC}">
                  <c16:uniqueId val="{00000003-5FEC-4887-A15E-0801A036D9F6}"/>
                </c:ext>
              </c:extLst>
            </c:dLbl>
            <c:dLbl>
              <c:idx val="4"/>
              <c:tx>
                <c:strRef>
                  <c:f>Daten_Diagramme!$E$18</c:f>
                  <c:strCache>
                    <c:ptCount val="1"/>
                    <c:pt idx="0">
                      <c:v>7.6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{4475BF8C-4126-4091-A81E-726C90EA2D32}</c15:txfldGUID>
                      <c15:f>Daten_Diagramme!$E$18</c15:f>
                      <c15:dlblFieldTableCache>
                        <c:ptCount val="1"/>
                        <c:pt idx="0">
                          <c:v>7.6</c:v>
                        </c:pt>
                      </c15:dlblFieldTableCache>
                    </c15:dlblFTEntry>
                  </c15:dlblFieldTable>
                  <c15:showDataLabelsRange val="0"/>
                </c:ext>
                <c:ext xmlns:c16="http://schemas.microsoft.com/office/drawing/2014/chart" uri="{C3380CC4-5D6E-409C-BE32-E72D297353CC}">
                  <c16:uniqueId val="{00000004-5FEC-4887-A15E-0801A036D9F6}"/>
                </c:ext>
              </c:extLst>
            </c:dLbl>
            <c:dLbl>
              <c:idx val="5"/>
              <c:tx>
                <c:strRef>
                  <c:f>Daten_Diagramme!$E$19</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{00B3DC14-AE61-44A8-8E63-B99E1346B644}</c15:txfldGUID>
                      <c15:f>Daten_Diagramme!$E$19</c15:f>
                      <c15:dlblFieldTableCache>
                        <c:ptCount val="1"/>
                        <c:pt idx="0">
                          <c:v>-2.7</c:v>
                        </c:pt>
                      </c15:dlblFieldTableCache>
                    </c15:dlblFTEntry>
                  </c15:dlblFieldTable>
                  <c15:showDataLabelsRange val="0"/>
                </c:ext>
                <c:ext xmlns:c16="http://schemas.microsoft.com/office/drawing/2014/chart" uri="{C3380CC4-5D6E-409C-BE32-E72D297353CC}">
                  <c16:uniqueId val="{00000005-5FEC-4887-A15E-0801A036D9F6}"/>
                </c:ext>
              </c:extLst>
            </c:dLbl>
            <c:dLbl>
              <c:idx val="6"/>
              <c:tx>
                <c:strRef>
                  <c:f>Daten_Diagramme!$E$20</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{EEA449A4-48D6-425E-959F-E7CBD4E35B58}</c15:txfldGUID>
                      <c15:f>Daten_Diagramme!$E$20</c15:f>
                      <c15:dlblFieldTableCache>
                        <c:ptCount val="1"/>
                        <c:pt idx="0">
                          <c:v>-5.3</c:v>
                        </c:pt>
                      </c15:dlblFieldTableCache>
                    </c15:dlblFTEntry>
                  </c15:dlblFieldTable>
                  <c15:showDataLabelsRange val="0"/>
                </c:ext>
                <c:ext xmlns:c16="http://schemas.microsoft.com/office/drawing/2014/chart" uri="{C3380CC4-5D6E-409C-BE32-E72D297353CC}">
                  <c16:uniqueId val="{00000006-5FEC-4887-A15E-0801A036D9F6}"/>
                </c:ext>
              </c:extLst>
            </c:dLbl>
            <c:dLbl>
              <c:idx val="7"/>
              <c:tx>
                <c:strRef>
                  <c:f>Daten_Diagramme!$E$21</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{02B75C74-4220-4EA3-8694-B7EE0FE0FDE8}</c15:txfldGUID>
                      <c15:f>Daten_Diagramme!$E$21</c15:f>
                      <c15:dlblFieldTableCache>
                        <c:ptCount val="1"/>
                        <c:pt idx="0">
                          <c:v>-2.2</c:v>
                        </c:pt>
                      </c15:dlblFieldTableCache>
                    </c15:dlblFTEntry>
                  </c15:dlblFieldTable>
                  <c15:showDataLabelsRange val="0"/>
                </c:ext>
                <c:ext xmlns:c16="http://schemas.microsoft.com/office/drawing/2014/chart" uri="{C3380CC4-5D6E-409C-BE32-E72D297353CC}">
                  <c16:uniqueId val="{00000007-5FEC-4887-A15E-0801A036D9F6}"/>
                </c:ext>
              </c:extLst>
            </c:dLbl>
            <c:dLbl>
              <c:idx val="8"/>
              <c:tx>
                <c:strRef>
                  <c:f>Daten_Diagramme!$E$22</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{6B76BCB7-01E7-46FC-AB41-B1F1950C905E}</c15:txfldGUID>
                      <c15:f>Daten_Diagramme!$E$22</c15:f>
                      <c15:dlblFieldTableCache>
                        <c:ptCount val="1"/>
                        <c:pt idx="0">
                          <c:v>-2.0</c:v>
                        </c:pt>
                      </c15:dlblFieldTableCache>
                    </c15:dlblFTEntry>
                  </c15:dlblFieldTable>
                  <c15:showDataLabelsRange val="0"/>
                </c:ext>
                <c:ext xmlns:c16="http://schemas.microsoft.com/office/drawing/2014/chart" uri="{C3380CC4-5D6E-409C-BE32-E72D297353CC}">
                  <c16:uniqueId val="{00000008-5FEC-4887-A15E-0801A036D9F6}"/>
                </c:ext>
              </c:extLst>
            </c:dLbl>
            <c:dLbl>
              <c:idx val="9"/>
              <c:tx>
                <c:strRef>
                  <c:f>Daten_Diagramme!$E$23</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{1E219508-9419-406C-B14E-E54232268755}</c15:txfldGUID>
                      <c15:f>Daten_Diagramme!$E$23</c15:f>
                      <c15:dlblFieldTableCache>
                        <c:ptCount val="1"/>
                        <c:pt idx="0">
                          <c:v>-2.3</c:v>
                        </c:pt>
                      </c15:dlblFieldTableCache>
                    </c15:dlblFTEntry>
                  </c15:dlblFieldTable>
                  <c15:showDataLabelsRange val="0"/>
                </c:ext>
                <c:ext xmlns:c16="http://schemas.microsoft.com/office/drawing/2014/chart" uri="{C3380CC4-5D6E-409C-BE32-E72D297353CC}">
                  <c16:uniqueId val="{00000009-5FEC-4887-A15E-0801A036D9F6}"/>
                </c:ext>
              </c:extLst>
            </c:dLbl>
            <c:dLbl>
              <c:idx val="10"/>
              <c:tx>
                <c:strRef>
                  <c:f>Daten_Diagramme!$E$24</c:f>
                  <c:strCache>
                    <c:ptCount val="1"/>
                    <c:pt idx="0">
                      <c:v>12.1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{F1DACE9C-FD37-4AFE-93A4-0EB2BEEC6E80}</c15:txfldGUID>
                      <c15:f>Daten_Diagramme!$E$24</c15:f>
                      <c15:dlblFieldTableCache>
                        <c:ptCount val="1"/>
                        <c:pt idx="0">
                          <c:v>12.1</c:v>
                        </c:pt>
                      </c15:dlblFieldTableCache>
                    </c15:dlblFTEntry>
                  </c15:dlblFieldTable>
                  <c15:showDataLabelsRange val="0"/>
                </c:ext>
                <c:ext xmlns:c16="http://schemas.microsoft.com/office/drawing/2014/chart" uri="{C3380CC4-5D6E-409C-BE32-E72D297353CC}">
                  <c16:uniqueId val="{0000000A-5FEC-4887-A15E-0801A036D9F6}"/>
                </c:ext>
              </c:extLst>
            </c:dLbl>
            <c:dLbl>
              <c:idx val="11"/>
              <c:tx>
                <c:strRef>
                  <c:f>Daten_Diagramme!$E$25</c:f>
                  <c:strCache>
                    <c:ptCount val="1"/>
                    <c:pt idx="0">
                      <c:v>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{6FB56325-1130-488E-AC7A-AE0D6BEB3244}</c15:txfldGUID>
                      <c15:f>Daten_Diagramme!$E$25</c15:f>
                      <c15:dlblFieldTableCache>
                        <c:ptCount val="1"/>
                        <c:pt idx="0">
                          <c:v>7.0</c:v>
                        </c:pt>
                      </c15:dlblFieldTableCache>
                    </c15:dlblFTEntry>
                  </c15:dlblFieldTable>
                  <c15:showDataLabelsRange val="0"/>
                </c:ext>
                <c:ext xmlns:c16="http://schemas.microsoft.com/office/drawing/2014/chart" uri="{C3380CC4-5D6E-409C-BE32-E72D297353CC}">
                  <c16:uniqueId val="{0000000B-5FEC-4887-A15E-0801A036D9F6}"/>
                </c:ext>
              </c:extLst>
            </c:dLbl>
            <c:dLbl>
              <c:idx val="12"/>
              <c:tx>
                <c:strRef>
                  <c:f>Daten_Diagramme!$E$26</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{A62D3098-573D-4EC1-A8F8-6932A32E2241}</c15:txfldGUID>
                      <c15:f>Daten_Diagramme!$E$26</c15:f>
                      <c15:dlblFieldTableCache>
                        <c:ptCount val="1"/>
                        <c:pt idx="0">
                          <c:v>-6.6</c:v>
                        </c:pt>
                      </c15:dlblFieldTableCache>
                    </c15:dlblFTEntry>
                  </c15:dlblFieldTable>
                  <c15:showDataLabelsRange val="0"/>
                </c:ext>
                <c:ext xmlns:c16="http://schemas.microsoft.com/office/drawing/2014/chart" uri="{C3380CC4-5D6E-409C-BE32-E72D297353CC}">
                  <c16:uniqueId val="{0000000C-5FEC-4887-A15E-0801A036D9F6}"/>
                </c:ext>
              </c:extLst>
            </c:dLbl>
            <c:dLbl>
              <c:idx val="13"/>
              <c:tx>
                <c:strRef>
                  <c:f>Daten_Diagramme!$E$27</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{DA566A59-C5E8-4895-A583-74A6FD3EE058}</c15:txfldGUID>
                      <c15:f>Daten_Diagramme!$E$27</c15:f>
                      <c15:dlblFieldTableCache>
                        <c:ptCount val="1"/>
                        <c:pt idx="0">
                          <c:v>-1.7</c:v>
                        </c:pt>
                      </c15:dlblFieldTableCache>
                    </c15:dlblFTEntry>
                  </c15:dlblFieldTable>
                  <c15:showDataLabelsRange val="0"/>
                </c:ext>
                <c:ext xmlns:c16="http://schemas.microsoft.com/office/drawing/2014/chart" uri="{C3380CC4-5D6E-409C-BE32-E72D297353CC}">
                  <c16:uniqueId val="{0000000D-5FEC-4887-A15E-0801A036D9F6}"/>
                </c:ext>
              </c:extLst>
            </c:dLbl>
            <c:dLbl>
              <c:idx val="14"/>
              <c:tx>
                <c:strRef>
                  <c:f>Daten_Diagramme!$E$28</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{91574BE4-D853-437A-A36A-5F015BB1380E}</c15:txfldGUID>
                      <c15:f>Daten_Diagramme!$E$28</c15:f>
                      <c15:dlblFieldTableCache>
                        <c:ptCount val="1"/>
                        <c:pt idx="0">
                          <c:v>2.2</c:v>
                        </c:pt>
                      </c15:dlblFieldTableCache>
                    </c15:dlblFTEntry>
                  </c15:dlblFieldTable>
                  <c15:showDataLabelsRange val="0"/>
                </c:ext>
                <c:ext xmlns:c16="http://schemas.microsoft.com/office/drawing/2014/chart" uri="{C3380CC4-5D6E-409C-BE32-E72D297353CC}">
                  <c16:uniqueId val="{0000000E-5FEC-4887-A15E-0801A036D9F6}"/>
                </c:ext>
              </c:extLst>
            </c:dLbl>
            <c:dLbl>
              <c:idx val="15"/>
              <c:tx>
                <c:strRef>
                  <c:f>Daten_Diagramme!$E$29</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{A6EF0E06-E8F1-42BA-B332-8DA00D68FD0E}</c15:txfldGUID>
                      <c15:f>Daten_Diagramme!$E$29</c15:f>
                      <c15:dlblFieldTableCache>
                        <c:ptCount val="1"/>
                        <c:pt idx="0">
                          <c:v>1.5</c:v>
                        </c:pt>
                      </c15:dlblFieldTableCache>
                    </c15:dlblFTEntry>
                  </c15:dlblFieldTable>
                  <c15:showDataLabelsRange val="0"/>
                </c:ext>
                <c:ext xmlns:c16="http://schemas.microsoft.com/office/drawing/2014/chart" uri="{C3380CC4-5D6E-409C-BE32-E72D297353CC}">
                  <c16:uniqueId val="{0000000F-5FEC-4887-A15E-0801A036D9F6}"/>
                </c:ext>
              </c:extLst>
            </c:dLbl>
            <c:dLbl>
              <c:idx val="16"/>
              <c:tx>
                <c:strRef>
                  <c:f>Daten_Diagramme!$E$30</c:f>
                  <c:strCache>
                    <c:ptCount val="1"/>
                    <c:pt idx="0">
                      <c:v>38.1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{7A857238-2FB5-4CC1-8A58-BB93A3951E73}</c15:txfldGUID>
                      <c15:f>Daten_Diagramme!$E$30</c15:f>
                      <c15:dlblFieldTableCache>
                        <c:ptCount val="1"/>
                        <c:pt idx="0">
                          <c:v>38.1</c:v>
                        </c:pt>
                      </c15:dlblFieldTableCache>
                    </c15:dlblFTEntry>
                  </c15:dlblFieldTable>
                  <c15:showDataLabelsRange val="0"/>
                </c:ext>
                <c:ext xmlns:c16="http://schemas.microsoft.com/office/drawing/2014/chart" uri="{C3380CC4-5D6E-409C-BE32-E72D297353CC}">
                  <c16:uniqueId val="{00000010-5FEC-4887-A15E-0801A036D9F6}"/>
                </c:ext>
              </c:extLst>
            </c:dLbl>
            <c:dLbl>
              <c:idx val="17"/>
              <c:tx>
                <c:strRef>
                  <c:f>Daten_Diagramme!$E$31</c:f>
                  <c:strCache>
                    <c:ptCount val="1"/>
                    <c:pt idx="0">
                      <c:v>-16.6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{88A739D7-3A20-4AE4-B8FC-FA57A152E4B5}</c15:txfldGUID>
                      <c15:f>Daten_Diagramme!$E$31</c15:f>
                      <c15:dlblFieldTableCache>
                        <c:ptCount val="1"/>
                        <c:pt idx="0">
                          <c:v>-16.6</c:v>
                        </c:pt>
                      </c15:dlblFieldTableCache>
                    </c15:dlblFTEntry>
                  </c15:dlblFieldTable>
                  <c15:showDataLabelsRange val="0"/>
                </c:ext>
                <c:ext xmlns:c16="http://schemas.microsoft.com/office/drawing/2014/chart" uri="{C3380CC4-5D6E-409C-BE32-E72D297353CC}">
                  <c16:uniqueId val="{00000011-5FEC-4887-A15E-0801A036D9F6}"/>
                </c:ext>
              </c:extLst>
            </c:dLbl>
            <c:dLbl>
              <c:idx val="18"/>
              <c:tx>
                <c:strRef>
                  <c:f>Daten_Diagramme!$E$32</c:f>
                  <c:strCache>
                    <c:ptCount val="1"/>
                    <c:pt idx="0">
                      <c:v>11.8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{DE67299B-7DE8-427A-8F97-C5F620F2D039}</c15:txfldGUID>
                      <c15:f>Daten_Diagramme!$E$32</c15:f>
                      <c15:dlblFieldTableCache>
                        <c:ptCount val="1"/>
                        <c:pt idx="0">
                          <c:v>11.8</c:v>
                        </c:pt>
                      </c15:dlblFieldTableCache>
                    </c15:dlblFTEntry>
                  </c15:dlblFieldTable>
                  <c15:showDataLabelsRange val="0"/>
                </c:ext>
                <c:ext xmlns:c16="http://schemas.microsoft.com/office/drawing/2014/chart" uri="{C3380CC4-5D6E-409C-BE32-E72D297353CC}">
                  <c16:uniqueId val="{00000012-5FEC-4887-A15E-0801A036D9F6}"/>
                </c:ext>
              </c:extLst>
            </c:dLbl>
            <c:dLbl>
              <c:idx val="19"/>
              <c:tx>
                <c:strRef>
                  <c:f>Daten_Diagramme!$E$33</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{87794A76-5FEC-499B-819C-77BA93B29C33}</c15:txfldGUID>
                      <c15:f>Daten_Diagramme!$E$33</c15:f>
                      <c15:dlblFieldTableCache>
                        <c:ptCount val="1"/>
                        <c:pt idx="0">
                          <c:v>3.1</c:v>
                        </c:pt>
                      </c15:dlblFieldTableCache>
                    </c15:dlblFTEntry>
                  </c15:dlblFieldTable>
                  <c15:showDataLabelsRange val="0"/>
                </c:ext>
                <c:ext xmlns:c16="http://schemas.microsoft.com/office/drawing/2014/chart" uri="{C3380CC4-5D6E-409C-BE32-E72D297353CC}">
                  <c16:uniqueId val="{00000013-5FEC-4887-A15E-0801A036D9F6}"/>
                </c:ext>
              </c:extLst>
            </c:dLbl>
            <c:dLbl>
              <c:idx val="20"/>
              <c:tx>
                <c:strRef>
                  <c:f>Daten_Diagramme!$E$34</c:f>
                  <c:strCache>
                    <c:ptCount val="1"/>
                    <c:pt idx="0">
                      <c:v>19.9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{4327304E-A7D6-4FC5-B31D-EC0E8DBB0DD4}</c15:txfldGUID>
                      <c15:f>Daten_Diagramme!$E$34</c15:f>
                      <c15:dlblFieldTableCache>
                        <c:ptCount val="1"/>
                        <c:pt idx="0">
                          <c:v>19.9</c:v>
                        </c:pt>
                      </c15:dlblFieldTableCache>
                    </c15:dlblFTEntry>
                  </c15:dlblFieldTable>
                  <c15:showDataLabelsRange val="0"/>
                </c:ext>
                <c:ext xmlns:c16="http://schemas.microsoft.com/office/drawing/2014/chart" uri="{C3380CC4-5D6E-409C-BE32-E72D297353CC}">
                  <c16:uniqueId val="{00000014-5FEC-4887-A15E-0801A036D9F6}"/>
                </c:ext>
              </c:extLst>
            </c:dLbl>
            <c:dLbl>
              <c:idx val="21"/>
              <c:tx>
                <c:strRef>
                  <c:f>Daten_Diagramme!$E$35</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{93B20B4C-FD56-401A-8BE2-6F2AF7F44830}</c15:txfldGUID>
                      <c15:f>Daten_Diagramme!$E$35</c15:f>
                      <c15:dlblFieldTableCache>
                        <c:ptCount val="1"/>
                        <c:pt idx="0">
                          <c:v>-2.8</c:v>
                        </c:pt>
                      </c15:dlblFieldTableCache>
                    </c15:dlblFTEntry>
                  </c15:dlblFieldTable>
                  <c15:showDataLabelsRange val="0"/>
                </c:ext>
                <c:ext xmlns:c16="http://schemas.microsoft.com/office/drawing/2014/chart" uri="{C3380CC4-5D6E-409C-BE32-E72D297353CC}">
                  <c16:uniqueId val="{00000015-5FEC-4887-A15E-0801A036D9F6}"/>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{0DCD1943-F693-4769-B17E-53090DB19B69}</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5FEC-4887-A15E-0801A036D9F6}"/>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{BE297A20-1E08-415B-86BB-0E63137D3A7A}</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5FEC-4887-A15E-0801A036D9F6}"/>
                </c:ext>
              </c:extLst>
            </c:dLbl>
            <c:dLbl>
              <c:idx val="24"/>
              <c:tx>
                <c:strRef>
                  <c:f>Daten_Diagramme!$E$38</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{8EF45FE3-FCDC-4E53-8D4B-507AA1D68C7A}</c15:txfldGUID>
                      <c15:f>Daten_Diagramme!$E$38</c15:f>
                      <c15:dlblFieldTableCache>
                        <c:ptCount val="1"/>
                        <c:pt idx="0">
                          <c:v>2.9</c:v>
                        </c:pt>
                      </c15:dlblFieldTableCache>
                    </c15:dlblFTEntry>
                  </c15:dlblFieldTable>
                  <c15:showDataLabelsRange val="0"/>
                </c:ext>
                <c:ext xmlns:c16="http://schemas.microsoft.com/office/drawing/2014/chart" uri="{C3380CC4-5D6E-409C-BE32-E72D297353CC}">
                  <c16:uniqueId val="{00000018-5FEC-4887-A15E-0801A036D9F6}"/>
                </c:ext>
              </c:extLst>
            </c:dLbl>
            <c:dLbl>
              <c:idx val="25"/>
              <c:tx>
                <c:strRef>
                  <c:f>Daten_Diagramme!$E$39</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{53C64EE2-F08D-42B0-A088-98B2C3DDFFA8}</c15:txfldGUID>
                      <c15:f>Daten_Diagramme!$E$39</c15:f>
                      <c15:dlblFieldTableCache>
                        <c:ptCount val="1"/>
                        <c:pt idx="0">
                          <c:v>2.0</c:v>
                        </c:pt>
                      </c15:dlblFieldTableCache>
                    </c15:dlblFTEntry>
                  </c15:dlblFieldTable>
                  <c15:showDataLabelsRange val="0"/>
                </c:ext>
                <c:ext xmlns:c16="http://schemas.microsoft.com/office/drawing/2014/chart" uri="{C3380CC4-5D6E-409C-BE32-E72D297353CC}">
                  <c16:uniqueId val="{00000019-5FEC-4887-A15E-0801A036D9F6}"/>
                </c:ext>
              </c:extLst>
            </c:dLbl>
            <c:dLbl>
              <c:idx val="26"/>
              <c:tx>
                <c:strRef>
                  <c:f>Daten_Diagramme!$E$40</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{C071254E-3BDD-4C06-B83F-5FEEBE9856C3}</c15:txfldGUID>
                      <c15:f>Daten_Diagramme!$E$40</c15:f>
                      <c15:dlblFieldTableCache>
                        <c:ptCount val="1"/>
                        <c:pt idx="0">
                          <c:v>1.5</c:v>
                        </c:pt>
                      </c15:dlblFieldTableCache>
                    </c15:dlblFTEntry>
                  </c15:dlblFieldTable>
                  <c15:showDataLabelsRange val="0"/>
                </c:ext>
                <c:ext xmlns:c16="http://schemas.microsoft.com/office/drawing/2014/chart" uri="{C3380CC4-5D6E-409C-BE32-E72D297353CC}">
                  <c16:uniqueId val="{0000001A-5FEC-4887-A15E-0801A036D9F6}"/>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{3B62C963-3CE3-4EFA-B6F4-A947C29F5916}</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5FEC-4887-A15E-0801A036D9F6}"/>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{8CDEDB34-FADC-4780-BBF5-D58A0B97D393}</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5FEC-4887-A15E-0801A036D9F6}"/>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{125FB169-E374-401B-A9F6-DF49BC39541A}</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5FEC-4887-A15E-0801A036D9F6}"/>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{4E1EDDD7-F838-412B-9D7A-36D055C45201}</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5FEC-4887-A15E-0801A036D9F6}"/>
                </c:ext>
              </c:extLst>
            </c:dLbl>
            <c:dLbl>
              <c:idx val="31"/>
              <c:tx>
                <c:strRef>
                  <c:f>Daten_Diagramme!$E$46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{AF9A66AE-7DCA-4266-A604-1922D5993AD7}</c15:txfldGUID>
                      <c15:f>Daten_Diagramme!$E$46</c15:f>
                      <c15:dlblFieldTableCache>
                        <c:ptCount val="1"/>
                        <c:pt idx="0">
                          <c:v>1.5</c:v>
                        </c:pt>
                      </c15:dlblFieldTableCache>
                    </c15:dlblFTEntry>
                  </c15:dlblFieldTable>
                  <c15:showDataLabelsRange val="0"/>
                </c:ext>
                <c:ext xmlns:c16="http://schemas.microsoft.com/office/drawing/2014/chart" uri="{C3380CC4-5D6E-409C-BE32-E72D297353CC}">
                  <c16:uniqueId val="{0000001F-5FEC-4887-A15E-0801A036D9F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1.6462346760070052</c:v>
                </c:pt>
                <c:pt idx="1">
                  <c:v>2.9090909090909092</c:v>
                </c:pt>
                <c:pt idx="2">
                  <c:v>49.514563106796118</c:v>
                </c:pt>
                <c:pt idx="3">
                  <c:v>2.1074099252209382</c:v>
                </c:pt>
                <c:pt idx="4">
                  <c:v>7.6071922544951587</c:v>
                </c:pt>
                <c:pt idx="5">
                  <c:v>-2.6755852842809364</c:v>
                </c:pt>
                <c:pt idx="6">
                  <c:v>-5.333333333333333</c:v>
                </c:pt>
                <c:pt idx="7">
                  <c:v>-2.2279348757497859</c:v>
                </c:pt>
                <c:pt idx="8">
                  <c:v>-1.9758507135016465</c:v>
                </c:pt>
                <c:pt idx="9">
                  <c:v>-2.2831050228310503</c:v>
                </c:pt>
                <c:pt idx="10">
                  <c:v>12.145748987854251</c:v>
                </c:pt>
                <c:pt idx="11">
                  <c:v>7.042253521126761</c:v>
                </c:pt>
                <c:pt idx="12">
                  <c:v>-6.6298342541436464</c:v>
                </c:pt>
                <c:pt idx="13">
                  <c:v>-1.6550522648083623</c:v>
                </c:pt>
                <c:pt idx="14">
                  <c:v>2.187784867821331</c:v>
                </c:pt>
                <c:pt idx="15">
                  <c:v>1.486988847583643</c:v>
                </c:pt>
                <c:pt idx="16">
                  <c:v>38.095238095238095</c:v>
                </c:pt>
                <c:pt idx="17">
                  <c:v>-16.577540106951872</c:v>
                </c:pt>
                <c:pt idx="18">
                  <c:v>11.764705882352942</c:v>
                </c:pt>
                <c:pt idx="19">
                  <c:v>3.125</c:v>
                </c:pt>
                <c:pt idx="20">
                  <c:v>19.943820224719101</c:v>
                </c:pt>
                <c:pt idx="21">
                  <c:v>-2.8465346534653464</c:v>
                </c:pt>
                <c:pt idx="22">
                  <c:v>0</c:v>
                </c:pt>
                <c:pt idx="24">
                  <c:v>2.9090909090909092</c:v>
                </c:pt>
                <c:pt idx="25">
                  <c:v>2.0430499817584824</c:v>
                </c:pt>
                <c:pt idx="26">
                  <c:v>1.4839766933721776</c:v>
                </c:pt>
              </c:numCache>
            </c:numRef>
          </c:val>
          <c:extLst>
            <c:ext xmlns:c16="http://schemas.microsoft.com/office/drawing/2014/chart" uri="{C3380CC4-5D6E-409C-BE32-E72D297353CC}">
              <c16:uniqueId val="{00000020-5FEC-4887-A15E-0801A036D9F6}"/>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{F978F40C-6458-48F8-B5E4-50B0FDAAC0A5}</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5FEC-4887-A15E-0801A036D9F6}"/>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{B4B324D9-67DE-4185-B6F1-A5E19AAC8036}</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5FEC-4887-A15E-0801A036D9F6}"/>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{DA192CC6-49F8-4BB8-839C-AA33BB4C75BC}</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5FEC-4887-A15E-0801A036D9F6}"/>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{163D62DC-B8A9-4DBC-943D-A88A84C79BFD}</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5FEC-4887-A15E-0801A036D9F6}"/>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{B09A7A2B-7C1E-483A-9208-B7FB8C389923}</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5FEC-4887-A15E-0801A036D9F6}"/>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{923238D3-7BC5-4C18-8BDB-DE95C3074F6B}</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5FEC-4887-A15E-0801A036D9F6}"/>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{FB2F1C74-AAF1-4E30-AA13-A92138BDAB9B}</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5FEC-4887-A15E-0801A036D9F6}"/>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{9894D915-3CBE-4A33-8823-847E95DE0BCA}</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5FEC-4887-A15E-0801A036D9F6}"/>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{C154439C-2CD6-46FF-ABE7-3038BBC1B798}</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5FEC-4887-A15E-0801A036D9F6}"/>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{D887A0A3-B544-4FDF-B634-195AC68D7E50}</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5FEC-4887-A15E-0801A036D9F6}"/>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{32F26137-144A-44E7-BA4A-80B2C65BF4D4}</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5FEC-4887-A15E-0801A036D9F6}"/>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{B38AD480-B295-4C18-A7ED-9D55F421A3C4}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5FEC-4887-A15E-0801A036D9F6}"/>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{5286CC36-4B68-411B-88F8-EF9AD0A83813}</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5FEC-4887-A15E-0801A036D9F6}"/>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{4DEE4035-BAA5-4935-B714-FC6CB5D8EA02}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5FEC-4887-A15E-0801A036D9F6}"/>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{C90F05C6-2A39-4ED9-8B29-358AD0698C52}</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5FEC-4887-A15E-0801A036D9F6}"/>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{09A9D078-5FAB-4C63-A885-160F6A5F88C2}</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5FEC-4887-A15E-0801A036D9F6}"/>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{F03B6E81-AC07-45F9-BA4D-F6BE63484366}</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5FEC-4887-A15E-0801A036D9F6}"/>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{06FC693F-C25A-4C60-8C2C-F3594FA6C41F}</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5FEC-4887-A15E-0801A036D9F6}"/>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{140721E2-03B4-4BC4-A1C6-B980EB4380A2}</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5FEC-4887-A15E-0801A036D9F6}"/>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{8A0EA8F4-83A9-4B46-A174-77EEDF6FF828}</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5FEC-4887-A15E-0801A036D9F6}"/>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{1E369FDD-0EDF-41CC-A97F-542D7A346C96}</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5FEC-4887-A15E-0801A036D9F6}"/>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{7F8277DA-011F-4873-986F-E8C04C114D29}</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5FEC-4887-A15E-0801A036D9F6}"/>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{6E791874-886A-4BC7-909E-A2B47255FE9D}</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5FEC-4887-A15E-0801A036D9F6}"/>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{57D40436-637D-4BCF-B244-BEC5726F274A}</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5FEC-4887-A15E-0801A036D9F6}"/>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{B4DDF98B-2F77-4162-8873-0AD30B6947C8}</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5FEC-4887-A15E-0801A036D9F6}"/>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{9A011F9F-633B-4323-927E-2AB73069F4D4}</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5FEC-4887-A15E-0801A036D9F6}"/>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{030825AB-9239-449D-B275-17B2F5378B91}</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5FEC-4887-A15E-0801A036D9F6}"/>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{198A2E73-30A9-4FA7-80C2-3D558D8739A3}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5FEC-4887-A15E-0801A036D9F6}"/>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{3C6C8942-C314-4C73-A550-3865AD053653}</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5FEC-4887-A15E-0801A036D9F6}"/>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{F12B7820-DE2E-4B6C-B1A8-CD51BCF05C89}</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5FEC-4887-A15E-0801A036D9F6}"/>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{EC074203-975F-4874-9C3C-773A26DB2EF0}</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5FEC-4887-A15E-0801A036D9F6}"/>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{69AC763F-4D37-472E-9C28-9967CC6ED615}</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5FEC-4887-A15E-0801A036D9F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5FEC-4887-A15E-0801A036D9F6}"/>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5FEC-4887-A15E-0801A036D9F6}"/>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1B-4BF3-B9B5-1E98357B472B}"/>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1B-4BF3-B9B5-1E98357B472B}"/>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1B-4BF3-B9B5-1E98357B472B}"/>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1B-4BF3-B9B5-1E98357B472B}"/>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1B-4BF3-B9B5-1E98357B472B}"/>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1B-4BF3-B9B5-1E98357B472B}"/>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1B-4BF3-B9B5-1E98357B472B}"/>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1B-4BF3-B9B5-1E98357B472B}"/>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1B-4BF3-B9B5-1E98357B472B}"/>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1B-4BF3-B9B5-1E98357B472B}"/>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1B-4BF3-B9B5-1E98357B472B}"/>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1B-4BF3-B9B5-1E98357B472B}"/>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1B-4BF3-B9B5-1E98357B472B}"/>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1B-4BF3-B9B5-1E98357B472B}"/>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1B-4BF3-B9B5-1E98357B472B}"/>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1B-4BF3-B9B5-1E98357B472B}"/>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1B-4BF3-B9B5-1E98357B472B}"/>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E1B-4BF3-B9B5-1E98357B472B}"/>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E1B-4BF3-B9B5-1E98357B472B}"/>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E1B-4BF3-B9B5-1E98357B472B}"/>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E1B-4BF3-B9B5-1E98357B472B}"/>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E1B-4BF3-B9B5-1E98357B472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6E1B-4BF3-B9B5-1E98357B472B}"/>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E1B-4BF3-B9B5-1E98357B472B}"/>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E1B-4BF3-B9B5-1E98357B472B}"/>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E1B-4BF3-B9B5-1E98357B472B}"/>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E1B-4BF3-B9B5-1E98357B472B}"/>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E1B-4BF3-B9B5-1E98357B472B}"/>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E1B-4BF3-B9B5-1E98357B472B}"/>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E1B-4BF3-B9B5-1E98357B472B}"/>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E1B-4BF3-B9B5-1E98357B472B}"/>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E1B-4BF3-B9B5-1E98357B472B}"/>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E1B-4BF3-B9B5-1E98357B472B}"/>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E1B-4BF3-B9B5-1E98357B472B}"/>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E1B-4BF3-B9B5-1E98357B472B}"/>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E1B-4BF3-B9B5-1E98357B472B}"/>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E1B-4BF3-B9B5-1E98357B472B}"/>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E1B-4BF3-B9B5-1E98357B472B}"/>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E1B-4BF3-B9B5-1E98357B472B}"/>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E1B-4BF3-B9B5-1E98357B472B}"/>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E1B-4BF3-B9B5-1E98357B472B}"/>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E1B-4BF3-B9B5-1E98357B472B}"/>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E1B-4BF3-B9B5-1E98357B472B}"/>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E1B-4BF3-B9B5-1E98357B472B}"/>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E1B-4BF3-B9B5-1E98357B472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6E1B-4BF3-B9B5-1E98357B472B}"/>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E1B-4BF3-B9B5-1E98357B472B}"/>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E1B-4BF3-B9B5-1E98357B472B}"/>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E1B-4BF3-B9B5-1E98357B472B}"/>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E1B-4BF3-B9B5-1E98357B472B}"/>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E1B-4BF3-B9B5-1E98357B472B}"/>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E1B-4BF3-B9B5-1E98357B472B}"/>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E1B-4BF3-B9B5-1E98357B472B}"/>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E1B-4BF3-B9B5-1E98357B472B}"/>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E1B-4BF3-B9B5-1E98357B472B}"/>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E1B-4BF3-B9B5-1E98357B472B}"/>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E1B-4BF3-B9B5-1E98357B472B}"/>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E1B-4BF3-B9B5-1E98357B472B}"/>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E1B-4BF3-B9B5-1E98357B472B}"/>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E1B-4BF3-B9B5-1E98357B472B}"/>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E1B-4BF3-B9B5-1E98357B472B}"/>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E1B-4BF3-B9B5-1E98357B472B}"/>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E1B-4BF3-B9B5-1E98357B472B}"/>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E1B-4BF3-B9B5-1E98357B472B}"/>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E1B-4BF3-B9B5-1E98357B472B}"/>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E1B-4BF3-B9B5-1E98357B472B}"/>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E1B-4BF3-B9B5-1E98357B472B}"/>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E1B-4BF3-B9B5-1E98357B472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6E1B-4BF3-B9B5-1E98357B472B}"/>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B1-46D6-B0AB-D1B8334278B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B1-46D6-B0AB-D1B8334278B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B1-46D6-B0AB-D1B8334278B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B1-46D6-B0AB-D1B8334278B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B1-46D6-B0AB-D1B8334278B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B1-46D6-B0AB-D1B8334278B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B1-46D6-B0AB-D1B8334278B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B1-46D6-B0AB-D1B8334278B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B1-46D6-B0AB-D1B8334278B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B1-46D6-B0AB-D1B8334278B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B1-46D6-B0AB-D1B8334278B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B1-46D6-B0AB-D1B8334278B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B1-46D6-B0AB-D1B8334278B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DB1-46D6-B0AB-D1B8334278B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DB1-46D6-B0AB-D1B8334278B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DB1-46D6-B0AB-D1B8334278B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DB1-46D6-B0AB-D1B8334278B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DB1-46D6-B0AB-D1B8334278B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DB1-46D6-B0AB-D1B8334278B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DB1-46D6-B0AB-D1B8334278B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DB1-46D6-B0AB-D1B8334278B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DB1-46D6-B0AB-D1B8334278B5}"/>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DB1-46D6-B0AB-D1B8334278B5}"/>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DB1-46D6-B0AB-D1B8334278B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DB1-46D6-B0AB-D1B8334278B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DB1-46D6-B0AB-D1B8334278B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DB1-46D6-B0AB-D1B8334278B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DB1-46D6-B0AB-D1B8334278B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DB1-46D6-B0AB-D1B8334278B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DB1-46D6-B0AB-D1B8334278B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DB1-46D6-B0AB-D1B8334278B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DB1-46D6-B0AB-D1B8334278B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DB1-46D6-B0AB-D1B8334278B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DB1-46D6-B0AB-D1B8334278B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DB1-46D6-B0AB-D1B8334278B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DB1-46D6-B0AB-D1B8334278B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DB1-46D6-B0AB-D1B8334278B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DB1-46D6-B0AB-D1B8334278B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DB1-46D6-B0AB-D1B8334278B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DB1-46D6-B0AB-D1B8334278B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DB1-46D6-B0AB-D1B8334278B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DB1-46D6-B0AB-D1B8334278B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DB1-46D6-B0AB-D1B8334278B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DB1-46D6-B0AB-D1B8334278B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DB1-46D6-B0AB-D1B8334278B5}"/>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DB1-46D6-B0AB-D1B8334278B5}"/>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DB1-46D6-B0AB-D1B8334278B5}"/>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DB1-46D6-B0AB-D1B8334278B5}"/>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DB1-46D6-B0AB-D1B8334278B5}"/>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DB1-46D6-B0AB-D1B8334278B5}"/>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DB1-46D6-B0AB-D1B8334278B5}"/>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DB1-46D6-B0AB-D1B8334278B5}"/>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DB1-46D6-B0AB-D1B8334278B5}"/>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DB1-46D6-B0AB-D1B8334278B5}"/>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DB1-46D6-B0AB-D1B8334278B5}"/>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DB1-46D6-B0AB-D1B8334278B5}"/>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DB1-46D6-B0AB-D1B8334278B5}"/>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DB1-46D6-B0AB-D1B8334278B5}"/>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DB1-46D6-B0AB-D1B8334278B5}"/>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DB1-46D6-B0AB-D1B8334278B5}"/>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DB1-46D6-B0AB-D1B8334278B5}"/>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DB1-46D6-B0AB-D1B8334278B5}"/>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DB1-46D6-B0AB-D1B8334278B5}"/>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DB1-46D6-B0AB-D1B8334278B5}"/>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DB1-46D6-B0AB-D1B8334278B5}"/>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DB1-46D6-B0AB-D1B8334278B5}"/>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DB1-46D6-B0AB-D1B8334278B5}"/>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DB1-46D6-B0AB-D1B8334278B5}"/>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DB1-46D6-B0AB-D1B8334278B5}"/>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101.33217570610739</c:v>
                </c:pt>
                <c:pt idx="2">
                  <c:v>101.70388257318828</c:v>
                </c:pt>
                <c:pt idx="3">
                  <c:v>102.80815041918767</c:v>
                </c:pt>
                <c:pt idx="4">
                  <c:v>101.47326152426947</c:v>
                </c:pt>
                <c:pt idx="5">
                  <c:v>101.95349594378274</c:v>
                </c:pt>
                <c:pt idx="6">
                  <c:v>102.42287760805276</c:v>
                </c:pt>
                <c:pt idx="7">
                  <c:v>104.34381528610577</c:v>
                </c:pt>
                <c:pt idx="8">
                  <c:v>103.11474075480913</c:v>
                </c:pt>
                <c:pt idx="9">
                  <c:v>103.81474346799793</c:v>
                </c:pt>
                <c:pt idx="10">
                  <c:v>104.56900995740293</c:v>
                </c:pt>
                <c:pt idx="11">
                  <c:v>105.79808448869956</c:v>
                </c:pt>
                <c:pt idx="12">
                  <c:v>104.33296253086253</c:v>
                </c:pt>
                <c:pt idx="13">
                  <c:v>105.98258132783459</c:v>
                </c:pt>
                <c:pt idx="14">
                  <c:v>105.99886046069946</c:v>
                </c:pt>
                <c:pt idx="15">
                  <c:v>107.7814255094012</c:v>
                </c:pt>
                <c:pt idx="16">
                  <c:v>106.04769785929402</c:v>
                </c:pt>
                <c:pt idx="17">
                  <c:v>106.28917166345606</c:v>
                </c:pt>
                <c:pt idx="18">
                  <c:v>106.32715630680738</c:v>
                </c:pt>
                <c:pt idx="19">
                  <c:v>108.32406327156308</c:v>
                </c:pt>
                <c:pt idx="20">
                  <c:v>106.9946007542665</c:v>
                </c:pt>
                <c:pt idx="21">
                  <c:v>106.83452261442874</c:v>
                </c:pt>
                <c:pt idx="22">
                  <c:v>107.4042922646987</c:v>
                </c:pt>
                <c:pt idx="23">
                  <c:v>108.49228097783326</c:v>
                </c:pt>
                <c:pt idx="24">
                  <c:v>106.93219741161788</c:v>
                </c:pt>
              </c:numCache>
            </c:numRef>
          </c:val>
          <c:smooth val="0"/>
          <c:extLst>
            <c:ext xmlns:c16="http://schemas.microsoft.com/office/drawing/2014/chart" uri="{C3380CC4-5D6E-409C-BE32-E72D297353CC}">
              <c16:uniqueId val="{00000000-345B-417E-925E-06FA0C3FD2B4}"/>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97.122916963395525</c:v>
                </c:pt>
                <c:pt idx="2">
                  <c:v>96.724113374163224</c:v>
                </c:pt>
                <c:pt idx="3">
                  <c:v>95.51345962113659</c:v>
                </c:pt>
                <c:pt idx="4">
                  <c:v>93.647628542942599</c:v>
                </c:pt>
                <c:pt idx="5">
                  <c:v>92.6221335992024</c:v>
                </c:pt>
                <c:pt idx="6">
                  <c:v>94.587665574704459</c:v>
                </c:pt>
                <c:pt idx="7">
                  <c:v>93.263067939040027</c:v>
                </c:pt>
                <c:pt idx="8">
                  <c:v>92.963965247115794</c:v>
                </c:pt>
                <c:pt idx="9">
                  <c:v>92.06665717134311</c:v>
                </c:pt>
                <c:pt idx="10">
                  <c:v>94.131890044153252</c:v>
                </c:pt>
                <c:pt idx="11">
                  <c:v>93.647628542942599</c:v>
                </c:pt>
                <c:pt idx="12">
                  <c:v>95.29981484119071</c:v>
                </c:pt>
                <c:pt idx="13">
                  <c:v>95.969235151687798</c:v>
                </c:pt>
                <c:pt idx="14">
                  <c:v>99.401794616151548</c:v>
                </c:pt>
                <c:pt idx="15">
                  <c:v>98.091439965816846</c:v>
                </c:pt>
                <c:pt idx="16">
                  <c:v>98.490243555049133</c:v>
                </c:pt>
                <c:pt idx="17">
                  <c:v>98.589944452357216</c:v>
                </c:pt>
                <c:pt idx="18">
                  <c:v>99.843327161373026</c:v>
                </c:pt>
                <c:pt idx="19">
                  <c:v>98.134168921806008</c:v>
                </c:pt>
                <c:pt idx="20">
                  <c:v>97.621421449935909</c:v>
                </c:pt>
                <c:pt idx="21">
                  <c:v>97.535963537957556</c:v>
                </c:pt>
                <c:pt idx="22">
                  <c:v>99.159663865546221</c:v>
                </c:pt>
                <c:pt idx="23">
                  <c:v>97.49323458196838</c:v>
                </c:pt>
                <c:pt idx="24">
                  <c:v>98.575701467027486</c:v>
                </c:pt>
              </c:numCache>
            </c:numRef>
          </c:val>
          <c:smooth val="0"/>
          <c:extLst>
            <c:ext xmlns:c16="http://schemas.microsoft.com/office/drawing/2014/chart" uri="{C3380CC4-5D6E-409C-BE32-E72D297353CC}">
              <c16:uniqueId val="{00000001-345B-417E-925E-06FA0C3FD2B4}"/>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96.433041301627028</c:v>
                </c:pt>
                <c:pt idx="2">
                  <c:v>95.979349186483105</c:v>
                </c:pt>
                <c:pt idx="3">
                  <c:v>99.515018773466835</c:v>
                </c:pt>
                <c:pt idx="4">
                  <c:v>96.964956195244056</c:v>
                </c:pt>
                <c:pt idx="5">
                  <c:v>96.46433041301627</c:v>
                </c:pt>
                <c:pt idx="6">
                  <c:v>101.06382978723406</c:v>
                </c:pt>
                <c:pt idx="7">
                  <c:v>104.78723404255319</c:v>
                </c:pt>
                <c:pt idx="8">
                  <c:v>103.06633291614517</c:v>
                </c:pt>
                <c:pt idx="9">
                  <c:v>103.70775969962453</c:v>
                </c:pt>
                <c:pt idx="10">
                  <c:v>106.44555694618272</c:v>
                </c:pt>
                <c:pt idx="11">
                  <c:v>108.94868585732165</c:v>
                </c:pt>
                <c:pt idx="12">
                  <c:v>109.87171464330412</c:v>
                </c:pt>
                <c:pt idx="13">
                  <c:v>110.63829787234043</c:v>
                </c:pt>
                <c:pt idx="14">
                  <c:v>112.8441802252816</c:v>
                </c:pt>
                <c:pt idx="15">
                  <c:v>115.50375469336672</c:v>
                </c:pt>
                <c:pt idx="16">
                  <c:v>116.84918648310388</c:v>
                </c:pt>
                <c:pt idx="17">
                  <c:v>115.22215269086358</c:v>
                </c:pt>
                <c:pt idx="18">
                  <c:v>115.98873591989987</c:v>
                </c:pt>
                <c:pt idx="19">
                  <c:v>117.50625782227783</c:v>
                </c:pt>
                <c:pt idx="20">
                  <c:v>116.09824780976221</c:v>
                </c:pt>
                <c:pt idx="21">
                  <c:v>114.14267834793492</c:v>
                </c:pt>
                <c:pt idx="22">
                  <c:v>117.14643304130163</c:v>
                </c:pt>
                <c:pt idx="23">
                  <c:v>119.85294117647058</c:v>
                </c:pt>
                <c:pt idx="24">
                  <c:v>118.72653316645807</c:v>
                </c:pt>
              </c:numCache>
            </c:numRef>
          </c:val>
          <c:smooth val="0"/>
          <c:extLst>
            <c:ext xmlns:c16="http://schemas.microsoft.com/office/drawing/2014/chart" uri="{C3380CC4-5D6E-409C-BE32-E72D297353CC}">
              <c16:uniqueId val="{00000002-345B-417E-925E-06FA0C3FD2B4}"/>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345B-417E-925E-06FA0C3FD2B4}"/>
                </c:ext>
              </c:extLst>
            </c:dLbl>
            <c:dLbl>
              <c:idx val="1"/>
              <c:delete val="1"/>
              <c:extLst>
                <c:ext xmlns:c15="http://schemas.microsoft.com/office/drawing/2012/chart" uri="{CE6537A1-D6FC-4f65-9D91-7224C49458BB}"/>
                <c:ext xmlns:c16="http://schemas.microsoft.com/office/drawing/2014/chart" uri="{C3380CC4-5D6E-409C-BE32-E72D297353CC}">
                  <c16:uniqueId val="{00000004-345B-417E-925E-06FA0C3FD2B4}"/>
                </c:ext>
              </c:extLst>
            </c:dLbl>
            <c:dLbl>
              <c:idx val="2"/>
              <c:delete val="1"/>
              <c:extLst>
                <c:ext xmlns:c15="http://schemas.microsoft.com/office/drawing/2012/chart" uri="{CE6537A1-D6FC-4f65-9D91-7224C49458BB}"/>
                <c:ext xmlns:c16="http://schemas.microsoft.com/office/drawing/2014/chart" uri="{C3380CC4-5D6E-409C-BE32-E72D297353CC}">
                  <c16:uniqueId val="{00000005-345B-417E-925E-06FA0C3FD2B4}"/>
                </c:ext>
              </c:extLst>
            </c:dLbl>
            <c:dLbl>
              <c:idx val="3"/>
              <c:delete val="1"/>
              <c:extLst>
                <c:ext xmlns:c15="http://schemas.microsoft.com/office/drawing/2012/chart" uri="{CE6537A1-D6FC-4f65-9D91-7224C49458BB}"/>
                <c:ext xmlns:c16="http://schemas.microsoft.com/office/drawing/2014/chart" uri="{C3380CC4-5D6E-409C-BE32-E72D297353CC}">
                  <c16:uniqueId val="{00000006-345B-417E-925E-06FA0C3FD2B4}"/>
                </c:ext>
              </c:extLst>
            </c:dLbl>
            <c:dLbl>
              <c:idx val="4"/>
              <c:delete val="1"/>
              <c:extLst>
                <c:ext xmlns:c15="http://schemas.microsoft.com/office/drawing/2012/chart" uri="{CE6537A1-D6FC-4f65-9D91-7224C49458BB}"/>
                <c:ext xmlns:c16="http://schemas.microsoft.com/office/drawing/2014/chart" uri="{C3380CC4-5D6E-409C-BE32-E72D297353CC}">
                  <c16:uniqueId val="{00000007-345B-417E-925E-06FA0C3FD2B4}"/>
                </c:ext>
              </c:extLst>
            </c:dLbl>
            <c:dLbl>
              <c:idx val="5"/>
              <c:delete val="1"/>
              <c:extLst>
                <c:ext xmlns:c15="http://schemas.microsoft.com/office/drawing/2012/chart" uri="{CE6537A1-D6FC-4f65-9D91-7224C49458BB}"/>
                <c:ext xmlns:c16="http://schemas.microsoft.com/office/drawing/2014/chart" uri="{C3380CC4-5D6E-409C-BE32-E72D297353CC}">
                  <c16:uniqueId val="{00000008-345B-417E-925E-06FA0C3FD2B4}"/>
                </c:ext>
              </c:extLst>
            </c:dLbl>
            <c:dLbl>
              <c:idx val="6"/>
              <c:delete val="1"/>
              <c:extLst>
                <c:ext xmlns:c15="http://schemas.microsoft.com/office/drawing/2012/chart" uri="{CE6537A1-D6FC-4f65-9D91-7224C49458BB}"/>
                <c:ext xmlns:c16="http://schemas.microsoft.com/office/drawing/2014/chart" uri="{C3380CC4-5D6E-409C-BE32-E72D297353CC}">
                  <c16:uniqueId val="{00000009-345B-417E-925E-06FA0C3FD2B4}"/>
                </c:ext>
              </c:extLst>
            </c:dLbl>
            <c:dLbl>
              <c:idx val="7"/>
              <c:delete val="1"/>
              <c:extLst>
                <c:ext xmlns:c15="http://schemas.microsoft.com/office/drawing/2012/chart" uri="{CE6537A1-D6FC-4f65-9D91-7224C49458BB}"/>
                <c:ext xmlns:c16="http://schemas.microsoft.com/office/drawing/2014/chart" uri="{C3380CC4-5D6E-409C-BE32-E72D297353CC}">
                  <c16:uniqueId val="{0000000A-345B-417E-925E-06FA0C3FD2B4}"/>
                </c:ext>
              </c:extLst>
            </c:dLbl>
            <c:dLbl>
              <c:idx val="8"/>
              <c:delete val="1"/>
              <c:extLst>
                <c:ext xmlns:c15="http://schemas.microsoft.com/office/drawing/2012/chart" uri="{CE6537A1-D6FC-4f65-9D91-7224C49458BB}"/>
                <c:ext xmlns:c16="http://schemas.microsoft.com/office/drawing/2014/chart" uri="{C3380CC4-5D6E-409C-BE32-E72D297353CC}">
                  <c16:uniqueId val="{0000000B-345B-417E-925E-06FA0C3FD2B4}"/>
                </c:ext>
              </c:extLst>
            </c:dLbl>
            <c:dLbl>
              <c:idx val="9"/>
              <c:delete val="1"/>
              <c:extLst>
                <c:ext xmlns:c15="http://schemas.microsoft.com/office/drawing/2012/chart" uri="{CE6537A1-D6FC-4f65-9D91-7224C49458BB}"/>
                <c:ext xmlns:c16="http://schemas.microsoft.com/office/drawing/2014/chart" uri="{C3380CC4-5D6E-409C-BE32-E72D297353CC}">
                  <c16:uniqueId val="{0000000C-345B-417E-925E-06FA0C3FD2B4}"/>
                </c:ext>
              </c:extLst>
            </c:dLbl>
            <c:dLbl>
              <c:idx val="10"/>
              <c:delete val="1"/>
              <c:extLst>
                <c:ext xmlns:c15="http://schemas.microsoft.com/office/drawing/2012/chart" uri="{CE6537A1-D6FC-4f65-9D91-7224C49458BB}"/>
                <c:ext xmlns:c16="http://schemas.microsoft.com/office/drawing/2014/chart" uri="{C3380CC4-5D6E-409C-BE32-E72D297353CC}">
                  <c16:uniqueId val="{0000000D-345B-417E-925E-06FA0C3FD2B4}"/>
                </c:ext>
              </c:extLst>
            </c:dLbl>
            <c:dLbl>
              <c:idx val="11"/>
              <c:delete val="1"/>
              <c:extLst>
                <c:ext xmlns:c15="http://schemas.microsoft.com/office/drawing/2012/chart" uri="{CE6537A1-D6FC-4f65-9D91-7224C49458BB}"/>
                <c:ext xmlns:c16="http://schemas.microsoft.com/office/drawing/2014/chart" uri="{C3380CC4-5D6E-409C-BE32-E72D297353CC}">
                  <c16:uniqueId val="{0000000E-345B-417E-925E-06FA0C3FD2B4}"/>
                </c:ext>
              </c:extLst>
            </c:dLbl>
            <c:dLbl>
              <c:idx val="12"/>
              <c:delete val="1"/>
              <c:extLst>
                <c:ext xmlns:c15="http://schemas.microsoft.com/office/drawing/2012/chart" uri="{CE6537A1-D6FC-4f65-9D91-7224C49458BB}"/>
                <c:ext xmlns:c16="http://schemas.microsoft.com/office/drawing/2014/chart" uri="{C3380CC4-5D6E-409C-BE32-E72D297353CC}">
                  <c16:uniqueId val="{0000000F-345B-417E-925E-06FA0C3FD2B4}"/>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45B-417E-925E-06FA0C3FD2B4}"/>
                </c:ext>
              </c:extLst>
            </c:dLbl>
            <c:dLbl>
              <c:idx val="14"/>
              <c:delete val="1"/>
              <c:extLst>
                <c:ext xmlns:c15="http://schemas.microsoft.com/office/drawing/2012/chart" uri="{CE6537A1-D6FC-4f65-9D91-7224C49458BB}"/>
                <c:ext xmlns:c16="http://schemas.microsoft.com/office/drawing/2014/chart" uri="{C3380CC4-5D6E-409C-BE32-E72D297353CC}">
                  <c16:uniqueId val="{00000011-345B-417E-925E-06FA0C3FD2B4}"/>
                </c:ext>
              </c:extLst>
            </c:dLbl>
            <c:dLbl>
              <c:idx val="15"/>
              <c:delete val="1"/>
              <c:extLst>
                <c:ext xmlns:c15="http://schemas.microsoft.com/office/drawing/2012/chart" uri="{CE6537A1-D6FC-4f65-9D91-7224C49458BB}"/>
                <c:ext xmlns:c16="http://schemas.microsoft.com/office/drawing/2014/chart" uri="{C3380CC4-5D6E-409C-BE32-E72D297353CC}">
                  <c16:uniqueId val="{00000012-345B-417E-925E-06FA0C3FD2B4}"/>
                </c:ext>
              </c:extLst>
            </c:dLbl>
            <c:dLbl>
              <c:idx val="16"/>
              <c:delete val="1"/>
              <c:extLst>
                <c:ext xmlns:c15="http://schemas.microsoft.com/office/drawing/2012/chart" uri="{CE6537A1-D6FC-4f65-9D91-7224C49458BB}"/>
                <c:ext xmlns:c16="http://schemas.microsoft.com/office/drawing/2014/chart" uri="{C3380CC4-5D6E-409C-BE32-E72D297353CC}">
                  <c16:uniqueId val="{00000013-345B-417E-925E-06FA0C3FD2B4}"/>
                </c:ext>
              </c:extLst>
            </c:dLbl>
            <c:dLbl>
              <c:idx val="17"/>
              <c:delete val="1"/>
              <c:extLst>
                <c:ext xmlns:c15="http://schemas.microsoft.com/office/drawing/2012/chart" uri="{CE6537A1-D6FC-4f65-9D91-7224C49458BB}"/>
                <c:ext xmlns:c16="http://schemas.microsoft.com/office/drawing/2014/chart" uri="{C3380CC4-5D6E-409C-BE32-E72D297353CC}">
                  <c16:uniqueId val="{00000014-345B-417E-925E-06FA0C3FD2B4}"/>
                </c:ext>
              </c:extLst>
            </c:dLbl>
            <c:dLbl>
              <c:idx val="18"/>
              <c:delete val="1"/>
              <c:extLst>
                <c:ext xmlns:c15="http://schemas.microsoft.com/office/drawing/2012/chart" uri="{CE6537A1-D6FC-4f65-9D91-7224C49458BB}"/>
                <c:ext xmlns:c16="http://schemas.microsoft.com/office/drawing/2014/chart" uri="{C3380CC4-5D6E-409C-BE32-E72D297353CC}">
                  <c16:uniqueId val="{00000015-345B-417E-925E-06FA0C3FD2B4}"/>
                </c:ext>
              </c:extLst>
            </c:dLbl>
            <c:dLbl>
              <c:idx val="19"/>
              <c:delete val="1"/>
              <c:extLst>
                <c:ext xmlns:c15="http://schemas.microsoft.com/office/drawing/2012/chart" uri="{CE6537A1-D6FC-4f65-9D91-7224C49458BB}"/>
                <c:ext xmlns:c16="http://schemas.microsoft.com/office/drawing/2014/chart" uri="{C3380CC4-5D6E-409C-BE32-E72D297353CC}">
                  <c16:uniqueId val="{00000016-345B-417E-925E-06FA0C3FD2B4}"/>
                </c:ext>
              </c:extLst>
            </c:dLbl>
            <c:dLbl>
              <c:idx val="20"/>
              <c:delete val="1"/>
              <c:extLst>
                <c:ext xmlns:c15="http://schemas.microsoft.com/office/drawing/2012/chart" uri="{CE6537A1-D6FC-4f65-9D91-7224C49458BB}"/>
                <c:ext xmlns:c16="http://schemas.microsoft.com/office/drawing/2014/chart" uri="{C3380CC4-5D6E-409C-BE32-E72D297353CC}">
                  <c16:uniqueId val="{00000017-345B-417E-925E-06FA0C3FD2B4}"/>
                </c:ext>
              </c:extLst>
            </c:dLbl>
            <c:dLbl>
              <c:idx val="21"/>
              <c:delete val="1"/>
              <c:extLst>
                <c:ext xmlns:c15="http://schemas.microsoft.com/office/drawing/2012/chart" uri="{CE6537A1-D6FC-4f65-9D91-7224C49458BB}"/>
                <c:ext xmlns:c16="http://schemas.microsoft.com/office/drawing/2014/chart" uri="{C3380CC4-5D6E-409C-BE32-E72D297353CC}">
                  <c16:uniqueId val="{00000018-345B-417E-925E-06FA0C3FD2B4}"/>
                </c:ext>
              </c:extLst>
            </c:dLbl>
            <c:dLbl>
              <c:idx val="22"/>
              <c:delete val="1"/>
              <c:extLst>
                <c:ext xmlns:c15="http://schemas.microsoft.com/office/drawing/2012/chart" uri="{CE6537A1-D6FC-4f65-9D91-7224C49458BB}"/>
                <c:ext xmlns:c16="http://schemas.microsoft.com/office/drawing/2014/chart" uri="{C3380CC4-5D6E-409C-BE32-E72D297353CC}">
                  <c16:uniqueId val="{00000019-345B-417E-925E-06FA0C3FD2B4}"/>
                </c:ext>
              </c:extLst>
            </c:dLbl>
            <c:dLbl>
              <c:idx val="23"/>
              <c:delete val="1"/>
              <c:extLst>
                <c:ext xmlns:c15="http://schemas.microsoft.com/office/drawing/2012/chart" uri="{CE6537A1-D6FC-4f65-9D91-7224C49458BB}"/>
                <c:ext xmlns:c16="http://schemas.microsoft.com/office/drawing/2014/chart" uri="{C3380CC4-5D6E-409C-BE32-E72D297353CC}">
                  <c16:uniqueId val="{0000001A-345B-417E-925E-06FA0C3FD2B4}"/>
                </c:ext>
              </c:extLst>
            </c:dLbl>
            <c:dLbl>
              <c:idx val="24"/>
              <c:delete val="1"/>
              <c:extLst>
                <c:ext xmlns:c15="http://schemas.microsoft.com/office/drawing/2012/chart" uri="{CE6537A1-D6FC-4f65-9D91-7224C49458BB}"/>
                <c:ext xmlns:c16="http://schemas.microsoft.com/office/drawing/2014/chart" uri="{C3380CC4-5D6E-409C-BE32-E72D297353CC}">
                  <c16:uniqueId val="{0000001B-345B-417E-925E-06FA0C3FD2B4}"/>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36857</c:v>
                </c:pt>
                <c:pt idx="1">
                  <c:v>37348</c:v>
                </c:pt>
                <c:pt idx="2">
                  <c:v>37485</c:v>
                </c:pt>
                <c:pt idx="3">
                  <c:v>37892</c:v>
                </c:pt>
                <c:pt idx="4">
                  <c:v>37400</c:v>
                </c:pt>
                <c:pt idx="5">
                  <c:v>37577</c:v>
                </c:pt>
                <c:pt idx="6">
                  <c:v>37750</c:v>
                </c:pt>
                <c:pt idx="7">
                  <c:v>38458</c:v>
                </c:pt>
                <c:pt idx="8">
                  <c:v>38005</c:v>
                </c:pt>
                <c:pt idx="9">
                  <c:v>38263</c:v>
                </c:pt>
                <c:pt idx="10">
                  <c:v>38541</c:v>
                </c:pt>
                <c:pt idx="11">
                  <c:v>38994</c:v>
                </c:pt>
                <c:pt idx="12">
                  <c:v>38454</c:v>
                </c:pt>
                <c:pt idx="13">
                  <c:v>39062</c:v>
                </c:pt>
                <c:pt idx="14">
                  <c:v>39068</c:v>
                </c:pt>
                <c:pt idx="15">
                  <c:v>39725</c:v>
                </c:pt>
                <c:pt idx="16">
                  <c:v>39086</c:v>
                </c:pt>
                <c:pt idx="17">
                  <c:v>39175</c:v>
                </c:pt>
                <c:pt idx="18">
                  <c:v>39189</c:v>
                </c:pt>
                <c:pt idx="19">
                  <c:v>39925</c:v>
                </c:pt>
                <c:pt idx="20">
                  <c:v>39435</c:v>
                </c:pt>
                <c:pt idx="21">
                  <c:v>39376</c:v>
                </c:pt>
                <c:pt idx="22">
                  <c:v>39586</c:v>
                </c:pt>
                <c:pt idx="23">
                  <c:v>39987</c:v>
                </c:pt>
                <c:pt idx="24">
                  <c:v>39412</c:v>
                </c:pt>
              </c:numCache>
            </c:numRef>
          </c:val>
          <c:smooth val="0"/>
          <c:extLst>
            <c:ext xmlns:c16="http://schemas.microsoft.com/office/drawing/2014/chart" uri="{C3380CC4-5D6E-409C-BE32-E72D297353CC}">
              <c16:uniqueId val="{0000001C-345B-417E-925E-06FA0C3FD2B4}"/>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F6A6487D-6114-4B6C-B718-F14F78319E28}"/>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68739DC1-BEA8-4E04-9B96-46B0D3C33EF1}"/>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B70FF98A-5934-4E34-BD17-D7E2437122C7}"/>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6DB9032C-2755-4E66-B388-5C70F515D176}"/>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EB765C80-C29E-4630-83A0-D03F77F16801}"/>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575E0211-C665-4490-9CD2-BC79E0B1051E}"/>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Aichach-Friedberg (09771)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76A2201F-B490-4C50-8F2A-6F964AEEDC05}"/>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44D8C054-DB87-456D-90C1-8DC78570B0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49A74EA-1398-4235-A59E-653138B28CF6}"/>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500BE7FD-89AA-40BB-AECA-89AE6865FC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7F9FB48-8099-4376-98B7-F23051BC3FF9}"/>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B784F65F-FE33-41F4-B2A3-281E0B8C44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8C6BA02-6E02-4A6A-A04C-A7024E47F967}"/>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371B1CA-C175-4489-9407-1F644863B2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D57D5B5-3325-408F-936E-0F7D2052FB6D}"/>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425F5144-5FE1-48ED-ADEE-6C41ACFBE0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E0BE24DD-A29F-428C-AF85-15FD38713DDD}"/>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B3BC44E6-157B-4FA6-91E4-844C5E541E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BEEE56D-9196-416D-8C9C-D907C8B4DC02}"/>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6E7041C-2423-49E7-A174-F21E2FC681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C1C317F-DFAA-4292-A7C5-193074E700D7}"/>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AFC3BDA-4173-446A-B7F4-FD3079A4E6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43C7390-432C-4BFB-AAAE-F2A4C0079CF1}"/>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2A7125E-D63D-4785-B53E-2751A95AD6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FFB1B78C-8491-4FAB-A84A-697F42350363}"/>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22B4CC78-0B92-40F5-9060-B39B0585D4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7D298994-A15C-4098-ADE6-CD9C74795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F83579C5-FA7B-4AC2-8F34-85751EA63AC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CE429907-F7D2-4C29-B337-3CA3E012B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D1F35493-86C3-4E23-9737-A1E880CED2ED}"/>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118CB4C9-6D48-40E8-8230-FAF42F59B1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A111F788-BE19-4428-9CF0-CD8A2F680AE3}"/>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1A4B5A38-2B4C-46C1-909D-33BB0107E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5768B9E6-BD4D-4802-ABFC-875872AC0EB7}"/>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ECEB6495-D1B2-40E7-B4C6-46586F365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1AC0897E-01CF-426B-BB0C-89B9629F4145}"/>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49AB2D5B-70C0-4C78-B7D1-F903BF48B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6065C8F6-C466-4B4D-99E4-43C92466963D}"/>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CBF8E58D-4B78-44DB-B358-93DBB9093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7DE23DAF-76C8-4B57-B493-435FB553D81F}"/>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9E531F2F-3E64-4605-A296-14293E313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CB0A5647-1227-44A4-86C4-D29E533861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61432F20-C645-4575-964E-A1D9A53945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372D7023-306F-470D-B040-F808B2D97DE7}"/>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BC66829-3AB7-474D-B3A3-599708CBD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4F6F0FC1-403D-4210-8F6F-E1E3623404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36145339-5FA6-47AD-BC09-C90C9C0928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41F3F780-5DD9-46A8-8139-3CF02D4FBA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50694B43-5B24-4826-9BBF-549EF07C5F58}"/>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2CC56218-78E8-4DA5-BB19-F24FCD087B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E1C00801-F5FF-409E-96C3-5BC387611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BD96825C-7B7B-4A20-A1C9-981CA43117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E968EABF-DEC3-4270-BCB1-7B4B06D73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0A20EC8B-C1F5-44B4-BBDF-AA0190C39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C77E5214-C7B7-4EC7-8D25-D02145237834}"/>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C205F050-C863-4360-A8E7-C271CD5C4126}"/>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49416287-0CAE-4EF4-BD55-E145C9093E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CFAD8BA4-3A10-4561-BAC6-5DBFB356F8DD}"/>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53EFA9A6-E199-42B7-B84F-6F33F0B219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D5C3CEED-D5C2-49D9-876E-83FE995C43DF}"/>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573ABBB-B4A3-4368-9A56-E27233830C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4A606F8-D99E-4F73-BC41-602B3FBAC1D6}"/>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627BD7CA-F8F3-404C-97B0-A994850A14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B5CDACD3-4936-4888-A7DC-F0A7660A0AC2}"/>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0610-5853-4002-8918-E625C01A5C5C}">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A989-3329-4A71-B35F-334AFCE96AAF}">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4" customWidth="1"/>
    <col min="2" max="2" width="24"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6" customFormat="1" ht="36.75" customHeight="1" x14ac:dyDescent="0.2">
      <c r="A1" s="33"/>
      <c r="B1" s="34"/>
      <c r="C1" s="34"/>
      <c r="D1" s="34"/>
      <c r="E1" s="34"/>
      <c r="F1" s="34"/>
      <c r="G1" s="34"/>
      <c r="H1" s="34"/>
      <c r="I1" s="34"/>
      <c r="J1" s="35" t="s">
        <v>38</v>
      </c>
    </row>
    <row r="2" spans="1:16" customFormat="1" ht="11.25" customHeight="1" x14ac:dyDescent="0.2">
      <c r="A2" s="36"/>
      <c r="B2" s="37"/>
      <c r="C2" s="37"/>
      <c r="D2" s="37"/>
      <c r="E2" s="37"/>
      <c r="F2" s="37"/>
      <c r="G2" s="37"/>
      <c r="H2" s="37"/>
      <c r="I2" s="37"/>
      <c r="J2" s="37"/>
    </row>
    <row r="3" spans="1:16" s="40" customFormat="1" ht="20.100000000000001" customHeight="1" x14ac:dyDescent="0.2">
      <c r="A3" s="39" t="s">
        <v>323</v>
      </c>
      <c r="B3" s="39"/>
      <c r="C3" s="39"/>
      <c r="D3" s="39"/>
      <c r="E3" s="39"/>
      <c r="F3" s="39"/>
      <c r="G3" s="39"/>
      <c r="H3" s="39"/>
      <c r="I3" s="39"/>
      <c r="J3" s="39"/>
      <c r="K3"/>
      <c r="L3"/>
      <c r="M3"/>
      <c r="N3"/>
      <c r="O3"/>
      <c r="P3"/>
    </row>
    <row r="4" spans="1:16" s="40" customFormat="1" ht="12" customHeight="1" x14ac:dyDescent="0.2">
      <c r="A4" s="42" t="s">
        <v>118</v>
      </c>
      <c r="B4" s="42"/>
      <c r="C4" s="42"/>
      <c r="D4" s="42"/>
      <c r="E4" s="42"/>
      <c r="F4" s="42"/>
      <c r="G4" s="42"/>
      <c r="H4" s="42"/>
      <c r="I4" s="42"/>
      <c r="J4" s="42"/>
      <c r="K4"/>
      <c r="L4"/>
      <c r="M4"/>
      <c r="N4"/>
      <c r="O4"/>
      <c r="P4"/>
    </row>
    <row r="5" spans="1:16" s="40" customFormat="1" ht="12" customHeight="1" x14ac:dyDescent="0.2">
      <c r="A5" s="42" t="s">
        <v>40</v>
      </c>
      <c r="B5" s="42"/>
      <c r="C5" s="42"/>
      <c r="D5" s="42"/>
      <c r="E5" s="207"/>
      <c r="F5" s="207"/>
      <c r="G5" s="207"/>
      <c r="H5" s="207"/>
      <c r="I5" s="207"/>
      <c r="J5" s="207"/>
      <c r="K5"/>
      <c r="L5"/>
      <c r="M5"/>
      <c r="N5"/>
      <c r="O5"/>
      <c r="P5"/>
    </row>
    <row r="6" spans="1:16" s="40" customFormat="1" ht="11.25" customHeight="1" x14ac:dyDescent="0.2">
      <c r="A6" s="187"/>
      <c r="B6" s="188"/>
      <c r="C6" s="188"/>
      <c r="D6" s="188"/>
      <c r="E6" s="188"/>
      <c r="F6" s="188"/>
      <c r="G6" s="188"/>
      <c r="H6" s="188"/>
      <c r="I6" s="188"/>
      <c r="J6" s="188"/>
      <c r="K6"/>
      <c r="L6"/>
      <c r="M6"/>
      <c r="N6"/>
      <c r="O6"/>
      <c r="P6"/>
    </row>
    <row r="7" spans="1:16" customFormat="1" ht="12" customHeight="1" x14ac:dyDescent="0.2">
      <c r="A7" s="46" t="s">
        <v>324</v>
      </c>
      <c r="B7" s="47"/>
      <c r="C7" s="48" t="s">
        <v>172</v>
      </c>
      <c r="D7" s="49" t="s">
        <v>325</v>
      </c>
      <c r="E7" s="50"/>
      <c r="F7" s="50"/>
      <c r="G7" s="50"/>
      <c r="H7" s="51"/>
      <c r="I7" s="52" t="s">
        <v>174</v>
      </c>
      <c r="J7" s="53"/>
    </row>
    <row r="8" spans="1:16" ht="21.75" customHeight="1" x14ac:dyDescent="0.2">
      <c r="A8" s="55"/>
      <c r="B8" s="56"/>
      <c r="C8" s="57"/>
      <c r="D8" s="58" t="s">
        <v>89</v>
      </c>
      <c r="E8" s="58" t="s">
        <v>90</v>
      </c>
      <c r="F8" s="58" t="s">
        <v>91</v>
      </c>
      <c r="G8" s="58" t="s">
        <v>92</v>
      </c>
      <c r="H8" s="58" t="s">
        <v>93</v>
      </c>
      <c r="I8" s="59"/>
      <c r="J8" s="60"/>
      <c r="K8"/>
      <c r="L8"/>
      <c r="M8"/>
      <c r="N8"/>
      <c r="O8"/>
      <c r="P8"/>
    </row>
    <row r="9" spans="1:16" ht="12" customHeight="1" x14ac:dyDescent="0.2">
      <c r="A9" s="55"/>
      <c r="B9" s="56"/>
      <c r="C9" s="57"/>
      <c r="D9" s="61"/>
      <c r="E9" s="61"/>
      <c r="F9" s="61"/>
      <c r="G9" s="61"/>
      <c r="H9" s="61"/>
      <c r="I9" s="62" t="s">
        <v>94</v>
      </c>
      <c r="J9" s="63" t="s">
        <v>95</v>
      </c>
      <c r="K9"/>
      <c r="L9"/>
      <c r="M9"/>
      <c r="N9"/>
      <c r="O9"/>
      <c r="P9"/>
    </row>
    <row r="10" spans="1:16" ht="12" customHeight="1" x14ac:dyDescent="0.2">
      <c r="A10" s="64"/>
      <c r="B10" s="65"/>
      <c r="C10" s="66"/>
      <c r="D10" s="67">
        <v>1</v>
      </c>
      <c r="E10" s="67">
        <v>2</v>
      </c>
      <c r="F10" s="67">
        <v>3</v>
      </c>
      <c r="G10" s="67">
        <v>4</v>
      </c>
      <c r="H10" s="67">
        <v>5</v>
      </c>
      <c r="I10" s="67">
        <v>6</v>
      </c>
      <c r="J10" s="67">
        <v>7</v>
      </c>
      <c r="K10"/>
      <c r="L10"/>
      <c r="M10"/>
      <c r="N10"/>
      <c r="O10"/>
      <c r="P10"/>
    </row>
    <row r="11" spans="1:16" ht="18" customHeight="1" x14ac:dyDescent="0.2">
      <c r="A11" s="69" t="s">
        <v>7</v>
      </c>
      <c r="B11" s="70"/>
      <c r="C11" s="71"/>
      <c r="D11" s="282"/>
      <c r="H11" s="283"/>
      <c r="I11" s="284"/>
      <c r="J11" s="285"/>
      <c r="K11"/>
      <c r="L11"/>
      <c r="M11"/>
      <c r="N11"/>
      <c r="O11"/>
      <c r="P11"/>
    </row>
    <row r="12" spans="1:16" ht="17.100000000000001" customHeight="1" x14ac:dyDescent="0.2">
      <c r="A12" s="77" t="s">
        <v>96</v>
      </c>
      <c r="B12" s="78"/>
      <c r="C12" s="79">
        <v>100</v>
      </c>
      <c r="D12" s="81">
        <v>14510</v>
      </c>
      <c r="E12" s="80">
        <v>14506</v>
      </c>
      <c r="F12" s="80">
        <v>14450</v>
      </c>
      <c r="G12" s="80">
        <v>14144</v>
      </c>
      <c r="H12" s="106">
        <v>14275</v>
      </c>
      <c r="I12" s="81">
        <v>235</v>
      </c>
      <c r="J12" s="82">
        <v>1.6462346760070052</v>
      </c>
      <c r="K12"/>
      <c r="L12"/>
      <c r="M12"/>
      <c r="N12"/>
      <c r="O12"/>
      <c r="P12"/>
    </row>
    <row r="13" spans="1:16" ht="14.45" customHeight="1" x14ac:dyDescent="0.2">
      <c r="A13" s="86" t="s">
        <v>97</v>
      </c>
      <c r="B13" s="85" t="s">
        <v>98</v>
      </c>
      <c r="C13" s="79">
        <v>43.707787732598206</v>
      </c>
      <c r="D13" s="81">
        <v>6342</v>
      </c>
      <c r="E13" s="80">
        <v>6338</v>
      </c>
      <c r="F13" s="80">
        <v>6284</v>
      </c>
      <c r="G13" s="80">
        <v>6169</v>
      </c>
      <c r="H13" s="106">
        <v>6194</v>
      </c>
      <c r="I13" s="81">
        <v>148</v>
      </c>
      <c r="J13" s="82">
        <v>2.3894091055860511</v>
      </c>
      <c r="K13"/>
      <c r="L13"/>
      <c r="M13"/>
      <c r="N13"/>
      <c r="O13"/>
      <c r="P13"/>
    </row>
    <row r="14" spans="1:16" ht="14.45" customHeight="1" x14ac:dyDescent="0.2">
      <c r="A14" s="86"/>
      <c r="B14" s="85" t="s">
        <v>99</v>
      </c>
      <c r="C14" s="79">
        <v>56.292212267401794</v>
      </c>
      <c r="D14" s="81">
        <v>8168</v>
      </c>
      <c r="E14" s="80">
        <v>8168</v>
      </c>
      <c r="F14" s="80">
        <v>8166</v>
      </c>
      <c r="G14" s="80">
        <v>7975</v>
      </c>
      <c r="H14" s="106">
        <v>8081</v>
      </c>
      <c r="I14" s="81">
        <v>87</v>
      </c>
      <c r="J14" s="82">
        <v>1.0765994307635194</v>
      </c>
      <c r="K14"/>
      <c r="L14"/>
      <c r="M14"/>
      <c r="N14"/>
      <c r="O14"/>
      <c r="P14"/>
    </row>
    <row r="15" spans="1:16" ht="14.45" customHeight="1" x14ac:dyDescent="0.2">
      <c r="A15" s="84" t="s">
        <v>97</v>
      </c>
      <c r="B15" s="87" t="s">
        <v>100</v>
      </c>
      <c r="C15" s="79">
        <v>16.381805651274984</v>
      </c>
      <c r="D15" s="81">
        <v>2377</v>
      </c>
      <c r="E15" s="80">
        <v>2310</v>
      </c>
      <c r="F15" s="80">
        <v>2354</v>
      </c>
      <c r="G15" s="80">
        <v>2231</v>
      </c>
      <c r="H15" s="106">
        <v>2252</v>
      </c>
      <c r="I15" s="81">
        <v>125</v>
      </c>
      <c r="J15" s="82">
        <v>5.5506216696269979</v>
      </c>
      <c r="K15"/>
      <c r="L15"/>
      <c r="M15"/>
      <c r="N15"/>
      <c r="O15"/>
      <c r="P15"/>
    </row>
    <row r="16" spans="1:16" ht="14.45" customHeight="1" x14ac:dyDescent="0.2">
      <c r="A16" s="84"/>
      <c r="B16" s="87" t="s">
        <v>101</v>
      </c>
      <c r="C16" s="79">
        <v>49.000689179875948</v>
      </c>
      <c r="D16" s="81">
        <v>7110</v>
      </c>
      <c r="E16" s="80">
        <v>7147</v>
      </c>
      <c r="F16" s="80">
        <v>7109</v>
      </c>
      <c r="G16" s="80">
        <v>7002</v>
      </c>
      <c r="H16" s="106">
        <v>7092</v>
      </c>
      <c r="I16" s="81">
        <v>18</v>
      </c>
      <c r="J16" s="82">
        <v>0.25380710659898476</v>
      </c>
      <c r="K16"/>
      <c r="L16"/>
      <c r="M16"/>
      <c r="N16"/>
      <c r="O16"/>
      <c r="P16"/>
    </row>
    <row r="17" spans="1:16" ht="14.45" customHeight="1" x14ac:dyDescent="0.2">
      <c r="A17" s="84"/>
      <c r="B17" s="87" t="s">
        <v>102</v>
      </c>
      <c r="C17" s="79">
        <v>17.477601654031702</v>
      </c>
      <c r="D17" s="81">
        <v>2536</v>
      </c>
      <c r="E17" s="80">
        <v>2571</v>
      </c>
      <c r="F17" s="80">
        <v>2549</v>
      </c>
      <c r="G17" s="80">
        <v>2521</v>
      </c>
      <c r="H17" s="106">
        <v>2567</v>
      </c>
      <c r="I17" s="81">
        <v>-31</v>
      </c>
      <c r="J17" s="82">
        <v>-1.2076353720296065</v>
      </c>
      <c r="K17"/>
      <c r="L17"/>
      <c r="M17"/>
      <c r="N17"/>
      <c r="O17"/>
      <c r="P17"/>
    </row>
    <row r="18" spans="1:16" ht="14.45" customHeight="1" x14ac:dyDescent="0.2">
      <c r="A18" s="86"/>
      <c r="B18" s="87" t="s">
        <v>103</v>
      </c>
      <c r="C18" s="79">
        <v>17.139903514817366</v>
      </c>
      <c r="D18" s="81">
        <v>2487</v>
      </c>
      <c r="E18" s="80">
        <v>2478</v>
      </c>
      <c r="F18" s="80">
        <v>2438</v>
      </c>
      <c r="G18" s="80">
        <v>2390</v>
      </c>
      <c r="H18" s="106">
        <v>2364</v>
      </c>
      <c r="I18" s="81">
        <v>123</v>
      </c>
      <c r="J18" s="82">
        <v>5.2030456852791875</v>
      </c>
      <c r="K18"/>
      <c r="L18"/>
      <c r="M18"/>
      <c r="N18"/>
      <c r="O18"/>
      <c r="P18"/>
    </row>
    <row r="19" spans="1:16" ht="14.45" customHeight="1" x14ac:dyDescent="0.2">
      <c r="A19" s="86"/>
      <c r="B19" s="87" t="s">
        <v>104</v>
      </c>
      <c r="C19" s="79">
        <v>2.4948311509303926</v>
      </c>
      <c r="D19" s="81">
        <v>362</v>
      </c>
      <c r="E19" s="80">
        <v>359</v>
      </c>
      <c r="F19" s="80">
        <v>360</v>
      </c>
      <c r="G19" s="80">
        <v>375</v>
      </c>
      <c r="H19" s="106">
        <v>317</v>
      </c>
      <c r="I19" s="81">
        <v>45</v>
      </c>
      <c r="J19" s="82">
        <v>14.195583596214512</v>
      </c>
      <c r="K19"/>
      <c r="L19"/>
      <c r="M19"/>
      <c r="N19"/>
      <c r="O19"/>
      <c r="P19"/>
    </row>
    <row r="20" spans="1:16" ht="14.45" customHeight="1" x14ac:dyDescent="0.2">
      <c r="A20" s="86" t="s">
        <v>105</v>
      </c>
      <c r="B20" s="85" t="s">
        <v>108</v>
      </c>
      <c r="C20" s="79">
        <v>85.97518952446589</v>
      </c>
      <c r="D20" s="81">
        <v>12475</v>
      </c>
      <c r="E20" s="80">
        <v>12454</v>
      </c>
      <c r="F20" s="80">
        <v>12394</v>
      </c>
      <c r="G20" s="80">
        <v>12134</v>
      </c>
      <c r="H20" s="106">
        <v>12267</v>
      </c>
      <c r="I20" s="81">
        <v>208</v>
      </c>
      <c r="J20" s="82">
        <v>1.6956060976603897</v>
      </c>
      <c r="K20"/>
      <c r="L20"/>
      <c r="M20"/>
      <c r="N20"/>
      <c r="O20"/>
      <c r="P20"/>
    </row>
    <row r="21" spans="1:16" ht="14.45" customHeight="1" x14ac:dyDescent="0.2">
      <c r="A21" s="89"/>
      <c r="B21" s="90" t="s">
        <v>109</v>
      </c>
      <c r="C21" s="91">
        <v>14.024810475534114</v>
      </c>
      <c r="D21" s="109">
        <v>2035</v>
      </c>
      <c r="E21" s="110">
        <v>2052</v>
      </c>
      <c r="F21" s="110">
        <v>2056</v>
      </c>
      <c r="G21" s="110">
        <v>2009</v>
      </c>
      <c r="H21" s="111">
        <v>2007</v>
      </c>
      <c r="I21" s="109">
        <v>28</v>
      </c>
      <c r="J21" s="112">
        <v>1.3951170901843548</v>
      </c>
      <c r="K21"/>
      <c r="L21"/>
      <c r="M21"/>
      <c r="N21"/>
      <c r="O21"/>
      <c r="P21"/>
    </row>
    <row r="22" spans="1:16" ht="18" customHeight="1" x14ac:dyDescent="0.2">
      <c r="A22" s="92" t="s">
        <v>121</v>
      </c>
      <c r="B22" s="70"/>
      <c r="C22" s="71"/>
      <c r="D22" s="195"/>
      <c r="E22" s="196"/>
      <c r="F22" s="196"/>
      <c r="G22" s="196"/>
      <c r="H22" s="201"/>
      <c r="I22" s="284"/>
      <c r="J22" s="285"/>
      <c r="K22"/>
      <c r="L22"/>
      <c r="M22"/>
      <c r="N22"/>
      <c r="O22"/>
      <c r="P22"/>
    </row>
    <row r="23" spans="1:16" ht="17.100000000000001" customHeight="1" x14ac:dyDescent="0.2">
      <c r="A23" s="77" t="s">
        <v>96</v>
      </c>
      <c r="B23" s="78"/>
      <c r="C23" s="79">
        <v>100</v>
      </c>
      <c r="D23" s="81">
        <v>1387779</v>
      </c>
      <c r="E23" s="80">
        <v>1391701</v>
      </c>
      <c r="F23" s="80">
        <v>1399965</v>
      </c>
      <c r="G23" s="80">
        <v>1377319</v>
      </c>
      <c r="H23" s="106">
        <v>1392767</v>
      </c>
      <c r="I23" s="81">
        <v>-4988</v>
      </c>
      <c r="J23" s="82">
        <v>-0.35813599833999515</v>
      </c>
      <c r="K23"/>
      <c r="L23"/>
      <c r="M23"/>
      <c r="N23"/>
      <c r="O23"/>
      <c r="P23"/>
    </row>
    <row r="24" spans="1:16" ht="14.45" customHeight="1" x14ac:dyDescent="0.2">
      <c r="A24" s="86" t="s">
        <v>97</v>
      </c>
      <c r="B24" s="85" t="s">
        <v>98</v>
      </c>
      <c r="C24" s="79">
        <v>42.743981570552663</v>
      </c>
      <c r="D24" s="81">
        <v>593192</v>
      </c>
      <c r="E24" s="80">
        <v>595182</v>
      </c>
      <c r="F24" s="80">
        <v>595814</v>
      </c>
      <c r="G24" s="80">
        <v>584390</v>
      </c>
      <c r="H24" s="106">
        <v>590521</v>
      </c>
      <c r="I24" s="81">
        <v>2671</v>
      </c>
      <c r="J24" s="82">
        <v>0.45231244951491989</v>
      </c>
      <c r="K24"/>
      <c r="L24"/>
      <c r="M24"/>
      <c r="N24"/>
      <c r="O24"/>
      <c r="P24"/>
    </row>
    <row r="25" spans="1:16" ht="14.45" customHeight="1" x14ac:dyDescent="0.2">
      <c r="A25" s="86"/>
      <c r="B25" s="85" t="s">
        <v>99</v>
      </c>
      <c r="C25" s="79">
        <v>57.256018429447337</v>
      </c>
      <c r="D25" s="81">
        <v>794587</v>
      </c>
      <c r="E25" s="80">
        <v>796519</v>
      </c>
      <c r="F25" s="80">
        <v>804151</v>
      </c>
      <c r="G25" s="80">
        <v>792929</v>
      </c>
      <c r="H25" s="106">
        <v>802246</v>
      </c>
      <c r="I25" s="81">
        <v>-7659</v>
      </c>
      <c r="J25" s="82">
        <v>-0.95469469464478474</v>
      </c>
      <c r="K25"/>
      <c r="L25"/>
      <c r="M25"/>
      <c r="N25"/>
      <c r="O25"/>
      <c r="P25"/>
    </row>
    <row r="26" spans="1:16" ht="14.45" customHeight="1" x14ac:dyDescent="0.2">
      <c r="A26" s="84" t="s">
        <v>97</v>
      </c>
      <c r="B26" s="87" t="s">
        <v>100</v>
      </c>
      <c r="C26" s="79">
        <v>16.597311243360796</v>
      </c>
      <c r="D26" s="81">
        <v>230334</v>
      </c>
      <c r="E26" s="80">
        <v>229538</v>
      </c>
      <c r="F26" s="80">
        <v>236928</v>
      </c>
      <c r="G26" s="80">
        <v>226379</v>
      </c>
      <c r="H26" s="106">
        <v>231434</v>
      </c>
      <c r="I26" s="81">
        <v>-1100</v>
      </c>
      <c r="J26" s="82">
        <v>-0.4752974930217686</v>
      </c>
      <c r="K26"/>
      <c r="L26"/>
      <c r="M26"/>
      <c r="N26"/>
      <c r="O26"/>
      <c r="P26"/>
    </row>
    <row r="27" spans="1:16" ht="14.45" customHeight="1" x14ac:dyDescent="0.2">
      <c r="A27" s="84"/>
      <c r="B27" s="87" t="s">
        <v>101</v>
      </c>
      <c r="C27" s="79">
        <v>49.381926084772864</v>
      </c>
      <c r="D27" s="81">
        <v>685312</v>
      </c>
      <c r="E27" s="80">
        <v>689108</v>
      </c>
      <c r="F27" s="80">
        <v>691565</v>
      </c>
      <c r="G27" s="80">
        <v>684496</v>
      </c>
      <c r="H27" s="106">
        <v>692544</v>
      </c>
      <c r="I27" s="81">
        <v>-7232</v>
      </c>
      <c r="J27" s="82">
        <v>-1.0442657795028185</v>
      </c>
      <c r="K27"/>
      <c r="L27"/>
      <c r="M27"/>
      <c r="N27"/>
      <c r="O27"/>
      <c r="P27"/>
    </row>
    <row r="28" spans="1:16" ht="14.45" customHeight="1" x14ac:dyDescent="0.2">
      <c r="A28" s="84"/>
      <c r="B28" s="87" t="s">
        <v>102</v>
      </c>
      <c r="C28" s="79">
        <v>17.166133800842928</v>
      </c>
      <c r="D28" s="81">
        <v>238228</v>
      </c>
      <c r="E28" s="80">
        <v>240397</v>
      </c>
      <c r="F28" s="80">
        <v>241824</v>
      </c>
      <c r="G28" s="80">
        <v>241305</v>
      </c>
      <c r="H28" s="106">
        <v>243452</v>
      </c>
      <c r="I28" s="81">
        <v>-5224</v>
      </c>
      <c r="J28" s="82">
        <v>-2.1458028687379853</v>
      </c>
      <c r="K28"/>
      <c r="L28"/>
      <c r="M28"/>
      <c r="N28"/>
      <c r="O28"/>
      <c r="P28"/>
    </row>
    <row r="29" spans="1:16" ht="14.45" customHeight="1" x14ac:dyDescent="0.2">
      <c r="A29" s="84"/>
      <c r="B29" s="87" t="s">
        <v>103</v>
      </c>
      <c r="C29" s="79">
        <v>16.854556813440755</v>
      </c>
      <c r="D29" s="81">
        <v>233904</v>
      </c>
      <c r="E29" s="80">
        <v>232656</v>
      </c>
      <c r="F29" s="80">
        <v>229646</v>
      </c>
      <c r="G29" s="80">
        <v>225138</v>
      </c>
      <c r="H29" s="106">
        <v>225336</v>
      </c>
      <c r="I29" s="81">
        <v>8568</v>
      </c>
      <c r="J29" s="82">
        <v>3.8023218660134201</v>
      </c>
      <c r="K29"/>
      <c r="L29"/>
      <c r="M29"/>
      <c r="N29"/>
      <c r="O29"/>
      <c r="P29"/>
    </row>
    <row r="30" spans="1:16" ht="14.45" customHeight="1" x14ac:dyDescent="0.2">
      <c r="A30" s="86"/>
      <c r="B30" s="87" t="s">
        <v>104</v>
      </c>
      <c r="C30" s="79">
        <v>2.4318713570388368</v>
      </c>
      <c r="D30" s="81">
        <v>33749</v>
      </c>
      <c r="E30" s="80">
        <v>34102</v>
      </c>
      <c r="F30" s="80">
        <v>33718</v>
      </c>
      <c r="G30" s="80">
        <v>33497</v>
      </c>
      <c r="H30" s="106">
        <v>28617</v>
      </c>
      <c r="I30" s="81">
        <v>5132</v>
      </c>
      <c r="J30" s="82">
        <v>17.933396233008352</v>
      </c>
      <c r="K30"/>
      <c r="L30"/>
      <c r="M30"/>
      <c r="N30"/>
      <c r="O30"/>
      <c r="P30"/>
    </row>
    <row r="31" spans="1:16" ht="14.45" customHeight="1" x14ac:dyDescent="0.2">
      <c r="A31" s="86" t="s">
        <v>105</v>
      </c>
      <c r="B31" s="85" t="s">
        <v>108</v>
      </c>
      <c r="C31" s="79">
        <v>81.419880254709142</v>
      </c>
      <c r="D31" s="81">
        <v>1129928</v>
      </c>
      <c r="E31" s="80">
        <v>1133041</v>
      </c>
      <c r="F31" s="80">
        <v>1138863</v>
      </c>
      <c r="G31" s="80">
        <v>1121383</v>
      </c>
      <c r="H31" s="106">
        <v>1135500</v>
      </c>
      <c r="I31" s="81">
        <v>-5572</v>
      </c>
      <c r="J31" s="82">
        <v>-0.49070893879348304</v>
      </c>
      <c r="K31"/>
      <c r="L31"/>
      <c r="M31"/>
      <c r="N31"/>
      <c r="O31"/>
      <c r="P31"/>
    </row>
    <row r="32" spans="1:16" ht="14.45" customHeight="1" x14ac:dyDescent="0.2">
      <c r="A32" s="89"/>
      <c r="B32" s="90" t="s">
        <v>109</v>
      </c>
      <c r="C32" s="91">
        <v>18.580119745290858</v>
      </c>
      <c r="D32" s="109">
        <v>257851</v>
      </c>
      <c r="E32" s="110">
        <v>258660</v>
      </c>
      <c r="F32" s="110">
        <v>261102</v>
      </c>
      <c r="G32" s="110">
        <v>255935</v>
      </c>
      <c r="H32" s="111">
        <v>257265</v>
      </c>
      <c r="I32" s="109">
        <v>586</v>
      </c>
      <c r="J32" s="112">
        <v>0.22778069305968554</v>
      </c>
      <c r="K32"/>
      <c r="L32"/>
      <c r="M32"/>
      <c r="N32"/>
      <c r="O32"/>
      <c r="P32"/>
    </row>
    <row r="33" spans="1:16" ht="18" customHeight="1" x14ac:dyDescent="0.2">
      <c r="A33" s="92" t="s">
        <v>122</v>
      </c>
      <c r="B33" s="70"/>
      <c r="C33" s="71"/>
      <c r="D33" s="195"/>
      <c r="E33" s="196"/>
      <c r="F33" s="196"/>
      <c r="G33" s="196"/>
      <c r="H33" s="201"/>
      <c r="I33" s="284"/>
      <c r="J33" s="285"/>
      <c r="K33"/>
      <c r="L33"/>
      <c r="M33"/>
      <c r="N33"/>
      <c r="O33"/>
      <c r="P33"/>
    </row>
    <row r="34" spans="1:16" ht="17.100000000000001" customHeight="1" x14ac:dyDescent="0.2">
      <c r="A34" s="77" t="s">
        <v>96</v>
      </c>
      <c r="B34" s="78"/>
      <c r="C34" s="79">
        <v>100</v>
      </c>
      <c r="D34" s="81">
        <v>6680629</v>
      </c>
      <c r="E34" s="80">
        <v>6714319</v>
      </c>
      <c r="F34" s="80">
        <v>6753469</v>
      </c>
      <c r="G34" s="80">
        <v>6650554</v>
      </c>
      <c r="H34" s="106">
        <v>6721282</v>
      </c>
      <c r="I34" s="81">
        <v>-40653</v>
      </c>
      <c r="J34" s="82">
        <v>-0.60483996951772001</v>
      </c>
      <c r="K34"/>
      <c r="L34"/>
      <c r="M34"/>
      <c r="N34"/>
      <c r="O34"/>
      <c r="P34"/>
    </row>
    <row r="35" spans="1:16" ht="14.45" customHeight="1" x14ac:dyDescent="0.2">
      <c r="A35" s="86" t="s">
        <v>97</v>
      </c>
      <c r="B35" s="85" t="s">
        <v>98</v>
      </c>
      <c r="C35" s="79">
        <v>43.919352504083072</v>
      </c>
      <c r="D35" s="81">
        <v>2934089</v>
      </c>
      <c r="E35" s="80">
        <v>2948759</v>
      </c>
      <c r="F35" s="80">
        <v>2952865</v>
      </c>
      <c r="G35" s="80">
        <v>2902108</v>
      </c>
      <c r="H35" s="106">
        <v>2929309</v>
      </c>
      <c r="I35" s="81">
        <v>4780</v>
      </c>
      <c r="J35" s="82">
        <v>0.16317841511428122</v>
      </c>
      <c r="K35"/>
      <c r="L35"/>
      <c r="M35"/>
      <c r="N35"/>
      <c r="O35"/>
      <c r="P35"/>
    </row>
    <row r="36" spans="1:16" ht="14.45" customHeight="1" x14ac:dyDescent="0.2">
      <c r="A36" s="86"/>
      <c r="B36" s="85" t="s">
        <v>99</v>
      </c>
      <c r="C36" s="79">
        <v>56.080647495916928</v>
      </c>
      <c r="D36" s="81">
        <v>3746540</v>
      </c>
      <c r="E36" s="80">
        <v>3765560</v>
      </c>
      <c r="F36" s="80">
        <v>3800604</v>
      </c>
      <c r="G36" s="80">
        <v>3748446</v>
      </c>
      <c r="H36" s="106">
        <v>3791973</v>
      </c>
      <c r="I36" s="81">
        <v>-45433</v>
      </c>
      <c r="J36" s="82">
        <v>-1.1981361681636447</v>
      </c>
      <c r="K36"/>
      <c r="L36"/>
      <c r="M36"/>
      <c r="N36"/>
      <c r="O36"/>
      <c r="P36"/>
    </row>
    <row r="37" spans="1:16" ht="14.45" customHeight="1" x14ac:dyDescent="0.2">
      <c r="A37" s="84" t="s">
        <v>97</v>
      </c>
      <c r="B37" s="87" t="s">
        <v>100</v>
      </c>
      <c r="C37" s="79">
        <v>18.695754546465611</v>
      </c>
      <c r="D37" s="81">
        <v>1248994</v>
      </c>
      <c r="E37" s="80">
        <v>1256260</v>
      </c>
      <c r="F37" s="80">
        <v>1298533</v>
      </c>
      <c r="G37" s="80">
        <v>1244642</v>
      </c>
      <c r="H37" s="106">
        <v>1267951</v>
      </c>
      <c r="I37" s="81">
        <v>-18957</v>
      </c>
      <c r="J37" s="82">
        <v>-1.4950893212750336</v>
      </c>
      <c r="K37"/>
      <c r="L37"/>
      <c r="M37"/>
      <c r="N37"/>
      <c r="O37"/>
      <c r="P37"/>
    </row>
    <row r="38" spans="1:16" ht="14.45" customHeight="1" x14ac:dyDescent="0.2">
      <c r="A38" s="84"/>
      <c r="B38" s="87" t="s">
        <v>101</v>
      </c>
      <c r="C38" s="79">
        <v>47.386570935161942</v>
      </c>
      <c r="D38" s="81">
        <v>3165721</v>
      </c>
      <c r="E38" s="80">
        <v>3184019</v>
      </c>
      <c r="F38" s="80">
        <v>3185847</v>
      </c>
      <c r="G38" s="80">
        <v>3156453</v>
      </c>
      <c r="H38" s="106">
        <v>3191159</v>
      </c>
      <c r="I38" s="81">
        <v>-25438</v>
      </c>
      <c r="J38" s="82">
        <v>-0.79713984793612602</v>
      </c>
      <c r="K38"/>
      <c r="L38"/>
      <c r="M38"/>
      <c r="N38"/>
      <c r="O38"/>
      <c r="P38"/>
    </row>
    <row r="39" spans="1:16" ht="14.45" customHeight="1" x14ac:dyDescent="0.2">
      <c r="A39" s="84"/>
      <c r="B39" s="87" t="s">
        <v>102</v>
      </c>
      <c r="C39" s="79">
        <v>17.087477840784153</v>
      </c>
      <c r="D39" s="81">
        <v>1141551</v>
      </c>
      <c r="E39" s="80">
        <v>1153011</v>
      </c>
      <c r="F39" s="80">
        <v>1160501</v>
      </c>
      <c r="G39" s="80">
        <v>1159791</v>
      </c>
      <c r="H39" s="106">
        <v>1171526</v>
      </c>
      <c r="I39" s="81">
        <v>-29975</v>
      </c>
      <c r="J39" s="82">
        <v>-2.5586286603967818</v>
      </c>
      <c r="K39"/>
      <c r="L39"/>
      <c r="M39"/>
      <c r="N39"/>
      <c r="O39"/>
      <c r="P39"/>
    </row>
    <row r="40" spans="1:16" ht="14.45" customHeight="1" x14ac:dyDescent="0.2">
      <c r="A40" s="86"/>
      <c r="B40" s="87" t="s">
        <v>103</v>
      </c>
      <c r="C40" s="79">
        <v>16.830121834336257</v>
      </c>
      <c r="D40" s="81">
        <v>1124358</v>
      </c>
      <c r="E40" s="80">
        <v>1121018</v>
      </c>
      <c r="F40" s="80">
        <v>1108571</v>
      </c>
      <c r="G40" s="80">
        <v>1089659</v>
      </c>
      <c r="H40" s="106">
        <v>1090639</v>
      </c>
      <c r="I40" s="81">
        <v>33719</v>
      </c>
      <c r="J40" s="82">
        <v>3.0916737802334229</v>
      </c>
      <c r="K40"/>
      <c r="L40"/>
      <c r="M40"/>
      <c r="N40"/>
      <c r="O40"/>
      <c r="P40"/>
    </row>
    <row r="41" spans="1:16" ht="14.45" customHeight="1" x14ac:dyDescent="0.2">
      <c r="A41" s="86"/>
      <c r="B41" s="87" t="s">
        <v>104</v>
      </c>
      <c r="C41" s="79">
        <v>2.4235292814493965</v>
      </c>
      <c r="D41" s="81">
        <v>161907</v>
      </c>
      <c r="E41" s="80">
        <v>164726</v>
      </c>
      <c r="F41" s="80">
        <v>163879</v>
      </c>
      <c r="G41" s="80">
        <v>163291</v>
      </c>
      <c r="H41" s="106">
        <v>139808</v>
      </c>
      <c r="I41" s="81">
        <v>22099</v>
      </c>
      <c r="J41" s="82">
        <v>15.806677729457542</v>
      </c>
      <c r="K41"/>
      <c r="L41"/>
      <c r="M41"/>
      <c r="N41"/>
      <c r="O41"/>
      <c r="P41"/>
    </row>
    <row r="42" spans="1:16" ht="14.45" customHeight="1" x14ac:dyDescent="0.2">
      <c r="A42" s="86" t="s">
        <v>105</v>
      </c>
      <c r="B42" s="85" t="s">
        <v>108</v>
      </c>
      <c r="C42" s="79">
        <v>82.234008204916037</v>
      </c>
      <c r="D42" s="81">
        <v>5493749</v>
      </c>
      <c r="E42" s="80">
        <v>5525518</v>
      </c>
      <c r="F42" s="80">
        <v>5561724</v>
      </c>
      <c r="G42" s="80">
        <v>5484315</v>
      </c>
      <c r="H42" s="106">
        <v>5553668</v>
      </c>
      <c r="I42" s="81">
        <v>-59919</v>
      </c>
      <c r="J42" s="82">
        <v>-1.078908569975735</v>
      </c>
      <c r="K42"/>
      <c r="L42"/>
      <c r="M42"/>
      <c r="N42"/>
      <c r="O42"/>
      <c r="P42"/>
    </row>
    <row r="43" spans="1:16" ht="14.45" customHeight="1" x14ac:dyDescent="0.2">
      <c r="A43" s="89"/>
      <c r="B43" s="90" t="s">
        <v>109</v>
      </c>
      <c r="C43" s="91">
        <v>17.76596185778315</v>
      </c>
      <c r="D43" s="109">
        <v>1186878</v>
      </c>
      <c r="E43" s="110">
        <v>1188799</v>
      </c>
      <c r="F43" s="110">
        <v>1191742</v>
      </c>
      <c r="G43" s="110">
        <v>1166235</v>
      </c>
      <c r="H43" s="111">
        <v>1167608</v>
      </c>
      <c r="I43" s="109">
        <v>19270</v>
      </c>
      <c r="J43" s="112">
        <v>1.6503826626744593</v>
      </c>
      <c r="K43"/>
      <c r="L43"/>
      <c r="M43"/>
      <c r="N43"/>
      <c r="O43"/>
      <c r="P43"/>
    </row>
    <row r="44" spans="1:16" ht="18" customHeight="1" x14ac:dyDescent="0.2">
      <c r="A44" s="92" t="s">
        <v>123</v>
      </c>
      <c r="B44" s="70"/>
      <c r="C44" s="71"/>
      <c r="D44" s="195"/>
      <c r="E44" s="196"/>
      <c r="F44" s="196"/>
      <c r="G44" s="196"/>
      <c r="H44" s="201"/>
      <c r="I44" s="284"/>
      <c r="J44" s="285"/>
      <c r="K44"/>
      <c r="L44"/>
      <c r="M44"/>
      <c r="N44"/>
      <c r="O44"/>
      <c r="P44"/>
    </row>
    <row r="45" spans="1:16" ht="17.100000000000001" customHeight="1" x14ac:dyDescent="0.2">
      <c r="A45" s="77" t="s">
        <v>96</v>
      </c>
      <c r="B45" s="78"/>
      <c r="C45" s="79">
        <v>100</v>
      </c>
      <c r="D45" s="81">
        <v>7593190</v>
      </c>
      <c r="E45" s="80">
        <v>7631853</v>
      </c>
      <c r="F45" s="80">
        <v>7672578</v>
      </c>
      <c r="G45" s="80">
        <v>7545137</v>
      </c>
      <c r="H45" s="106">
        <v>7627821</v>
      </c>
      <c r="I45" s="81">
        <v>-34631</v>
      </c>
      <c r="J45" s="82">
        <v>-0.45400908070601026</v>
      </c>
      <c r="K45"/>
      <c r="L45"/>
      <c r="M45"/>
      <c r="N45"/>
      <c r="O45"/>
      <c r="P45"/>
    </row>
    <row r="46" spans="1:16" ht="14.45" customHeight="1" x14ac:dyDescent="0.2">
      <c r="A46" s="86" t="s">
        <v>97</v>
      </c>
      <c r="B46" s="85" t="s">
        <v>98</v>
      </c>
      <c r="C46" s="79">
        <v>44.267824195101134</v>
      </c>
      <c r="D46" s="81">
        <v>3361340</v>
      </c>
      <c r="E46" s="80">
        <v>3378408</v>
      </c>
      <c r="F46" s="80">
        <v>3381740</v>
      </c>
      <c r="G46" s="80">
        <v>3319405</v>
      </c>
      <c r="H46" s="106">
        <v>3351195</v>
      </c>
      <c r="I46" s="81">
        <v>10145</v>
      </c>
      <c r="J46" s="82">
        <v>0.30272783290736588</v>
      </c>
      <c r="K46"/>
      <c r="L46"/>
      <c r="M46"/>
      <c r="N46"/>
      <c r="O46"/>
      <c r="P46"/>
    </row>
    <row r="47" spans="1:16" ht="14.45" customHeight="1" x14ac:dyDescent="0.2">
      <c r="A47" s="86"/>
      <c r="B47" s="85" t="s">
        <v>99</v>
      </c>
      <c r="C47" s="79">
        <v>55.732175804898866</v>
      </c>
      <c r="D47" s="81">
        <v>4231850</v>
      </c>
      <c r="E47" s="80">
        <v>4253445</v>
      </c>
      <c r="F47" s="80">
        <v>4290838</v>
      </c>
      <c r="G47" s="80">
        <v>4225732</v>
      </c>
      <c r="H47" s="106">
        <v>4276626</v>
      </c>
      <c r="I47" s="81">
        <v>-44776</v>
      </c>
      <c r="J47" s="82">
        <v>-1.0469935879359102</v>
      </c>
      <c r="K47"/>
      <c r="L47"/>
      <c r="M47"/>
      <c r="N47"/>
      <c r="O47"/>
      <c r="P47"/>
    </row>
    <row r="48" spans="1:16" ht="14.45" customHeight="1" x14ac:dyDescent="0.2">
      <c r="A48" s="84" t="s">
        <v>97</v>
      </c>
      <c r="B48" s="87" t="s">
        <v>100</v>
      </c>
      <c r="C48" s="79">
        <v>18.759994152655207</v>
      </c>
      <c r="D48" s="81">
        <v>1424482</v>
      </c>
      <c r="E48" s="80">
        <v>1433730</v>
      </c>
      <c r="F48" s="80">
        <v>1481602</v>
      </c>
      <c r="G48" s="80">
        <v>1415845</v>
      </c>
      <c r="H48" s="106">
        <v>1443326</v>
      </c>
      <c r="I48" s="81">
        <v>-18844</v>
      </c>
      <c r="J48" s="82">
        <v>-1.3055955480605212</v>
      </c>
      <c r="K48"/>
      <c r="L48"/>
      <c r="M48"/>
      <c r="N48"/>
      <c r="O48"/>
      <c r="P48"/>
    </row>
    <row r="49" spans="1:16" ht="14.45" customHeight="1" x14ac:dyDescent="0.2">
      <c r="A49" s="84"/>
      <c r="B49" s="87" t="s">
        <v>101</v>
      </c>
      <c r="C49" s="79">
        <v>46.858500840885057</v>
      </c>
      <c r="D49" s="81">
        <v>3558055</v>
      </c>
      <c r="E49" s="80">
        <v>3575912</v>
      </c>
      <c r="F49" s="80">
        <v>3575534</v>
      </c>
      <c r="G49" s="80">
        <v>3538800</v>
      </c>
      <c r="H49" s="106">
        <v>3577794</v>
      </c>
      <c r="I49" s="81">
        <v>-19739</v>
      </c>
      <c r="J49" s="82">
        <v>-0.55170867858797912</v>
      </c>
      <c r="K49"/>
      <c r="L49"/>
      <c r="M49"/>
      <c r="N49"/>
      <c r="O49"/>
      <c r="P49"/>
    </row>
    <row r="50" spans="1:16" ht="14.45" customHeight="1" x14ac:dyDescent="0.2">
      <c r="A50" s="84"/>
      <c r="B50" s="87" t="s">
        <v>102</v>
      </c>
      <c r="C50" s="79">
        <v>16.880415214159004</v>
      </c>
      <c r="D50" s="81">
        <v>1281762</v>
      </c>
      <c r="E50" s="80">
        <v>1295752</v>
      </c>
      <c r="F50" s="80">
        <v>1304417</v>
      </c>
      <c r="G50" s="80">
        <v>1303459</v>
      </c>
      <c r="H50" s="106">
        <v>1316651</v>
      </c>
      <c r="I50" s="81">
        <v>-34889</v>
      </c>
      <c r="J50" s="82">
        <v>-2.649828997965292</v>
      </c>
      <c r="K50"/>
      <c r="L50"/>
      <c r="M50"/>
      <c r="N50"/>
      <c r="O50"/>
      <c r="P50"/>
    </row>
    <row r="51" spans="1:16" ht="14.45" customHeight="1" x14ac:dyDescent="0.2">
      <c r="A51" s="86"/>
      <c r="B51" s="87" t="s">
        <v>103</v>
      </c>
      <c r="C51" s="79">
        <v>17.50101077412787</v>
      </c>
      <c r="D51" s="81">
        <v>1328885</v>
      </c>
      <c r="E51" s="80">
        <v>1326445</v>
      </c>
      <c r="F51" s="80">
        <v>1311006</v>
      </c>
      <c r="G51" s="80">
        <v>1287022</v>
      </c>
      <c r="H51" s="106">
        <v>1290041</v>
      </c>
      <c r="I51" s="81">
        <v>38844</v>
      </c>
      <c r="J51" s="82">
        <v>3.0110670901157404</v>
      </c>
      <c r="K51"/>
      <c r="L51"/>
      <c r="M51"/>
      <c r="N51"/>
      <c r="O51"/>
      <c r="P51"/>
    </row>
    <row r="52" spans="1:16" ht="14.45" customHeight="1" x14ac:dyDescent="0.2">
      <c r="A52" s="86"/>
      <c r="B52" s="87" t="s">
        <v>104</v>
      </c>
      <c r="C52" s="79">
        <v>2.5369969670191317</v>
      </c>
      <c r="D52" s="81">
        <v>192639</v>
      </c>
      <c r="E52" s="80">
        <v>196199</v>
      </c>
      <c r="F52" s="80">
        <v>195109</v>
      </c>
      <c r="G52" s="80">
        <v>194181</v>
      </c>
      <c r="H52" s="106">
        <v>166580</v>
      </c>
      <c r="I52" s="81">
        <v>26059</v>
      </c>
      <c r="J52" s="82">
        <v>15.643534638011767</v>
      </c>
      <c r="K52"/>
      <c r="L52"/>
      <c r="M52"/>
      <c r="N52"/>
      <c r="O52"/>
      <c r="P52"/>
    </row>
    <row r="53" spans="1:16" ht="14.45" customHeight="1" x14ac:dyDescent="0.2">
      <c r="A53" s="86" t="s">
        <v>105</v>
      </c>
      <c r="B53" s="85" t="s">
        <v>108</v>
      </c>
      <c r="C53" s="79">
        <v>82.854452476495382</v>
      </c>
      <c r="D53" s="81">
        <v>6291296</v>
      </c>
      <c r="E53" s="80">
        <v>6328409</v>
      </c>
      <c r="F53" s="80">
        <v>6366721</v>
      </c>
      <c r="G53" s="80">
        <v>6269193</v>
      </c>
      <c r="H53" s="106">
        <v>6349915</v>
      </c>
      <c r="I53" s="81">
        <v>-58619</v>
      </c>
      <c r="J53" s="82">
        <v>-0.92314621534303998</v>
      </c>
      <c r="K53"/>
      <c r="L53"/>
      <c r="M53"/>
      <c r="N53"/>
      <c r="O53"/>
      <c r="P53"/>
    </row>
    <row r="54" spans="1:16" ht="14.45" customHeight="1" x14ac:dyDescent="0.2">
      <c r="A54" s="89"/>
      <c r="B54" s="90" t="s">
        <v>109</v>
      </c>
      <c r="C54" s="91">
        <v>17.145521184113658</v>
      </c>
      <c r="D54" s="109">
        <v>1301892</v>
      </c>
      <c r="E54" s="110">
        <v>1303442</v>
      </c>
      <c r="F54" s="110">
        <v>1305854</v>
      </c>
      <c r="G54" s="110">
        <v>1275939</v>
      </c>
      <c r="H54" s="111">
        <v>1277899</v>
      </c>
      <c r="I54" s="109">
        <v>23993</v>
      </c>
      <c r="J54" s="112">
        <v>1.8775349225564775</v>
      </c>
      <c r="K54"/>
      <c r="L54"/>
      <c r="M54"/>
      <c r="N54"/>
      <c r="O54"/>
      <c r="P54"/>
    </row>
    <row r="55" spans="1:16" ht="18" customHeight="1" x14ac:dyDescent="0.2">
      <c r="A55" s="69" t="s">
        <v>177</v>
      </c>
      <c r="B55" s="70"/>
      <c r="C55" s="93"/>
      <c r="D55" s="81"/>
      <c r="E55" s="80"/>
      <c r="F55" s="80"/>
      <c r="G55" s="80"/>
      <c r="H55" s="106"/>
      <c r="I55" s="103"/>
      <c r="J55" s="104"/>
      <c r="K55"/>
      <c r="L55"/>
      <c r="M55"/>
      <c r="N55"/>
      <c r="O55"/>
      <c r="P55"/>
    </row>
    <row r="56" spans="1:16" ht="17.100000000000001" customHeight="1" x14ac:dyDescent="0.2">
      <c r="A56" s="77" t="s">
        <v>96</v>
      </c>
      <c r="B56" s="78"/>
      <c r="C56" s="79">
        <v>100</v>
      </c>
      <c r="D56" s="81">
        <v>15065</v>
      </c>
      <c r="E56" s="80">
        <v>15045</v>
      </c>
      <c r="F56" s="80">
        <v>14962</v>
      </c>
      <c r="G56" s="80">
        <v>14694</v>
      </c>
      <c r="H56" s="106">
        <v>14782</v>
      </c>
      <c r="I56" s="81">
        <v>283</v>
      </c>
      <c r="J56" s="82">
        <v>1.9144905966716277</v>
      </c>
      <c r="K56"/>
      <c r="L56"/>
      <c r="M56"/>
      <c r="N56"/>
      <c r="O56"/>
      <c r="P56"/>
    </row>
    <row r="57" spans="1:16" ht="14.45" customHeight="1" x14ac:dyDescent="0.2">
      <c r="A57" s="86" t="s">
        <v>97</v>
      </c>
      <c r="B57" s="85" t="s">
        <v>98</v>
      </c>
      <c r="C57" s="79">
        <v>41.732492532359771</v>
      </c>
      <c r="D57" s="81">
        <v>6287</v>
      </c>
      <c r="E57" s="80">
        <v>6287</v>
      </c>
      <c r="F57" s="80">
        <v>6217</v>
      </c>
      <c r="G57" s="80">
        <v>6101</v>
      </c>
      <c r="H57" s="106">
        <v>6146</v>
      </c>
      <c r="I57" s="81">
        <v>141</v>
      </c>
      <c r="J57" s="82">
        <v>2.2941750732183532</v>
      </c>
      <c r="K57"/>
      <c r="L57"/>
      <c r="M57"/>
      <c r="N57"/>
      <c r="O57"/>
      <c r="P57"/>
    </row>
    <row r="58" spans="1:16" ht="14.45" customHeight="1" x14ac:dyDescent="0.2">
      <c r="A58" s="86"/>
      <c r="B58" s="85" t="s">
        <v>99</v>
      </c>
      <c r="C58" s="79">
        <v>58.267507467640229</v>
      </c>
      <c r="D58" s="81">
        <v>8778</v>
      </c>
      <c r="E58" s="80">
        <v>8758</v>
      </c>
      <c r="F58" s="80">
        <v>8745</v>
      </c>
      <c r="G58" s="80">
        <v>8593</v>
      </c>
      <c r="H58" s="106">
        <v>8636</v>
      </c>
      <c r="I58" s="81">
        <v>142</v>
      </c>
      <c r="J58" s="82">
        <v>1.6442797591477536</v>
      </c>
      <c r="K58"/>
      <c r="L58"/>
      <c r="M58"/>
      <c r="N58"/>
      <c r="O58"/>
      <c r="P58"/>
    </row>
    <row r="59" spans="1:16" ht="14.45" customHeight="1" x14ac:dyDescent="0.2">
      <c r="A59" s="84" t="s">
        <v>97</v>
      </c>
      <c r="B59" s="87" t="s">
        <v>100</v>
      </c>
      <c r="C59" s="79">
        <v>16.973116495187522</v>
      </c>
      <c r="D59" s="81">
        <v>2557</v>
      </c>
      <c r="E59" s="80">
        <v>2514</v>
      </c>
      <c r="F59" s="80">
        <v>2516</v>
      </c>
      <c r="G59" s="80">
        <v>2391</v>
      </c>
      <c r="H59" s="106">
        <v>2349</v>
      </c>
      <c r="I59" s="81">
        <v>208</v>
      </c>
      <c r="J59" s="82">
        <v>8.8548318433375908</v>
      </c>
      <c r="K59"/>
      <c r="L59"/>
      <c r="M59"/>
      <c r="N59"/>
      <c r="O59"/>
      <c r="P59"/>
    </row>
    <row r="60" spans="1:16" ht="14.45" customHeight="1" x14ac:dyDescent="0.2">
      <c r="A60" s="84"/>
      <c r="B60" s="87" t="s">
        <v>101</v>
      </c>
      <c r="C60" s="79">
        <v>47.281778957849319</v>
      </c>
      <c r="D60" s="81">
        <v>7123</v>
      </c>
      <c r="E60" s="80">
        <v>7170</v>
      </c>
      <c r="F60" s="80">
        <v>7123</v>
      </c>
      <c r="G60" s="80">
        <v>7051</v>
      </c>
      <c r="H60" s="106">
        <v>7127</v>
      </c>
      <c r="I60" s="81">
        <v>-4</v>
      </c>
      <c r="J60" s="82">
        <v>-5.6124596604461903E-2</v>
      </c>
      <c r="K60"/>
      <c r="L60"/>
      <c r="M60"/>
      <c r="N60"/>
      <c r="O60"/>
      <c r="P60"/>
    </row>
    <row r="61" spans="1:16" ht="14.45" customHeight="1" x14ac:dyDescent="0.2">
      <c r="A61" s="84"/>
      <c r="B61" s="87" t="s">
        <v>102</v>
      </c>
      <c r="C61" s="79">
        <v>17.756388981081979</v>
      </c>
      <c r="D61" s="81">
        <v>2675</v>
      </c>
      <c r="E61" s="80">
        <v>2697</v>
      </c>
      <c r="F61" s="80">
        <v>2707</v>
      </c>
      <c r="G61" s="80">
        <v>2702</v>
      </c>
      <c r="H61" s="106">
        <v>2762</v>
      </c>
      <c r="I61" s="81">
        <v>-87</v>
      </c>
      <c r="J61" s="82">
        <v>-3.1498913830557567</v>
      </c>
      <c r="K61"/>
      <c r="L61"/>
      <c r="M61"/>
      <c r="N61"/>
      <c r="O61"/>
      <c r="P61"/>
    </row>
    <row r="62" spans="1:16" ht="14.45" customHeight="1" x14ac:dyDescent="0.2">
      <c r="A62" s="86"/>
      <c r="B62" s="87" t="s">
        <v>103</v>
      </c>
      <c r="C62" s="79">
        <v>17.988715565881183</v>
      </c>
      <c r="D62" s="81">
        <v>2710</v>
      </c>
      <c r="E62" s="80">
        <v>2664</v>
      </c>
      <c r="F62" s="80">
        <v>2616</v>
      </c>
      <c r="G62" s="80">
        <v>2550</v>
      </c>
      <c r="H62" s="106">
        <v>2544</v>
      </c>
      <c r="I62" s="81">
        <v>166</v>
      </c>
      <c r="J62" s="82">
        <v>6.5251572327044025</v>
      </c>
      <c r="K62"/>
      <c r="L62"/>
      <c r="M62"/>
      <c r="N62"/>
      <c r="O62"/>
      <c r="P62"/>
    </row>
    <row r="63" spans="1:16" ht="14.45" customHeight="1" x14ac:dyDescent="0.2">
      <c r="A63" s="86"/>
      <c r="B63" s="87" t="s">
        <v>104</v>
      </c>
      <c r="C63" s="79">
        <v>2.7414537006306006</v>
      </c>
      <c r="D63" s="81">
        <v>413</v>
      </c>
      <c r="E63" s="80">
        <v>403</v>
      </c>
      <c r="F63" s="80">
        <v>392</v>
      </c>
      <c r="G63" s="80">
        <v>407</v>
      </c>
      <c r="H63" s="106">
        <v>356</v>
      </c>
      <c r="I63" s="81">
        <v>57</v>
      </c>
      <c r="J63" s="82">
        <v>16.011235955056179</v>
      </c>
      <c r="K63"/>
      <c r="L63"/>
      <c r="M63"/>
      <c r="N63"/>
      <c r="O63"/>
      <c r="P63"/>
    </row>
    <row r="64" spans="1:16" ht="14.45" customHeight="1" x14ac:dyDescent="0.2">
      <c r="A64" s="86" t="s">
        <v>105</v>
      </c>
      <c r="B64" s="85" t="s">
        <v>108</v>
      </c>
      <c r="C64" s="79">
        <v>88.742117490872886</v>
      </c>
      <c r="D64" s="81">
        <v>13369</v>
      </c>
      <c r="E64" s="80">
        <v>13324</v>
      </c>
      <c r="F64" s="80">
        <v>13230</v>
      </c>
      <c r="G64" s="80">
        <v>13000</v>
      </c>
      <c r="H64" s="106">
        <v>13123</v>
      </c>
      <c r="I64" s="81">
        <v>246</v>
      </c>
      <c r="J64" s="82">
        <v>1.8745713632553531</v>
      </c>
      <c r="K64"/>
      <c r="L64"/>
      <c r="M64"/>
      <c r="N64"/>
      <c r="O64"/>
      <c r="P64"/>
    </row>
    <row r="65" spans="1:16" ht="14.45" customHeight="1" x14ac:dyDescent="0.2">
      <c r="A65" s="89"/>
      <c r="B65" s="90" t="s">
        <v>109</v>
      </c>
      <c r="C65" s="91">
        <v>11.257882509127116</v>
      </c>
      <c r="D65" s="109">
        <v>1696</v>
      </c>
      <c r="E65" s="110">
        <v>1721</v>
      </c>
      <c r="F65" s="110">
        <v>1732</v>
      </c>
      <c r="G65" s="110">
        <v>1694</v>
      </c>
      <c r="H65" s="111">
        <v>1659</v>
      </c>
      <c r="I65" s="109">
        <v>37</v>
      </c>
      <c r="J65" s="112">
        <v>2.2302591922845085</v>
      </c>
      <c r="K65"/>
      <c r="L65"/>
      <c r="M65"/>
      <c r="N65"/>
      <c r="O65"/>
      <c r="P65"/>
    </row>
    <row r="66" spans="1:16" s="114" customFormat="1" ht="11.25" customHeight="1" x14ac:dyDescent="0.15">
      <c r="J66" s="115" t="s">
        <v>35</v>
      </c>
    </row>
    <row r="67" spans="1:16" s="114" customFormat="1" ht="12.75" customHeight="1" x14ac:dyDescent="0.15">
      <c r="A67" s="114" t="s">
        <v>114</v>
      </c>
      <c r="B67" s="113"/>
      <c r="C67" s="113"/>
      <c r="D67" s="116"/>
      <c r="E67" s="113"/>
      <c r="F67" s="113"/>
      <c r="G67" s="113"/>
      <c r="H67" s="113"/>
      <c r="I67" s="113"/>
      <c r="J67" s="113"/>
    </row>
    <row r="68" spans="1:16" s="87" customFormat="1" ht="21" customHeight="1" x14ac:dyDescent="0.2">
      <c r="A68" s="117" t="s">
        <v>178</v>
      </c>
      <c r="B68" s="118"/>
      <c r="C68" s="118"/>
      <c r="D68" s="118"/>
      <c r="E68" s="118"/>
      <c r="F68" s="118"/>
      <c r="G68" s="118"/>
      <c r="H68" s="118"/>
      <c r="I68" s="118"/>
      <c r="J68" s="118"/>
    </row>
    <row r="69" spans="1:16" s="87" customFormat="1" ht="12.75" customHeight="1" x14ac:dyDescent="0.2">
      <c r="A69" s="117"/>
      <c r="B69" s="118"/>
      <c r="C69" s="118"/>
      <c r="D69" s="118"/>
      <c r="E69" s="118"/>
      <c r="F69" s="118"/>
      <c r="G69" s="118"/>
      <c r="H69" s="118"/>
      <c r="I69" s="118"/>
      <c r="J69" s="118"/>
    </row>
    <row r="70" spans="1:16" s="87" customFormat="1" ht="12.75" customHeight="1" x14ac:dyDescent="0.2"/>
    <row r="71" spans="1:16" ht="12.75" customHeight="1" x14ac:dyDescent="0.2">
      <c r="C71" s="54"/>
      <c r="D71" s="54"/>
      <c r="E71" s="54"/>
      <c r="F71" s="54"/>
      <c r="G71" s="54"/>
      <c r="H71" s="54"/>
      <c r="I71" s="54"/>
      <c r="J71" s="54"/>
    </row>
    <row r="72" spans="1:16" ht="12.75" customHeight="1" x14ac:dyDescent="0.2">
      <c r="C72" s="54"/>
      <c r="D72" s="54"/>
      <c r="E72" s="54"/>
      <c r="F72" s="54"/>
      <c r="G72" s="54"/>
      <c r="H72" s="54"/>
      <c r="I72" s="54"/>
      <c r="J72" s="54"/>
    </row>
    <row r="73" spans="1:16" ht="15.95" customHeight="1" x14ac:dyDescent="0.2">
      <c r="C73" s="54"/>
      <c r="D73" s="54"/>
      <c r="E73" s="54"/>
      <c r="F73" s="54"/>
      <c r="G73" s="54"/>
      <c r="H73" s="54"/>
      <c r="I73" s="54"/>
      <c r="J73" s="54"/>
    </row>
    <row r="74" spans="1:16" ht="15.95" customHeight="1" x14ac:dyDescent="0.2">
      <c r="C74" s="54"/>
      <c r="D74" s="54"/>
      <c r="E74" s="54"/>
      <c r="F74" s="54"/>
      <c r="G74" s="54"/>
      <c r="H74" s="54"/>
      <c r="I74" s="54"/>
      <c r="J74" s="54"/>
    </row>
    <row r="75" spans="1:16" ht="15.95" customHeight="1" x14ac:dyDescent="0.2">
      <c r="C75" s="54"/>
      <c r="D75" s="54"/>
      <c r="E75" s="54"/>
      <c r="F75" s="54"/>
      <c r="G75" s="54"/>
      <c r="H75" s="54"/>
      <c r="I75" s="54"/>
      <c r="J75" s="54"/>
    </row>
    <row r="76" spans="1:16" ht="15.95" customHeight="1" x14ac:dyDescent="0.2">
      <c r="C76" s="54"/>
      <c r="D76" s="54"/>
      <c r="E76" s="54"/>
      <c r="F76" s="54"/>
      <c r="G76" s="54"/>
      <c r="H76" s="54"/>
      <c r="I76" s="54"/>
      <c r="J76" s="54"/>
    </row>
    <row r="77" spans="1:16" ht="15.95" customHeight="1" x14ac:dyDescent="0.2">
      <c r="C77" s="54"/>
      <c r="D77" s="54"/>
      <c r="E77" s="54"/>
      <c r="F77" s="54"/>
      <c r="G77" s="54"/>
      <c r="H77" s="54"/>
      <c r="I77" s="54"/>
      <c r="J77" s="54"/>
    </row>
    <row r="78" spans="1:16" ht="15.95" customHeight="1" x14ac:dyDescent="0.2">
      <c r="C78" s="54"/>
      <c r="D78" s="54"/>
      <c r="E78" s="54"/>
      <c r="F78" s="54"/>
      <c r="G78" s="54"/>
      <c r="H78" s="54"/>
      <c r="I78" s="54"/>
      <c r="J78" s="54"/>
    </row>
    <row r="79" spans="1:16" ht="15.95" customHeight="1" x14ac:dyDescent="0.2">
      <c r="C79" s="54"/>
      <c r="D79" s="54"/>
      <c r="E79" s="54"/>
      <c r="F79" s="54"/>
      <c r="G79" s="54"/>
      <c r="H79" s="54"/>
      <c r="I79" s="54"/>
      <c r="J79" s="54"/>
    </row>
    <row r="80" spans="1:16" ht="15.95" customHeight="1" x14ac:dyDescent="0.2">
      <c r="C80" s="54"/>
      <c r="D80" s="54"/>
      <c r="E80" s="54"/>
      <c r="F80" s="54"/>
      <c r="G80" s="54"/>
      <c r="H80" s="54"/>
      <c r="I80" s="54"/>
      <c r="J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8B4F-CEB4-4D4B-B52D-D3F39345BB6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4" customWidth="1"/>
    <col min="4" max="4" width="25.85546875" style="54" customWidth="1"/>
    <col min="5" max="5" width="6.7109375" style="88" customWidth="1"/>
    <col min="6" max="11" width="9.7109375" style="121" customWidth="1"/>
    <col min="12" max="12" width="9.7109375" style="122" customWidth="1"/>
    <col min="13" max="13" width="9.7109375" style="54" customWidth="1"/>
    <col min="14" max="16384" width="8.85546875" style="54"/>
  </cols>
  <sheetData>
    <row r="1" spans="1:17" customFormat="1" ht="36.75" customHeight="1" x14ac:dyDescent="0.2">
      <c r="A1" s="33"/>
      <c r="B1" s="33"/>
      <c r="C1" s="33"/>
      <c r="D1" s="34"/>
      <c r="E1" s="203"/>
      <c r="F1" s="34"/>
      <c r="G1" s="34"/>
      <c r="H1" s="34"/>
      <c r="I1" s="34"/>
      <c r="J1" s="34"/>
      <c r="K1" s="34"/>
      <c r="L1" s="35" t="s">
        <v>38</v>
      </c>
    </row>
    <row r="2" spans="1:17" customFormat="1" ht="11.25" customHeight="1" x14ac:dyDescent="0.2">
      <c r="A2" s="36"/>
      <c r="B2" s="36"/>
      <c r="C2" s="36"/>
      <c r="D2" s="37"/>
      <c r="E2" s="205"/>
      <c r="F2" s="37"/>
      <c r="G2" s="37"/>
      <c r="H2" s="37"/>
      <c r="I2" s="37"/>
      <c r="J2" s="37"/>
      <c r="K2" s="37"/>
      <c r="L2" s="37"/>
    </row>
    <row r="3" spans="1:17" s="40" customFormat="1" ht="20.100000000000001" customHeight="1" x14ac:dyDescent="0.2">
      <c r="A3" s="39" t="s">
        <v>326</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7"/>
      <c r="L5" s="207"/>
    </row>
    <row r="6" spans="1:17" s="40" customFormat="1" ht="11.25" customHeight="1" x14ac:dyDescent="0.2">
      <c r="A6" s="187"/>
      <c r="B6" s="187"/>
      <c r="C6" s="187"/>
      <c r="D6" s="187"/>
      <c r="E6" s="187"/>
      <c r="F6" s="187"/>
      <c r="G6" s="187"/>
      <c r="H6" s="187"/>
      <c r="I6" s="187"/>
      <c r="J6" s="187"/>
      <c r="K6" s="187"/>
      <c r="L6" s="187"/>
    </row>
    <row r="7" spans="1:17" customFormat="1" ht="12" customHeight="1" x14ac:dyDescent="0.2">
      <c r="A7" s="46" t="s">
        <v>85</v>
      </c>
      <c r="B7" s="47"/>
      <c r="C7" s="47"/>
      <c r="D7" s="47"/>
      <c r="E7" s="48" t="s">
        <v>86</v>
      </c>
      <c r="F7" s="49" t="s">
        <v>325</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14510</v>
      </c>
      <c r="G11" s="80">
        <v>14506</v>
      </c>
      <c r="H11" s="80">
        <v>14450</v>
      </c>
      <c r="I11" s="80">
        <v>14144</v>
      </c>
      <c r="J11" s="106">
        <v>14275</v>
      </c>
      <c r="K11" s="80">
        <v>235</v>
      </c>
      <c r="L11" s="82">
        <v>1.6462346760070052</v>
      </c>
    </row>
    <row r="12" spans="1:17" ht="24" customHeight="1" x14ac:dyDescent="0.2">
      <c r="A12" s="213" t="s">
        <v>180</v>
      </c>
      <c r="B12" s="214"/>
      <c r="C12" s="214"/>
      <c r="D12" s="215"/>
      <c r="E12" s="79">
        <v>43.707787732598206</v>
      </c>
      <c r="F12" s="81">
        <v>6342</v>
      </c>
      <c r="G12" s="80">
        <v>6338</v>
      </c>
      <c r="H12" s="80">
        <v>6284</v>
      </c>
      <c r="I12" s="80">
        <v>6169</v>
      </c>
      <c r="J12" s="106">
        <v>6194</v>
      </c>
      <c r="K12" s="80">
        <v>148</v>
      </c>
      <c r="L12" s="82">
        <v>2.3894091055860511</v>
      </c>
    </row>
    <row r="13" spans="1:17" ht="15" customHeight="1" x14ac:dyDescent="0.2">
      <c r="A13" s="86"/>
      <c r="B13" s="216" t="s">
        <v>99</v>
      </c>
      <c r="C13" s="216"/>
      <c r="E13" s="79">
        <v>56.292212267401794</v>
      </c>
      <c r="F13" s="81">
        <v>8168</v>
      </c>
      <c r="G13" s="80">
        <v>8168</v>
      </c>
      <c r="H13" s="80">
        <v>8166</v>
      </c>
      <c r="I13" s="80">
        <v>7975</v>
      </c>
      <c r="J13" s="106">
        <v>8081</v>
      </c>
      <c r="K13" s="80">
        <v>87</v>
      </c>
      <c r="L13" s="82">
        <v>1.0765994307635194</v>
      </c>
    </row>
    <row r="14" spans="1:17" ht="22.5" customHeight="1" x14ac:dyDescent="0.2">
      <c r="A14" s="213" t="s">
        <v>181</v>
      </c>
      <c r="B14" s="214"/>
      <c r="C14" s="214"/>
      <c r="D14" s="215"/>
      <c r="E14" s="79">
        <v>16.381805651274984</v>
      </c>
      <c r="F14" s="81">
        <v>2377</v>
      </c>
      <c r="G14" s="80">
        <v>2310</v>
      </c>
      <c r="H14" s="80">
        <v>2354</v>
      </c>
      <c r="I14" s="80">
        <v>2231</v>
      </c>
      <c r="J14" s="106">
        <v>2252</v>
      </c>
      <c r="K14" s="80">
        <v>125</v>
      </c>
      <c r="L14" s="82">
        <v>5.5506216696269979</v>
      </c>
    </row>
    <row r="15" spans="1:17" ht="15" customHeight="1" x14ac:dyDescent="0.2">
      <c r="A15" s="86"/>
      <c r="B15" s="85"/>
      <c r="C15" s="54" t="s">
        <v>98</v>
      </c>
      <c r="E15" s="79">
        <v>49.095498527555741</v>
      </c>
      <c r="F15" s="81">
        <v>1167</v>
      </c>
      <c r="G15" s="80">
        <v>1125</v>
      </c>
      <c r="H15" s="80">
        <v>1159</v>
      </c>
      <c r="I15" s="80">
        <v>1122</v>
      </c>
      <c r="J15" s="106">
        <v>1121</v>
      </c>
      <c r="K15" s="80">
        <v>46</v>
      </c>
      <c r="L15" s="82">
        <v>4.1034790365744866</v>
      </c>
    </row>
    <row r="16" spans="1:17" ht="15" customHeight="1" x14ac:dyDescent="0.2">
      <c r="A16" s="86"/>
      <c r="B16" s="85"/>
      <c r="C16" s="54" t="s">
        <v>99</v>
      </c>
      <c r="E16" s="79">
        <v>50.904501472444259</v>
      </c>
      <c r="F16" s="81">
        <v>1210</v>
      </c>
      <c r="G16" s="80">
        <v>1185</v>
      </c>
      <c r="H16" s="80">
        <v>1195</v>
      </c>
      <c r="I16" s="80">
        <v>1109</v>
      </c>
      <c r="J16" s="106">
        <v>1131</v>
      </c>
      <c r="K16" s="80">
        <v>79</v>
      </c>
      <c r="L16" s="82">
        <v>6.984969053934571</v>
      </c>
    </row>
    <row r="17" spans="1:12" ht="15" customHeight="1" x14ac:dyDescent="0.2">
      <c r="A17" s="86"/>
      <c r="B17" s="87" t="s">
        <v>101</v>
      </c>
      <c r="E17" s="79">
        <v>49.000689179875948</v>
      </c>
      <c r="F17" s="81">
        <v>7110</v>
      </c>
      <c r="G17" s="80">
        <v>7147</v>
      </c>
      <c r="H17" s="80">
        <v>7109</v>
      </c>
      <c r="I17" s="80">
        <v>7002</v>
      </c>
      <c r="J17" s="106">
        <v>7092</v>
      </c>
      <c r="K17" s="80">
        <v>18</v>
      </c>
      <c r="L17" s="82">
        <v>0.25380710659898476</v>
      </c>
    </row>
    <row r="18" spans="1:12" ht="15" customHeight="1" x14ac:dyDescent="0.2">
      <c r="A18" s="86"/>
      <c r="B18" s="85"/>
      <c r="C18" s="54" t="s">
        <v>98</v>
      </c>
      <c r="E18" s="79">
        <v>42.883263009845287</v>
      </c>
      <c r="F18" s="81">
        <v>3049</v>
      </c>
      <c r="G18" s="80">
        <v>3051</v>
      </c>
      <c r="H18" s="80">
        <v>3001</v>
      </c>
      <c r="I18" s="80">
        <v>2949</v>
      </c>
      <c r="J18" s="106">
        <v>2983</v>
      </c>
      <c r="K18" s="80">
        <v>66</v>
      </c>
      <c r="L18" s="82">
        <v>2.2125377137110291</v>
      </c>
    </row>
    <row r="19" spans="1:12" ht="15" customHeight="1" x14ac:dyDescent="0.2">
      <c r="A19" s="86"/>
      <c r="B19" s="85"/>
      <c r="C19" s="54" t="s">
        <v>99</v>
      </c>
      <c r="E19" s="79">
        <v>57.116736990154713</v>
      </c>
      <c r="F19" s="81">
        <v>4061</v>
      </c>
      <c r="G19" s="80">
        <v>4096</v>
      </c>
      <c r="H19" s="80">
        <v>4108</v>
      </c>
      <c r="I19" s="80">
        <v>4053</v>
      </c>
      <c r="J19" s="106">
        <v>4109</v>
      </c>
      <c r="K19" s="80">
        <v>-48</v>
      </c>
      <c r="L19" s="82">
        <v>-1.1681674373326842</v>
      </c>
    </row>
    <row r="20" spans="1:12" ht="15" customHeight="1" x14ac:dyDescent="0.2">
      <c r="A20" s="86"/>
      <c r="B20" s="87" t="s">
        <v>102</v>
      </c>
      <c r="E20" s="79">
        <v>17.477601654031702</v>
      </c>
      <c r="F20" s="81">
        <v>2536</v>
      </c>
      <c r="G20" s="80">
        <v>2571</v>
      </c>
      <c r="H20" s="80">
        <v>2549</v>
      </c>
      <c r="I20" s="80">
        <v>2521</v>
      </c>
      <c r="J20" s="106">
        <v>2567</v>
      </c>
      <c r="K20" s="80">
        <v>-31</v>
      </c>
      <c r="L20" s="82">
        <v>-1.2076353720296065</v>
      </c>
    </row>
    <row r="21" spans="1:12" ht="15" customHeight="1" x14ac:dyDescent="0.2">
      <c r="A21" s="86"/>
      <c r="B21" s="85"/>
      <c r="C21" s="54" t="s">
        <v>98</v>
      </c>
      <c r="E21" s="79">
        <v>34.976340694006311</v>
      </c>
      <c r="F21" s="81">
        <v>887</v>
      </c>
      <c r="G21" s="80">
        <v>914</v>
      </c>
      <c r="H21" s="80">
        <v>889</v>
      </c>
      <c r="I21" s="80">
        <v>874</v>
      </c>
      <c r="J21" s="106">
        <v>878</v>
      </c>
      <c r="K21" s="80">
        <v>9</v>
      </c>
      <c r="L21" s="82">
        <v>1.0250569476082005</v>
      </c>
    </row>
    <row r="22" spans="1:12" ht="15" customHeight="1" x14ac:dyDescent="0.2">
      <c r="A22" s="86"/>
      <c r="B22" s="85"/>
      <c r="C22" s="54" t="s">
        <v>99</v>
      </c>
      <c r="E22" s="79">
        <v>65.023659305993689</v>
      </c>
      <c r="F22" s="81">
        <v>1649</v>
      </c>
      <c r="G22" s="80">
        <v>1657</v>
      </c>
      <c r="H22" s="80">
        <v>1660</v>
      </c>
      <c r="I22" s="80">
        <v>1647</v>
      </c>
      <c r="J22" s="106">
        <v>1689</v>
      </c>
      <c r="K22" s="80">
        <v>-40</v>
      </c>
      <c r="L22" s="82">
        <v>-2.3682652457075193</v>
      </c>
    </row>
    <row r="23" spans="1:12" ht="15" customHeight="1" x14ac:dyDescent="0.2">
      <c r="A23" s="86"/>
      <c r="B23" s="87" t="s">
        <v>103</v>
      </c>
      <c r="E23" s="79">
        <v>17.139903514817366</v>
      </c>
      <c r="F23" s="81">
        <v>2487</v>
      </c>
      <c r="G23" s="80">
        <v>2478</v>
      </c>
      <c r="H23" s="80">
        <v>2438</v>
      </c>
      <c r="I23" s="80">
        <v>2390</v>
      </c>
      <c r="J23" s="106">
        <v>2364</v>
      </c>
      <c r="K23" s="80">
        <v>123</v>
      </c>
      <c r="L23" s="82">
        <v>5.2030456852791875</v>
      </c>
    </row>
    <row r="24" spans="1:12" ht="15" customHeight="1" x14ac:dyDescent="0.2">
      <c r="A24" s="86"/>
      <c r="B24" s="85"/>
      <c r="C24" s="54" t="s">
        <v>98</v>
      </c>
      <c r="E24" s="79">
        <v>49.819059107358264</v>
      </c>
      <c r="F24" s="81">
        <v>1239</v>
      </c>
      <c r="G24" s="80">
        <v>1248</v>
      </c>
      <c r="H24" s="80">
        <v>1235</v>
      </c>
      <c r="I24" s="80">
        <v>1224</v>
      </c>
      <c r="J24" s="106">
        <v>1212</v>
      </c>
      <c r="K24" s="80">
        <v>27</v>
      </c>
      <c r="L24" s="82">
        <v>2.2277227722772279</v>
      </c>
    </row>
    <row r="25" spans="1:12" ht="15" customHeight="1" x14ac:dyDescent="0.2">
      <c r="A25" s="86"/>
      <c r="B25" s="85"/>
      <c r="C25" s="54" t="s">
        <v>99</v>
      </c>
      <c r="E25" s="79">
        <v>50.180940892641736</v>
      </c>
      <c r="F25" s="81">
        <v>1248</v>
      </c>
      <c r="G25" s="80">
        <v>1230</v>
      </c>
      <c r="H25" s="80">
        <v>1203</v>
      </c>
      <c r="I25" s="80">
        <v>1166</v>
      </c>
      <c r="J25" s="106">
        <v>1152</v>
      </c>
      <c r="K25" s="80">
        <v>96</v>
      </c>
      <c r="L25" s="82">
        <v>8.3333333333333339</v>
      </c>
    </row>
    <row r="26" spans="1:12" ht="15" customHeight="1" x14ac:dyDescent="0.2">
      <c r="A26" s="86"/>
      <c r="C26" s="87" t="s">
        <v>182</v>
      </c>
      <c r="D26" s="54" t="s">
        <v>183</v>
      </c>
      <c r="E26" s="79">
        <v>2.4948311509303926</v>
      </c>
      <c r="F26" s="81">
        <v>362</v>
      </c>
      <c r="G26" s="80">
        <v>359</v>
      </c>
      <c r="H26" s="80">
        <v>360</v>
      </c>
      <c r="I26" s="80">
        <v>375</v>
      </c>
      <c r="J26" s="106">
        <v>317</v>
      </c>
      <c r="K26" s="80">
        <v>45</v>
      </c>
      <c r="L26" s="82">
        <v>14.195583596214512</v>
      </c>
    </row>
    <row r="27" spans="1:12" ht="15" customHeight="1" x14ac:dyDescent="0.2">
      <c r="A27" s="86"/>
      <c r="B27" s="85"/>
      <c r="D27" s="217" t="s">
        <v>98</v>
      </c>
      <c r="E27" s="79">
        <v>42.541436464088399</v>
      </c>
      <c r="F27" s="81">
        <v>154</v>
      </c>
      <c r="G27" s="80">
        <v>150</v>
      </c>
      <c r="H27" s="80">
        <v>153</v>
      </c>
      <c r="I27" s="80">
        <v>163</v>
      </c>
      <c r="J27" s="106">
        <v>139</v>
      </c>
      <c r="K27" s="80">
        <v>15</v>
      </c>
      <c r="L27" s="82">
        <v>10.791366906474821</v>
      </c>
    </row>
    <row r="28" spans="1:12" ht="15" customHeight="1" x14ac:dyDescent="0.2">
      <c r="A28" s="86"/>
      <c r="B28" s="85"/>
      <c r="D28" s="217" t="s">
        <v>99</v>
      </c>
      <c r="E28" s="79">
        <v>57.458563535911601</v>
      </c>
      <c r="F28" s="81">
        <v>208</v>
      </c>
      <c r="G28" s="80">
        <v>209</v>
      </c>
      <c r="H28" s="80">
        <v>207</v>
      </c>
      <c r="I28" s="80">
        <v>212</v>
      </c>
      <c r="J28" s="106">
        <v>178</v>
      </c>
      <c r="K28" s="80">
        <v>30</v>
      </c>
      <c r="L28" s="82">
        <v>16.853932584269664</v>
      </c>
    </row>
    <row r="29" spans="1:12" ht="24" customHeight="1" x14ac:dyDescent="0.2">
      <c r="A29" s="213" t="s">
        <v>184</v>
      </c>
      <c r="B29" s="214"/>
      <c r="C29" s="214"/>
      <c r="D29" s="215"/>
      <c r="E29" s="79">
        <v>85.97518952446589</v>
      </c>
      <c r="F29" s="81">
        <v>12475</v>
      </c>
      <c r="G29" s="80">
        <v>12454</v>
      </c>
      <c r="H29" s="80">
        <v>12394</v>
      </c>
      <c r="I29" s="80">
        <v>12134</v>
      </c>
      <c r="J29" s="106">
        <v>12267</v>
      </c>
      <c r="K29" s="80">
        <v>208</v>
      </c>
      <c r="L29" s="82">
        <v>1.6956060976603897</v>
      </c>
    </row>
    <row r="30" spans="1:12" ht="15" customHeight="1" x14ac:dyDescent="0.2">
      <c r="A30" s="86"/>
      <c r="B30" s="85"/>
      <c r="C30" s="54" t="s">
        <v>98</v>
      </c>
      <c r="E30" s="79">
        <v>43.24649298597194</v>
      </c>
      <c r="F30" s="81">
        <v>5395</v>
      </c>
      <c r="G30" s="80">
        <v>5380</v>
      </c>
      <c r="H30" s="80">
        <v>5346</v>
      </c>
      <c r="I30" s="80">
        <v>5261</v>
      </c>
      <c r="J30" s="106">
        <v>5282</v>
      </c>
      <c r="K30" s="80">
        <v>113</v>
      </c>
      <c r="L30" s="82">
        <v>2.1393411586520257</v>
      </c>
    </row>
    <row r="31" spans="1:12" ht="15" customHeight="1" x14ac:dyDescent="0.2">
      <c r="A31" s="86"/>
      <c r="B31" s="85"/>
      <c r="C31" s="54" t="s">
        <v>99</v>
      </c>
      <c r="E31" s="79">
        <v>56.75350701402806</v>
      </c>
      <c r="F31" s="81">
        <v>7080</v>
      </c>
      <c r="G31" s="80">
        <v>7074</v>
      </c>
      <c r="H31" s="80">
        <v>7048</v>
      </c>
      <c r="I31" s="80">
        <v>6873</v>
      </c>
      <c r="J31" s="106">
        <v>6985</v>
      </c>
      <c r="K31" s="80">
        <v>95</v>
      </c>
      <c r="L31" s="82">
        <v>1.3600572655690766</v>
      </c>
    </row>
    <row r="32" spans="1:12" ht="15" customHeight="1" x14ac:dyDescent="0.2">
      <c r="A32" s="86"/>
      <c r="B32" s="85" t="s">
        <v>109</v>
      </c>
      <c r="E32" s="79">
        <v>14.024810475534114</v>
      </c>
      <c r="F32" s="80">
        <v>2035</v>
      </c>
      <c r="G32" s="80">
        <v>2052</v>
      </c>
      <c r="H32" s="80">
        <v>2056</v>
      </c>
      <c r="I32" s="80">
        <v>2009</v>
      </c>
      <c r="J32" s="106">
        <v>2007</v>
      </c>
      <c r="K32" s="80">
        <v>28</v>
      </c>
      <c r="L32" s="82">
        <v>1.3951170901843548</v>
      </c>
    </row>
    <row r="33" spans="1:12" ht="15" customHeight="1" x14ac:dyDescent="0.2">
      <c r="A33" s="86"/>
      <c r="B33" s="85"/>
      <c r="C33" s="54" t="s">
        <v>98</v>
      </c>
      <c r="E33" s="79">
        <v>46.535626535626534</v>
      </c>
      <c r="F33" s="80">
        <v>947</v>
      </c>
      <c r="G33" s="80">
        <v>958</v>
      </c>
      <c r="H33" s="80">
        <v>938</v>
      </c>
      <c r="I33" s="80">
        <v>907</v>
      </c>
      <c r="J33" s="106">
        <v>911</v>
      </c>
      <c r="K33" s="80">
        <v>36</v>
      </c>
      <c r="L33" s="82">
        <v>3.9517014270032931</v>
      </c>
    </row>
    <row r="34" spans="1:12" ht="15" customHeight="1" x14ac:dyDescent="0.2">
      <c r="A34" s="86"/>
      <c r="B34" s="85"/>
      <c r="C34" s="54" t="s">
        <v>99</v>
      </c>
      <c r="E34" s="79">
        <v>53.464373464373466</v>
      </c>
      <c r="F34" s="80">
        <v>1088</v>
      </c>
      <c r="G34" s="80">
        <v>1094</v>
      </c>
      <c r="H34" s="80">
        <v>1118</v>
      </c>
      <c r="I34" s="80">
        <v>1102</v>
      </c>
      <c r="J34" s="106">
        <v>1096</v>
      </c>
      <c r="K34" s="80">
        <v>-8</v>
      </c>
      <c r="L34" s="82">
        <v>-0.72992700729927007</v>
      </c>
    </row>
    <row r="35" spans="1:12" ht="24" customHeight="1" x14ac:dyDescent="0.2">
      <c r="A35" s="213" t="s">
        <v>187</v>
      </c>
      <c r="B35" s="214"/>
      <c r="C35" s="214"/>
      <c r="D35" s="215"/>
      <c r="E35" s="79">
        <v>15.906271536871124</v>
      </c>
      <c r="F35" s="80">
        <v>2308</v>
      </c>
      <c r="G35" s="80">
        <v>2274</v>
      </c>
      <c r="H35" s="80">
        <v>2276</v>
      </c>
      <c r="I35" s="80">
        <v>2146</v>
      </c>
      <c r="J35" s="80">
        <v>2163</v>
      </c>
      <c r="K35" s="286">
        <v>145</v>
      </c>
      <c r="L35" s="287">
        <v>6.7036523347202959</v>
      </c>
    </row>
    <row r="36" spans="1:12" ht="15" customHeight="1" x14ac:dyDescent="0.2">
      <c r="A36" s="86"/>
      <c r="B36" s="85"/>
      <c r="C36" s="54" t="s">
        <v>98</v>
      </c>
      <c r="E36" s="79">
        <v>45.320623916811094</v>
      </c>
      <c r="F36" s="80">
        <v>1046</v>
      </c>
      <c r="G36" s="80">
        <v>1006</v>
      </c>
      <c r="H36" s="80">
        <v>1019</v>
      </c>
      <c r="I36" s="80">
        <v>947</v>
      </c>
      <c r="J36" s="80">
        <v>934</v>
      </c>
      <c r="K36" s="286">
        <v>112</v>
      </c>
      <c r="L36" s="82">
        <v>11.991434689507495</v>
      </c>
    </row>
    <row r="37" spans="1:12" ht="15" customHeight="1" x14ac:dyDescent="0.2">
      <c r="A37" s="86"/>
      <c r="B37" s="85"/>
      <c r="C37" s="54" t="s">
        <v>99</v>
      </c>
      <c r="E37" s="79">
        <v>54.679376083188906</v>
      </c>
      <c r="F37" s="80">
        <v>1262</v>
      </c>
      <c r="G37" s="80">
        <v>1268</v>
      </c>
      <c r="H37" s="80">
        <v>1257</v>
      </c>
      <c r="I37" s="80">
        <v>1199</v>
      </c>
      <c r="J37" s="106">
        <v>1229</v>
      </c>
      <c r="K37" s="80">
        <v>33</v>
      </c>
      <c r="L37" s="82">
        <v>2.6851098454027666</v>
      </c>
    </row>
    <row r="38" spans="1:12" ht="15" customHeight="1" x14ac:dyDescent="0.2">
      <c r="A38" s="86"/>
      <c r="B38" s="85" t="s">
        <v>327</v>
      </c>
      <c r="E38" s="79">
        <v>63.556168159889729</v>
      </c>
      <c r="F38" s="80">
        <v>9222</v>
      </c>
      <c r="G38" s="80">
        <v>9256</v>
      </c>
      <c r="H38" s="80">
        <v>9200</v>
      </c>
      <c r="I38" s="80">
        <v>9113</v>
      </c>
      <c r="J38" s="106">
        <v>9221</v>
      </c>
      <c r="K38" s="80">
        <v>1</v>
      </c>
      <c r="L38" s="82">
        <v>1.0844810758052272E-2</v>
      </c>
    </row>
    <row r="39" spans="1:12" ht="15" customHeight="1" x14ac:dyDescent="0.2">
      <c r="A39" s="86"/>
      <c r="B39" s="85"/>
      <c r="C39" s="54" t="s">
        <v>98</v>
      </c>
      <c r="E39" s="79">
        <v>44.632400780741705</v>
      </c>
      <c r="F39" s="81">
        <v>4116</v>
      </c>
      <c r="G39" s="80">
        <v>4123</v>
      </c>
      <c r="H39" s="80">
        <v>4082</v>
      </c>
      <c r="I39" s="80">
        <v>4069</v>
      </c>
      <c r="J39" s="106">
        <v>4116</v>
      </c>
      <c r="K39" s="80">
        <v>0</v>
      </c>
      <c r="L39" s="82">
        <v>0</v>
      </c>
    </row>
    <row r="40" spans="1:12" ht="15" customHeight="1" x14ac:dyDescent="0.2">
      <c r="A40" s="86"/>
      <c r="B40" s="85"/>
      <c r="C40" s="54" t="s">
        <v>99</v>
      </c>
      <c r="E40" s="79">
        <v>55.367599219258295</v>
      </c>
      <c r="F40" s="81">
        <v>5106</v>
      </c>
      <c r="G40" s="80">
        <v>5133</v>
      </c>
      <c r="H40" s="80">
        <v>5118</v>
      </c>
      <c r="I40" s="80">
        <v>5044</v>
      </c>
      <c r="J40" s="106">
        <v>5105</v>
      </c>
      <c r="K40" s="80">
        <v>1</v>
      </c>
      <c r="L40" s="82">
        <v>1.9588638589618023E-2</v>
      </c>
    </row>
    <row r="41" spans="1:12" ht="15" customHeight="1" x14ac:dyDescent="0.2">
      <c r="A41" s="86"/>
      <c r="B41" s="54" t="s">
        <v>549</v>
      </c>
      <c r="E41" s="79">
        <v>9.8552722260509995</v>
      </c>
      <c r="F41" s="81">
        <v>1430</v>
      </c>
      <c r="G41" s="80">
        <v>1407</v>
      </c>
      <c r="H41" s="80">
        <v>1371</v>
      </c>
      <c r="I41" s="80">
        <v>1295</v>
      </c>
      <c r="J41" s="106">
        <v>1305</v>
      </c>
      <c r="K41" s="80">
        <v>125</v>
      </c>
      <c r="L41" s="82">
        <v>9.5785440613026829</v>
      </c>
    </row>
    <row r="42" spans="1:12" ht="15" customHeight="1" x14ac:dyDescent="0.2">
      <c r="A42" s="86"/>
      <c r="B42" s="85"/>
      <c r="C42" s="54" t="s">
        <v>98</v>
      </c>
      <c r="E42" s="79">
        <v>42.307692307692307</v>
      </c>
      <c r="F42" s="81">
        <v>605</v>
      </c>
      <c r="G42" s="80">
        <v>606</v>
      </c>
      <c r="H42" s="80">
        <v>575</v>
      </c>
      <c r="I42" s="80">
        <v>554</v>
      </c>
      <c r="J42" s="106">
        <v>561</v>
      </c>
      <c r="K42" s="80">
        <v>44</v>
      </c>
      <c r="L42" s="82">
        <v>7.8431372549019605</v>
      </c>
    </row>
    <row r="43" spans="1:12" ht="15" customHeight="1" x14ac:dyDescent="0.2">
      <c r="A43" s="86"/>
      <c r="B43" s="85"/>
      <c r="C43" s="54" t="s">
        <v>99</v>
      </c>
      <c r="E43" s="79">
        <v>57.692307692307693</v>
      </c>
      <c r="F43" s="81">
        <v>825</v>
      </c>
      <c r="G43" s="80">
        <v>801</v>
      </c>
      <c r="H43" s="80">
        <v>796</v>
      </c>
      <c r="I43" s="80">
        <v>741</v>
      </c>
      <c r="J43" s="106">
        <v>744</v>
      </c>
      <c r="K43" s="80">
        <v>81</v>
      </c>
      <c r="L43" s="82">
        <v>10.887096774193548</v>
      </c>
    </row>
    <row r="44" spans="1:12" ht="15" customHeight="1" x14ac:dyDescent="0.2">
      <c r="A44" s="86"/>
      <c r="B44" s="85" t="s">
        <v>200</v>
      </c>
      <c r="E44" s="79">
        <v>10.682288077188145</v>
      </c>
      <c r="F44" s="81">
        <v>1550</v>
      </c>
      <c r="G44" s="80">
        <v>1569</v>
      </c>
      <c r="H44" s="80">
        <v>1603</v>
      </c>
      <c r="I44" s="80">
        <v>1590</v>
      </c>
      <c r="J44" s="106">
        <v>1586</v>
      </c>
      <c r="K44" s="80">
        <v>-36</v>
      </c>
      <c r="L44" s="82">
        <v>-2.2698612862547289</v>
      </c>
    </row>
    <row r="45" spans="1:12" ht="15" customHeight="1" x14ac:dyDescent="0.2">
      <c r="A45" s="86"/>
      <c r="B45" s="85"/>
      <c r="C45" s="54" t="s">
        <v>98</v>
      </c>
      <c r="E45" s="79">
        <v>37.096774193548384</v>
      </c>
      <c r="F45" s="81">
        <v>575</v>
      </c>
      <c r="G45" s="80">
        <v>603</v>
      </c>
      <c r="H45" s="80">
        <v>608</v>
      </c>
      <c r="I45" s="80">
        <v>599</v>
      </c>
      <c r="J45" s="106">
        <v>583</v>
      </c>
      <c r="K45" s="80">
        <v>-8</v>
      </c>
      <c r="L45" s="82">
        <v>-1.3722126929674099</v>
      </c>
    </row>
    <row r="46" spans="1:12" ht="15" customHeight="1" x14ac:dyDescent="0.2">
      <c r="A46" s="89"/>
      <c r="B46" s="90"/>
      <c r="C46" s="132" t="s">
        <v>99</v>
      </c>
      <c r="D46" s="132"/>
      <c r="E46" s="91">
        <v>62.903225806451616</v>
      </c>
      <c r="F46" s="109">
        <v>975</v>
      </c>
      <c r="G46" s="110">
        <v>966</v>
      </c>
      <c r="H46" s="110">
        <v>995</v>
      </c>
      <c r="I46" s="110">
        <v>991</v>
      </c>
      <c r="J46" s="111">
        <v>1003</v>
      </c>
      <c r="K46" s="110">
        <v>-28</v>
      </c>
      <c r="L46" s="112">
        <v>-2.7916251246261217</v>
      </c>
    </row>
    <row r="47" spans="1:12" s="114" customFormat="1" ht="11.25" customHeight="1" x14ac:dyDescent="0.15">
      <c r="L47" s="115" t="s">
        <v>35</v>
      </c>
    </row>
    <row r="48" spans="1:12" s="114" customFormat="1" ht="12.75" customHeight="1" x14ac:dyDescent="0.2">
      <c r="A48" s="114" t="s">
        <v>201</v>
      </c>
      <c r="B48" s="87"/>
      <c r="C48" s="87"/>
      <c r="D48" s="87"/>
      <c r="E48" s="87"/>
      <c r="F48" s="87"/>
      <c r="G48" s="87"/>
      <c r="H48" s="87"/>
      <c r="I48" s="87"/>
      <c r="J48" s="87"/>
      <c r="K48" s="87"/>
      <c r="L48" s="87"/>
    </row>
    <row r="49" spans="1:12" s="87" customFormat="1" ht="12.75" customHeight="1" x14ac:dyDescent="0.2">
      <c r="A49" s="114" t="s">
        <v>328</v>
      </c>
    </row>
    <row r="50" spans="1:12" s="87" customFormat="1" ht="12.75" customHeight="1" x14ac:dyDescent="0.2">
      <c r="A50" s="114" t="s">
        <v>329</v>
      </c>
    </row>
    <row r="51" spans="1:12" s="87" customFormat="1" ht="21" customHeight="1" x14ac:dyDescent="0.2">
      <c r="A51" s="117" t="s">
        <v>115</v>
      </c>
      <c r="B51" s="117"/>
      <c r="C51" s="117"/>
      <c r="D51" s="117"/>
      <c r="E51" s="117"/>
      <c r="F51" s="117"/>
      <c r="G51" s="117"/>
      <c r="H51" s="117"/>
      <c r="I51" s="117"/>
      <c r="J51" s="117"/>
      <c r="K51" s="117"/>
      <c r="L51" s="117"/>
    </row>
    <row r="52" spans="1:12" s="87" customFormat="1" ht="12.75" customHeight="1" x14ac:dyDescent="0.2">
      <c r="A52" s="117" t="s">
        <v>205</v>
      </c>
      <c r="B52" s="117"/>
      <c r="C52" s="117"/>
      <c r="D52" s="117"/>
      <c r="E52" s="117"/>
      <c r="F52" s="117"/>
      <c r="G52" s="117"/>
      <c r="H52" s="117"/>
      <c r="I52" s="117"/>
      <c r="J52" s="117"/>
      <c r="K52" s="117"/>
      <c r="L52" s="117"/>
    </row>
    <row r="53" spans="1:12" s="87" customFormat="1" ht="12.75" customHeight="1" x14ac:dyDescent="0.2">
      <c r="A53" s="281"/>
      <c r="B53" s="281"/>
      <c r="C53" s="281"/>
      <c r="D53" s="281"/>
      <c r="E53" s="281"/>
      <c r="F53" s="281"/>
      <c r="G53" s="281"/>
      <c r="H53" s="281"/>
      <c r="I53" s="281"/>
      <c r="J53" s="281"/>
      <c r="K53" s="281"/>
      <c r="L53" s="281"/>
    </row>
    <row r="54" spans="1:12" s="87" customFormat="1" ht="12.75" customHeight="1" x14ac:dyDescent="0.2">
      <c r="A54" s="117"/>
      <c r="B54" s="117"/>
      <c r="C54" s="117"/>
      <c r="D54" s="117"/>
      <c r="E54" s="117"/>
      <c r="F54" s="117"/>
      <c r="G54" s="117"/>
      <c r="H54" s="117"/>
      <c r="I54" s="117"/>
      <c r="J54" s="117"/>
      <c r="K54" s="117"/>
      <c r="L54" s="117"/>
    </row>
    <row r="55" spans="1:12" ht="12.75" customHeight="1" x14ac:dyDescent="0.2">
      <c r="E55" s="54"/>
      <c r="F55" s="54"/>
      <c r="G55" s="54"/>
      <c r="H55" s="54"/>
      <c r="I55" s="54"/>
      <c r="J55" s="54"/>
      <c r="K55" s="54"/>
      <c r="L55" s="54"/>
    </row>
    <row r="56" spans="1:12" ht="15.95" customHeight="1" x14ac:dyDescent="0.2">
      <c r="E56" s="54"/>
      <c r="F56" s="54"/>
      <c r="G56" s="54"/>
      <c r="H56" s="54"/>
      <c r="I56" s="54"/>
      <c r="J56" s="54"/>
      <c r="K56" s="54"/>
      <c r="L56" s="54"/>
    </row>
    <row r="57" spans="1:12" ht="15.95" customHeight="1" x14ac:dyDescent="0.2">
      <c r="E57" s="54"/>
      <c r="F57" s="54"/>
      <c r="G57" s="54"/>
      <c r="H57" s="54"/>
      <c r="I57" s="54"/>
      <c r="J57" s="54"/>
      <c r="K57" s="54"/>
      <c r="L57" s="54"/>
    </row>
    <row r="58" spans="1:12" ht="15.95" customHeight="1" x14ac:dyDescent="0.2">
      <c r="E58" s="54"/>
      <c r="F58" s="54"/>
      <c r="G58" s="54"/>
      <c r="H58" s="54"/>
      <c r="I58" s="54"/>
      <c r="J58" s="54"/>
      <c r="K58" s="54"/>
      <c r="L58" s="54"/>
    </row>
    <row r="59" spans="1:12" ht="15.95" customHeight="1" x14ac:dyDescent="0.2">
      <c r="E59" s="54"/>
      <c r="F59" s="54"/>
      <c r="G59" s="54"/>
      <c r="H59" s="54"/>
      <c r="I59" s="54"/>
      <c r="J59" s="54"/>
      <c r="K59" s="54"/>
      <c r="L59" s="54"/>
    </row>
    <row r="60" spans="1:12" ht="15.95" customHeight="1" x14ac:dyDescent="0.2">
      <c r="E60" s="54"/>
      <c r="F60" s="54"/>
      <c r="G60" s="54"/>
      <c r="H60" s="54"/>
      <c r="I60" s="54"/>
      <c r="J60" s="54"/>
      <c r="K60" s="54"/>
      <c r="L60" s="54"/>
    </row>
    <row r="61" spans="1:12" ht="15.95" customHeight="1" x14ac:dyDescent="0.2">
      <c r="E61" s="54"/>
      <c r="F61" s="54"/>
      <c r="G61" s="54"/>
      <c r="H61" s="54"/>
      <c r="I61" s="54"/>
      <c r="J61" s="54"/>
      <c r="K61" s="54"/>
      <c r="L61" s="54"/>
    </row>
    <row r="62" spans="1:12" ht="15.95" customHeight="1" x14ac:dyDescent="0.2">
      <c r="E62" s="54"/>
      <c r="F62" s="54"/>
      <c r="G62" s="54"/>
      <c r="H62" s="54"/>
      <c r="I62" s="54"/>
      <c r="J62" s="54"/>
      <c r="K62" s="54"/>
      <c r="L62" s="54"/>
    </row>
    <row r="63" spans="1:12" ht="15.95" customHeight="1" x14ac:dyDescent="0.2">
      <c r="E63" s="54"/>
      <c r="F63" s="54"/>
      <c r="G63" s="54"/>
      <c r="H63" s="54"/>
      <c r="I63" s="54"/>
      <c r="J63" s="54"/>
      <c r="K63" s="54"/>
      <c r="L63" s="54"/>
    </row>
    <row r="64" spans="1:12" ht="15.95" customHeight="1" x14ac:dyDescent="0.2">
      <c r="E64" s="54"/>
      <c r="F64" s="54"/>
      <c r="G64" s="54"/>
      <c r="H64" s="54"/>
      <c r="I64" s="54"/>
      <c r="J64" s="54"/>
      <c r="K64" s="54"/>
      <c r="L64" s="54"/>
    </row>
    <row r="65" spans="5:12" ht="15.95" customHeight="1" x14ac:dyDescent="0.2">
      <c r="E65" s="54"/>
      <c r="F65" s="54"/>
      <c r="G65" s="54"/>
      <c r="H65" s="54"/>
      <c r="I65" s="54"/>
      <c r="J65" s="54"/>
      <c r="K65" s="54"/>
      <c r="L65" s="54"/>
    </row>
    <row r="66" spans="5:12" ht="15.95" customHeight="1" x14ac:dyDescent="0.2">
      <c r="E66" s="54"/>
      <c r="F66" s="54"/>
      <c r="G66" s="54"/>
      <c r="H66" s="54"/>
      <c r="I66" s="54"/>
      <c r="J66" s="54"/>
      <c r="K66" s="54"/>
      <c r="L66" s="54"/>
    </row>
    <row r="67" spans="5:12" ht="15.95" customHeight="1" x14ac:dyDescent="0.2">
      <c r="E67" s="54"/>
      <c r="F67" s="54"/>
      <c r="G67" s="54"/>
      <c r="H67" s="54"/>
      <c r="I67" s="54"/>
      <c r="J67" s="54"/>
      <c r="K67" s="54"/>
      <c r="L67" s="54"/>
    </row>
    <row r="68" spans="5:12" ht="15.95" customHeight="1" x14ac:dyDescent="0.2">
      <c r="E68" s="54"/>
      <c r="F68" s="54"/>
      <c r="G68" s="54"/>
      <c r="H68" s="54"/>
      <c r="I68" s="54"/>
      <c r="J68" s="54"/>
      <c r="K68" s="54"/>
      <c r="L68" s="54"/>
    </row>
    <row r="69" spans="5:12" ht="15.95" customHeight="1" x14ac:dyDescent="0.2">
      <c r="E69" s="54"/>
      <c r="F69" s="54"/>
      <c r="G69" s="54"/>
      <c r="H69" s="54"/>
      <c r="I69" s="54"/>
      <c r="J69" s="54"/>
      <c r="K69" s="54"/>
      <c r="L69" s="54"/>
    </row>
    <row r="70" spans="5:12" ht="15.95" customHeight="1" x14ac:dyDescent="0.2">
      <c r="E70" s="54"/>
      <c r="F70" s="54"/>
      <c r="G70" s="54"/>
      <c r="H70" s="54"/>
      <c r="I70" s="54"/>
      <c r="J70" s="54"/>
      <c r="K70" s="54"/>
      <c r="L70" s="54"/>
    </row>
    <row r="71" spans="5:12" ht="15.95" customHeight="1" x14ac:dyDescent="0.2">
      <c r="E71" s="54"/>
      <c r="F71" s="54"/>
      <c r="G71" s="54"/>
      <c r="H71" s="54"/>
      <c r="I71" s="54"/>
      <c r="J71" s="54"/>
      <c r="K71" s="54"/>
      <c r="L71" s="54"/>
    </row>
    <row r="72" spans="5:12" ht="15.95" customHeight="1" x14ac:dyDescent="0.2">
      <c r="E72" s="54"/>
      <c r="F72" s="54"/>
      <c r="G72" s="54"/>
      <c r="H72" s="54"/>
      <c r="I72" s="54"/>
      <c r="J72" s="54"/>
      <c r="K72" s="54"/>
      <c r="L72" s="54"/>
    </row>
    <row r="73" spans="5:12" ht="15.95" customHeight="1" x14ac:dyDescent="0.2">
      <c r="E73" s="54"/>
      <c r="F73" s="54"/>
      <c r="G73" s="54"/>
      <c r="H73" s="54"/>
      <c r="I73" s="54"/>
      <c r="J73" s="54"/>
      <c r="K73" s="54"/>
      <c r="L73" s="54"/>
    </row>
    <row r="74" spans="5:12" ht="15.95" customHeight="1" x14ac:dyDescent="0.2">
      <c r="E74" s="54"/>
      <c r="F74" s="54"/>
      <c r="G74" s="54"/>
      <c r="H74" s="54"/>
      <c r="I74" s="54"/>
      <c r="J74" s="54"/>
      <c r="K74" s="54"/>
      <c r="L74" s="54"/>
    </row>
    <row r="75" spans="5:12" ht="15.95" customHeight="1" x14ac:dyDescent="0.2">
      <c r="E75" s="54"/>
      <c r="F75" s="54"/>
      <c r="G75" s="54"/>
      <c r="H75" s="54"/>
      <c r="I75" s="54"/>
      <c r="J75" s="54"/>
      <c r="K75" s="54"/>
      <c r="L75" s="54"/>
    </row>
    <row r="76" spans="5:12" ht="15.95" customHeight="1" x14ac:dyDescent="0.2">
      <c r="E76" s="54"/>
      <c r="F76" s="54"/>
      <c r="G76" s="54"/>
      <c r="H76" s="54"/>
      <c r="I76" s="54"/>
      <c r="J76" s="54"/>
      <c r="K76" s="54"/>
      <c r="L76" s="54"/>
    </row>
    <row r="77" spans="5:12" ht="15.95" customHeight="1" x14ac:dyDescent="0.2">
      <c r="E77" s="54"/>
      <c r="F77" s="54"/>
      <c r="G77" s="54"/>
      <c r="H77" s="54"/>
      <c r="I77" s="54"/>
      <c r="J77" s="54"/>
      <c r="K77" s="54"/>
      <c r="L77" s="54"/>
    </row>
    <row r="78" spans="5:12" ht="15.95" customHeight="1" x14ac:dyDescent="0.2">
      <c r="E78" s="54"/>
      <c r="F78" s="54"/>
      <c r="G78" s="54"/>
      <c r="H78" s="54"/>
      <c r="I78" s="54"/>
      <c r="J78" s="54"/>
      <c r="K78" s="54"/>
      <c r="L78" s="54"/>
    </row>
    <row r="79" spans="5:12" ht="15.95" customHeight="1" x14ac:dyDescent="0.2">
      <c r="E79" s="54"/>
      <c r="F79" s="54"/>
      <c r="G79" s="54"/>
      <c r="H79" s="54"/>
      <c r="I79" s="54"/>
      <c r="J79" s="54"/>
      <c r="K79" s="54"/>
      <c r="L79" s="54"/>
    </row>
    <row r="80" spans="5:12" ht="15.95" customHeight="1" x14ac:dyDescent="0.2">
      <c r="E80" s="54"/>
      <c r="F80" s="54"/>
      <c r="G80" s="54"/>
      <c r="H80" s="54"/>
      <c r="I80" s="54"/>
      <c r="J80" s="54"/>
      <c r="K80" s="54"/>
      <c r="L80" s="54"/>
    </row>
    <row r="81" spans="5:12" ht="15.95" customHeight="1" x14ac:dyDescent="0.2">
      <c r="E81" s="54"/>
      <c r="F81" s="54"/>
      <c r="G81" s="54"/>
      <c r="H81" s="54"/>
      <c r="I81" s="54"/>
      <c r="J81" s="54"/>
      <c r="K81" s="54"/>
      <c r="L81" s="54"/>
    </row>
    <row r="82" spans="5:12" ht="15.95" customHeight="1" x14ac:dyDescent="0.2">
      <c r="E82" s="54"/>
      <c r="F82" s="54"/>
      <c r="G82" s="54"/>
      <c r="H82" s="54"/>
      <c r="I82" s="54"/>
      <c r="J82" s="54"/>
      <c r="K82" s="54"/>
      <c r="L82" s="54"/>
    </row>
    <row r="83" spans="5:12" ht="15.95" customHeight="1" x14ac:dyDescent="0.2">
      <c r="E83" s="54"/>
      <c r="F83" s="54"/>
      <c r="G83" s="54"/>
      <c r="H83" s="54"/>
      <c r="I83" s="54"/>
      <c r="J83" s="54"/>
      <c r="K83" s="54"/>
      <c r="L83" s="54"/>
    </row>
    <row r="84" spans="5:12" ht="15.95" customHeight="1" x14ac:dyDescent="0.2">
      <c r="E84" s="54"/>
      <c r="F84" s="54"/>
      <c r="G84" s="54"/>
      <c r="H84" s="54"/>
      <c r="I84" s="54"/>
      <c r="J84" s="54"/>
      <c r="K84" s="54"/>
      <c r="L84" s="54"/>
    </row>
    <row r="85" spans="5:12" ht="15.95" customHeight="1" x14ac:dyDescent="0.2">
      <c r="E85" s="54"/>
      <c r="F85" s="54"/>
      <c r="G85" s="54"/>
      <c r="H85" s="54"/>
      <c r="I85" s="54"/>
      <c r="J85" s="54"/>
      <c r="K85" s="54"/>
      <c r="L85" s="54"/>
    </row>
    <row r="86" spans="5:12" ht="15.95" customHeight="1" x14ac:dyDescent="0.2">
      <c r="E86" s="54"/>
      <c r="F86" s="54"/>
      <c r="G86" s="54"/>
      <c r="H86" s="54"/>
      <c r="I86" s="54"/>
      <c r="J86" s="54"/>
      <c r="K86" s="54"/>
      <c r="L86" s="54"/>
    </row>
    <row r="87" spans="5:12" ht="15.95" customHeight="1" x14ac:dyDescent="0.2">
      <c r="E87" s="54"/>
      <c r="F87" s="54"/>
      <c r="G87" s="54"/>
      <c r="H87" s="54"/>
      <c r="I87" s="54"/>
      <c r="J87" s="54"/>
      <c r="K87" s="54"/>
      <c r="L87" s="54"/>
    </row>
    <row r="88" spans="5:12" ht="15.95" customHeight="1" x14ac:dyDescent="0.2">
      <c r="E88" s="54"/>
      <c r="F88" s="54"/>
      <c r="G88" s="54"/>
      <c r="H88" s="54"/>
      <c r="I88" s="54"/>
      <c r="J88" s="54"/>
      <c r="K88" s="54"/>
      <c r="L88" s="54"/>
    </row>
    <row r="89" spans="5:12" ht="15.95" customHeight="1" x14ac:dyDescent="0.2">
      <c r="E89" s="54"/>
      <c r="F89" s="54"/>
      <c r="G89" s="54"/>
      <c r="H89" s="54"/>
      <c r="I89" s="54"/>
      <c r="J89" s="54"/>
      <c r="K89" s="54"/>
      <c r="L89" s="54"/>
    </row>
    <row r="90" spans="5:12" ht="15.95" customHeight="1" x14ac:dyDescent="0.2">
      <c r="E90" s="54"/>
      <c r="F90" s="54"/>
      <c r="G90" s="54"/>
      <c r="H90" s="54"/>
      <c r="I90" s="54"/>
      <c r="J90" s="54"/>
      <c r="K90" s="54"/>
      <c r="L90" s="54"/>
    </row>
    <row r="91" spans="5:12" ht="15.95" customHeight="1" x14ac:dyDescent="0.2">
      <c r="E91" s="54"/>
      <c r="F91" s="54"/>
      <c r="G91" s="54"/>
      <c r="H91" s="54"/>
      <c r="I91" s="54"/>
      <c r="J91" s="54"/>
      <c r="K91" s="54"/>
      <c r="L91" s="54"/>
    </row>
    <row r="92" spans="5:12" ht="15.95" customHeight="1" x14ac:dyDescent="0.2">
      <c r="E92" s="54"/>
      <c r="F92" s="54"/>
      <c r="G92" s="54"/>
      <c r="H92" s="54"/>
      <c r="I92" s="54"/>
      <c r="J92" s="54"/>
      <c r="K92" s="54"/>
      <c r="L92" s="54"/>
    </row>
    <row r="93" spans="5:12" ht="15.95" customHeight="1" x14ac:dyDescent="0.2">
      <c r="E93" s="54"/>
      <c r="F93" s="54"/>
      <c r="G93" s="54"/>
      <c r="H93" s="54"/>
      <c r="I93" s="54"/>
      <c r="J93" s="54"/>
      <c r="K93" s="54"/>
      <c r="L93" s="54"/>
    </row>
    <row r="94" spans="5:12" ht="15.95" customHeight="1" x14ac:dyDescent="0.2">
      <c r="E94" s="54"/>
      <c r="F94" s="54"/>
      <c r="G94" s="54"/>
      <c r="H94" s="54"/>
      <c r="I94" s="54"/>
      <c r="J94" s="54"/>
      <c r="K94" s="54"/>
      <c r="L94" s="54"/>
    </row>
    <row r="95" spans="5:12" ht="15.95" customHeight="1" x14ac:dyDescent="0.2">
      <c r="E95" s="54"/>
      <c r="F95" s="54"/>
      <c r="G95" s="54"/>
      <c r="H95" s="54"/>
      <c r="I95" s="54"/>
      <c r="J95" s="54"/>
      <c r="K95" s="54"/>
      <c r="L95" s="54"/>
    </row>
    <row r="96" spans="5:12" ht="15.95" customHeight="1" x14ac:dyDescent="0.2">
      <c r="E96" s="54"/>
      <c r="F96" s="54"/>
      <c r="G96" s="54"/>
      <c r="H96" s="54"/>
      <c r="I96" s="54"/>
      <c r="J96" s="54"/>
      <c r="K96" s="54"/>
      <c r="L96" s="54"/>
    </row>
    <row r="97" spans="5:12" ht="15.95" customHeight="1" x14ac:dyDescent="0.2">
      <c r="E97" s="54"/>
      <c r="F97" s="54"/>
      <c r="G97" s="54"/>
      <c r="H97" s="54"/>
      <c r="I97" s="54"/>
      <c r="J97" s="54"/>
      <c r="K97" s="54"/>
      <c r="L97" s="54"/>
    </row>
    <row r="98" spans="5:12" ht="15.95" customHeight="1" x14ac:dyDescent="0.2">
      <c r="E98" s="54"/>
      <c r="F98" s="54"/>
      <c r="G98" s="54"/>
      <c r="H98" s="54"/>
      <c r="I98" s="54"/>
      <c r="J98" s="54"/>
      <c r="K98" s="54"/>
      <c r="L98" s="54"/>
    </row>
    <row r="99" spans="5:12" ht="15.95" customHeight="1" x14ac:dyDescent="0.2">
      <c r="E99" s="54"/>
      <c r="F99" s="54"/>
      <c r="G99" s="54"/>
      <c r="H99" s="54"/>
      <c r="I99" s="54"/>
      <c r="J99" s="54"/>
      <c r="K99" s="54"/>
      <c r="L99" s="54"/>
    </row>
    <row r="100" spans="5:12" ht="15.95" customHeight="1" x14ac:dyDescent="0.2">
      <c r="E100" s="54"/>
      <c r="F100" s="54"/>
      <c r="G100" s="54"/>
      <c r="H100" s="54"/>
      <c r="I100" s="54"/>
      <c r="J100" s="54"/>
      <c r="K100" s="54"/>
      <c r="L100" s="54"/>
    </row>
    <row r="101" spans="5:12" ht="15.95" customHeight="1" x14ac:dyDescent="0.2">
      <c r="E101" s="54"/>
      <c r="F101" s="54"/>
      <c r="G101" s="54"/>
      <c r="H101" s="54"/>
      <c r="I101" s="54"/>
      <c r="J101" s="54"/>
      <c r="K101" s="54"/>
      <c r="L101" s="54"/>
    </row>
    <row r="102" spans="5:12" ht="15.95" customHeight="1" x14ac:dyDescent="0.2">
      <c r="E102" s="54"/>
      <c r="F102" s="54"/>
      <c r="G102" s="54"/>
      <c r="H102" s="54"/>
      <c r="I102" s="54"/>
      <c r="J102" s="54"/>
      <c r="K102" s="54"/>
      <c r="L102" s="54"/>
    </row>
    <row r="103" spans="5:12" ht="15.95" customHeight="1" x14ac:dyDescent="0.2">
      <c r="E103" s="54"/>
      <c r="F103" s="54"/>
      <c r="G103" s="54"/>
      <c r="H103" s="54"/>
      <c r="I103" s="54"/>
      <c r="J103" s="54"/>
      <c r="K103" s="54"/>
      <c r="L103" s="54"/>
    </row>
    <row r="104" spans="5:12" ht="15.95" customHeight="1" x14ac:dyDescent="0.2">
      <c r="E104" s="54"/>
      <c r="F104" s="54"/>
      <c r="G104" s="54"/>
      <c r="H104" s="54"/>
      <c r="I104" s="54"/>
      <c r="J104" s="54"/>
      <c r="K104" s="54"/>
      <c r="L104" s="54"/>
    </row>
    <row r="105" spans="5:12" ht="15.95" customHeight="1" x14ac:dyDescent="0.2">
      <c r="E105" s="54"/>
      <c r="F105" s="54"/>
      <c r="G105" s="54"/>
      <c r="H105" s="54"/>
      <c r="I105" s="54"/>
      <c r="J105" s="54"/>
      <c r="K105" s="54"/>
      <c r="L105" s="54"/>
    </row>
    <row r="106" spans="5:12" ht="15.95" customHeight="1" x14ac:dyDescent="0.2">
      <c r="E106" s="54"/>
      <c r="F106" s="54"/>
      <c r="G106" s="54"/>
      <c r="H106" s="54"/>
      <c r="I106" s="54"/>
      <c r="J106" s="54"/>
      <c r="K106" s="54"/>
      <c r="L106" s="54"/>
    </row>
    <row r="107" spans="5:12" ht="15.95" customHeight="1" x14ac:dyDescent="0.2">
      <c r="E107" s="54"/>
      <c r="F107" s="54"/>
      <c r="G107" s="54"/>
      <c r="H107" s="54"/>
      <c r="I107" s="54"/>
      <c r="J107" s="54"/>
      <c r="K107" s="54"/>
      <c r="L107" s="54"/>
    </row>
    <row r="108" spans="5:12" ht="15.95" customHeight="1" x14ac:dyDescent="0.2">
      <c r="E108" s="54"/>
      <c r="F108" s="54"/>
      <c r="G108" s="54"/>
      <c r="H108" s="54"/>
      <c r="I108" s="54"/>
      <c r="J108" s="54"/>
      <c r="K108" s="54"/>
      <c r="L108" s="54"/>
    </row>
    <row r="109" spans="5:12" ht="15.95" customHeight="1" x14ac:dyDescent="0.2">
      <c r="E109" s="54"/>
      <c r="F109" s="54"/>
      <c r="G109" s="54"/>
      <c r="H109" s="54"/>
      <c r="I109" s="54"/>
      <c r="J109" s="54"/>
      <c r="K109" s="54"/>
      <c r="L109" s="54"/>
    </row>
    <row r="110" spans="5:12" ht="15.95" customHeight="1" x14ac:dyDescent="0.2">
      <c r="E110" s="54"/>
      <c r="F110" s="54"/>
      <c r="G110" s="54"/>
      <c r="H110" s="54"/>
      <c r="I110" s="54"/>
      <c r="J110" s="54"/>
      <c r="K110" s="54"/>
      <c r="L110" s="54"/>
    </row>
    <row r="111" spans="5:12" ht="15.95" customHeight="1" x14ac:dyDescent="0.2">
      <c r="E111" s="54"/>
      <c r="F111" s="54"/>
      <c r="G111" s="54"/>
      <c r="H111" s="54"/>
      <c r="I111" s="54"/>
      <c r="J111" s="54"/>
      <c r="K111" s="54"/>
      <c r="L111" s="54"/>
    </row>
    <row r="112" spans="5:12" ht="15.95" customHeight="1" x14ac:dyDescent="0.2">
      <c r="E112" s="54"/>
      <c r="F112" s="54"/>
      <c r="G112" s="54"/>
      <c r="H112" s="54"/>
      <c r="I112" s="54"/>
      <c r="J112" s="54"/>
      <c r="K112" s="54"/>
      <c r="L112" s="54"/>
    </row>
    <row r="113" spans="5:12" ht="15.95" customHeight="1" x14ac:dyDescent="0.2">
      <c r="E113" s="54"/>
      <c r="F113" s="54"/>
      <c r="G113" s="54"/>
      <c r="H113" s="54"/>
      <c r="I113" s="54"/>
      <c r="J113" s="54"/>
      <c r="K113" s="54"/>
      <c r="L113" s="54"/>
    </row>
    <row r="114" spans="5:12" ht="15.95" customHeight="1" x14ac:dyDescent="0.2">
      <c r="E114" s="54"/>
      <c r="F114" s="54"/>
      <c r="G114" s="54"/>
      <c r="H114" s="54"/>
      <c r="I114" s="54"/>
      <c r="J114" s="54"/>
      <c r="K114" s="54"/>
      <c r="L114" s="54"/>
    </row>
    <row r="115" spans="5:12" ht="15.95" customHeight="1" x14ac:dyDescent="0.2">
      <c r="E115" s="54"/>
      <c r="F115" s="54"/>
      <c r="G115" s="54"/>
      <c r="H115" s="54"/>
      <c r="I115" s="54"/>
      <c r="J115" s="54"/>
      <c r="K115" s="54"/>
      <c r="L115" s="54"/>
    </row>
    <row r="116" spans="5:12" ht="15.95" customHeight="1" x14ac:dyDescent="0.2">
      <c r="E116" s="54"/>
      <c r="F116" s="54"/>
      <c r="G116" s="54"/>
      <c r="H116" s="54"/>
      <c r="I116" s="54"/>
      <c r="J116" s="54"/>
      <c r="K116" s="54"/>
      <c r="L116" s="54"/>
    </row>
    <row r="117" spans="5:12" ht="15.95" customHeight="1" x14ac:dyDescent="0.2">
      <c r="E117" s="54"/>
      <c r="F117" s="54"/>
      <c r="G117" s="54"/>
      <c r="H117" s="54"/>
      <c r="I117" s="54"/>
      <c r="J117" s="54"/>
      <c r="K117" s="54"/>
      <c r="L117" s="54"/>
    </row>
    <row r="118" spans="5:12" ht="15.95" customHeight="1" x14ac:dyDescent="0.2">
      <c r="E118" s="54"/>
      <c r="F118" s="54"/>
      <c r="G118" s="54"/>
      <c r="H118" s="54"/>
      <c r="I118" s="54"/>
      <c r="J118" s="54"/>
      <c r="K118" s="54"/>
      <c r="L118" s="54"/>
    </row>
    <row r="119" spans="5:12" ht="15.95" customHeight="1" x14ac:dyDescent="0.2">
      <c r="E119" s="54"/>
      <c r="F119" s="54"/>
      <c r="G119" s="54"/>
      <c r="H119" s="54"/>
      <c r="I119" s="54"/>
      <c r="J119" s="54"/>
      <c r="K119" s="54"/>
      <c r="L119" s="54"/>
    </row>
    <row r="120" spans="5:12" ht="15.95" customHeight="1" x14ac:dyDescent="0.2">
      <c r="E120" s="54"/>
      <c r="F120" s="54"/>
      <c r="G120" s="54"/>
      <c r="H120" s="54"/>
      <c r="I120" s="54"/>
      <c r="J120" s="54"/>
      <c r="K120" s="54"/>
      <c r="L120" s="54"/>
    </row>
    <row r="121" spans="5:12" ht="15.95" customHeight="1" x14ac:dyDescent="0.2">
      <c r="E121" s="54"/>
      <c r="F121" s="54"/>
      <c r="G121" s="54"/>
      <c r="H121" s="54"/>
      <c r="I121" s="54"/>
      <c r="J121" s="54"/>
      <c r="K121" s="54"/>
      <c r="L121" s="54"/>
    </row>
    <row r="122" spans="5:12" ht="15.95" customHeight="1" x14ac:dyDescent="0.2">
      <c r="E122" s="54"/>
      <c r="F122" s="54"/>
      <c r="G122" s="54"/>
      <c r="H122" s="54"/>
      <c r="I122" s="54"/>
      <c r="J122" s="54"/>
      <c r="K122" s="54"/>
      <c r="L122" s="54"/>
    </row>
    <row r="123" spans="5:12" ht="15.95" customHeight="1" x14ac:dyDescent="0.2">
      <c r="E123" s="54"/>
      <c r="F123" s="54"/>
      <c r="G123" s="54"/>
      <c r="H123" s="54"/>
      <c r="I123" s="54"/>
      <c r="J123" s="54"/>
      <c r="K123" s="54"/>
      <c r="L123" s="54"/>
    </row>
    <row r="124" spans="5:12" ht="15.95" customHeight="1" x14ac:dyDescent="0.2">
      <c r="E124" s="54"/>
      <c r="F124" s="54"/>
      <c r="G124" s="54"/>
      <c r="H124" s="54"/>
      <c r="I124" s="54"/>
      <c r="J124" s="54"/>
      <c r="K124" s="54"/>
      <c r="L124" s="54"/>
    </row>
    <row r="125" spans="5:12" ht="15.95" customHeight="1" x14ac:dyDescent="0.2">
      <c r="E125" s="54"/>
      <c r="F125" s="54"/>
      <c r="G125" s="54"/>
      <c r="H125" s="54"/>
      <c r="I125" s="54"/>
      <c r="J125" s="54"/>
      <c r="K125" s="54"/>
      <c r="L125" s="54"/>
    </row>
    <row r="126" spans="5:12" ht="15.95" customHeight="1" x14ac:dyDescent="0.2">
      <c r="E126" s="54"/>
      <c r="F126" s="54"/>
      <c r="G126" s="54"/>
      <c r="H126" s="54"/>
      <c r="I126" s="54"/>
      <c r="J126" s="54"/>
      <c r="K126" s="54"/>
      <c r="L126" s="54"/>
    </row>
    <row r="127" spans="5:12" ht="15.95" customHeight="1" x14ac:dyDescent="0.2">
      <c r="E127" s="54"/>
      <c r="F127" s="54"/>
      <c r="G127" s="54"/>
      <c r="H127" s="54"/>
      <c r="I127" s="54"/>
      <c r="J127" s="54"/>
      <c r="K127" s="54"/>
      <c r="L127" s="54"/>
    </row>
    <row r="128" spans="5:12" ht="15.95" customHeight="1" x14ac:dyDescent="0.2">
      <c r="E128" s="54"/>
      <c r="F128" s="54"/>
      <c r="G128" s="54"/>
      <c r="H128" s="54"/>
      <c r="I128" s="54"/>
      <c r="J128" s="54"/>
      <c r="K128" s="54"/>
      <c r="L128" s="54"/>
    </row>
    <row r="129" spans="5:12" ht="15.95" customHeight="1" x14ac:dyDescent="0.2">
      <c r="E129" s="54"/>
      <c r="F129" s="54"/>
      <c r="G129" s="54"/>
      <c r="H129" s="54"/>
      <c r="I129" s="54"/>
      <c r="J129" s="54"/>
      <c r="K129" s="54"/>
      <c r="L129" s="54"/>
    </row>
    <row r="130" spans="5:12" ht="15.95" customHeight="1" x14ac:dyDescent="0.2">
      <c r="E130" s="54"/>
      <c r="F130" s="54"/>
      <c r="G130" s="54"/>
      <c r="H130" s="54"/>
      <c r="I130" s="54"/>
      <c r="J130" s="54"/>
      <c r="K130" s="54"/>
      <c r="L130" s="54"/>
    </row>
    <row r="131" spans="5:12" ht="15.95" customHeight="1" x14ac:dyDescent="0.2">
      <c r="E131" s="54"/>
      <c r="F131" s="54"/>
      <c r="G131" s="54"/>
      <c r="H131" s="54"/>
      <c r="I131" s="54"/>
      <c r="J131" s="54"/>
      <c r="K131" s="54"/>
      <c r="L131" s="54"/>
    </row>
    <row r="132" spans="5:12" ht="15.95" customHeight="1" x14ac:dyDescent="0.2">
      <c r="E132" s="54"/>
      <c r="F132" s="54"/>
      <c r="G132" s="54"/>
      <c r="H132" s="54"/>
      <c r="I132" s="54"/>
      <c r="J132" s="54"/>
      <c r="K132" s="54"/>
      <c r="L132" s="54"/>
    </row>
    <row r="133" spans="5:12" ht="15.95" customHeight="1" x14ac:dyDescent="0.2">
      <c r="E133" s="54"/>
      <c r="F133" s="54"/>
      <c r="G133" s="54"/>
      <c r="H133" s="54"/>
      <c r="I133" s="54"/>
      <c r="J133" s="54"/>
      <c r="K133" s="54"/>
      <c r="L133" s="54"/>
    </row>
    <row r="134" spans="5:12" ht="15.95" customHeight="1" x14ac:dyDescent="0.2">
      <c r="E134" s="54"/>
      <c r="F134" s="54"/>
      <c r="G134" s="54"/>
      <c r="H134" s="54"/>
      <c r="I134" s="54"/>
      <c r="J134" s="54"/>
      <c r="K134" s="54"/>
      <c r="L134" s="54"/>
    </row>
    <row r="135" spans="5:12" ht="15.95" customHeight="1" x14ac:dyDescent="0.2">
      <c r="E135" s="54"/>
      <c r="F135" s="54"/>
      <c r="G135" s="54"/>
      <c r="H135" s="54"/>
      <c r="I135" s="54"/>
      <c r="J135" s="54"/>
      <c r="K135" s="54"/>
      <c r="L135" s="54"/>
    </row>
    <row r="136" spans="5:12" ht="15.95" customHeight="1" x14ac:dyDescent="0.2">
      <c r="E136" s="54"/>
      <c r="F136" s="54"/>
      <c r="G136" s="54"/>
      <c r="H136" s="54"/>
      <c r="I136" s="54"/>
      <c r="J136" s="54"/>
      <c r="K136" s="54"/>
      <c r="L136" s="54"/>
    </row>
    <row r="137" spans="5:12" ht="15.95" customHeight="1" x14ac:dyDescent="0.2">
      <c r="E137" s="54"/>
      <c r="F137" s="54"/>
      <c r="G137" s="54"/>
      <c r="H137" s="54"/>
      <c r="I137" s="54"/>
      <c r="J137" s="54"/>
      <c r="K137" s="54"/>
      <c r="L137" s="54"/>
    </row>
    <row r="138" spans="5:12" ht="15.95" customHeight="1" x14ac:dyDescent="0.2">
      <c r="E138" s="54"/>
      <c r="F138" s="54"/>
      <c r="G138" s="54"/>
      <c r="H138" s="54"/>
      <c r="I138" s="54"/>
      <c r="J138" s="54"/>
      <c r="K138" s="54"/>
      <c r="L138" s="54"/>
    </row>
    <row r="139" spans="5:12" ht="15.95" customHeight="1" x14ac:dyDescent="0.2">
      <c r="E139" s="54"/>
      <c r="F139" s="54"/>
      <c r="G139" s="54"/>
      <c r="H139" s="54"/>
      <c r="I139" s="54"/>
      <c r="J139" s="54"/>
      <c r="K139" s="54"/>
      <c r="L139" s="54"/>
    </row>
    <row r="140" spans="5:12" ht="15.95" customHeight="1" x14ac:dyDescent="0.2">
      <c r="E140" s="54"/>
      <c r="F140" s="54"/>
      <c r="G140" s="54"/>
      <c r="H140" s="54"/>
      <c r="I140" s="54"/>
      <c r="J140" s="54"/>
      <c r="K140" s="54"/>
      <c r="L140" s="54"/>
    </row>
    <row r="141" spans="5:12" ht="15.95" customHeight="1" x14ac:dyDescent="0.2">
      <c r="E141" s="54"/>
      <c r="F141" s="54"/>
      <c r="G141" s="54"/>
      <c r="H141" s="54"/>
      <c r="I141" s="54"/>
      <c r="J141" s="54"/>
      <c r="K141" s="54"/>
      <c r="L141" s="54"/>
    </row>
    <row r="142" spans="5:12" ht="15.95" customHeight="1" x14ac:dyDescent="0.2">
      <c r="E142" s="54"/>
      <c r="F142" s="54"/>
      <c r="G142" s="54"/>
      <c r="H142" s="54"/>
      <c r="I142" s="54"/>
      <c r="J142" s="54"/>
      <c r="K142" s="54"/>
      <c r="L142" s="54"/>
    </row>
    <row r="143" spans="5:12" ht="15.95" customHeight="1" x14ac:dyDescent="0.2">
      <c r="E143" s="54"/>
      <c r="F143" s="54"/>
      <c r="G143" s="54"/>
      <c r="H143" s="54"/>
      <c r="I143" s="54"/>
      <c r="J143" s="54"/>
      <c r="K143" s="54"/>
      <c r="L143" s="54"/>
    </row>
    <row r="144" spans="5:12" ht="15.95" customHeight="1" x14ac:dyDescent="0.2">
      <c r="E144" s="54"/>
      <c r="F144" s="54"/>
      <c r="G144" s="54"/>
      <c r="H144" s="54"/>
      <c r="I144" s="54"/>
      <c r="J144" s="54"/>
      <c r="K144" s="54"/>
      <c r="L144" s="54"/>
    </row>
    <row r="145" spans="5:12" ht="15.95" customHeight="1" x14ac:dyDescent="0.2">
      <c r="E145" s="54"/>
      <c r="F145" s="54"/>
      <c r="G145" s="54"/>
      <c r="H145" s="54"/>
      <c r="I145" s="54"/>
      <c r="J145" s="54"/>
      <c r="K145" s="54"/>
      <c r="L145" s="54"/>
    </row>
    <row r="146" spans="5:12" ht="15.95" customHeight="1" x14ac:dyDescent="0.2">
      <c r="E146" s="54"/>
      <c r="F146" s="54"/>
      <c r="G146" s="54"/>
      <c r="H146" s="54"/>
      <c r="I146" s="54"/>
      <c r="J146" s="54"/>
      <c r="K146" s="54"/>
      <c r="L146" s="54"/>
    </row>
    <row r="147" spans="5:12" ht="15.95" customHeight="1" x14ac:dyDescent="0.2">
      <c r="E147" s="54"/>
      <c r="F147" s="54"/>
      <c r="G147" s="54"/>
      <c r="H147" s="54"/>
      <c r="I147" s="54"/>
      <c r="J147" s="54"/>
      <c r="K147" s="54"/>
      <c r="L147" s="54"/>
    </row>
    <row r="148" spans="5:12" ht="15.95" customHeight="1" x14ac:dyDescent="0.2">
      <c r="E148" s="54"/>
      <c r="F148" s="54"/>
      <c r="G148" s="54"/>
      <c r="H148" s="54"/>
      <c r="I148" s="54"/>
      <c r="J148" s="54"/>
      <c r="K148" s="54"/>
      <c r="L148" s="54"/>
    </row>
    <row r="149" spans="5:12" ht="15.95" customHeight="1" x14ac:dyDescent="0.2">
      <c r="E149" s="54"/>
      <c r="F149" s="54"/>
      <c r="G149" s="54"/>
      <c r="H149" s="54"/>
      <c r="I149" s="54"/>
      <c r="J149" s="54"/>
      <c r="K149" s="54"/>
      <c r="L149" s="54"/>
    </row>
    <row r="150" spans="5:12" ht="15.95" customHeight="1" x14ac:dyDescent="0.2">
      <c r="E150" s="54"/>
      <c r="F150" s="54"/>
      <c r="G150" s="54"/>
      <c r="H150" s="54"/>
      <c r="I150" s="54"/>
      <c r="J150" s="54"/>
      <c r="K150" s="54"/>
      <c r="L150" s="54"/>
    </row>
    <row r="151" spans="5:12" ht="15.95" customHeight="1" x14ac:dyDescent="0.2">
      <c r="E151" s="54"/>
      <c r="F151" s="54"/>
      <c r="G151" s="54"/>
      <c r="H151" s="54"/>
      <c r="I151" s="54"/>
      <c r="J151" s="54"/>
      <c r="K151" s="54"/>
      <c r="L151" s="54"/>
    </row>
    <row r="152" spans="5:12" ht="15.95" customHeight="1" x14ac:dyDescent="0.2">
      <c r="E152" s="54"/>
      <c r="F152" s="54"/>
      <c r="G152" s="54"/>
      <c r="H152" s="54"/>
      <c r="I152" s="54"/>
      <c r="J152" s="54"/>
      <c r="K152" s="54"/>
      <c r="L152" s="54"/>
    </row>
    <row r="153" spans="5:12" ht="15.95" customHeight="1" x14ac:dyDescent="0.2">
      <c r="E153" s="54"/>
      <c r="F153" s="54"/>
      <c r="G153" s="54"/>
      <c r="H153" s="54"/>
      <c r="I153" s="54"/>
      <c r="J153" s="54"/>
      <c r="K153" s="54"/>
      <c r="L153" s="54"/>
    </row>
    <row r="154" spans="5:12" ht="15.95" customHeight="1" x14ac:dyDescent="0.2">
      <c r="E154" s="54"/>
      <c r="F154" s="54"/>
      <c r="G154" s="54"/>
      <c r="H154" s="54"/>
      <c r="I154" s="54"/>
      <c r="J154" s="54"/>
      <c r="K154" s="54"/>
      <c r="L154" s="54"/>
    </row>
    <row r="155" spans="5:12" ht="15.95" customHeight="1" x14ac:dyDescent="0.2">
      <c r="E155" s="54"/>
      <c r="F155" s="54"/>
      <c r="G155" s="54"/>
      <c r="H155" s="54"/>
      <c r="I155" s="54"/>
      <c r="J155" s="54"/>
      <c r="K155" s="54"/>
      <c r="L155" s="54"/>
    </row>
    <row r="156" spans="5:12" ht="15.95" customHeight="1" x14ac:dyDescent="0.2">
      <c r="E156" s="54"/>
      <c r="F156" s="54"/>
      <c r="G156" s="54"/>
      <c r="H156" s="54"/>
      <c r="I156" s="54"/>
      <c r="J156" s="54"/>
      <c r="K156" s="54"/>
      <c r="L156" s="54"/>
    </row>
    <row r="157" spans="5:12" ht="15.95" customHeight="1" x14ac:dyDescent="0.2">
      <c r="E157" s="54"/>
      <c r="F157" s="54"/>
      <c r="G157" s="54"/>
      <c r="H157" s="54"/>
      <c r="I157" s="54"/>
      <c r="J157" s="54"/>
      <c r="K157" s="54"/>
      <c r="L157" s="54"/>
    </row>
    <row r="158" spans="5:12" ht="15.95" customHeight="1" x14ac:dyDescent="0.2">
      <c r="E158" s="54"/>
      <c r="F158" s="54"/>
      <c r="G158" s="54"/>
      <c r="H158" s="54"/>
      <c r="I158" s="54"/>
      <c r="J158" s="54"/>
      <c r="K158" s="54"/>
      <c r="L158" s="54"/>
    </row>
    <row r="159" spans="5:12" ht="15.95" customHeight="1" x14ac:dyDescent="0.2">
      <c r="E159" s="54"/>
      <c r="F159" s="54"/>
      <c r="G159" s="54"/>
      <c r="H159" s="54"/>
      <c r="I159" s="54"/>
      <c r="J159" s="54"/>
      <c r="K159" s="54"/>
      <c r="L159" s="54"/>
    </row>
    <row r="160" spans="5:12" ht="15.95" customHeight="1" x14ac:dyDescent="0.2">
      <c r="E160" s="54"/>
      <c r="F160" s="54"/>
      <c r="G160" s="54"/>
      <c r="H160" s="54"/>
      <c r="I160" s="54"/>
      <c r="J160" s="54"/>
      <c r="K160" s="54"/>
      <c r="L160" s="54"/>
    </row>
    <row r="161" spans="5:12" ht="15.95" customHeight="1" x14ac:dyDescent="0.2">
      <c r="E161" s="54"/>
      <c r="F161" s="54"/>
      <c r="G161" s="54"/>
      <c r="H161" s="54"/>
      <c r="I161" s="54"/>
      <c r="J161" s="54"/>
      <c r="K161" s="54"/>
      <c r="L161" s="54"/>
    </row>
    <row r="162" spans="5:12" ht="15.95" customHeight="1" x14ac:dyDescent="0.2">
      <c r="E162" s="54"/>
      <c r="F162" s="54"/>
      <c r="G162" s="54"/>
      <c r="H162" s="54"/>
      <c r="I162" s="54"/>
      <c r="J162" s="54"/>
      <c r="K162" s="54"/>
      <c r="L162" s="54"/>
    </row>
    <row r="163" spans="5:12" ht="15.95" customHeight="1" x14ac:dyDescent="0.2">
      <c r="E163" s="54"/>
      <c r="F163" s="54"/>
      <c r="G163" s="54"/>
      <c r="H163" s="54"/>
      <c r="I163" s="54"/>
      <c r="J163" s="54"/>
      <c r="K163" s="54"/>
      <c r="L163" s="54"/>
    </row>
    <row r="164" spans="5:12" ht="15.95" customHeight="1" x14ac:dyDescent="0.2">
      <c r="E164" s="54"/>
      <c r="F164" s="54"/>
      <c r="G164" s="54"/>
      <c r="H164" s="54"/>
      <c r="I164" s="54"/>
      <c r="J164" s="54"/>
      <c r="K164" s="54"/>
      <c r="L164" s="54"/>
    </row>
    <row r="165" spans="5:12" ht="15.95" customHeight="1" x14ac:dyDescent="0.2">
      <c r="E165" s="54"/>
      <c r="F165" s="54"/>
      <c r="G165" s="54"/>
      <c r="H165" s="54"/>
      <c r="I165" s="54"/>
      <c r="J165" s="54"/>
      <c r="K165" s="54"/>
      <c r="L165" s="54"/>
    </row>
    <row r="166" spans="5:12" ht="15.95" customHeight="1" x14ac:dyDescent="0.2">
      <c r="E166" s="54"/>
      <c r="F166" s="54"/>
      <c r="G166" s="54"/>
      <c r="H166" s="54"/>
      <c r="I166" s="54"/>
      <c r="J166" s="54"/>
      <c r="K166" s="54"/>
      <c r="L166" s="54"/>
    </row>
    <row r="167" spans="5:12" ht="15.95" customHeight="1" x14ac:dyDescent="0.2">
      <c r="E167" s="54"/>
      <c r="F167" s="54"/>
      <c r="G167" s="54"/>
      <c r="H167" s="54"/>
      <c r="I167" s="54"/>
      <c r="J167" s="54"/>
      <c r="K167" s="54"/>
      <c r="L167" s="54"/>
    </row>
    <row r="168" spans="5:12" ht="15.95" customHeight="1" x14ac:dyDescent="0.2">
      <c r="E168" s="54"/>
      <c r="F168" s="54"/>
      <c r="G168" s="54"/>
      <c r="H168" s="54"/>
      <c r="I168" s="54"/>
      <c r="J168" s="54"/>
      <c r="K168" s="54"/>
      <c r="L168" s="54"/>
    </row>
    <row r="169" spans="5:12" ht="15.95" customHeight="1" x14ac:dyDescent="0.2">
      <c r="E169" s="54"/>
      <c r="F169" s="54"/>
      <c r="G169" s="54"/>
      <c r="H169" s="54"/>
      <c r="I169" s="54"/>
      <c r="J169" s="54"/>
      <c r="K169" s="54"/>
      <c r="L169" s="54"/>
    </row>
    <row r="170" spans="5:12" ht="15.95" customHeight="1" x14ac:dyDescent="0.2">
      <c r="E170" s="54"/>
      <c r="F170" s="54"/>
      <c r="G170" s="54"/>
      <c r="H170" s="54"/>
      <c r="I170" s="54"/>
      <c r="J170" s="54"/>
      <c r="K170" s="54"/>
      <c r="L170" s="54"/>
    </row>
    <row r="171" spans="5:12" ht="15.95" customHeight="1" x14ac:dyDescent="0.2">
      <c r="E171" s="54"/>
      <c r="F171" s="54"/>
      <c r="G171" s="54"/>
      <c r="H171" s="54"/>
      <c r="I171" s="54"/>
      <c r="J171" s="54"/>
      <c r="K171" s="54"/>
      <c r="L171" s="54"/>
    </row>
    <row r="172" spans="5:12" ht="15.95" customHeight="1" x14ac:dyDescent="0.2">
      <c r="E172" s="54"/>
      <c r="F172" s="54"/>
      <c r="G172" s="54"/>
      <c r="H172" s="54"/>
      <c r="I172" s="54"/>
      <c r="J172" s="54"/>
      <c r="K172" s="54"/>
      <c r="L172" s="54"/>
    </row>
    <row r="173" spans="5:12" ht="15.95" customHeight="1" x14ac:dyDescent="0.2">
      <c r="E173" s="54"/>
      <c r="F173" s="54"/>
      <c r="G173" s="54"/>
      <c r="H173" s="54"/>
      <c r="I173" s="54"/>
      <c r="J173" s="54"/>
      <c r="K173" s="54"/>
      <c r="L173" s="54"/>
    </row>
    <row r="174" spans="5:12" ht="15.95" customHeight="1" x14ac:dyDescent="0.2">
      <c r="E174" s="54"/>
      <c r="F174" s="54"/>
      <c r="G174" s="54"/>
      <c r="H174" s="54"/>
      <c r="I174" s="54"/>
      <c r="J174" s="54"/>
      <c r="K174" s="54"/>
      <c r="L174" s="54"/>
    </row>
    <row r="175" spans="5:12" ht="15.95" customHeight="1" x14ac:dyDescent="0.2">
      <c r="E175" s="54"/>
      <c r="F175" s="54"/>
      <c r="G175" s="54"/>
      <c r="H175" s="54"/>
      <c r="I175" s="54"/>
      <c r="J175" s="54"/>
      <c r="K175" s="54"/>
      <c r="L175" s="54"/>
    </row>
    <row r="176" spans="5:12" ht="15.95" customHeight="1" x14ac:dyDescent="0.2">
      <c r="E176" s="54"/>
      <c r="F176" s="54"/>
      <c r="G176" s="54"/>
      <c r="H176" s="54"/>
      <c r="I176" s="54"/>
      <c r="J176" s="54"/>
      <c r="K176" s="54"/>
      <c r="L176" s="54"/>
    </row>
    <row r="177" spans="5:12" ht="15.95" customHeight="1" x14ac:dyDescent="0.2">
      <c r="E177" s="54"/>
      <c r="F177" s="54"/>
      <c r="G177" s="54"/>
      <c r="H177" s="54"/>
      <c r="I177" s="54"/>
      <c r="J177" s="54"/>
      <c r="K177" s="54"/>
      <c r="L177" s="54"/>
    </row>
    <row r="178" spans="5:12" ht="15.95" customHeight="1" x14ac:dyDescent="0.2">
      <c r="E178" s="54"/>
      <c r="F178" s="54"/>
      <c r="G178" s="54"/>
      <c r="H178" s="54"/>
      <c r="I178" s="54"/>
      <c r="J178" s="54"/>
      <c r="K178" s="54"/>
      <c r="L178" s="54"/>
    </row>
    <row r="179" spans="5:12" ht="15.95" customHeight="1" x14ac:dyDescent="0.2">
      <c r="E179" s="54"/>
      <c r="F179" s="54"/>
      <c r="G179" s="54"/>
      <c r="H179" s="54"/>
      <c r="I179" s="54"/>
      <c r="J179" s="54"/>
      <c r="K179" s="54"/>
      <c r="L179" s="54"/>
    </row>
    <row r="180" spans="5:12" ht="15.95" customHeight="1" x14ac:dyDescent="0.2">
      <c r="E180" s="54"/>
      <c r="F180" s="54"/>
      <c r="G180" s="54"/>
      <c r="H180" s="54"/>
      <c r="I180" s="54"/>
      <c r="J180" s="54"/>
      <c r="K180" s="54"/>
      <c r="L180" s="54"/>
    </row>
    <row r="181" spans="5:12" ht="15.95" customHeight="1" x14ac:dyDescent="0.2">
      <c r="E181" s="54"/>
      <c r="F181" s="54"/>
      <c r="G181" s="54"/>
      <c r="H181" s="54"/>
      <c r="I181" s="54"/>
      <c r="J181" s="54"/>
      <c r="K181" s="54"/>
      <c r="L181" s="54"/>
    </row>
    <row r="182" spans="5:12" ht="15.95" customHeight="1" x14ac:dyDescent="0.2">
      <c r="E182" s="54"/>
      <c r="F182" s="54"/>
      <c r="G182" s="54"/>
      <c r="H182" s="54"/>
      <c r="I182" s="54"/>
      <c r="J182" s="54"/>
      <c r="K182" s="54"/>
      <c r="L182" s="54"/>
    </row>
    <row r="183" spans="5:12" ht="15.95" customHeight="1" x14ac:dyDescent="0.2">
      <c r="E183" s="54"/>
      <c r="F183" s="54"/>
      <c r="G183" s="54"/>
      <c r="H183" s="54"/>
      <c r="I183" s="54"/>
      <c r="J183" s="54"/>
      <c r="K183" s="54"/>
      <c r="L183" s="54"/>
    </row>
    <row r="184" spans="5:12" ht="15.95" customHeight="1" x14ac:dyDescent="0.2">
      <c r="E184" s="54"/>
      <c r="F184" s="54"/>
      <c r="G184" s="54"/>
      <c r="H184" s="54"/>
      <c r="I184" s="54"/>
      <c r="J184" s="54"/>
      <c r="K184" s="54"/>
      <c r="L184" s="54"/>
    </row>
    <row r="185" spans="5:12" ht="15.95" customHeight="1" x14ac:dyDescent="0.2">
      <c r="E185" s="54"/>
      <c r="F185" s="54"/>
      <c r="G185" s="54"/>
      <c r="H185" s="54"/>
      <c r="I185" s="54"/>
      <c r="J185" s="54"/>
      <c r="K185" s="54"/>
      <c r="L185" s="54"/>
    </row>
    <row r="186" spans="5:12" ht="15.95" customHeight="1" x14ac:dyDescent="0.2">
      <c r="E186" s="54"/>
      <c r="F186" s="54"/>
      <c r="G186" s="54"/>
      <c r="H186" s="54"/>
      <c r="I186" s="54"/>
      <c r="J186" s="54"/>
      <c r="K186" s="54"/>
      <c r="L186" s="54"/>
    </row>
    <row r="187" spans="5:12" ht="15.95" customHeight="1" x14ac:dyDescent="0.2">
      <c r="E187" s="54"/>
      <c r="F187" s="54"/>
      <c r="G187" s="54"/>
      <c r="H187" s="54"/>
      <c r="I187" s="54"/>
      <c r="J187" s="54"/>
      <c r="K187" s="54"/>
      <c r="L187" s="54"/>
    </row>
    <row r="188" spans="5:12" ht="15.95" customHeight="1" x14ac:dyDescent="0.2">
      <c r="E188" s="54"/>
      <c r="F188" s="54"/>
      <c r="G188" s="54"/>
      <c r="H188" s="54"/>
      <c r="I188" s="54"/>
      <c r="J188" s="54"/>
      <c r="K188" s="54"/>
      <c r="L188" s="54"/>
    </row>
    <row r="189" spans="5:12" ht="15.95" customHeight="1" x14ac:dyDescent="0.2">
      <c r="E189" s="54"/>
      <c r="F189" s="54"/>
      <c r="G189" s="54"/>
      <c r="H189" s="54"/>
      <c r="I189" s="54"/>
      <c r="J189" s="54"/>
      <c r="K189" s="54"/>
      <c r="L189" s="54"/>
    </row>
    <row r="190" spans="5:12" ht="15.95" customHeight="1" x14ac:dyDescent="0.2">
      <c r="E190" s="54"/>
      <c r="F190" s="54"/>
      <c r="G190" s="54"/>
      <c r="H190" s="54"/>
      <c r="I190" s="54"/>
      <c r="J190" s="54"/>
      <c r="K190" s="54"/>
      <c r="L190" s="54"/>
    </row>
    <row r="191" spans="5:12" ht="15.95" customHeight="1" x14ac:dyDescent="0.2">
      <c r="E191" s="54"/>
      <c r="F191" s="54"/>
      <c r="G191" s="54"/>
      <c r="H191" s="54"/>
      <c r="I191" s="54"/>
      <c r="J191" s="54"/>
      <c r="K191" s="54"/>
      <c r="L191" s="54"/>
    </row>
    <row r="192" spans="5:12" ht="15.95" customHeight="1" x14ac:dyDescent="0.2">
      <c r="E192" s="54"/>
      <c r="F192" s="54"/>
      <c r="G192" s="54"/>
      <c r="H192" s="54"/>
      <c r="I192" s="54"/>
      <c r="J192" s="54"/>
      <c r="K192" s="54"/>
      <c r="L192" s="54"/>
    </row>
    <row r="193" spans="5:12" ht="15.95" customHeight="1" x14ac:dyDescent="0.2">
      <c r="E193" s="54"/>
      <c r="F193" s="54"/>
      <c r="G193" s="54"/>
      <c r="H193" s="54"/>
      <c r="I193" s="54"/>
      <c r="J193" s="54"/>
      <c r="K193" s="54"/>
      <c r="L193" s="54"/>
    </row>
    <row r="194" spans="5:12" ht="15.95" customHeight="1" x14ac:dyDescent="0.2">
      <c r="E194" s="54"/>
      <c r="F194" s="54"/>
      <c r="G194" s="54"/>
      <c r="H194" s="54"/>
      <c r="I194" s="54"/>
      <c r="J194" s="54"/>
      <c r="K194" s="54"/>
      <c r="L194" s="54"/>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BD14-5D2C-41D2-9371-507F6D0DC2DE}">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0.100000000000001" customHeight="1" x14ac:dyDescent="0.2">
      <c r="A3" s="39" t="s">
        <v>330</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325</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14510</v>
      </c>
      <c r="E11" s="80">
        <v>14506</v>
      </c>
      <c r="F11" s="80">
        <v>14450</v>
      </c>
      <c r="G11" s="80">
        <v>14144</v>
      </c>
      <c r="H11" s="106">
        <v>14275</v>
      </c>
      <c r="I11" s="81">
        <v>235</v>
      </c>
      <c r="J11" s="82">
        <v>1.6462346760070052</v>
      </c>
    </row>
    <row r="12" spans="1:15" ht="24.95" customHeight="1" x14ac:dyDescent="0.2">
      <c r="A12" s="159" t="s">
        <v>124</v>
      </c>
      <c r="B12" s="160" t="s">
        <v>125</v>
      </c>
      <c r="C12" s="79">
        <v>3.9007580978635423</v>
      </c>
      <c r="D12" s="81">
        <v>566</v>
      </c>
      <c r="E12" s="80">
        <v>581</v>
      </c>
      <c r="F12" s="80">
        <v>570</v>
      </c>
      <c r="G12" s="80">
        <v>511</v>
      </c>
      <c r="H12" s="106">
        <v>550</v>
      </c>
      <c r="I12" s="81">
        <v>16</v>
      </c>
      <c r="J12" s="82">
        <v>2.9090909090909092</v>
      </c>
    </row>
    <row r="13" spans="1:15" ht="24.95" customHeight="1" x14ac:dyDescent="0.2">
      <c r="A13" s="159" t="s">
        <v>126</v>
      </c>
      <c r="B13" s="165" t="s">
        <v>208</v>
      </c>
      <c r="C13" s="79">
        <v>1.0613370089593384</v>
      </c>
      <c r="D13" s="81">
        <v>154</v>
      </c>
      <c r="E13" s="80">
        <v>156</v>
      </c>
      <c r="F13" s="80">
        <v>156</v>
      </c>
      <c r="G13" s="80">
        <v>160</v>
      </c>
      <c r="H13" s="106">
        <v>103</v>
      </c>
      <c r="I13" s="81">
        <v>51</v>
      </c>
      <c r="J13" s="82">
        <v>49.514563106796118</v>
      </c>
    </row>
    <row r="14" spans="1:15" s="181" customFormat="1" ht="24.95" customHeight="1" x14ac:dyDescent="0.2">
      <c r="A14" s="159" t="s">
        <v>209</v>
      </c>
      <c r="B14" s="165" t="s">
        <v>129</v>
      </c>
      <c r="C14" s="79">
        <v>10.351481736733287</v>
      </c>
      <c r="D14" s="81">
        <v>1502</v>
      </c>
      <c r="E14" s="80">
        <v>1491</v>
      </c>
      <c r="F14" s="80">
        <v>1468</v>
      </c>
      <c r="G14" s="80">
        <v>1472</v>
      </c>
      <c r="H14" s="106">
        <v>1471</v>
      </c>
      <c r="I14" s="81">
        <v>31</v>
      </c>
      <c r="J14" s="82">
        <v>2.1074099252209382</v>
      </c>
      <c r="K14" s="54"/>
      <c r="L14" s="54"/>
      <c r="M14" s="54"/>
      <c r="N14" s="54"/>
      <c r="O14" s="54"/>
    </row>
    <row r="15" spans="1:15" ht="24.95" customHeight="1" x14ac:dyDescent="0.2">
      <c r="A15" s="159" t="s">
        <v>210</v>
      </c>
      <c r="B15" s="165" t="s">
        <v>211</v>
      </c>
      <c r="C15" s="79">
        <v>5.3618194348725021</v>
      </c>
      <c r="D15" s="81">
        <v>778</v>
      </c>
      <c r="E15" s="80">
        <v>746</v>
      </c>
      <c r="F15" s="80">
        <v>733</v>
      </c>
      <c r="G15" s="80">
        <v>739</v>
      </c>
      <c r="H15" s="106">
        <v>723</v>
      </c>
      <c r="I15" s="81">
        <v>55</v>
      </c>
      <c r="J15" s="82">
        <v>7.6071922544951587</v>
      </c>
    </row>
    <row r="16" spans="1:15" s="181" customFormat="1" ht="24.95" customHeight="1" x14ac:dyDescent="0.2">
      <c r="A16" s="159" t="s">
        <v>212</v>
      </c>
      <c r="B16" s="165" t="s">
        <v>133</v>
      </c>
      <c r="C16" s="79">
        <v>4.0110268780151621</v>
      </c>
      <c r="D16" s="81">
        <v>582</v>
      </c>
      <c r="E16" s="80">
        <v>600</v>
      </c>
      <c r="F16" s="80">
        <v>594</v>
      </c>
      <c r="G16" s="80">
        <v>589</v>
      </c>
      <c r="H16" s="106">
        <v>598</v>
      </c>
      <c r="I16" s="81">
        <v>-16</v>
      </c>
      <c r="J16" s="82">
        <v>-2.6755852842809364</v>
      </c>
      <c r="K16" s="54"/>
      <c r="L16" s="54"/>
      <c r="M16" s="54"/>
      <c r="N16" s="54"/>
      <c r="O16" s="54"/>
    </row>
    <row r="17" spans="1:15" ht="24.95" customHeight="1" x14ac:dyDescent="0.2">
      <c r="A17" s="159" t="s">
        <v>134</v>
      </c>
      <c r="B17" s="165" t="s">
        <v>214</v>
      </c>
      <c r="C17" s="79">
        <v>0.97863542384562374</v>
      </c>
      <c r="D17" s="81">
        <v>142</v>
      </c>
      <c r="E17" s="80">
        <v>145</v>
      </c>
      <c r="F17" s="80">
        <v>141</v>
      </c>
      <c r="G17" s="80">
        <v>144</v>
      </c>
      <c r="H17" s="106">
        <v>150</v>
      </c>
      <c r="I17" s="81">
        <v>-8</v>
      </c>
      <c r="J17" s="82">
        <v>-5.333333333333333</v>
      </c>
    </row>
    <row r="18" spans="1:15" s="181" customFormat="1" ht="24.95" customHeight="1" x14ac:dyDescent="0.2">
      <c r="A18" s="168" t="s">
        <v>136</v>
      </c>
      <c r="B18" s="169" t="s">
        <v>137</v>
      </c>
      <c r="C18" s="79">
        <v>7.8635423845623711</v>
      </c>
      <c r="D18" s="81">
        <v>1141</v>
      </c>
      <c r="E18" s="80">
        <v>1154</v>
      </c>
      <c r="F18" s="80">
        <v>1178</v>
      </c>
      <c r="G18" s="80">
        <v>1169</v>
      </c>
      <c r="H18" s="106">
        <v>1167</v>
      </c>
      <c r="I18" s="81">
        <v>-26</v>
      </c>
      <c r="J18" s="82">
        <v>-2.2279348757497859</v>
      </c>
      <c r="K18" s="54"/>
      <c r="L18" s="54"/>
      <c r="M18" s="54"/>
      <c r="N18" s="54"/>
      <c r="O18" s="54"/>
    </row>
    <row r="19" spans="1:15" ht="24.95" customHeight="1" x14ac:dyDescent="0.2">
      <c r="A19" s="159" t="s">
        <v>138</v>
      </c>
      <c r="B19" s="165" t="s">
        <v>139</v>
      </c>
      <c r="C19" s="79">
        <v>18.463128876636802</v>
      </c>
      <c r="D19" s="81">
        <v>2679</v>
      </c>
      <c r="E19" s="80">
        <v>2670</v>
      </c>
      <c r="F19" s="80">
        <v>2657</v>
      </c>
      <c r="G19" s="80">
        <v>2664</v>
      </c>
      <c r="H19" s="106">
        <v>2733</v>
      </c>
      <c r="I19" s="81">
        <v>-54</v>
      </c>
      <c r="J19" s="82">
        <v>-1.9758507135016465</v>
      </c>
    </row>
    <row r="20" spans="1:15" s="181" customFormat="1" ht="24.95" customHeight="1" x14ac:dyDescent="0.2">
      <c r="A20" s="159" t="s">
        <v>140</v>
      </c>
      <c r="B20" s="165" t="s">
        <v>141</v>
      </c>
      <c r="C20" s="79">
        <v>4.4245348035837351</v>
      </c>
      <c r="D20" s="81">
        <v>642</v>
      </c>
      <c r="E20" s="80">
        <v>644</v>
      </c>
      <c r="F20" s="80">
        <v>625</v>
      </c>
      <c r="G20" s="80">
        <v>640</v>
      </c>
      <c r="H20" s="106">
        <v>657</v>
      </c>
      <c r="I20" s="81">
        <v>-15</v>
      </c>
      <c r="J20" s="82">
        <v>-2.2831050228310503</v>
      </c>
      <c r="K20" s="54"/>
      <c r="L20" s="54"/>
      <c r="M20" s="54"/>
      <c r="N20" s="54"/>
      <c r="O20" s="54"/>
    </row>
    <row r="21" spans="1:15" ht="24.95" customHeight="1" x14ac:dyDescent="0.2">
      <c r="A21" s="168" t="s">
        <v>142</v>
      </c>
      <c r="B21" s="169" t="s">
        <v>143</v>
      </c>
      <c r="C21" s="79">
        <v>13.363197794624398</v>
      </c>
      <c r="D21" s="81">
        <v>1939</v>
      </c>
      <c r="E21" s="80">
        <v>1940</v>
      </c>
      <c r="F21" s="80">
        <v>1993</v>
      </c>
      <c r="G21" s="80">
        <v>1787</v>
      </c>
      <c r="H21" s="106">
        <v>1729</v>
      </c>
      <c r="I21" s="81">
        <v>210</v>
      </c>
      <c r="J21" s="82">
        <v>12.145748987854251</v>
      </c>
    </row>
    <row r="22" spans="1:15" ht="24.95" customHeight="1" x14ac:dyDescent="0.2">
      <c r="A22" s="168" t="s">
        <v>144</v>
      </c>
      <c r="B22" s="165" t="s">
        <v>145</v>
      </c>
      <c r="C22" s="79">
        <v>1.5713301171605789</v>
      </c>
      <c r="D22" s="81">
        <v>228</v>
      </c>
      <c r="E22" s="80">
        <v>220</v>
      </c>
      <c r="F22" s="80">
        <v>214</v>
      </c>
      <c r="G22" s="80">
        <v>214</v>
      </c>
      <c r="H22" s="106">
        <v>213</v>
      </c>
      <c r="I22" s="81">
        <v>15</v>
      </c>
      <c r="J22" s="82">
        <v>7.042253521126761</v>
      </c>
    </row>
    <row r="23" spans="1:15" ht="24.95" customHeight="1" x14ac:dyDescent="0.2">
      <c r="A23" s="159" t="s">
        <v>146</v>
      </c>
      <c r="B23" s="165" t="s">
        <v>147</v>
      </c>
      <c r="C23" s="79">
        <v>1.1647139903514818</v>
      </c>
      <c r="D23" s="81">
        <v>169</v>
      </c>
      <c r="E23" s="80">
        <v>172</v>
      </c>
      <c r="F23" s="80">
        <v>172</v>
      </c>
      <c r="G23" s="80">
        <v>175</v>
      </c>
      <c r="H23" s="106">
        <v>181</v>
      </c>
      <c r="I23" s="81">
        <v>-12</v>
      </c>
      <c r="J23" s="82">
        <v>-6.6298342541436464</v>
      </c>
    </row>
    <row r="24" spans="1:15" ht="24.95" customHeight="1" x14ac:dyDescent="0.2">
      <c r="A24" s="159" t="s">
        <v>148</v>
      </c>
      <c r="B24" s="165" t="s">
        <v>215</v>
      </c>
      <c r="C24" s="79">
        <v>7.7808407994486561</v>
      </c>
      <c r="D24" s="81">
        <v>1129</v>
      </c>
      <c r="E24" s="80">
        <v>1116</v>
      </c>
      <c r="F24" s="80">
        <v>1105</v>
      </c>
      <c r="G24" s="80">
        <v>1110</v>
      </c>
      <c r="H24" s="106">
        <v>1148</v>
      </c>
      <c r="I24" s="81">
        <v>-19</v>
      </c>
      <c r="J24" s="82">
        <v>-1.6550522648083623</v>
      </c>
    </row>
    <row r="25" spans="1:15" ht="24.95" customHeight="1" x14ac:dyDescent="0.2">
      <c r="A25" s="159" t="s">
        <v>150</v>
      </c>
      <c r="B25" s="172" t="s">
        <v>151</v>
      </c>
      <c r="C25" s="79">
        <v>7.7257064093728465</v>
      </c>
      <c r="D25" s="81">
        <v>1121</v>
      </c>
      <c r="E25" s="80">
        <v>1107</v>
      </c>
      <c r="F25" s="80">
        <v>1108</v>
      </c>
      <c r="G25" s="80">
        <v>1106</v>
      </c>
      <c r="H25" s="106">
        <v>1097</v>
      </c>
      <c r="I25" s="81">
        <v>24</v>
      </c>
      <c r="J25" s="82">
        <v>2.187784867821331</v>
      </c>
    </row>
    <row r="26" spans="1:15" ht="24.95" customHeight="1" x14ac:dyDescent="0.2">
      <c r="A26" s="159" t="s">
        <v>217</v>
      </c>
      <c r="B26" s="172" t="s">
        <v>153</v>
      </c>
      <c r="C26" s="79">
        <v>7.5258442453480354</v>
      </c>
      <c r="D26" s="81">
        <v>1092</v>
      </c>
      <c r="E26" s="80">
        <v>1082</v>
      </c>
      <c r="F26" s="80">
        <v>1087</v>
      </c>
      <c r="G26" s="80">
        <v>1084</v>
      </c>
      <c r="H26" s="106">
        <v>1076</v>
      </c>
      <c r="I26" s="81">
        <v>16</v>
      </c>
      <c r="J26" s="82">
        <v>1.486988847583643</v>
      </c>
    </row>
    <row r="27" spans="1:15" ht="24.95" customHeight="1" x14ac:dyDescent="0.2">
      <c r="A27" s="168">
        <v>782.78300000000002</v>
      </c>
      <c r="B27" s="171" t="s">
        <v>154</v>
      </c>
      <c r="C27" s="79">
        <v>0.19986216402481047</v>
      </c>
      <c r="D27" s="81">
        <v>29</v>
      </c>
      <c r="E27" s="80">
        <v>25</v>
      </c>
      <c r="F27" s="80">
        <v>21</v>
      </c>
      <c r="G27" s="80">
        <v>22</v>
      </c>
      <c r="H27" s="106">
        <v>21</v>
      </c>
      <c r="I27" s="81">
        <v>8</v>
      </c>
      <c r="J27" s="82">
        <v>38.095238095238095</v>
      </c>
    </row>
    <row r="28" spans="1:15" ht="24.95" customHeight="1" x14ac:dyDescent="0.2">
      <c r="A28" s="159" t="s">
        <v>155</v>
      </c>
      <c r="B28" s="165" t="s">
        <v>156</v>
      </c>
      <c r="C28" s="79">
        <v>2.1502412129565815</v>
      </c>
      <c r="D28" s="81">
        <v>312</v>
      </c>
      <c r="E28" s="80">
        <v>323</v>
      </c>
      <c r="F28" s="80">
        <v>325</v>
      </c>
      <c r="G28" s="80">
        <v>306</v>
      </c>
      <c r="H28" s="106">
        <v>374</v>
      </c>
      <c r="I28" s="81">
        <v>-62</v>
      </c>
      <c r="J28" s="82">
        <v>-16.577540106951872</v>
      </c>
    </row>
    <row r="29" spans="1:15" ht="24.95" customHeight="1" x14ac:dyDescent="0.2">
      <c r="A29" s="159" t="s">
        <v>157</v>
      </c>
      <c r="B29" s="165" t="s">
        <v>158</v>
      </c>
      <c r="C29" s="79">
        <v>2.0951068228807719</v>
      </c>
      <c r="D29" s="81">
        <v>304</v>
      </c>
      <c r="E29" s="80">
        <v>294</v>
      </c>
      <c r="F29" s="80">
        <v>292</v>
      </c>
      <c r="G29" s="80">
        <v>277</v>
      </c>
      <c r="H29" s="106">
        <v>272</v>
      </c>
      <c r="I29" s="81">
        <v>32</v>
      </c>
      <c r="J29" s="82">
        <v>11.764705882352942</v>
      </c>
    </row>
    <row r="30" spans="1:15" ht="24.95" customHeight="1" x14ac:dyDescent="0.2">
      <c r="A30" s="159">
        <v>86</v>
      </c>
      <c r="B30" s="165" t="s">
        <v>159</v>
      </c>
      <c r="C30" s="79">
        <v>4.3211578221915916</v>
      </c>
      <c r="D30" s="81">
        <v>627</v>
      </c>
      <c r="E30" s="80">
        <v>619</v>
      </c>
      <c r="F30" s="80">
        <v>613</v>
      </c>
      <c r="G30" s="80">
        <v>599</v>
      </c>
      <c r="H30" s="106">
        <v>608</v>
      </c>
      <c r="I30" s="81">
        <v>19</v>
      </c>
      <c r="J30" s="82">
        <v>3.125</v>
      </c>
    </row>
    <row r="31" spans="1:15" ht="24.95" customHeight="1" x14ac:dyDescent="0.2">
      <c r="A31" s="159">
        <v>87.88</v>
      </c>
      <c r="B31" s="172" t="s">
        <v>160</v>
      </c>
      <c r="C31" s="79">
        <v>2.9427980702963472</v>
      </c>
      <c r="D31" s="81">
        <v>427</v>
      </c>
      <c r="E31" s="80">
        <v>425</v>
      </c>
      <c r="F31" s="80">
        <v>374</v>
      </c>
      <c r="G31" s="80">
        <v>370</v>
      </c>
      <c r="H31" s="106">
        <v>356</v>
      </c>
      <c r="I31" s="81">
        <v>71</v>
      </c>
      <c r="J31" s="82">
        <v>19.943820224719101</v>
      </c>
    </row>
    <row r="32" spans="1:15" ht="24.95" customHeight="1" x14ac:dyDescent="0.2">
      <c r="A32" s="159" t="s">
        <v>161</v>
      </c>
      <c r="B32" s="165" t="s">
        <v>162</v>
      </c>
      <c r="C32" s="79">
        <v>10.82012405237767</v>
      </c>
      <c r="D32" s="81">
        <v>1570</v>
      </c>
      <c r="E32" s="80">
        <v>1594</v>
      </c>
      <c r="F32" s="80">
        <v>1600</v>
      </c>
      <c r="G32" s="80">
        <v>1584</v>
      </c>
      <c r="H32" s="106">
        <v>1616</v>
      </c>
      <c r="I32" s="81">
        <v>-46</v>
      </c>
      <c r="J32" s="82">
        <v>-2.8465346534653464</v>
      </c>
    </row>
    <row r="33" spans="1:10" ht="24.95" customHeight="1" x14ac:dyDescent="0.2">
      <c r="A33" s="159"/>
      <c r="B33" s="172"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3.9007580978635423</v>
      </c>
      <c r="D35" s="81">
        <v>566</v>
      </c>
      <c r="E35" s="80">
        <v>581</v>
      </c>
      <c r="F35" s="80">
        <v>570</v>
      </c>
      <c r="G35" s="80">
        <v>511</v>
      </c>
      <c r="H35" s="106">
        <v>550</v>
      </c>
      <c r="I35" s="81">
        <v>16</v>
      </c>
      <c r="J35" s="82">
        <v>2.9090909090909092</v>
      </c>
    </row>
    <row r="36" spans="1:10" ht="24.95" customHeight="1" x14ac:dyDescent="0.2">
      <c r="A36" s="240" t="s">
        <v>165</v>
      </c>
      <c r="B36" s="241" t="s">
        <v>166</v>
      </c>
      <c r="C36" s="79">
        <v>19.276361130254998</v>
      </c>
      <c r="D36" s="81">
        <v>2797</v>
      </c>
      <c r="E36" s="80">
        <v>2801</v>
      </c>
      <c r="F36" s="80">
        <v>2802</v>
      </c>
      <c r="G36" s="80">
        <v>2801</v>
      </c>
      <c r="H36" s="106">
        <v>2741</v>
      </c>
      <c r="I36" s="81">
        <v>56</v>
      </c>
      <c r="J36" s="82">
        <v>2.0430499817584824</v>
      </c>
    </row>
    <row r="37" spans="1:10" ht="24.95" customHeight="1" x14ac:dyDescent="0.2">
      <c r="A37" s="242" t="s">
        <v>167</v>
      </c>
      <c r="B37" s="243" t="s">
        <v>168</v>
      </c>
      <c r="C37" s="91">
        <v>76.822880771881458</v>
      </c>
      <c r="D37" s="109">
        <v>11147</v>
      </c>
      <c r="E37" s="110">
        <v>11124</v>
      </c>
      <c r="F37" s="110">
        <v>11078</v>
      </c>
      <c r="G37" s="110">
        <v>10832</v>
      </c>
      <c r="H37" s="111">
        <v>10984</v>
      </c>
      <c r="I37" s="109">
        <v>163</v>
      </c>
      <c r="J37" s="112">
        <v>1.4839766933721776</v>
      </c>
    </row>
    <row r="38" spans="1:10" s="114" customFormat="1" ht="11.25" customHeight="1" x14ac:dyDescent="0.2">
      <c r="A38" s="288"/>
      <c r="B38" s="289"/>
      <c r="C38" s="289"/>
      <c r="D38" s="290"/>
      <c r="E38" s="290"/>
      <c r="F38" s="290"/>
      <c r="G38" s="290"/>
      <c r="H38" s="290"/>
      <c r="I38" s="290"/>
      <c r="J38" s="291" t="s">
        <v>35</v>
      </c>
    </row>
    <row r="39" spans="1:10" s="114" customFormat="1" ht="12.75" customHeight="1" x14ac:dyDescent="0.15">
      <c r="A39" s="292"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C42" s="293"/>
      <c r="D42" s="294"/>
      <c r="E42" s="294"/>
      <c r="F42" s="294"/>
      <c r="G42" s="294"/>
      <c r="H42" s="294"/>
      <c r="I42" s="294"/>
      <c r="J42" s="295"/>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C2B2-4BE3-45E4-95AD-452F60EDD5F6}">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11.25" customHeight="1" x14ac:dyDescent="0.2">
      <c r="A2" s="36"/>
      <c r="B2" s="37"/>
      <c r="C2" s="37"/>
      <c r="D2" s="37"/>
      <c r="E2" s="37"/>
      <c r="F2" s="37"/>
      <c r="G2" s="37"/>
      <c r="H2" s="37"/>
      <c r="I2" s="37"/>
      <c r="J2" s="37"/>
      <c r="K2" s="37"/>
    </row>
    <row r="3" spans="1:15" s="40" customFormat="1" ht="20.100000000000001" customHeight="1" x14ac:dyDescent="0.2">
      <c r="A3" s="39" t="s">
        <v>331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40</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12" customHeight="1" x14ac:dyDescent="0.2">
      <c r="A7" s="52" t="s">
        <v>332</v>
      </c>
      <c r="B7" s="47"/>
      <c r="C7" s="47"/>
      <c r="D7" s="48" t="s">
        <v>86</v>
      </c>
      <c r="E7" s="49" t="s">
        <v>325</v>
      </c>
      <c r="F7" s="50"/>
      <c r="G7" s="50"/>
      <c r="H7" s="50"/>
      <c r="I7" s="51"/>
      <c r="J7" s="52" t="s">
        <v>174</v>
      </c>
      <c r="K7" s="53"/>
      <c r="L7" s="54"/>
      <c r="M7" s="54"/>
      <c r="N7" s="54"/>
      <c r="O7" s="54"/>
    </row>
    <row r="8" spans="1:15" ht="21.75" customHeight="1" x14ac:dyDescent="0.2">
      <c r="A8" s="55"/>
      <c r="B8" s="56"/>
      <c r="C8" s="56"/>
      <c r="D8" s="57"/>
      <c r="E8" s="58" t="s">
        <v>89</v>
      </c>
      <c r="F8" s="58" t="s">
        <v>90</v>
      </c>
      <c r="G8" s="58" t="s">
        <v>91</v>
      </c>
      <c r="H8" s="58" t="s">
        <v>92</v>
      </c>
      <c r="I8" s="58" t="s">
        <v>93</v>
      </c>
      <c r="J8" s="59"/>
      <c r="K8" s="60"/>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s="158" customFormat="1" ht="18" customHeight="1" x14ac:dyDescent="0.2">
      <c r="A11" s="244" t="s">
        <v>96</v>
      </c>
      <c r="B11" s="245"/>
      <c r="C11" s="246"/>
      <c r="D11" s="247">
        <v>100</v>
      </c>
      <c r="E11" s="251">
        <v>14510</v>
      </c>
      <c r="F11" s="296">
        <v>14506</v>
      </c>
      <c r="G11" s="296">
        <v>14450</v>
      </c>
      <c r="H11" s="296">
        <v>14144</v>
      </c>
      <c r="I11" s="250">
        <v>14275</v>
      </c>
      <c r="J11" s="251">
        <v>235</v>
      </c>
      <c r="K11" s="252">
        <v>1.6462346760070052</v>
      </c>
    </row>
    <row r="12" spans="1:15" s="158" customFormat="1" ht="18" customHeight="1" x14ac:dyDescent="0.2">
      <c r="A12" s="253" t="s">
        <v>222</v>
      </c>
      <c r="B12" s="254"/>
      <c r="C12" s="254"/>
      <c r="D12" s="255"/>
      <c r="E12" s="268"/>
      <c r="F12" s="268"/>
      <c r="G12" s="268"/>
      <c r="H12" s="268"/>
      <c r="I12" s="268"/>
      <c r="J12" s="255"/>
      <c r="K12" s="256"/>
    </row>
    <row r="13" spans="1:15" s="158" customFormat="1" ht="15.95" customHeight="1" x14ac:dyDescent="0.2">
      <c r="A13" s="257" t="s">
        <v>223</v>
      </c>
      <c r="B13" s="258"/>
      <c r="C13" s="259"/>
      <c r="D13" s="260">
        <v>46.106133700895931</v>
      </c>
      <c r="E13" s="261">
        <v>6690</v>
      </c>
      <c r="F13" s="262">
        <v>6698</v>
      </c>
      <c r="G13" s="262">
        <v>6738</v>
      </c>
      <c r="H13" s="262">
        <v>6549</v>
      </c>
      <c r="I13" s="263">
        <v>6556</v>
      </c>
      <c r="J13" s="261">
        <v>134</v>
      </c>
      <c r="K13" s="264">
        <v>2.0439292251372789</v>
      </c>
    </row>
    <row r="14" spans="1:15" s="158" customFormat="1" ht="15.95" customHeight="1" x14ac:dyDescent="0.2">
      <c r="A14" s="257" t="s">
        <v>224</v>
      </c>
      <c r="B14" s="258"/>
      <c r="C14" s="259"/>
      <c r="D14" s="260">
        <v>41.977946243969676</v>
      </c>
      <c r="E14" s="261">
        <v>6091</v>
      </c>
      <c r="F14" s="262">
        <v>6102</v>
      </c>
      <c r="G14" s="262">
        <v>6043</v>
      </c>
      <c r="H14" s="262">
        <v>5942</v>
      </c>
      <c r="I14" s="263">
        <v>6008</v>
      </c>
      <c r="J14" s="261">
        <v>83</v>
      </c>
      <c r="K14" s="264">
        <v>1.381491344873502</v>
      </c>
    </row>
    <row r="15" spans="1:15" s="158" customFormat="1" ht="15.95" customHeight="1" x14ac:dyDescent="0.2">
      <c r="A15" s="257" t="s">
        <v>225</v>
      </c>
      <c r="B15" s="258"/>
      <c r="C15" s="259"/>
      <c r="D15" s="260">
        <v>6.0303239145416958</v>
      </c>
      <c r="E15" s="261">
        <v>875</v>
      </c>
      <c r="F15" s="262">
        <v>870</v>
      </c>
      <c r="G15" s="262">
        <v>816</v>
      </c>
      <c r="H15" s="262">
        <v>819</v>
      </c>
      <c r="I15" s="263">
        <v>846</v>
      </c>
      <c r="J15" s="261">
        <v>29</v>
      </c>
      <c r="K15" s="264">
        <v>3.4278959810874703</v>
      </c>
    </row>
    <row r="16" spans="1:15" s="158" customFormat="1" ht="15.95" customHeight="1" x14ac:dyDescent="0.2">
      <c r="A16" s="257" t="s">
        <v>226</v>
      </c>
      <c r="B16" s="258"/>
      <c r="C16" s="259"/>
      <c r="D16" s="260">
        <v>2.4879393521709168</v>
      </c>
      <c r="E16" s="261">
        <v>361</v>
      </c>
      <c r="F16" s="262">
        <v>347</v>
      </c>
      <c r="G16" s="262">
        <v>355</v>
      </c>
      <c r="H16" s="262">
        <v>340</v>
      </c>
      <c r="I16" s="263">
        <v>339</v>
      </c>
      <c r="J16" s="261">
        <v>22</v>
      </c>
      <c r="K16" s="264">
        <v>6.4896755162241888</v>
      </c>
    </row>
    <row r="17" spans="1:11" s="158" customFormat="1" ht="18" customHeight="1" x14ac:dyDescent="0.2">
      <c r="A17" s="265" t="s">
        <v>227</v>
      </c>
      <c r="B17" s="266"/>
      <c r="C17" s="266"/>
      <c r="D17" s="266"/>
      <c r="E17" s="267"/>
      <c r="F17" s="267"/>
      <c r="G17" s="267"/>
      <c r="H17" s="267"/>
      <c r="I17" s="267"/>
      <c r="J17" s="267"/>
      <c r="K17" s="267"/>
    </row>
    <row r="18" spans="1:11" s="158" customFormat="1" ht="14.1" customHeight="1" x14ac:dyDescent="0.2">
      <c r="A18" s="257" t="s">
        <v>228</v>
      </c>
      <c r="B18" s="258"/>
      <c r="C18" s="259"/>
      <c r="D18" s="260">
        <v>3.707787732598208</v>
      </c>
      <c r="E18" s="262">
        <v>538</v>
      </c>
      <c r="F18" s="262">
        <v>563</v>
      </c>
      <c r="G18" s="262">
        <v>561</v>
      </c>
      <c r="H18" s="262">
        <v>532</v>
      </c>
      <c r="I18" s="262">
        <v>529</v>
      </c>
      <c r="J18" s="261">
        <v>9</v>
      </c>
      <c r="K18" s="264">
        <v>1.7013232514177694</v>
      </c>
    </row>
    <row r="19" spans="1:11" s="158" customFormat="1" ht="14.1" customHeight="1" x14ac:dyDescent="0.2">
      <c r="A19" s="257" t="s">
        <v>229</v>
      </c>
      <c r="B19" s="258"/>
      <c r="C19" s="259"/>
      <c r="D19" s="260">
        <v>5.3342522398345968</v>
      </c>
      <c r="E19" s="262">
        <v>774</v>
      </c>
      <c r="F19" s="262">
        <v>771</v>
      </c>
      <c r="G19" s="262">
        <v>773</v>
      </c>
      <c r="H19" s="262">
        <v>756</v>
      </c>
      <c r="I19" s="262">
        <v>770</v>
      </c>
      <c r="J19" s="261">
        <v>4</v>
      </c>
      <c r="K19" s="264">
        <v>0.51948051948051943</v>
      </c>
    </row>
    <row r="20" spans="1:11" s="158" customFormat="1" ht="14.1" customHeight="1" x14ac:dyDescent="0.2">
      <c r="A20" s="257" t="s">
        <v>230</v>
      </c>
      <c r="B20" s="258"/>
      <c r="C20" s="259"/>
      <c r="D20" s="260">
        <v>0.33769813921433495</v>
      </c>
      <c r="E20" s="554">
        <v>49</v>
      </c>
      <c r="F20" s="554">
        <v>50</v>
      </c>
      <c r="G20" s="554">
        <v>43</v>
      </c>
      <c r="H20" s="554">
        <v>42</v>
      </c>
      <c r="I20" s="554">
        <v>43</v>
      </c>
      <c r="J20" s="261">
        <v>6</v>
      </c>
      <c r="K20" s="264">
        <v>13.953488372093023</v>
      </c>
    </row>
    <row r="21" spans="1:11" s="158" customFormat="1" ht="14.1" customHeight="1" x14ac:dyDescent="0.2">
      <c r="A21" s="257" t="s">
        <v>231</v>
      </c>
      <c r="B21" s="258"/>
      <c r="C21" s="259"/>
      <c r="D21" s="260">
        <v>8.0496209510682295</v>
      </c>
      <c r="E21" s="262">
        <v>1168</v>
      </c>
      <c r="F21" s="262">
        <v>1168</v>
      </c>
      <c r="G21" s="262">
        <v>1133</v>
      </c>
      <c r="H21" s="262">
        <v>1131</v>
      </c>
      <c r="I21" s="262">
        <v>1152</v>
      </c>
      <c r="J21" s="261">
        <v>16</v>
      </c>
      <c r="K21" s="264">
        <v>1.3888888888888888</v>
      </c>
    </row>
    <row r="22" spans="1:11" s="158" customFormat="1" ht="14.1" customHeight="1" x14ac:dyDescent="0.2">
      <c r="A22" s="257" t="s">
        <v>232</v>
      </c>
      <c r="B22" s="258"/>
      <c r="C22" s="259"/>
      <c r="D22" s="260">
        <v>1.7160578911095796</v>
      </c>
      <c r="E22" s="262">
        <v>249</v>
      </c>
      <c r="F22" s="262">
        <v>243</v>
      </c>
      <c r="G22" s="262">
        <v>217</v>
      </c>
      <c r="H22" s="262">
        <v>212</v>
      </c>
      <c r="I22" s="262">
        <v>201</v>
      </c>
      <c r="J22" s="261">
        <v>48</v>
      </c>
      <c r="K22" s="264">
        <v>23.880597014925375</v>
      </c>
    </row>
    <row r="23" spans="1:11" s="158" customFormat="1" ht="18" customHeight="1" x14ac:dyDescent="0.2">
      <c r="A23" s="253" t="s">
        <v>233</v>
      </c>
      <c r="B23" s="254"/>
      <c r="C23" s="254"/>
      <c r="D23" s="255"/>
      <c r="E23" s="268"/>
      <c r="F23" s="268"/>
      <c r="G23" s="268"/>
      <c r="H23" s="268"/>
      <c r="I23" s="268"/>
      <c r="J23" s="255"/>
      <c r="K23" s="256"/>
    </row>
    <row r="24" spans="1:11" s="158" customFormat="1" ht="13.5" customHeight="1" x14ac:dyDescent="0.2">
      <c r="A24" s="257">
        <v>11</v>
      </c>
      <c r="B24" s="258" t="s">
        <v>234</v>
      </c>
      <c r="C24" s="259"/>
      <c r="D24" s="260">
        <v>3.2253618194348723</v>
      </c>
      <c r="E24" s="261">
        <v>468</v>
      </c>
      <c r="F24" s="262">
        <v>465</v>
      </c>
      <c r="G24" s="262">
        <v>456</v>
      </c>
      <c r="H24" s="262">
        <v>443</v>
      </c>
      <c r="I24" s="263">
        <v>457</v>
      </c>
      <c r="J24" s="261">
        <v>11</v>
      </c>
      <c r="K24" s="264">
        <v>2.4070021881838075</v>
      </c>
    </row>
    <row r="25" spans="1:11" s="158" customFormat="1" ht="13.5" customHeight="1" x14ac:dyDescent="0.2">
      <c r="A25" s="257" t="s">
        <v>235</v>
      </c>
      <c r="B25" s="258" t="s">
        <v>236</v>
      </c>
      <c r="C25" s="259"/>
      <c r="D25" s="260">
        <v>2.8394210889042042</v>
      </c>
      <c r="E25" s="261">
        <v>412</v>
      </c>
      <c r="F25" s="262">
        <v>407</v>
      </c>
      <c r="G25" s="262">
        <v>397</v>
      </c>
      <c r="H25" s="262">
        <v>384</v>
      </c>
      <c r="I25" s="263">
        <v>401</v>
      </c>
      <c r="J25" s="261">
        <v>11</v>
      </c>
      <c r="K25" s="264">
        <v>2.7431421446384041</v>
      </c>
    </row>
    <row r="26" spans="1:11" s="158" customFormat="1" ht="13.5" customHeight="1" x14ac:dyDescent="0.2">
      <c r="A26" s="257">
        <v>12</v>
      </c>
      <c r="B26" s="258" t="s">
        <v>237</v>
      </c>
      <c r="C26" s="259"/>
      <c r="D26" s="260">
        <v>0.88904203997243281</v>
      </c>
      <c r="E26" s="261">
        <v>129</v>
      </c>
      <c r="F26" s="262">
        <v>136</v>
      </c>
      <c r="G26" s="262">
        <v>139</v>
      </c>
      <c r="H26" s="262">
        <v>126</v>
      </c>
      <c r="I26" s="263">
        <v>126</v>
      </c>
      <c r="J26" s="261">
        <v>3</v>
      </c>
      <c r="K26" s="264">
        <v>2.3809523809523809</v>
      </c>
    </row>
    <row r="27" spans="1:11" s="158" customFormat="1" ht="13.5" customHeight="1" x14ac:dyDescent="0.2">
      <c r="A27" s="257">
        <v>21</v>
      </c>
      <c r="B27" s="258" t="s">
        <v>238</v>
      </c>
      <c r="C27" s="259"/>
      <c r="D27" s="260">
        <v>0.13783597518952448</v>
      </c>
      <c r="E27" s="553">
        <v>20</v>
      </c>
      <c r="F27" s="554">
        <v>16</v>
      </c>
      <c r="G27" s="554">
        <v>14</v>
      </c>
      <c r="H27" s="554">
        <v>16</v>
      </c>
      <c r="I27" s="555">
        <v>19</v>
      </c>
      <c r="J27" s="261">
        <v>1</v>
      </c>
      <c r="K27" s="264">
        <v>5.2631578947368425</v>
      </c>
    </row>
    <row r="28" spans="1:11" s="158" customFormat="1" ht="13.5" customHeight="1" x14ac:dyDescent="0.2">
      <c r="A28" s="257">
        <v>22</v>
      </c>
      <c r="B28" s="258" t="s">
        <v>239</v>
      </c>
      <c r="C28" s="259"/>
      <c r="D28" s="260">
        <v>0.93728463128876638</v>
      </c>
      <c r="E28" s="261">
        <v>136</v>
      </c>
      <c r="F28" s="262">
        <v>140</v>
      </c>
      <c r="G28" s="262">
        <v>131</v>
      </c>
      <c r="H28" s="262">
        <v>130</v>
      </c>
      <c r="I28" s="263">
        <v>129</v>
      </c>
      <c r="J28" s="261">
        <v>7</v>
      </c>
      <c r="K28" s="264">
        <v>5.4263565891472867</v>
      </c>
    </row>
    <row r="29" spans="1:11" s="158" customFormat="1" ht="13.5" customHeight="1" x14ac:dyDescent="0.2">
      <c r="A29" s="257">
        <v>23</v>
      </c>
      <c r="B29" s="258" t="s">
        <v>240</v>
      </c>
      <c r="C29" s="259"/>
      <c r="D29" s="260">
        <v>0.27567195037904896</v>
      </c>
      <c r="E29" s="553">
        <v>40</v>
      </c>
      <c r="F29" s="554">
        <v>36</v>
      </c>
      <c r="G29" s="554">
        <v>31</v>
      </c>
      <c r="H29" s="554">
        <v>34</v>
      </c>
      <c r="I29" s="555">
        <v>35</v>
      </c>
      <c r="J29" s="261">
        <v>5</v>
      </c>
      <c r="K29" s="264">
        <v>14.285714285714286</v>
      </c>
    </row>
    <row r="30" spans="1:11" s="158" customFormat="1" ht="13.5" customHeight="1" x14ac:dyDescent="0.2">
      <c r="A30" s="257">
        <v>24</v>
      </c>
      <c r="B30" s="258" t="s">
        <v>241</v>
      </c>
      <c r="C30" s="259"/>
      <c r="D30" s="260">
        <v>1.4748449345279118</v>
      </c>
      <c r="E30" s="261">
        <v>214</v>
      </c>
      <c r="F30" s="262">
        <v>219</v>
      </c>
      <c r="G30" s="262">
        <v>224</v>
      </c>
      <c r="H30" s="262">
        <v>228</v>
      </c>
      <c r="I30" s="263">
        <v>235</v>
      </c>
      <c r="J30" s="261">
        <v>-21</v>
      </c>
      <c r="K30" s="264">
        <v>-8.9361702127659566</v>
      </c>
    </row>
    <row r="31" spans="1:11" s="158" customFormat="1" ht="13.5" customHeight="1" x14ac:dyDescent="0.2">
      <c r="A31" s="257">
        <v>25</v>
      </c>
      <c r="B31" s="258" t="s">
        <v>242</v>
      </c>
      <c r="C31" s="259"/>
      <c r="D31" s="260">
        <v>2.0055134390075811</v>
      </c>
      <c r="E31" s="261">
        <v>291</v>
      </c>
      <c r="F31" s="262">
        <v>288</v>
      </c>
      <c r="G31" s="262">
        <v>284</v>
      </c>
      <c r="H31" s="262">
        <v>285</v>
      </c>
      <c r="I31" s="263">
        <v>295</v>
      </c>
      <c r="J31" s="261">
        <v>-4</v>
      </c>
      <c r="K31" s="264">
        <v>-1.3559322033898304</v>
      </c>
    </row>
    <row r="32" spans="1:11" s="158" customFormat="1" ht="13.5" customHeight="1" x14ac:dyDescent="0.2">
      <c r="A32" s="257">
        <v>26</v>
      </c>
      <c r="B32" s="258" t="s">
        <v>243</v>
      </c>
      <c r="C32" s="259"/>
      <c r="D32" s="260">
        <v>1.0268780151619572</v>
      </c>
      <c r="E32" s="261">
        <v>149</v>
      </c>
      <c r="F32" s="262">
        <v>146</v>
      </c>
      <c r="G32" s="262">
        <v>144</v>
      </c>
      <c r="H32" s="262">
        <v>144</v>
      </c>
      <c r="I32" s="263">
        <v>149</v>
      </c>
      <c r="J32" s="261">
        <v>0</v>
      </c>
      <c r="K32" s="264">
        <v>0</v>
      </c>
    </row>
    <row r="33" spans="1:11" s="158" customFormat="1" ht="13.5" customHeight="1" x14ac:dyDescent="0.2">
      <c r="A33" s="257">
        <v>27</v>
      </c>
      <c r="B33" s="258" t="s">
        <v>244</v>
      </c>
      <c r="C33" s="259"/>
      <c r="D33" s="260">
        <v>0.35837353549276363</v>
      </c>
      <c r="E33" s="553">
        <v>52</v>
      </c>
      <c r="F33" s="554">
        <v>54</v>
      </c>
      <c r="G33" s="554">
        <v>52</v>
      </c>
      <c r="H33" s="554">
        <v>56</v>
      </c>
      <c r="I33" s="555">
        <v>50</v>
      </c>
      <c r="J33" s="261">
        <v>2</v>
      </c>
      <c r="K33" s="264">
        <v>4</v>
      </c>
    </row>
    <row r="34" spans="1:11" s="158" customFormat="1" ht="13.5" customHeight="1" x14ac:dyDescent="0.2">
      <c r="A34" s="257">
        <v>28</v>
      </c>
      <c r="B34" s="258" t="s">
        <v>245</v>
      </c>
      <c r="C34" s="259"/>
      <c r="D34" s="260">
        <v>0.32391454169538247</v>
      </c>
      <c r="E34" s="553">
        <v>47</v>
      </c>
      <c r="F34" s="554">
        <v>46</v>
      </c>
      <c r="G34" s="554">
        <v>46</v>
      </c>
      <c r="H34" s="554">
        <v>43</v>
      </c>
      <c r="I34" s="555">
        <v>46</v>
      </c>
      <c r="J34" s="261">
        <v>1</v>
      </c>
      <c r="K34" s="264">
        <v>2.1739130434782608</v>
      </c>
    </row>
    <row r="35" spans="1:11" s="158" customFormat="1" ht="13.5" customHeight="1" x14ac:dyDescent="0.2">
      <c r="A35" s="257">
        <v>29</v>
      </c>
      <c r="B35" s="258" t="s">
        <v>246</v>
      </c>
      <c r="C35" s="259"/>
      <c r="D35" s="260">
        <v>3.2942798070296346</v>
      </c>
      <c r="E35" s="261">
        <v>478</v>
      </c>
      <c r="F35" s="262">
        <v>475</v>
      </c>
      <c r="G35" s="262">
        <v>498</v>
      </c>
      <c r="H35" s="262">
        <v>465</v>
      </c>
      <c r="I35" s="263">
        <v>478</v>
      </c>
      <c r="J35" s="261">
        <v>0</v>
      </c>
      <c r="K35" s="264">
        <v>0</v>
      </c>
    </row>
    <row r="36" spans="1:11" s="158" customFormat="1" ht="13.5" customHeight="1" x14ac:dyDescent="0.2">
      <c r="A36" s="257" t="s">
        <v>247</v>
      </c>
      <c r="B36" s="258" t="s">
        <v>248</v>
      </c>
      <c r="C36" s="259"/>
      <c r="D36" s="260">
        <v>0.71674707098552726</v>
      </c>
      <c r="E36" s="261">
        <v>104</v>
      </c>
      <c r="F36" s="262">
        <v>103</v>
      </c>
      <c r="G36" s="262">
        <v>104</v>
      </c>
      <c r="H36" s="262">
        <v>108</v>
      </c>
      <c r="I36" s="263">
        <v>120</v>
      </c>
      <c r="J36" s="261">
        <v>-16</v>
      </c>
      <c r="K36" s="264">
        <v>-13.333333333333334</v>
      </c>
    </row>
    <row r="37" spans="1:11" s="158" customFormat="1" ht="13.5" customHeight="1" x14ac:dyDescent="0.2">
      <c r="A37" s="257" t="s">
        <v>249</v>
      </c>
      <c r="B37" s="258" t="s">
        <v>250</v>
      </c>
      <c r="C37" s="259"/>
      <c r="D37" s="260">
        <v>2.5430737422467264</v>
      </c>
      <c r="E37" s="261">
        <v>369</v>
      </c>
      <c r="F37" s="262">
        <v>367</v>
      </c>
      <c r="G37" s="262">
        <v>390</v>
      </c>
      <c r="H37" s="262">
        <v>353</v>
      </c>
      <c r="I37" s="263">
        <v>344</v>
      </c>
      <c r="J37" s="261">
        <v>25</v>
      </c>
      <c r="K37" s="264">
        <v>7.2674418604651159</v>
      </c>
    </row>
    <row r="38" spans="1:11" s="158" customFormat="1" ht="13.5" customHeight="1" x14ac:dyDescent="0.2">
      <c r="A38" s="257">
        <v>31</v>
      </c>
      <c r="B38" s="258" t="s">
        <v>251</v>
      </c>
      <c r="C38" s="259"/>
      <c r="D38" s="260">
        <v>0.18607856650585802</v>
      </c>
      <c r="E38" s="553">
        <v>27</v>
      </c>
      <c r="F38" s="554">
        <v>25</v>
      </c>
      <c r="G38" s="554">
        <v>23</v>
      </c>
      <c r="H38" s="554">
        <v>21</v>
      </c>
      <c r="I38" s="555">
        <v>23</v>
      </c>
      <c r="J38" s="261">
        <v>4</v>
      </c>
      <c r="K38" s="264">
        <v>17.391304347826086</v>
      </c>
    </row>
    <row r="39" spans="1:11" s="158" customFormat="1" ht="13.5" customHeight="1" x14ac:dyDescent="0.2">
      <c r="A39" s="257">
        <v>32</v>
      </c>
      <c r="B39" s="258" t="s">
        <v>252</v>
      </c>
      <c r="C39" s="259"/>
      <c r="D39" s="260">
        <v>1.4059269469331495</v>
      </c>
      <c r="E39" s="261">
        <v>204</v>
      </c>
      <c r="F39" s="262">
        <v>218</v>
      </c>
      <c r="G39" s="262">
        <v>224</v>
      </c>
      <c r="H39" s="262">
        <v>208</v>
      </c>
      <c r="I39" s="263">
        <v>209</v>
      </c>
      <c r="J39" s="261">
        <v>-5</v>
      </c>
      <c r="K39" s="264">
        <v>-2.3923444976076556</v>
      </c>
    </row>
    <row r="40" spans="1:11" s="158" customFormat="1" ht="13.5" customHeight="1" x14ac:dyDescent="0.2">
      <c r="A40" s="257">
        <v>33</v>
      </c>
      <c r="B40" s="258" t="s">
        <v>253</v>
      </c>
      <c r="C40" s="259"/>
      <c r="D40" s="260">
        <v>1.1509303928325292</v>
      </c>
      <c r="E40" s="261">
        <v>167</v>
      </c>
      <c r="F40" s="262">
        <v>180</v>
      </c>
      <c r="G40" s="262">
        <v>170</v>
      </c>
      <c r="H40" s="262">
        <v>156</v>
      </c>
      <c r="I40" s="263">
        <v>152</v>
      </c>
      <c r="J40" s="261">
        <v>15</v>
      </c>
      <c r="K40" s="264">
        <v>9.8684210526315788</v>
      </c>
    </row>
    <row r="41" spans="1:11" s="158" customFormat="1" ht="13.5" customHeight="1" x14ac:dyDescent="0.2">
      <c r="A41" s="257">
        <v>34</v>
      </c>
      <c r="B41" s="258" t="s">
        <v>254</v>
      </c>
      <c r="C41" s="259"/>
      <c r="D41" s="260">
        <v>4.3762922122674022</v>
      </c>
      <c r="E41" s="261">
        <v>635</v>
      </c>
      <c r="F41" s="262">
        <v>635</v>
      </c>
      <c r="G41" s="262">
        <v>632</v>
      </c>
      <c r="H41" s="262">
        <v>651</v>
      </c>
      <c r="I41" s="263">
        <v>644</v>
      </c>
      <c r="J41" s="261">
        <v>-9</v>
      </c>
      <c r="K41" s="264">
        <v>-1.3975155279503106</v>
      </c>
    </row>
    <row r="42" spans="1:11" s="158" customFormat="1" ht="13.5" customHeight="1" x14ac:dyDescent="0.2">
      <c r="A42" s="257">
        <v>41</v>
      </c>
      <c r="B42" s="258" t="s">
        <v>255</v>
      </c>
      <c r="C42" s="259"/>
      <c r="D42" s="260">
        <v>9.648518263266713E-2</v>
      </c>
      <c r="E42" s="553">
        <v>14</v>
      </c>
      <c r="F42" s="554">
        <v>16</v>
      </c>
      <c r="G42" s="554">
        <v>16</v>
      </c>
      <c r="H42" s="554">
        <v>14</v>
      </c>
      <c r="I42" s="555">
        <v>11</v>
      </c>
      <c r="J42" s="261">
        <v>3</v>
      </c>
      <c r="K42" s="264">
        <v>27.272727272727273</v>
      </c>
    </row>
    <row r="43" spans="1:11" s="158" customFormat="1" ht="13.5" customHeight="1" x14ac:dyDescent="0.2">
      <c r="A43" s="257">
        <v>42</v>
      </c>
      <c r="B43" s="258" t="s">
        <v>256</v>
      </c>
      <c r="C43" s="259"/>
      <c r="D43" s="260">
        <v>6.202618883528601E-2</v>
      </c>
      <c r="E43" s="553">
        <v>9</v>
      </c>
      <c r="F43" s="554">
        <v>10</v>
      </c>
      <c r="G43" s="554">
        <v>9</v>
      </c>
      <c r="H43" s="554">
        <v>7</v>
      </c>
      <c r="I43" s="555">
        <v>5</v>
      </c>
      <c r="J43" s="261">
        <v>4</v>
      </c>
      <c r="K43" s="264">
        <v>80</v>
      </c>
    </row>
    <row r="44" spans="1:11" s="158" customFormat="1" ht="13.5" customHeight="1" x14ac:dyDescent="0.2">
      <c r="A44" s="257">
        <v>43</v>
      </c>
      <c r="B44" s="258" t="s">
        <v>257</v>
      </c>
      <c r="C44" s="259"/>
      <c r="D44" s="260">
        <v>0.46864231564438319</v>
      </c>
      <c r="E44" s="553">
        <v>68</v>
      </c>
      <c r="F44" s="554">
        <v>65</v>
      </c>
      <c r="G44" s="554">
        <v>59</v>
      </c>
      <c r="H44" s="554">
        <v>57</v>
      </c>
      <c r="I44" s="555">
        <v>58</v>
      </c>
      <c r="J44" s="261">
        <v>10</v>
      </c>
      <c r="K44" s="264">
        <v>17.241379310344829</v>
      </c>
    </row>
    <row r="45" spans="1:11" s="158" customFormat="1" ht="13.5" customHeight="1" x14ac:dyDescent="0.2">
      <c r="A45" s="257">
        <v>51</v>
      </c>
      <c r="B45" s="258" t="s">
        <v>258</v>
      </c>
      <c r="C45" s="259"/>
      <c r="D45" s="260">
        <v>5.1343900758097867</v>
      </c>
      <c r="E45" s="261">
        <v>745</v>
      </c>
      <c r="F45" s="262">
        <v>707</v>
      </c>
      <c r="G45" s="262">
        <v>678</v>
      </c>
      <c r="H45" s="262">
        <v>684</v>
      </c>
      <c r="I45" s="263">
        <v>686</v>
      </c>
      <c r="J45" s="261">
        <v>59</v>
      </c>
      <c r="K45" s="264">
        <v>8.6005830903790095</v>
      </c>
    </row>
    <row r="46" spans="1:11" s="158" customFormat="1" ht="13.5" customHeight="1" x14ac:dyDescent="0.2">
      <c r="A46" s="257" t="s">
        <v>259</v>
      </c>
      <c r="B46" s="258" t="s">
        <v>260</v>
      </c>
      <c r="C46" s="259"/>
      <c r="D46" s="260">
        <v>4.8173673328738804</v>
      </c>
      <c r="E46" s="261">
        <v>699</v>
      </c>
      <c r="F46" s="262">
        <v>657</v>
      </c>
      <c r="G46" s="262">
        <v>633</v>
      </c>
      <c r="H46" s="262">
        <v>643</v>
      </c>
      <c r="I46" s="263">
        <v>642</v>
      </c>
      <c r="J46" s="261">
        <v>57</v>
      </c>
      <c r="K46" s="264">
        <v>8.878504672897197</v>
      </c>
    </row>
    <row r="47" spans="1:11" s="158" customFormat="1" ht="13.5" customHeight="1" x14ac:dyDescent="0.2">
      <c r="A47" s="257"/>
      <c r="B47" s="258" t="s">
        <v>261</v>
      </c>
      <c r="C47" s="259"/>
      <c r="D47" s="260">
        <v>4.3556168159889728</v>
      </c>
      <c r="E47" s="261">
        <v>632</v>
      </c>
      <c r="F47" s="262">
        <v>591</v>
      </c>
      <c r="G47" s="262">
        <v>564</v>
      </c>
      <c r="H47" s="262">
        <v>578</v>
      </c>
      <c r="I47" s="263">
        <v>581</v>
      </c>
      <c r="J47" s="261">
        <v>51</v>
      </c>
      <c r="K47" s="264">
        <v>8.7779690189328736</v>
      </c>
    </row>
    <row r="48" spans="1:11" s="158" customFormat="1" ht="13.5" customHeight="1" x14ac:dyDescent="0.2">
      <c r="A48" s="257">
        <v>52</v>
      </c>
      <c r="B48" s="258" t="s">
        <v>262</v>
      </c>
      <c r="C48" s="259"/>
      <c r="D48" s="260">
        <v>5.5547898001378364</v>
      </c>
      <c r="E48" s="261">
        <v>806</v>
      </c>
      <c r="F48" s="262">
        <v>828</v>
      </c>
      <c r="G48" s="262">
        <v>813</v>
      </c>
      <c r="H48" s="262">
        <v>832</v>
      </c>
      <c r="I48" s="263">
        <v>833</v>
      </c>
      <c r="J48" s="261">
        <v>-27</v>
      </c>
      <c r="K48" s="264">
        <v>-3.2412965186074429</v>
      </c>
    </row>
    <row r="49" spans="1:11" s="158" customFormat="1" ht="13.5" customHeight="1" x14ac:dyDescent="0.2">
      <c r="A49" s="257" t="s">
        <v>263</v>
      </c>
      <c r="B49" s="258" t="s">
        <v>264</v>
      </c>
      <c r="C49" s="259"/>
      <c r="D49" s="260">
        <v>4.9620951068228809</v>
      </c>
      <c r="E49" s="261">
        <v>720</v>
      </c>
      <c r="F49" s="262">
        <v>738</v>
      </c>
      <c r="G49" s="262">
        <v>728</v>
      </c>
      <c r="H49" s="262">
        <v>748</v>
      </c>
      <c r="I49" s="263">
        <v>751</v>
      </c>
      <c r="J49" s="261">
        <v>-31</v>
      </c>
      <c r="K49" s="264">
        <v>-4.1278295605858855</v>
      </c>
    </row>
    <row r="50" spans="1:11" s="158" customFormat="1" ht="13.5" customHeight="1" x14ac:dyDescent="0.2">
      <c r="A50" s="257">
        <v>53</v>
      </c>
      <c r="B50" s="258" t="s">
        <v>265</v>
      </c>
      <c r="C50" s="259"/>
      <c r="D50" s="260">
        <v>2.0124052377670574</v>
      </c>
      <c r="E50" s="261">
        <v>292</v>
      </c>
      <c r="F50" s="262">
        <v>292</v>
      </c>
      <c r="G50" s="262">
        <v>280</v>
      </c>
      <c r="H50" s="262">
        <v>289</v>
      </c>
      <c r="I50" s="263">
        <v>278</v>
      </c>
      <c r="J50" s="261">
        <v>14</v>
      </c>
      <c r="K50" s="264">
        <v>5.0359712230215825</v>
      </c>
    </row>
    <row r="51" spans="1:11" s="158" customFormat="1" ht="13.5" customHeight="1" x14ac:dyDescent="0.2">
      <c r="A51" s="257" t="s">
        <v>266</v>
      </c>
      <c r="B51" s="258" t="s">
        <v>267</v>
      </c>
      <c r="C51" s="259"/>
      <c r="D51" s="260">
        <v>1.9917298414886286</v>
      </c>
      <c r="E51" s="261">
        <v>289</v>
      </c>
      <c r="F51" s="262">
        <v>289</v>
      </c>
      <c r="G51" s="262">
        <v>277</v>
      </c>
      <c r="H51" s="262">
        <v>286</v>
      </c>
      <c r="I51" s="263">
        <v>275</v>
      </c>
      <c r="J51" s="261">
        <v>14</v>
      </c>
      <c r="K51" s="264">
        <v>5.0909090909090908</v>
      </c>
    </row>
    <row r="52" spans="1:11" s="158" customFormat="1" ht="13.5" customHeight="1" x14ac:dyDescent="0.2">
      <c r="A52" s="257">
        <v>54</v>
      </c>
      <c r="B52" s="258" t="s">
        <v>268</v>
      </c>
      <c r="C52" s="259"/>
      <c r="D52" s="260">
        <v>10.944176430048243</v>
      </c>
      <c r="E52" s="261">
        <v>1588</v>
      </c>
      <c r="F52" s="262">
        <v>1591</v>
      </c>
      <c r="G52" s="262">
        <v>1589</v>
      </c>
      <c r="H52" s="262">
        <v>1576</v>
      </c>
      <c r="I52" s="263">
        <v>1583</v>
      </c>
      <c r="J52" s="261">
        <v>5</v>
      </c>
      <c r="K52" s="264">
        <v>0.31585596967782692</v>
      </c>
    </row>
    <row r="53" spans="1:11" s="158" customFormat="1" ht="13.5" customHeight="1" x14ac:dyDescent="0.2">
      <c r="A53" s="257">
        <v>61</v>
      </c>
      <c r="B53" s="258" t="s">
        <v>269</v>
      </c>
      <c r="C53" s="259"/>
      <c r="D53" s="260">
        <v>0.77188146106133704</v>
      </c>
      <c r="E53" s="261">
        <v>112</v>
      </c>
      <c r="F53" s="262">
        <v>110</v>
      </c>
      <c r="G53" s="262">
        <v>116</v>
      </c>
      <c r="H53" s="262">
        <v>117</v>
      </c>
      <c r="I53" s="263">
        <v>122</v>
      </c>
      <c r="J53" s="261">
        <v>-10</v>
      </c>
      <c r="K53" s="264">
        <v>-8.1967213114754092</v>
      </c>
    </row>
    <row r="54" spans="1:11" s="158" customFormat="1" ht="13.5" customHeight="1" x14ac:dyDescent="0.2">
      <c r="A54" s="257">
        <v>62</v>
      </c>
      <c r="B54" s="258" t="s">
        <v>270</v>
      </c>
      <c r="C54" s="259"/>
      <c r="D54" s="260">
        <v>10.668504479669194</v>
      </c>
      <c r="E54" s="261">
        <v>1548</v>
      </c>
      <c r="F54" s="262">
        <v>1523</v>
      </c>
      <c r="G54" s="262">
        <v>1576</v>
      </c>
      <c r="H54" s="262">
        <v>1521</v>
      </c>
      <c r="I54" s="263">
        <v>1594</v>
      </c>
      <c r="J54" s="261">
        <v>-46</v>
      </c>
      <c r="K54" s="264">
        <v>-2.8858218318695106</v>
      </c>
    </row>
    <row r="55" spans="1:11" s="158" customFormat="1" ht="13.5" customHeight="1" x14ac:dyDescent="0.2">
      <c r="A55" s="257">
        <v>63</v>
      </c>
      <c r="B55" s="258" t="s">
        <v>271</v>
      </c>
      <c r="C55" s="259"/>
      <c r="D55" s="260">
        <v>12.625775327360442</v>
      </c>
      <c r="E55" s="261">
        <v>1832</v>
      </c>
      <c r="F55" s="262">
        <v>1904</v>
      </c>
      <c r="G55" s="262">
        <v>1930</v>
      </c>
      <c r="H55" s="262">
        <v>1758</v>
      </c>
      <c r="I55" s="263">
        <v>1734</v>
      </c>
      <c r="J55" s="261">
        <v>98</v>
      </c>
      <c r="K55" s="264">
        <v>5.6516724336793542</v>
      </c>
    </row>
    <row r="56" spans="1:11" s="158" customFormat="1" ht="13.5" customHeight="1" x14ac:dyDescent="0.2">
      <c r="A56" s="257" t="s">
        <v>272</v>
      </c>
      <c r="B56" s="258" t="s">
        <v>273</v>
      </c>
      <c r="C56" s="259"/>
      <c r="D56" s="260">
        <v>0.26878015161957269</v>
      </c>
      <c r="E56" s="553">
        <v>39</v>
      </c>
      <c r="F56" s="554">
        <v>46</v>
      </c>
      <c r="G56" s="554">
        <v>40</v>
      </c>
      <c r="H56" s="554">
        <v>40</v>
      </c>
      <c r="I56" s="555">
        <v>44</v>
      </c>
      <c r="J56" s="261">
        <v>-5</v>
      </c>
      <c r="K56" s="264">
        <v>-11.363636363636363</v>
      </c>
    </row>
    <row r="57" spans="1:11" s="158" customFormat="1" ht="13.5" customHeight="1" x14ac:dyDescent="0.2">
      <c r="A57" s="257" t="s">
        <v>274</v>
      </c>
      <c r="B57" s="258" t="s">
        <v>275</v>
      </c>
      <c r="C57" s="259"/>
      <c r="D57" s="260">
        <v>11.840110268780151</v>
      </c>
      <c r="E57" s="261">
        <v>1718</v>
      </c>
      <c r="F57" s="262">
        <v>1766</v>
      </c>
      <c r="G57" s="262">
        <v>1785</v>
      </c>
      <c r="H57" s="262">
        <v>1623</v>
      </c>
      <c r="I57" s="263">
        <v>1588</v>
      </c>
      <c r="J57" s="261">
        <v>130</v>
      </c>
      <c r="K57" s="264">
        <v>8.1863979848866499</v>
      </c>
    </row>
    <row r="58" spans="1:11" s="158" customFormat="1" ht="13.5" customHeight="1" x14ac:dyDescent="0.2">
      <c r="A58" s="257">
        <v>71</v>
      </c>
      <c r="B58" s="258" t="s">
        <v>276</v>
      </c>
      <c r="C58" s="259"/>
      <c r="D58" s="260">
        <v>14.465885596140593</v>
      </c>
      <c r="E58" s="261">
        <v>2099</v>
      </c>
      <c r="F58" s="262">
        <v>2064</v>
      </c>
      <c r="G58" s="262">
        <v>2049</v>
      </c>
      <c r="H58" s="262">
        <v>2033</v>
      </c>
      <c r="I58" s="263">
        <v>2036</v>
      </c>
      <c r="J58" s="261">
        <v>63</v>
      </c>
      <c r="K58" s="264">
        <v>3.0943025540275051</v>
      </c>
    </row>
    <row r="59" spans="1:11" s="158" customFormat="1" ht="13.5" customHeight="1" x14ac:dyDescent="0.2">
      <c r="A59" s="257" t="s">
        <v>277</v>
      </c>
      <c r="B59" s="258" t="s">
        <v>278</v>
      </c>
      <c r="C59" s="259"/>
      <c r="D59" s="260">
        <v>0.72363886974500347</v>
      </c>
      <c r="E59" s="261">
        <v>105</v>
      </c>
      <c r="F59" s="262">
        <v>105</v>
      </c>
      <c r="G59" s="262">
        <v>105</v>
      </c>
      <c r="H59" s="262">
        <v>108</v>
      </c>
      <c r="I59" s="263">
        <v>102</v>
      </c>
      <c r="J59" s="261">
        <v>3</v>
      </c>
      <c r="K59" s="264">
        <v>2.9411764705882355</v>
      </c>
    </row>
    <row r="60" spans="1:11" s="158" customFormat="1" ht="13.5" customHeight="1" x14ac:dyDescent="0.2">
      <c r="A60" s="257" t="s">
        <v>279</v>
      </c>
      <c r="B60" s="258" t="s">
        <v>280</v>
      </c>
      <c r="C60" s="259"/>
      <c r="D60" s="260">
        <v>13.080634045485871</v>
      </c>
      <c r="E60" s="261">
        <v>1898</v>
      </c>
      <c r="F60" s="262">
        <v>1868</v>
      </c>
      <c r="G60" s="262">
        <v>1853</v>
      </c>
      <c r="H60" s="262">
        <v>1837</v>
      </c>
      <c r="I60" s="263">
        <v>1849</v>
      </c>
      <c r="J60" s="261">
        <v>49</v>
      </c>
      <c r="K60" s="264">
        <v>2.6500811249323957</v>
      </c>
    </row>
    <row r="61" spans="1:11" s="158" customFormat="1" ht="13.5" customHeight="1" x14ac:dyDescent="0.2">
      <c r="A61" s="257">
        <v>72</v>
      </c>
      <c r="B61" s="258" t="s">
        <v>281</v>
      </c>
      <c r="C61" s="259"/>
      <c r="D61" s="260">
        <v>1.5920055134390076</v>
      </c>
      <c r="E61" s="261">
        <v>231</v>
      </c>
      <c r="F61" s="262">
        <v>224</v>
      </c>
      <c r="G61" s="262">
        <v>222</v>
      </c>
      <c r="H61" s="262">
        <v>219</v>
      </c>
      <c r="I61" s="263">
        <v>224</v>
      </c>
      <c r="J61" s="261">
        <v>7</v>
      </c>
      <c r="K61" s="264">
        <v>3.125</v>
      </c>
    </row>
    <row r="62" spans="1:11" s="158" customFormat="1" ht="13.5" customHeight="1" x14ac:dyDescent="0.2">
      <c r="A62" s="257" t="s">
        <v>282</v>
      </c>
      <c r="B62" s="258" t="s">
        <v>283</v>
      </c>
      <c r="C62" s="259"/>
      <c r="D62" s="260">
        <v>0.22053756030323915</v>
      </c>
      <c r="E62" s="553">
        <v>32</v>
      </c>
      <c r="F62" s="554">
        <v>33</v>
      </c>
      <c r="G62" s="554">
        <v>34</v>
      </c>
      <c r="H62" s="554">
        <v>36</v>
      </c>
      <c r="I62" s="555">
        <v>33</v>
      </c>
      <c r="J62" s="261">
        <v>-1</v>
      </c>
      <c r="K62" s="264">
        <v>-3.0303030303030303</v>
      </c>
    </row>
    <row r="63" spans="1:11" s="158" customFormat="1" ht="13.5" customHeight="1" x14ac:dyDescent="0.2">
      <c r="A63" s="257" t="s">
        <v>284</v>
      </c>
      <c r="B63" s="258" t="s">
        <v>285</v>
      </c>
      <c r="C63" s="259"/>
      <c r="D63" s="260">
        <v>1.0062026188835287</v>
      </c>
      <c r="E63" s="261">
        <v>146</v>
      </c>
      <c r="F63" s="262">
        <v>142</v>
      </c>
      <c r="G63" s="262">
        <v>140</v>
      </c>
      <c r="H63" s="262">
        <v>136</v>
      </c>
      <c r="I63" s="263">
        <v>137</v>
      </c>
      <c r="J63" s="261">
        <v>9</v>
      </c>
      <c r="K63" s="264">
        <v>6.5693430656934311</v>
      </c>
    </row>
    <row r="64" spans="1:11" s="158" customFormat="1" ht="13.5" customHeight="1" x14ac:dyDescent="0.2">
      <c r="A64" s="257">
        <v>73</v>
      </c>
      <c r="B64" s="258" t="s">
        <v>286</v>
      </c>
      <c r="C64" s="259"/>
      <c r="D64" s="260">
        <v>0.8821502412129566</v>
      </c>
      <c r="E64" s="261">
        <v>128</v>
      </c>
      <c r="F64" s="262">
        <v>125</v>
      </c>
      <c r="G64" s="262">
        <v>131</v>
      </c>
      <c r="H64" s="262">
        <v>126</v>
      </c>
      <c r="I64" s="263">
        <v>135</v>
      </c>
      <c r="J64" s="261">
        <v>-7</v>
      </c>
      <c r="K64" s="264">
        <v>-5.1851851851851851</v>
      </c>
    </row>
    <row r="65" spans="1:11" s="158" customFormat="1" ht="13.5" customHeight="1" x14ac:dyDescent="0.2">
      <c r="A65" s="257" t="s">
        <v>287</v>
      </c>
      <c r="B65" s="258" t="s">
        <v>288</v>
      </c>
      <c r="C65" s="259"/>
      <c r="D65" s="260">
        <v>0.77188146106133704</v>
      </c>
      <c r="E65" s="261">
        <v>112</v>
      </c>
      <c r="F65" s="262">
        <v>107</v>
      </c>
      <c r="G65" s="262">
        <v>114</v>
      </c>
      <c r="H65" s="262">
        <v>108</v>
      </c>
      <c r="I65" s="263">
        <v>114</v>
      </c>
      <c r="J65" s="261">
        <v>-2</v>
      </c>
      <c r="K65" s="264">
        <v>-1.7543859649122806</v>
      </c>
    </row>
    <row r="66" spans="1:11" s="158" customFormat="1" ht="13.5" customHeight="1" x14ac:dyDescent="0.2">
      <c r="A66" s="257">
        <v>81</v>
      </c>
      <c r="B66" s="258" t="s">
        <v>289</v>
      </c>
      <c r="C66" s="259"/>
      <c r="D66" s="260">
        <v>2.7911784975878704</v>
      </c>
      <c r="E66" s="261">
        <v>405</v>
      </c>
      <c r="F66" s="262">
        <v>399</v>
      </c>
      <c r="G66" s="262">
        <v>382</v>
      </c>
      <c r="H66" s="262">
        <v>374</v>
      </c>
      <c r="I66" s="263">
        <v>365</v>
      </c>
      <c r="J66" s="261">
        <v>40</v>
      </c>
      <c r="K66" s="264">
        <v>10.95890410958904</v>
      </c>
    </row>
    <row r="67" spans="1:11" s="158" customFormat="1" ht="13.5" customHeight="1" x14ac:dyDescent="0.2">
      <c r="A67" s="257" t="s">
        <v>290</v>
      </c>
      <c r="B67" s="258" t="s">
        <v>291</v>
      </c>
      <c r="C67" s="259"/>
      <c r="D67" s="260">
        <v>1.2060647829083391</v>
      </c>
      <c r="E67" s="261">
        <v>175</v>
      </c>
      <c r="F67" s="262">
        <v>173</v>
      </c>
      <c r="G67" s="262">
        <v>166</v>
      </c>
      <c r="H67" s="262">
        <v>166</v>
      </c>
      <c r="I67" s="263">
        <v>167</v>
      </c>
      <c r="J67" s="261">
        <v>8</v>
      </c>
      <c r="K67" s="264">
        <v>4.7904191616766463</v>
      </c>
    </row>
    <row r="68" spans="1:11" s="158" customFormat="1" ht="13.5" customHeight="1" x14ac:dyDescent="0.2">
      <c r="A68" s="257" t="s">
        <v>292</v>
      </c>
      <c r="B68" s="258" t="s">
        <v>293</v>
      </c>
      <c r="C68" s="259"/>
      <c r="D68" s="260">
        <v>0.77188146106133704</v>
      </c>
      <c r="E68" s="261">
        <v>112</v>
      </c>
      <c r="F68" s="262">
        <v>106</v>
      </c>
      <c r="G68" s="554">
        <v>97</v>
      </c>
      <c r="H68" s="554">
        <v>93</v>
      </c>
      <c r="I68" s="555">
        <v>81</v>
      </c>
      <c r="J68" s="261">
        <v>31</v>
      </c>
      <c r="K68" s="264">
        <v>38.271604938271608</v>
      </c>
    </row>
    <row r="69" spans="1:11" s="158" customFormat="1" ht="13.5" customHeight="1" x14ac:dyDescent="0.2">
      <c r="A69" s="257" t="s">
        <v>294</v>
      </c>
      <c r="B69" s="258" t="s">
        <v>295</v>
      </c>
      <c r="C69" s="259"/>
      <c r="D69" s="260">
        <v>6.8917987594762239E-2</v>
      </c>
      <c r="E69" s="553">
        <v>10</v>
      </c>
      <c r="F69" s="554">
        <v>10</v>
      </c>
      <c r="G69" s="554">
        <v>9</v>
      </c>
      <c r="H69" s="554">
        <v>9</v>
      </c>
      <c r="I69" s="555">
        <v>9</v>
      </c>
      <c r="J69" s="261">
        <v>1</v>
      </c>
      <c r="K69" s="264">
        <v>11.111111111111111</v>
      </c>
    </row>
    <row r="70" spans="1:11" s="158" customFormat="1" ht="13.5" customHeight="1" x14ac:dyDescent="0.2">
      <c r="A70" s="257" t="s">
        <v>296</v>
      </c>
      <c r="B70" s="258" t="s">
        <v>297</v>
      </c>
      <c r="C70" s="259"/>
      <c r="D70" s="260">
        <v>0.39283252929014473</v>
      </c>
      <c r="E70" s="553">
        <v>57</v>
      </c>
      <c r="F70" s="554">
        <v>60</v>
      </c>
      <c r="G70" s="554">
        <v>64</v>
      </c>
      <c r="H70" s="554">
        <v>61</v>
      </c>
      <c r="I70" s="555">
        <v>67</v>
      </c>
      <c r="J70" s="261">
        <v>-10</v>
      </c>
      <c r="K70" s="264">
        <v>-14.925373134328359</v>
      </c>
    </row>
    <row r="71" spans="1:11" s="158" customFormat="1" ht="13.5" customHeight="1" x14ac:dyDescent="0.2">
      <c r="A71" s="257">
        <v>82</v>
      </c>
      <c r="B71" s="258" t="s">
        <v>298</v>
      </c>
      <c r="C71" s="259"/>
      <c r="D71" s="260">
        <v>1.7574086836664369</v>
      </c>
      <c r="E71" s="261">
        <v>255</v>
      </c>
      <c r="F71" s="262">
        <v>249</v>
      </c>
      <c r="G71" s="262">
        <v>237</v>
      </c>
      <c r="H71" s="262">
        <v>233</v>
      </c>
      <c r="I71" s="263">
        <v>226</v>
      </c>
      <c r="J71" s="261">
        <v>29</v>
      </c>
      <c r="K71" s="264">
        <v>12.831858407079647</v>
      </c>
    </row>
    <row r="72" spans="1:11" s="158" customFormat="1" ht="13.5" customHeight="1" x14ac:dyDescent="0.2">
      <c r="A72" s="257" t="s">
        <v>299</v>
      </c>
      <c r="B72" s="258" t="s">
        <v>548</v>
      </c>
      <c r="C72" s="259"/>
      <c r="D72" s="260">
        <v>0.97863542384562374</v>
      </c>
      <c r="E72" s="261">
        <v>142</v>
      </c>
      <c r="F72" s="262">
        <v>141</v>
      </c>
      <c r="G72" s="262">
        <v>128</v>
      </c>
      <c r="H72" s="262">
        <v>127</v>
      </c>
      <c r="I72" s="263">
        <v>122</v>
      </c>
      <c r="J72" s="261">
        <v>20</v>
      </c>
      <c r="K72" s="264">
        <v>16.393442622950818</v>
      </c>
    </row>
    <row r="73" spans="1:11" s="158" customFormat="1" ht="13.5" customHeight="1" x14ac:dyDescent="0.2">
      <c r="A73" s="257" t="s">
        <v>300</v>
      </c>
      <c r="B73" s="258" t="s">
        <v>301</v>
      </c>
      <c r="C73" s="259"/>
      <c r="D73" s="260">
        <v>0.46175051688490698</v>
      </c>
      <c r="E73" s="553">
        <v>67</v>
      </c>
      <c r="F73" s="554">
        <v>59</v>
      </c>
      <c r="G73" s="554">
        <v>61</v>
      </c>
      <c r="H73" s="554">
        <v>58</v>
      </c>
      <c r="I73" s="555">
        <v>56</v>
      </c>
      <c r="J73" s="261">
        <v>11</v>
      </c>
      <c r="K73" s="264">
        <v>19.642857142857142</v>
      </c>
    </row>
    <row r="74" spans="1:11" s="158" customFormat="1" ht="13.5" customHeight="1" x14ac:dyDescent="0.2">
      <c r="A74" s="257">
        <v>83</v>
      </c>
      <c r="B74" s="258" t="s">
        <v>302</v>
      </c>
      <c r="C74" s="259"/>
      <c r="D74" s="260">
        <v>2.2742935906271535</v>
      </c>
      <c r="E74" s="261">
        <v>330</v>
      </c>
      <c r="F74" s="262">
        <v>338</v>
      </c>
      <c r="G74" s="262">
        <v>329</v>
      </c>
      <c r="H74" s="262">
        <v>328</v>
      </c>
      <c r="I74" s="263">
        <v>321</v>
      </c>
      <c r="J74" s="261">
        <v>9</v>
      </c>
      <c r="K74" s="264">
        <v>2.8037383177570092</v>
      </c>
    </row>
    <row r="75" spans="1:11" s="158" customFormat="1" ht="13.5" customHeight="1" x14ac:dyDescent="0.2">
      <c r="A75" s="257" t="s">
        <v>303</v>
      </c>
      <c r="B75" s="258" t="s">
        <v>304</v>
      </c>
      <c r="C75" s="259"/>
      <c r="D75" s="260">
        <v>1.0337698139214335</v>
      </c>
      <c r="E75" s="261">
        <v>150</v>
      </c>
      <c r="F75" s="262">
        <v>156</v>
      </c>
      <c r="G75" s="262">
        <v>143</v>
      </c>
      <c r="H75" s="262">
        <v>144</v>
      </c>
      <c r="I75" s="263">
        <v>144</v>
      </c>
      <c r="J75" s="261">
        <v>6</v>
      </c>
      <c r="K75" s="264">
        <v>4.166666666666667</v>
      </c>
    </row>
    <row r="76" spans="1:11" s="158" customFormat="1" ht="13.5" customHeight="1" x14ac:dyDescent="0.2">
      <c r="A76" s="257"/>
      <c r="B76" s="258" t="s">
        <v>305</v>
      </c>
      <c r="C76" s="259"/>
      <c r="D76" s="260">
        <v>0.57201929703652654</v>
      </c>
      <c r="E76" s="553">
        <v>83</v>
      </c>
      <c r="F76" s="554">
        <v>91</v>
      </c>
      <c r="G76" s="554">
        <v>87</v>
      </c>
      <c r="H76" s="554">
        <v>85</v>
      </c>
      <c r="I76" s="555">
        <v>86</v>
      </c>
      <c r="J76" s="261">
        <v>-3</v>
      </c>
      <c r="K76" s="264">
        <v>-3.4883720930232558</v>
      </c>
    </row>
    <row r="77" spans="1:11" s="158" customFormat="1" ht="13.5" customHeight="1" x14ac:dyDescent="0.2">
      <c r="A77" s="257">
        <v>84</v>
      </c>
      <c r="B77" s="258" t="s">
        <v>306</v>
      </c>
      <c r="C77" s="259"/>
      <c r="D77" s="260">
        <v>1.791867677463818</v>
      </c>
      <c r="E77" s="261">
        <v>260</v>
      </c>
      <c r="F77" s="262">
        <v>257</v>
      </c>
      <c r="G77" s="262">
        <v>249</v>
      </c>
      <c r="H77" s="262">
        <v>254</v>
      </c>
      <c r="I77" s="263">
        <v>257</v>
      </c>
      <c r="J77" s="261">
        <v>3</v>
      </c>
      <c r="K77" s="264">
        <v>1.1673151750972763</v>
      </c>
    </row>
    <row r="78" spans="1:11" s="158" customFormat="1" ht="13.5" customHeight="1" x14ac:dyDescent="0.2">
      <c r="A78" s="257" t="s">
        <v>307</v>
      </c>
      <c r="B78" s="258" t="s">
        <v>308</v>
      </c>
      <c r="C78" s="259"/>
      <c r="D78" s="260">
        <v>0.42729152308752583</v>
      </c>
      <c r="E78" s="553">
        <v>62</v>
      </c>
      <c r="F78" s="554">
        <v>57</v>
      </c>
      <c r="G78" s="554">
        <v>68</v>
      </c>
      <c r="H78" s="554">
        <v>65</v>
      </c>
      <c r="I78" s="555">
        <v>70</v>
      </c>
      <c r="J78" s="261">
        <v>-8</v>
      </c>
      <c r="K78" s="264">
        <v>-11.428571428571429</v>
      </c>
    </row>
    <row r="79" spans="1:11" s="158" customFormat="1" ht="13.5" customHeight="1" x14ac:dyDescent="0.2">
      <c r="A79" s="257" t="s">
        <v>309</v>
      </c>
      <c r="B79" s="258" t="s">
        <v>310</v>
      </c>
      <c r="C79" s="259"/>
      <c r="D79" s="260">
        <v>3.445899379738112E-2</v>
      </c>
      <c r="E79" s="553">
        <v>5</v>
      </c>
      <c r="F79" s="554">
        <v>6</v>
      </c>
      <c r="G79" s="554">
        <v>5</v>
      </c>
      <c r="H79" s="554">
        <v>4</v>
      </c>
      <c r="I79" s="555">
        <v>4</v>
      </c>
      <c r="J79" s="261">
        <v>1</v>
      </c>
      <c r="K79" s="264">
        <v>25</v>
      </c>
    </row>
    <row r="80" spans="1:11" s="297" customFormat="1" ht="13.5" customHeight="1" x14ac:dyDescent="0.2">
      <c r="A80" s="257" t="s">
        <v>311</v>
      </c>
      <c r="B80" s="258" t="s">
        <v>312</v>
      </c>
      <c r="C80" s="259"/>
      <c r="D80" s="260">
        <v>0</v>
      </c>
      <c r="E80" s="261">
        <v>0</v>
      </c>
      <c r="F80" s="262">
        <v>0</v>
      </c>
      <c r="G80" s="262">
        <v>0</v>
      </c>
      <c r="H80" s="262">
        <v>0</v>
      </c>
      <c r="I80" s="263">
        <v>0</v>
      </c>
      <c r="J80" s="261">
        <v>0</v>
      </c>
      <c r="K80" s="264">
        <v>0</v>
      </c>
    </row>
    <row r="81" spans="1:11" s="297" customFormat="1" ht="13.5" customHeight="1" x14ac:dyDescent="0.2">
      <c r="A81" s="257">
        <v>91</v>
      </c>
      <c r="B81" s="258" t="s">
        <v>313</v>
      </c>
      <c r="C81" s="259"/>
      <c r="D81" s="260">
        <v>3.445899379738112E-2</v>
      </c>
      <c r="E81" s="553">
        <v>5</v>
      </c>
      <c r="F81" s="554">
        <v>6</v>
      </c>
      <c r="G81" s="554">
        <v>6</v>
      </c>
      <c r="H81" s="554">
        <v>8</v>
      </c>
      <c r="I81" s="555">
        <v>7</v>
      </c>
      <c r="J81" s="261">
        <v>-2</v>
      </c>
      <c r="K81" s="264">
        <v>-28.571428571428573</v>
      </c>
    </row>
    <row r="82" spans="1:11" s="258" customFormat="1" ht="13.5" customHeight="1" x14ac:dyDescent="0.2">
      <c r="A82" s="257">
        <v>92</v>
      </c>
      <c r="B82" s="258" t="s">
        <v>314</v>
      </c>
      <c r="C82" s="259"/>
      <c r="D82" s="260">
        <v>0.57201929703652654</v>
      </c>
      <c r="E82" s="553">
        <v>83</v>
      </c>
      <c r="F82" s="554">
        <v>79</v>
      </c>
      <c r="G82" s="554">
        <v>71</v>
      </c>
      <c r="H82" s="554">
        <v>70</v>
      </c>
      <c r="I82" s="555">
        <v>72</v>
      </c>
      <c r="J82" s="261">
        <v>11</v>
      </c>
      <c r="K82" s="264">
        <v>15.277777777777779</v>
      </c>
    </row>
    <row r="83" spans="1:11" s="258" customFormat="1" ht="13.5" customHeight="1" x14ac:dyDescent="0.2">
      <c r="A83" s="257">
        <v>93</v>
      </c>
      <c r="B83" s="258" t="s">
        <v>315</v>
      </c>
      <c r="C83" s="259"/>
      <c r="D83" s="260">
        <v>8.9593383873190907E-2</v>
      </c>
      <c r="E83" s="553">
        <v>13</v>
      </c>
      <c r="F83" s="554">
        <v>13</v>
      </c>
      <c r="G83" s="554">
        <v>15</v>
      </c>
      <c r="H83" s="554">
        <v>14</v>
      </c>
      <c r="I83" s="555">
        <v>14</v>
      </c>
      <c r="J83" s="261">
        <v>-1</v>
      </c>
      <c r="K83" s="264">
        <v>-7.1428571428571432</v>
      </c>
    </row>
    <row r="84" spans="1:11" s="258" customFormat="1" ht="13.5" customHeight="1" x14ac:dyDescent="0.2">
      <c r="A84" s="257">
        <v>94</v>
      </c>
      <c r="B84" s="258" t="s">
        <v>316</v>
      </c>
      <c r="C84" s="259"/>
      <c r="D84" s="260">
        <v>0.94417643004824259</v>
      </c>
      <c r="E84" s="261">
        <v>137</v>
      </c>
      <c r="F84" s="262">
        <v>138</v>
      </c>
      <c r="G84" s="262">
        <v>127</v>
      </c>
      <c r="H84" s="262">
        <v>130</v>
      </c>
      <c r="I84" s="263">
        <v>141</v>
      </c>
      <c r="J84" s="261">
        <v>-4</v>
      </c>
      <c r="K84" s="264">
        <v>-2.8368794326241136</v>
      </c>
    </row>
    <row r="85" spans="1:11" s="258" customFormat="1" ht="13.5" customHeight="1" x14ac:dyDescent="0.2">
      <c r="A85" s="271" t="s">
        <v>317</v>
      </c>
      <c r="B85" s="272" t="s">
        <v>318</v>
      </c>
      <c r="C85" s="273"/>
      <c r="D85" s="274">
        <v>3.3976567884217781</v>
      </c>
      <c r="E85" s="275">
        <v>493</v>
      </c>
      <c r="F85" s="276">
        <v>489</v>
      </c>
      <c r="G85" s="276">
        <v>498</v>
      </c>
      <c r="H85" s="276">
        <v>494</v>
      </c>
      <c r="I85" s="277">
        <v>526</v>
      </c>
      <c r="J85" s="275">
        <v>-33</v>
      </c>
      <c r="K85" s="552">
        <v>-6.2737642585551328</v>
      </c>
    </row>
    <row r="86" spans="1:11" ht="12.75" customHeight="1" x14ac:dyDescent="0.2">
      <c r="A86" s="114"/>
      <c r="B86" s="289"/>
      <c r="C86" s="289"/>
      <c r="D86" s="290"/>
      <c r="E86" s="290"/>
      <c r="F86" s="290"/>
      <c r="G86" s="290"/>
      <c r="H86" s="290"/>
      <c r="I86" s="290"/>
      <c r="J86" s="298"/>
      <c r="K86" s="115" t="s">
        <v>35</v>
      </c>
    </row>
    <row r="87" spans="1:11" ht="15.75" customHeight="1" x14ac:dyDescent="0.2">
      <c r="A87" s="292" t="s">
        <v>114</v>
      </c>
      <c r="B87" s="114"/>
      <c r="C87" s="114"/>
      <c r="D87" s="114"/>
      <c r="E87" s="114"/>
      <c r="F87" s="114"/>
      <c r="G87" s="114"/>
      <c r="H87" s="114"/>
      <c r="I87" s="114"/>
      <c r="J87" s="114"/>
      <c r="K87" s="114"/>
    </row>
    <row r="88" spans="1:11" ht="15.75" customHeight="1" x14ac:dyDescent="0.2">
      <c r="A88" s="278" t="s">
        <v>319</v>
      </c>
      <c r="B88" s="114"/>
      <c r="C88" s="114"/>
      <c r="D88" s="114"/>
      <c r="E88" s="114"/>
      <c r="F88" s="114"/>
      <c r="G88" s="114"/>
      <c r="H88" s="114"/>
      <c r="I88" s="114"/>
      <c r="J88" s="114"/>
      <c r="K88" s="114"/>
    </row>
    <row r="89" spans="1:11" ht="49.5" customHeight="1" x14ac:dyDescent="0.2">
      <c r="A89" s="117" t="s">
        <v>320</v>
      </c>
      <c r="B89" s="117"/>
      <c r="C89" s="117"/>
      <c r="D89" s="117"/>
      <c r="E89" s="117"/>
      <c r="F89" s="117"/>
      <c r="G89" s="117"/>
      <c r="H89" s="117"/>
      <c r="I89" s="117"/>
      <c r="J89" s="117"/>
      <c r="K89" s="117"/>
    </row>
    <row r="90" spans="1:11" ht="21"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87"/>
      <c r="B92" s="87"/>
      <c r="C92" s="87"/>
      <c r="D92" s="293"/>
      <c r="E92" s="294"/>
      <c r="F92" s="294"/>
      <c r="G92" s="294"/>
      <c r="H92" s="294"/>
      <c r="I92" s="294"/>
      <c r="J92" s="294"/>
      <c r="K92" s="295"/>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1D9E-5502-40BA-8E48-6F4D95738D3D}">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4" customWidth="1"/>
    <col min="2" max="2" width="3.5703125" style="88" customWidth="1"/>
    <col min="3" max="3" width="3.7109375" style="54" customWidth="1"/>
    <col min="4" max="4" width="6.42578125" style="88" customWidth="1"/>
    <col min="5" max="5" width="17.7109375" style="88" customWidth="1"/>
    <col min="6" max="11" width="9.7109375" style="121" customWidth="1"/>
    <col min="12" max="12" width="8.7109375" style="122" customWidth="1"/>
    <col min="13" max="13" width="9.7109375" style="54" customWidth="1"/>
    <col min="14" max="16384" width="8.85546875" style="54"/>
  </cols>
  <sheetData>
    <row r="1" spans="1:17" customFormat="1" ht="36.75" customHeight="1" x14ac:dyDescent="0.2">
      <c r="A1" s="299"/>
      <c r="B1" s="300"/>
      <c r="C1" s="300"/>
      <c r="D1" s="301"/>
      <c r="E1" s="301"/>
      <c r="F1" s="301"/>
      <c r="G1" s="301"/>
      <c r="H1" s="301"/>
      <c r="I1" s="300"/>
      <c r="J1" s="300"/>
      <c r="K1" s="302"/>
      <c r="L1" s="35" t="s">
        <v>38</v>
      </c>
    </row>
    <row r="2" spans="1:17" customFormat="1" ht="11.25" customHeight="1" x14ac:dyDescent="0.2">
      <c r="A2" s="36"/>
      <c r="B2" s="37"/>
      <c r="C2" s="37"/>
      <c r="D2" s="37"/>
      <c r="E2" s="37"/>
      <c r="F2" s="37"/>
      <c r="G2" s="37"/>
      <c r="H2" s="37"/>
      <c r="I2" s="37"/>
      <c r="J2" s="37"/>
    </row>
    <row r="3" spans="1:17" s="40" customFormat="1" ht="24.95" customHeight="1" x14ac:dyDescent="0.2">
      <c r="A3" s="38" t="s">
        <v>333</v>
      </c>
      <c r="B3" s="38"/>
      <c r="C3" s="38"/>
      <c r="D3" s="38"/>
      <c r="E3" s="38"/>
      <c r="F3" s="38"/>
      <c r="G3" s="38"/>
      <c r="H3" s="38"/>
      <c r="I3" s="38"/>
      <c r="J3" s="38"/>
      <c r="K3" s="38"/>
      <c r="L3" s="38"/>
    </row>
    <row r="4" spans="1:17" s="40" customFormat="1" ht="12" customHeight="1" x14ac:dyDescent="0.2">
      <c r="A4" s="54" t="s">
        <v>84</v>
      </c>
      <c r="B4" s="54"/>
      <c r="C4" s="54"/>
      <c r="D4" s="54"/>
      <c r="E4" s="54"/>
      <c r="F4" s="54"/>
      <c r="G4" s="54"/>
      <c r="H4" s="54"/>
      <c r="I4" s="54"/>
      <c r="J4" s="54"/>
      <c r="K4" s="54"/>
      <c r="L4" s="54"/>
    </row>
    <row r="5" spans="1:17" s="40" customFormat="1" ht="12" customHeight="1" x14ac:dyDescent="0.2">
      <c r="A5" s="303" t="s">
        <v>334</v>
      </c>
      <c r="B5" s="303"/>
      <c r="C5" s="303"/>
      <c r="D5" s="303"/>
      <c r="E5" s="78"/>
      <c r="F5" s="78"/>
      <c r="G5" s="78"/>
      <c r="H5" s="78"/>
      <c r="I5" s="78"/>
      <c r="J5" s="78"/>
      <c r="K5" s="78"/>
      <c r="L5" s="78"/>
    </row>
    <row r="6" spans="1:17" s="40" customFormat="1" ht="11.25" customHeight="1" x14ac:dyDescent="0.2">
      <c r="A6" s="87"/>
      <c r="B6" s="87"/>
      <c r="C6" s="87"/>
      <c r="D6" s="87"/>
      <c r="E6" s="78"/>
      <c r="F6" s="78"/>
      <c r="G6" s="78"/>
      <c r="H6" s="78"/>
      <c r="I6" s="78"/>
      <c r="J6" s="78"/>
      <c r="K6" s="78"/>
      <c r="L6" s="78"/>
    </row>
    <row r="7" spans="1:17" customFormat="1" ht="12" customHeight="1" x14ac:dyDescent="0.2">
      <c r="A7" s="304" t="s">
        <v>335</v>
      </c>
      <c r="B7" s="304"/>
      <c r="C7" s="304"/>
      <c r="D7" s="304"/>
      <c r="E7" s="304"/>
      <c r="F7" s="305" t="s">
        <v>96</v>
      </c>
      <c r="G7" s="306"/>
      <c r="H7" s="306"/>
      <c r="I7" s="306"/>
      <c r="J7" s="306"/>
      <c r="K7" s="306"/>
      <c r="L7" s="307"/>
      <c r="M7" s="54"/>
      <c r="N7" s="54"/>
      <c r="O7" s="54"/>
      <c r="P7" s="54"/>
      <c r="Q7" s="54"/>
    </row>
    <row r="8" spans="1:17" ht="42" customHeight="1" x14ac:dyDescent="0.2">
      <c r="A8" s="304"/>
      <c r="B8" s="304"/>
      <c r="C8" s="304"/>
      <c r="D8" s="304"/>
      <c r="E8" s="304"/>
      <c r="F8" s="308" t="s">
        <v>334</v>
      </c>
      <c r="G8" s="308" t="s">
        <v>336</v>
      </c>
      <c r="H8" s="308" t="s">
        <v>337</v>
      </c>
      <c r="I8" s="308" t="s">
        <v>338</v>
      </c>
      <c r="J8" s="308" t="s">
        <v>339</v>
      </c>
      <c r="K8" s="309" t="s">
        <v>340</v>
      </c>
      <c r="L8" s="310"/>
    </row>
    <row r="9" spans="1:17" ht="12" customHeight="1" x14ac:dyDescent="0.2">
      <c r="A9" s="304"/>
      <c r="B9" s="304"/>
      <c r="C9" s="304"/>
      <c r="D9" s="304"/>
      <c r="E9" s="304"/>
      <c r="F9" s="311"/>
      <c r="G9" s="311"/>
      <c r="H9" s="311"/>
      <c r="I9" s="311"/>
      <c r="J9" s="311"/>
      <c r="K9" s="312" t="s">
        <v>94</v>
      </c>
      <c r="L9" s="313" t="s">
        <v>341</v>
      </c>
    </row>
    <row r="10" spans="1:17" ht="12" customHeight="1" x14ac:dyDescent="0.2">
      <c r="A10" s="314"/>
      <c r="B10" s="314"/>
      <c r="C10" s="314"/>
      <c r="D10" s="314"/>
      <c r="E10" s="315"/>
      <c r="F10" s="316">
        <v>1</v>
      </c>
      <c r="G10" s="317">
        <v>2</v>
      </c>
      <c r="H10" s="317">
        <v>3</v>
      </c>
      <c r="I10" s="317">
        <v>4</v>
      </c>
      <c r="J10" s="317">
        <v>5</v>
      </c>
      <c r="K10" s="317">
        <v>6</v>
      </c>
      <c r="L10" s="317">
        <v>7</v>
      </c>
      <c r="M10" s="68"/>
    </row>
    <row r="11" spans="1:17" ht="27.75" customHeight="1" x14ac:dyDescent="0.2">
      <c r="A11" s="318" t="s">
        <v>342</v>
      </c>
      <c r="B11" s="319"/>
      <c r="C11" s="319"/>
      <c r="D11" s="319"/>
      <c r="E11" s="320"/>
      <c r="F11" s="321"/>
      <c r="G11" s="321"/>
      <c r="H11" s="321"/>
      <c r="I11" s="321"/>
      <c r="J11" s="322"/>
      <c r="K11" s="321"/>
      <c r="L11" s="322"/>
    </row>
    <row r="12" spans="1:17" ht="15.75" customHeight="1" x14ac:dyDescent="0.2">
      <c r="A12" s="323" t="s">
        <v>96</v>
      </c>
      <c r="B12" s="324"/>
      <c r="C12" s="325"/>
      <c r="D12" s="325"/>
      <c r="E12" s="326"/>
      <c r="F12" s="80">
        <v>2330</v>
      </c>
      <c r="G12" s="80">
        <v>3975</v>
      </c>
      <c r="H12" s="80">
        <v>2703</v>
      </c>
      <c r="I12" s="80">
        <v>2928</v>
      </c>
      <c r="J12" s="538">
        <v>2193</v>
      </c>
      <c r="K12" s="539">
        <v>137</v>
      </c>
      <c r="L12" s="327">
        <v>6.2471500227998176</v>
      </c>
    </row>
    <row r="13" spans="1:17" ht="15" customHeight="1" x14ac:dyDescent="0.2">
      <c r="A13" s="328" t="s">
        <v>343</v>
      </c>
      <c r="B13" s="87" t="s">
        <v>344</v>
      </c>
      <c r="C13" s="325"/>
      <c r="D13" s="325"/>
      <c r="E13" s="326"/>
      <c r="F13" s="80">
        <v>1265</v>
      </c>
      <c r="G13" s="80">
        <v>2200</v>
      </c>
      <c r="H13" s="80">
        <v>1625</v>
      </c>
      <c r="I13" s="80">
        <v>1677</v>
      </c>
      <c r="J13" s="538">
        <v>1142</v>
      </c>
      <c r="K13" s="539">
        <v>123</v>
      </c>
      <c r="L13" s="327">
        <v>10.770577933450088</v>
      </c>
    </row>
    <row r="14" spans="1:17" ht="22.5" customHeight="1" x14ac:dyDescent="0.2">
      <c r="A14" s="328"/>
      <c r="B14" s="87" t="s">
        <v>345</v>
      </c>
      <c r="C14" s="325"/>
      <c r="D14" s="325"/>
      <c r="E14" s="326"/>
      <c r="F14" s="80">
        <v>1065</v>
      </c>
      <c r="G14" s="80">
        <v>1775</v>
      </c>
      <c r="H14" s="80">
        <v>1078</v>
      </c>
      <c r="I14" s="80">
        <v>1251</v>
      </c>
      <c r="J14" s="538">
        <v>1051</v>
      </c>
      <c r="K14" s="539">
        <v>14</v>
      </c>
      <c r="L14" s="327">
        <v>1.3320647002854424</v>
      </c>
    </row>
    <row r="15" spans="1:17" ht="15" customHeight="1" x14ac:dyDescent="0.2">
      <c r="A15" s="328" t="s">
        <v>346</v>
      </c>
      <c r="B15" s="87" t="s">
        <v>100</v>
      </c>
      <c r="C15" s="325"/>
      <c r="D15" s="325"/>
      <c r="E15" s="326"/>
      <c r="F15" s="80">
        <v>518</v>
      </c>
      <c r="G15" s="80">
        <v>1644</v>
      </c>
      <c r="H15" s="80">
        <v>533</v>
      </c>
      <c r="I15" s="80">
        <v>589</v>
      </c>
      <c r="J15" s="538">
        <v>495</v>
      </c>
      <c r="K15" s="539">
        <v>23</v>
      </c>
      <c r="L15" s="327">
        <v>4.6464646464646462</v>
      </c>
    </row>
    <row r="16" spans="1:17" ht="15" customHeight="1" x14ac:dyDescent="0.2">
      <c r="A16" s="328"/>
      <c r="B16" s="87" t="s">
        <v>101</v>
      </c>
      <c r="C16" s="325"/>
      <c r="D16" s="325"/>
      <c r="E16" s="326"/>
      <c r="F16" s="80">
        <v>1568</v>
      </c>
      <c r="G16" s="80">
        <v>2032</v>
      </c>
      <c r="H16" s="80">
        <v>1797</v>
      </c>
      <c r="I16" s="80">
        <v>1982</v>
      </c>
      <c r="J16" s="538">
        <v>1464</v>
      </c>
      <c r="K16" s="539">
        <v>104</v>
      </c>
      <c r="L16" s="327">
        <v>7.1038251366120218</v>
      </c>
    </row>
    <row r="17" spans="1:12" ht="15" customHeight="1" x14ac:dyDescent="0.2">
      <c r="A17" s="328"/>
      <c r="B17" s="87" t="s">
        <v>102</v>
      </c>
      <c r="C17" s="325"/>
      <c r="D17" s="325"/>
      <c r="E17" s="326"/>
      <c r="F17" s="80">
        <v>217</v>
      </c>
      <c r="G17" s="80">
        <v>263</v>
      </c>
      <c r="H17" s="80">
        <v>333</v>
      </c>
      <c r="I17" s="80">
        <v>317</v>
      </c>
      <c r="J17" s="538">
        <v>206</v>
      </c>
      <c r="K17" s="539">
        <v>11</v>
      </c>
      <c r="L17" s="327">
        <v>5.3398058252427187</v>
      </c>
    </row>
    <row r="18" spans="1:12" ht="15" customHeight="1" x14ac:dyDescent="0.2">
      <c r="A18" s="328"/>
      <c r="B18" s="87" t="s">
        <v>103</v>
      </c>
      <c r="C18" s="325"/>
      <c r="D18" s="325"/>
      <c r="E18" s="326"/>
      <c r="F18" s="80">
        <v>27</v>
      </c>
      <c r="G18" s="80">
        <v>36</v>
      </c>
      <c r="H18" s="80">
        <v>40</v>
      </c>
      <c r="I18" s="80">
        <v>40</v>
      </c>
      <c r="J18" s="538">
        <v>28</v>
      </c>
      <c r="K18" s="539">
        <v>-1</v>
      </c>
      <c r="L18" s="327">
        <v>-3.5714285714285716</v>
      </c>
    </row>
    <row r="19" spans="1:12" ht="15" customHeight="1" x14ac:dyDescent="0.2">
      <c r="A19" s="84" t="s">
        <v>105</v>
      </c>
      <c r="B19" s="85" t="s">
        <v>175</v>
      </c>
      <c r="C19" s="325"/>
      <c r="D19" s="325"/>
      <c r="E19" s="326"/>
      <c r="F19" s="80">
        <v>1403</v>
      </c>
      <c r="G19" s="80">
        <v>2913</v>
      </c>
      <c r="H19" s="80">
        <v>1761</v>
      </c>
      <c r="I19" s="80">
        <v>1875</v>
      </c>
      <c r="J19" s="538">
        <v>1332</v>
      </c>
      <c r="K19" s="539">
        <v>71</v>
      </c>
      <c r="L19" s="327">
        <v>5.3303303303303302</v>
      </c>
    </row>
    <row r="20" spans="1:12" ht="15" customHeight="1" x14ac:dyDescent="0.2">
      <c r="A20" s="84"/>
      <c r="B20" s="85" t="s">
        <v>176</v>
      </c>
      <c r="C20" s="325"/>
      <c r="D20" s="325"/>
      <c r="E20" s="326"/>
      <c r="F20" s="80">
        <v>927</v>
      </c>
      <c r="G20" s="80">
        <v>1062</v>
      </c>
      <c r="H20" s="80">
        <v>942</v>
      </c>
      <c r="I20" s="80">
        <v>1053</v>
      </c>
      <c r="J20" s="538">
        <v>861</v>
      </c>
      <c r="K20" s="539">
        <v>66</v>
      </c>
      <c r="L20" s="327">
        <v>7.6655052264808363</v>
      </c>
    </row>
    <row r="21" spans="1:12" ht="15" customHeight="1" x14ac:dyDescent="0.2">
      <c r="A21" s="84" t="s">
        <v>105</v>
      </c>
      <c r="B21" s="85" t="s">
        <v>108</v>
      </c>
      <c r="C21" s="325"/>
      <c r="D21" s="325"/>
      <c r="E21" s="326"/>
      <c r="F21" s="80">
        <v>1495</v>
      </c>
      <c r="G21" s="80">
        <v>2638</v>
      </c>
      <c r="H21" s="80">
        <v>1601</v>
      </c>
      <c r="I21" s="80">
        <v>1905</v>
      </c>
      <c r="J21" s="538">
        <v>1407</v>
      </c>
      <c r="K21" s="539">
        <v>88</v>
      </c>
      <c r="L21" s="327">
        <v>6.2544420753375976</v>
      </c>
    </row>
    <row r="22" spans="1:12" ht="15" customHeight="1" x14ac:dyDescent="0.2">
      <c r="A22" s="84"/>
      <c r="B22" s="85" t="s">
        <v>109</v>
      </c>
      <c r="C22" s="325"/>
      <c r="D22" s="325"/>
      <c r="E22" s="326"/>
      <c r="F22" s="80">
        <v>835</v>
      </c>
      <c r="G22" s="80">
        <v>1337</v>
      </c>
      <c r="H22" s="80">
        <v>1102</v>
      </c>
      <c r="I22" s="80">
        <v>1023</v>
      </c>
      <c r="J22" s="538">
        <v>786</v>
      </c>
      <c r="K22" s="539">
        <v>49</v>
      </c>
      <c r="L22" s="327">
        <v>6.2340966921119589</v>
      </c>
    </row>
    <row r="23" spans="1:12" ht="15" customHeight="1" x14ac:dyDescent="0.2">
      <c r="A23" s="329" t="s">
        <v>346</v>
      </c>
      <c r="B23" s="330" t="s">
        <v>188</v>
      </c>
      <c r="C23" s="331"/>
      <c r="D23" s="331"/>
      <c r="E23" s="332"/>
      <c r="F23" s="540">
        <v>81</v>
      </c>
      <c r="G23" s="540">
        <v>880</v>
      </c>
      <c r="H23" s="540">
        <v>41</v>
      </c>
      <c r="I23" s="540">
        <v>60</v>
      </c>
      <c r="J23" s="541">
        <v>94</v>
      </c>
      <c r="K23" s="542">
        <v>-13</v>
      </c>
      <c r="L23" s="333">
        <v>-13.829787234042554</v>
      </c>
    </row>
    <row r="24" spans="1:12" ht="15" customHeight="1" x14ac:dyDescent="0.2">
      <c r="A24" s="334" t="s">
        <v>347</v>
      </c>
      <c r="B24" s="335"/>
      <c r="C24" s="335"/>
      <c r="D24" s="335"/>
      <c r="E24" s="336"/>
      <c r="F24" s="337"/>
      <c r="G24" s="337"/>
      <c r="H24" s="337"/>
      <c r="I24" s="337"/>
      <c r="J24" s="337"/>
      <c r="K24" s="338"/>
      <c r="L24" s="339"/>
    </row>
    <row r="25" spans="1:12" ht="15" customHeight="1" x14ac:dyDescent="0.2">
      <c r="A25" s="340" t="s">
        <v>96</v>
      </c>
      <c r="B25" s="341"/>
      <c r="C25" s="342"/>
      <c r="D25" s="342"/>
      <c r="E25" s="343"/>
      <c r="F25" s="543">
        <v>32.9</v>
      </c>
      <c r="G25" s="543">
        <v>33.299999999999997</v>
      </c>
      <c r="H25" s="543">
        <v>35.1</v>
      </c>
      <c r="I25" s="543">
        <v>27.8</v>
      </c>
      <c r="J25" s="543">
        <v>30</v>
      </c>
      <c r="K25" s="544" t="s">
        <v>348</v>
      </c>
      <c r="L25" s="345">
        <v>2.8999999999999986</v>
      </c>
    </row>
    <row r="26" spans="1:12" ht="15" customHeight="1" x14ac:dyDescent="0.2">
      <c r="A26" s="346" t="s">
        <v>97</v>
      </c>
      <c r="B26" s="347" t="s">
        <v>344</v>
      </c>
      <c r="C26" s="342"/>
      <c r="D26" s="342"/>
      <c r="E26" s="343"/>
      <c r="F26" s="543">
        <v>33.200000000000003</v>
      </c>
      <c r="G26" s="543">
        <v>32.299999999999997</v>
      </c>
      <c r="H26" s="543">
        <v>36.200000000000003</v>
      </c>
      <c r="I26" s="543">
        <v>29</v>
      </c>
      <c r="J26" s="345">
        <v>31.7</v>
      </c>
      <c r="K26" s="544" t="s">
        <v>348</v>
      </c>
      <c r="L26" s="345">
        <v>1.5000000000000036</v>
      </c>
    </row>
    <row r="27" spans="1:12" ht="15" customHeight="1" x14ac:dyDescent="0.2">
      <c r="A27" s="346"/>
      <c r="B27" s="347" t="s">
        <v>345</v>
      </c>
      <c r="C27" s="342"/>
      <c r="D27" s="342"/>
      <c r="E27" s="343"/>
      <c r="F27" s="543">
        <v>32.6</v>
      </c>
      <c r="G27" s="543">
        <v>34.6</v>
      </c>
      <c r="H27" s="543">
        <v>33.5</v>
      </c>
      <c r="I27" s="543">
        <v>26.1</v>
      </c>
      <c r="J27" s="543">
        <v>28.2</v>
      </c>
      <c r="K27" s="544" t="s">
        <v>348</v>
      </c>
      <c r="L27" s="345">
        <v>4.4000000000000021</v>
      </c>
    </row>
    <row r="28" spans="1:12" ht="15" customHeight="1" x14ac:dyDescent="0.2">
      <c r="A28" s="346" t="s">
        <v>105</v>
      </c>
      <c r="B28" s="347" t="s">
        <v>100</v>
      </c>
      <c r="C28" s="342"/>
      <c r="D28" s="342"/>
      <c r="E28" s="343"/>
      <c r="F28" s="543">
        <v>46.3</v>
      </c>
      <c r="G28" s="543">
        <v>40.9</v>
      </c>
      <c r="H28" s="543">
        <v>42.9</v>
      </c>
      <c r="I28" s="543">
        <v>37.1</v>
      </c>
      <c r="J28" s="543">
        <v>38.700000000000003</v>
      </c>
      <c r="K28" s="544" t="s">
        <v>348</v>
      </c>
      <c r="L28" s="345">
        <v>7.5999999999999943</v>
      </c>
    </row>
    <row r="29" spans="1:12" ht="11.25" x14ac:dyDescent="0.2">
      <c r="A29" s="346"/>
      <c r="B29" s="347" t="s">
        <v>101</v>
      </c>
      <c r="C29" s="342"/>
      <c r="D29" s="342"/>
      <c r="E29" s="343"/>
      <c r="F29" s="543">
        <v>30.3</v>
      </c>
      <c r="G29" s="543">
        <v>32.1</v>
      </c>
      <c r="H29" s="543">
        <v>34.299999999999997</v>
      </c>
      <c r="I29" s="543">
        <v>26</v>
      </c>
      <c r="J29" s="345">
        <v>28.2</v>
      </c>
      <c r="K29" s="544" t="s">
        <v>348</v>
      </c>
      <c r="L29" s="345">
        <v>2.1000000000000014</v>
      </c>
    </row>
    <row r="30" spans="1:12" ht="15" customHeight="1" x14ac:dyDescent="0.2">
      <c r="A30" s="346"/>
      <c r="B30" s="347" t="s">
        <v>102</v>
      </c>
      <c r="C30" s="342"/>
      <c r="D30" s="342"/>
      <c r="E30" s="343"/>
      <c r="F30" s="543">
        <v>24.9</v>
      </c>
      <c r="G30" s="543">
        <v>21.4</v>
      </c>
      <c r="H30" s="543">
        <v>28.5</v>
      </c>
      <c r="I30" s="543">
        <v>22.4</v>
      </c>
      <c r="J30" s="543">
        <v>25.7</v>
      </c>
      <c r="K30" s="544" t="s">
        <v>348</v>
      </c>
      <c r="L30" s="345">
        <v>-0.80000000000000071</v>
      </c>
    </row>
    <row r="31" spans="1:12" ht="15" customHeight="1" x14ac:dyDescent="0.2">
      <c r="A31" s="346"/>
      <c r="B31" s="347" t="s">
        <v>103</v>
      </c>
      <c r="C31" s="342"/>
      <c r="D31" s="342"/>
      <c r="E31" s="343"/>
      <c r="F31" s="543">
        <v>29.6</v>
      </c>
      <c r="G31" s="543">
        <v>25</v>
      </c>
      <c r="H31" s="543">
        <v>30</v>
      </c>
      <c r="I31" s="543">
        <v>35</v>
      </c>
      <c r="J31" s="543">
        <v>32.1</v>
      </c>
      <c r="K31" s="544" t="s">
        <v>348</v>
      </c>
      <c r="L31" s="345">
        <v>-2.5</v>
      </c>
    </row>
    <row r="32" spans="1:12" ht="15" customHeight="1" x14ac:dyDescent="0.2">
      <c r="A32" s="348" t="s">
        <v>105</v>
      </c>
      <c r="B32" s="349" t="s">
        <v>175</v>
      </c>
      <c r="C32" s="342"/>
      <c r="D32" s="342"/>
      <c r="E32" s="343"/>
      <c r="F32" s="543">
        <v>31.2</v>
      </c>
      <c r="G32" s="543">
        <v>31.8</v>
      </c>
      <c r="H32" s="543">
        <v>35.1</v>
      </c>
      <c r="I32" s="543">
        <v>26.9</v>
      </c>
      <c r="J32" s="345">
        <v>28.7</v>
      </c>
      <c r="K32" s="544" t="s">
        <v>348</v>
      </c>
      <c r="L32" s="345">
        <v>2.5</v>
      </c>
    </row>
    <row r="33" spans="1:12" ht="15" customHeight="1" x14ac:dyDescent="0.2">
      <c r="A33" s="348"/>
      <c r="B33" s="349" t="s">
        <v>176</v>
      </c>
      <c r="C33" s="342"/>
      <c r="D33" s="342"/>
      <c r="E33" s="343"/>
      <c r="F33" s="543">
        <v>35.4</v>
      </c>
      <c r="G33" s="543">
        <v>36.200000000000003</v>
      </c>
      <c r="H33" s="543">
        <v>35.1</v>
      </c>
      <c r="I33" s="543">
        <v>29.3</v>
      </c>
      <c r="J33" s="543">
        <v>32</v>
      </c>
      <c r="K33" s="544" t="s">
        <v>348</v>
      </c>
      <c r="L33" s="345">
        <v>3.3999999999999986</v>
      </c>
    </row>
    <row r="34" spans="1:12" s="350" customFormat="1" ht="15" customHeight="1" x14ac:dyDescent="0.2">
      <c r="A34" s="348" t="s">
        <v>105</v>
      </c>
      <c r="B34" s="349" t="s">
        <v>108</v>
      </c>
      <c r="C34" s="342"/>
      <c r="D34" s="342"/>
      <c r="E34" s="343"/>
      <c r="F34" s="543">
        <v>27.7</v>
      </c>
      <c r="G34" s="543">
        <v>27.1</v>
      </c>
      <c r="H34" s="543">
        <v>26.2</v>
      </c>
      <c r="I34" s="543">
        <v>21.4</v>
      </c>
      <c r="J34" s="543">
        <v>24.9</v>
      </c>
      <c r="K34" s="544" t="s">
        <v>348</v>
      </c>
      <c r="L34" s="345">
        <v>2.8000000000000007</v>
      </c>
    </row>
    <row r="35" spans="1:12" s="350" customFormat="1" ht="11.25" x14ac:dyDescent="0.2">
      <c r="A35" s="351"/>
      <c r="B35" s="352" t="s">
        <v>109</v>
      </c>
      <c r="C35" s="353"/>
      <c r="D35" s="353"/>
      <c r="E35" s="354"/>
      <c r="F35" s="545">
        <v>42.2</v>
      </c>
      <c r="G35" s="545">
        <v>43.7</v>
      </c>
      <c r="H35" s="545">
        <v>48.1</v>
      </c>
      <c r="I35" s="545">
        <v>39.4</v>
      </c>
      <c r="J35" s="546">
        <v>39</v>
      </c>
      <c r="K35" s="547" t="s">
        <v>348</v>
      </c>
      <c r="L35" s="355">
        <v>3.2000000000000028</v>
      </c>
    </row>
    <row r="36" spans="1:12" s="350" customFormat="1" ht="15.95" customHeight="1" x14ac:dyDescent="0.2">
      <c r="A36" s="356" t="s">
        <v>349</v>
      </c>
      <c r="B36" s="357"/>
      <c r="C36" s="358"/>
      <c r="D36" s="357"/>
      <c r="E36" s="359"/>
      <c r="F36" s="548">
        <v>2229</v>
      </c>
      <c r="G36" s="548">
        <v>3016</v>
      </c>
      <c r="H36" s="548">
        <v>2658</v>
      </c>
      <c r="I36" s="548">
        <v>2854</v>
      </c>
      <c r="J36" s="548">
        <v>2088</v>
      </c>
      <c r="K36" s="344">
        <v>141</v>
      </c>
      <c r="L36" s="360">
        <v>6.7528735632183912</v>
      </c>
    </row>
    <row r="37" spans="1:12" s="350" customFormat="1" ht="15.95" customHeight="1" x14ac:dyDescent="0.2">
      <c r="A37" s="361"/>
      <c r="B37" s="362" t="s">
        <v>105</v>
      </c>
      <c r="C37" s="362" t="s">
        <v>350</v>
      </c>
      <c r="D37" s="362"/>
      <c r="E37" s="363"/>
      <c r="F37" s="548">
        <v>734</v>
      </c>
      <c r="G37" s="548">
        <v>1005</v>
      </c>
      <c r="H37" s="548">
        <v>933</v>
      </c>
      <c r="I37" s="548">
        <v>793</v>
      </c>
      <c r="J37" s="548">
        <v>627</v>
      </c>
      <c r="K37" s="344">
        <v>107</v>
      </c>
      <c r="L37" s="360">
        <v>17.065390749601274</v>
      </c>
    </row>
    <row r="38" spans="1:12" s="350" customFormat="1" ht="15.95" customHeight="1" x14ac:dyDescent="0.2">
      <c r="A38" s="361"/>
      <c r="B38" s="349" t="s">
        <v>97</v>
      </c>
      <c r="C38" s="349" t="s">
        <v>98</v>
      </c>
      <c r="D38" s="364"/>
      <c r="E38" s="363"/>
      <c r="F38" s="548">
        <v>1221</v>
      </c>
      <c r="G38" s="548">
        <v>1651</v>
      </c>
      <c r="H38" s="548">
        <v>1604</v>
      </c>
      <c r="I38" s="548">
        <v>1644</v>
      </c>
      <c r="J38" s="549">
        <v>1092</v>
      </c>
      <c r="K38" s="344">
        <v>129</v>
      </c>
      <c r="L38" s="360">
        <v>11.813186813186814</v>
      </c>
    </row>
    <row r="39" spans="1:12" s="350" customFormat="1" ht="15.95" customHeight="1" x14ac:dyDescent="0.2">
      <c r="A39" s="361"/>
      <c r="B39" s="364"/>
      <c r="C39" s="362" t="s">
        <v>351</v>
      </c>
      <c r="D39" s="364"/>
      <c r="E39" s="363"/>
      <c r="F39" s="548">
        <v>405</v>
      </c>
      <c r="G39" s="548">
        <v>533</v>
      </c>
      <c r="H39" s="548">
        <v>580</v>
      </c>
      <c r="I39" s="548">
        <v>477</v>
      </c>
      <c r="J39" s="548">
        <v>346</v>
      </c>
      <c r="K39" s="344">
        <v>59</v>
      </c>
      <c r="L39" s="360">
        <v>17.052023121387283</v>
      </c>
    </row>
    <row r="40" spans="1:12" s="350" customFormat="1" ht="15.95" customHeight="1" x14ac:dyDescent="0.2">
      <c r="A40" s="361"/>
      <c r="B40" s="349"/>
      <c r="C40" s="349" t="s">
        <v>99</v>
      </c>
      <c r="D40" s="364"/>
      <c r="E40" s="363"/>
      <c r="F40" s="548">
        <v>1008</v>
      </c>
      <c r="G40" s="548">
        <v>1365</v>
      </c>
      <c r="H40" s="548">
        <v>1054</v>
      </c>
      <c r="I40" s="548">
        <v>1210</v>
      </c>
      <c r="J40" s="548">
        <v>996</v>
      </c>
      <c r="K40" s="344">
        <v>12</v>
      </c>
      <c r="L40" s="360">
        <v>1.2048192771084338</v>
      </c>
    </row>
    <row r="41" spans="1:12" s="350" customFormat="1" ht="24" customHeight="1" x14ac:dyDescent="0.2">
      <c r="A41" s="361"/>
      <c r="B41" s="364"/>
      <c r="C41" s="362" t="s">
        <v>351</v>
      </c>
      <c r="D41" s="364"/>
      <c r="E41" s="363"/>
      <c r="F41" s="548">
        <v>329</v>
      </c>
      <c r="G41" s="548">
        <v>472</v>
      </c>
      <c r="H41" s="548">
        <v>353</v>
      </c>
      <c r="I41" s="548">
        <v>316</v>
      </c>
      <c r="J41" s="549">
        <v>281</v>
      </c>
      <c r="K41" s="344">
        <v>48</v>
      </c>
      <c r="L41" s="360">
        <v>17.081850533807827</v>
      </c>
    </row>
    <row r="42" spans="1:12" ht="15" customHeight="1" x14ac:dyDescent="0.2">
      <c r="A42" s="361"/>
      <c r="B42" s="349" t="s">
        <v>105</v>
      </c>
      <c r="C42" s="349" t="s">
        <v>352</v>
      </c>
      <c r="D42" s="364"/>
      <c r="E42" s="363"/>
      <c r="F42" s="548">
        <v>436</v>
      </c>
      <c r="G42" s="548">
        <v>770</v>
      </c>
      <c r="H42" s="548">
        <v>497</v>
      </c>
      <c r="I42" s="548">
        <v>528</v>
      </c>
      <c r="J42" s="548">
        <v>401</v>
      </c>
      <c r="K42" s="344">
        <v>35</v>
      </c>
      <c r="L42" s="360">
        <v>8.728179551122194</v>
      </c>
    </row>
    <row r="43" spans="1:12" ht="15" customHeight="1" x14ac:dyDescent="0.2">
      <c r="A43" s="361"/>
      <c r="B43" s="364"/>
      <c r="C43" s="362" t="s">
        <v>351</v>
      </c>
      <c r="D43" s="364"/>
      <c r="E43" s="363"/>
      <c r="F43" s="548">
        <v>202</v>
      </c>
      <c r="G43" s="548">
        <v>315</v>
      </c>
      <c r="H43" s="548">
        <v>213</v>
      </c>
      <c r="I43" s="548">
        <v>196</v>
      </c>
      <c r="J43" s="548">
        <v>155</v>
      </c>
      <c r="K43" s="344">
        <v>47</v>
      </c>
      <c r="L43" s="360">
        <v>30.322580645161292</v>
      </c>
    </row>
    <row r="44" spans="1:12" ht="15" customHeight="1" x14ac:dyDescent="0.2">
      <c r="A44" s="361"/>
      <c r="B44" s="349"/>
      <c r="C44" s="347" t="s">
        <v>101</v>
      </c>
      <c r="D44" s="364"/>
      <c r="E44" s="363"/>
      <c r="F44" s="548">
        <v>1549</v>
      </c>
      <c r="G44" s="548">
        <v>1948</v>
      </c>
      <c r="H44" s="548">
        <v>1788</v>
      </c>
      <c r="I44" s="548">
        <v>1969</v>
      </c>
      <c r="J44" s="549">
        <v>1453</v>
      </c>
      <c r="K44" s="344">
        <v>96</v>
      </c>
      <c r="L44" s="360">
        <v>6.6070199587061254</v>
      </c>
    </row>
    <row r="45" spans="1:12" ht="15" customHeight="1" x14ac:dyDescent="0.2">
      <c r="A45" s="361"/>
      <c r="B45" s="364"/>
      <c r="C45" s="362" t="s">
        <v>351</v>
      </c>
      <c r="D45" s="364"/>
      <c r="E45" s="363"/>
      <c r="F45" s="548">
        <v>470</v>
      </c>
      <c r="G45" s="548">
        <v>625</v>
      </c>
      <c r="H45" s="548">
        <v>613</v>
      </c>
      <c r="I45" s="548">
        <v>512</v>
      </c>
      <c r="J45" s="548">
        <v>410</v>
      </c>
      <c r="K45" s="344">
        <v>60</v>
      </c>
      <c r="L45" s="360">
        <v>14.634146341463415</v>
      </c>
    </row>
    <row r="46" spans="1:12" ht="15" customHeight="1" x14ac:dyDescent="0.2">
      <c r="A46" s="361"/>
      <c r="B46" s="349"/>
      <c r="C46" s="347" t="s">
        <v>102</v>
      </c>
      <c r="D46" s="364"/>
      <c r="E46" s="363"/>
      <c r="F46" s="548">
        <v>217</v>
      </c>
      <c r="G46" s="548">
        <v>262</v>
      </c>
      <c r="H46" s="548">
        <v>333</v>
      </c>
      <c r="I46" s="548">
        <v>317</v>
      </c>
      <c r="J46" s="548">
        <v>206</v>
      </c>
      <c r="K46" s="344">
        <v>11</v>
      </c>
      <c r="L46" s="360">
        <v>5.3398058252427187</v>
      </c>
    </row>
    <row r="47" spans="1:12" ht="15" customHeight="1" x14ac:dyDescent="0.2">
      <c r="A47" s="361"/>
      <c r="B47" s="364"/>
      <c r="C47" s="362" t="s">
        <v>351</v>
      </c>
      <c r="D47" s="364"/>
      <c r="E47" s="363"/>
      <c r="F47" s="548">
        <v>54</v>
      </c>
      <c r="G47" s="548">
        <v>56</v>
      </c>
      <c r="H47" s="548">
        <v>95</v>
      </c>
      <c r="I47" s="548">
        <v>71</v>
      </c>
      <c r="J47" s="549">
        <v>53</v>
      </c>
      <c r="K47" s="344">
        <v>1</v>
      </c>
      <c r="L47" s="360">
        <v>1.8867924528301887</v>
      </c>
    </row>
    <row r="48" spans="1:12" ht="15" customHeight="1" x14ac:dyDescent="0.2">
      <c r="A48" s="361"/>
      <c r="B48" s="364"/>
      <c r="C48" s="347" t="s">
        <v>103</v>
      </c>
      <c r="D48" s="365"/>
      <c r="E48" s="366"/>
      <c r="F48" s="548">
        <v>27</v>
      </c>
      <c r="G48" s="548">
        <v>36</v>
      </c>
      <c r="H48" s="548">
        <v>40</v>
      </c>
      <c r="I48" s="548">
        <v>40</v>
      </c>
      <c r="J48" s="548">
        <v>28</v>
      </c>
      <c r="K48" s="344">
        <v>-1</v>
      </c>
      <c r="L48" s="360">
        <v>-3.5714285714285716</v>
      </c>
    </row>
    <row r="49" spans="1:12" ht="15" customHeight="1" x14ac:dyDescent="0.2">
      <c r="A49" s="361"/>
      <c r="B49" s="364"/>
      <c r="C49" s="362" t="s">
        <v>351</v>
      </c>
      <c r="D49" s="364"/>
      <c r="E49" s="363"/>
      <c r="F49" s="548">
        <v>8</v>
      </c>
      <c r="G49" s="548">
        <v>9</v>
      </c>
      <c r="H49" s="548">
        <v>12</v>
      </c>
      <c r="I49" s="548">
        <v>14</v>
      </c>
      <c r="J49" s="548">
        <v>9</v>
      </c>
      <c r="K49" s="344">
        <v>-1</v>
      </c>
      <c r="L49" s="360">
        <v>-11.111111111111111</v>
      </c>
    </row>
    <row r="50" spans="1:12" ht="15" customHeight="1" x14ac:dyDescent="0.2">
      <c r="A50" s="361"/>
      <c r="B50" s="349" t="s">
        <v>105</v>
      </c>
      <c r="C50" s="362" t="s">
        <v>175</v>
      </c>
      <c r="D50" s="364"/>
      <c r="E50" s="363"/>
      <c r="F50" s="548">
        <v>1308</v>
      </c>
      <c r="G50" s="548">
        <v>1967</v>
      </c>
      <c r="H50" s="548">
        <v>1721</v>
      </c>
      <c r="I50" s="548">
        <v>1807</v>
      </c>
      <c r="J50" s="549">
        <v>1235</v>
      </c>
      <c r="K50" s="344">
        <v>73</v>
      </c>
      <c r="L50" s="360">
        <v>5.9109311740890691</v>
      </c>
    </row>
    <row r="51" spans="1:12" ht="15" customHeight="1" x14ac:dyDescent="0.2">
      <c r="A51" s="361"/>
      <c r="B51" s="364"/>
      <c r="C51" s="362" t="s">
        <v>351</v>
      </c>
      <c r="D51" s="364"/>
      <c r="E51" s="363"/>
      <c r="F51" s="548">
        <v>408</v>
      </c>
      <c r="G51" s="548">
        <v>625</v>
      </c>
      <c r="H51" s="548">
        <v>604</v>
      </c>
      <c r="I51" s="548">
        <v>486</v>
      </c>
      <c r="J51" s="548">
        <v>354</v>
      </c>
      <c r="K51" s="344">
        <v>54</v>
      </c>
      <c r="L51" s="360">
        <v>15.254237288135593</v>
      </c>
    </row>
    <row r="52" spans="1:12" ht="15" customHeight="1" x14ac:dyDescent="0.2">
      <c r="A52" s="361"/>
      <c r="B52" s="349"/>
      <c r="C52" s="362" t="s">
        <v>176</v>
      </c>
      <c r="D52" s="364"/>
      <c r="E52" s="363"/>
      <c r="F52" s="548">
        <v>921</v>
      </c>
      <c r="G52" s="548">
        <v>1049</v>
      </c>
      <c r="H52" s="548">
        <v>937</v>
      </c>
      <c r="I52" s="548">
        <v>1047</v>
      </c>
      <c r="J52" s="548">
        <v>853</v>
      </c>
      <c r="K52" s="344">
        <v>68</v>
      </c>
      <c r="L52" s="360">
        <v>7.9718640093786632</v>
      </c>
    </row>
    <row r="53" spans="1:12" s="115" customFormat="1" ht="11.25" customHeight="1" x14ac:dyDescent="0.2">
      <c r="A53" s="361"/>
      <c r="B53" s="364"/>
      <c r="C53" s="362" t="s">
        <v>351</v>
      </c>
      <c r="D53" s="364"/>
      <c r="E53" s="363"/>
      <c r="F53" s="548">
        <v>326</v>
      </c>
      <c r="G53" s="548">
        <v>380</v>
      </c>
      <c r="H53" s="548">
        <v>329</v>
      </c>
      <c r="I53" s="548">
        <v>307</v>
      </c>
      <c r="J53" s="549">
        <v>273</v>
      </c>
      <c r="K53" s="344">
        <v>53</v>
      </c>
      <c r="L53" s="360">
        <v>19.413919413919412</v>
      </c>
    </row>
    <row r="54" spans="1:12" s="181" customFormat="1" ht="12.75" customHeight="1" x14ac:dyDescent="0.2">
      <c r="A54" s="361"/>
      <c r="B54" s="349" t="s">
        <v>105</v>
      </c>
      <c r="C54" s="349" t="s">
        <v>108</v>
      </c>
      <c r="D54" s="364"/>
      <c r="E54" s="363"/>
      <c r="F54" s="548">
        <v>1429</v>
      </c>
      <c r="G54" s="548">
        <v>1880</v>
      </c>
      <c r="H54" s="548">
        <v>1577</v>
      </c>
      <c r="I54" s="548">
        <v>1847</v>
      </c>
      <c r="J54" s="548">
        <v>1332</v>
      </c>
      <c r="K54" s="344">
        <v>97</v>
      </c>
      <c r="L54" s="360">
        <v>7.2822822822822824</v>
      </c>
    </row>
    <row r="55" spans="1:12" ht="11.25" x14ac:dyDescent="0.2">
      <c r="A55" s="361"/>
      <c r="B55" s="364"/>
      <c r="C55" s="362" t="s">
        <v>351</v>
      </c>
      <c r="D55" s="364"/>
      <c r="E55" s="363"/>
      <c r="F55" s="548">
        <v>396</v>
      </c>
      <c r="G55" s="548">
        <v>509</v>
      </c>
      <c r="H55" s="548">
        <v>413</v>
      </c>
      <c r="I55" s="548">
        <v>396</v>
      </c>
      <c r="J55" s="548">
        <v>332</v>
      </c>
      <c r="K55" s="344">
        <v>64</v>
      </c>
      <c r="L55" s="360">
        <v>19.277108433734941</v>
      </c>
    </row>
    <row r="56" spans="1:12" ht="14.25" customHeight="1" x14ac:dyDescent="0.2">
      <c r="A56" s="361"/>
      <c r="B56" s="364"/>
      <c r="C56" s="349" t="s">
        <v>109</v>
      </c>
      <c r="D56" s="364"/>
      <c r="E56" s="363"/>
      <c r="F56" s="548">
        <v>800</v>
      </c>
      <c r="G56" s="548">
        <v>1136</v>
      </c>
      <c r="H56" s="548">
        <v>1081</v>
      </c>
      <c r="I56" s="548">
        <v>1007</v>
      </c>
      <c r="J56" s="548">
        <v>756</v>
      </c>
      <c r="K56" s="344">
        <v>44</v>
      </c>
      <c r="L56" s="360">
        <v>5.8201058201058204</v>
      </c>
    </row>
    <row r="57" spans="1:12" ht="18.75" customHeight="1" x14ac:dyDescent="0.2">
      <c r="A57" s="367"/>
      <c r="B57" s="368"/>
      <c r="C57" s="369" t="s">
        <v>351</v>
      </c>
      <c r="D57" s="368"/>
      <c r="E57" s="370"/>
      <c r="F57" s="409">
        <v>338</v>
      </c>
      <c r="G57" s="550">
        <v>496</v>
      </c>
      <c r="H57" s="550">
        <v>520</v>
      </c>
      <c r="I57" s="550">
        <v>397</v>
      </c>
      <c r="J57" s="550">
        <v>295</v>
      </c>
      <c r="K57" s="551">
        <v>43</v>
      </c>
      <c r="L57" s="371">
        <v>14.576271186440678</v>
      </c>
    </row>
    <row r="58" spans="1:12" s="87" customFormat="1" ht="11.25" x14ac:dyDescent="0.2">
      <c r="A58" s="347"/>
      <c r="B58" s="347"/>
      <c r="C58" s="347"/>
      <c r="D58" s="347"/>
      <c r="E58" s="347"/>
      <c r="F58" s="347"/>
      <c r="G58" s="347"/>
      <c r="H58" s="347"/>
      <c r="I58" s="347"/>
      <c r="J58" s="347"/>
      <c r="K58" s="279"/>
      <c r="L58" s="115" t="s">
        <v>35</v>
      </c>
    </row>
    <row r="59" spans="1:12" s="87" customFormat="1" ht="21" customHeight="1" x14ac:dyDescent="0.2">
      <c r="A59" s="372" t="s">
        <v>353</v>
      </c>
      <c r="B59" s="117"/>
      <c r="C59" s="117"/>
      <c r="D59" s="372"/>
      <c r="E59" s="117"/>
      <c r="F59" s="117"/>
      <c r="G59" s="117"/>
      <c r="H59" s="117"/>
      <c r="I59" s="117"/>
      <c r="J59" s="117"/>
      <c r="K59" s="117"/>
      <c r="L59" s="117"/>
    </row>
    <row r="60" spans="1:12" s="87" customFormat="1" ht="12.75" customHeight="1" x14ac:dyDescent="0.2">
      <c r="A60" s="373" t="s">
        <v>354</v>
      </c>
      <c r="B60" s="118"/>
      <c r="C60" s="118"/>
      <c r="D60" s="118"/>
      <c r="E60" s="118"/>
      <c r="F60" s="118"/>
      <c r="G60" s="118"/>
      <c r="H60" s="118"/>
      <c r="I60" s="118"/>
      <c r="J60" s="118"/>
      <c r="K60" s="118"/>
      <c r="L60" s="118"/>
    </row>
    <row r="61" spans="1:12" s="87" customFormat="1" ht="12.75" customHeight="1" x14ac:dyDescent="0.2">
      <c r="A61" s="374" t="s">
        <v>355</v>
      </c>
      <c r="B61" s="375"/>
      <c r="C61" s="375"/>
      <c r="D61" s="375"/>
      <c r="E61" s="375"/>
      <c r="F61" s="375"/>
      <c r="G61" s="375"/>
      <c r="H61" s="375"/>
      <c r="I61" s="375"/>
      <c r="J61" s="375"/>
      <c r="K61" s="375"/>
      <c r="L61" s="375"/>
    </row>
    <row r="62" spans="1:12" s="87" customFormat="1" ht="12.75" customHeight="1" x14ac:dyDescent="0.2">
      <c r="A62" s="114"/>
      <c r="B62" s="114"/>
      <c r="C62" s="114"/>
      <c r="D62" s="114"/>
      <c r="E62" s="114"/>
      <c r="F62" s="114"/>
      <c r="G62" s="114"/>
      <c r="H62" s="114"/>
      <c r="I62" s="114"/>
    </row>
    <row r="63" spans="1:12" s="87" customFormat="1" ht="12.75" customHeight="1" x14ac:dyDescent="0.2"/>
    <row r="64" spans="1:12" ht="15.95" customHeight="1" x14ac:dyDescent="0.2">
      <c r="B64" s="54"/>
      <c r="D64" s="54"/>
      <c r="E64" s="54"/>
      <c r="F64" s="54"/>
      <c r="G64" s="54"/>
      <c r="H64" s="54"/>
      <c r="I64" s="54"/>
      <c r="J64" s="54"/>
      <c r="K64" s="54"/>
      <c r="L64" s="54"/>
    </row>
    <row r="65" spans="2:12" ht="15.95" customHeight="1" x14ac:dyDescent="0.2">
      <c r="B65" s="54"/>
      <c r="D65" s="54"/>
      <c r="E65" s="54"/>
      <c r="F65" s="54"/>
      <c r="G65" s="54"/>
      <c r="H65" s="54"/>
      <c r="I65" s="54"/>
      <c r="J65" s="54"/>
      <c r="K65" s="54"/>
      <c r="L65" s="228"/>
    </row>
    <row r="66" spans="2:12" ht="15.95" customHeight="1" x14ac:dyDescent="0.2">
      <c r="B66" s="54"/>
      <c r="D66" s="54"/>
      <c r="E66" s="54"/>
      <c r="F66" s="54"/>
      <c r="G66" s="54"/>
      <c r="H66" s="54"/>
      <c r="I66" s="54"/>
      <c r="J66" s="54"/>
      <c r="K66" s="54"/>
      <c r="L66" s="54"/>
    </row>
    <row r="67" spans="2:12" ht="15.95" customHeight="1" x14ac:dyDescent="0.2">
      <c r="B67" s="54"/>
      <c r="D67" s="54"/>
      <c r="E67" s="54"/>
      <c r="F67" s="54"/>
      <c r="G67" s="54"/>
      <c r="H67" s="54"/>
      <c r="I67" s="54"/>
      <c r="J67" s="54"/>
      <c r="K67" s="54"/>
      <c r="L67" s="54"/>
    </row>
    <row r="68" spans="2:12" ht="15.95" customHeight="1" x14ac:dyDescent="0.2">
      <c r="B68" s="54"/>
      <c r="D68" s="54"/>
      <c r="E68" s="54"/>
      <c r="F68" s="54"/>
      <c r="G68" s="54"/>
      <c r="H68" s="54"/>
      <c r="I68" s="54"/>
      <c r="J68" s="54"/>
      <c r="K68" s="54"/>
      <c r="L68" s="54"/>
    </row>
    <row r="69" spans="2:12" ht="15.95" customHeight="1" x14ac:dyDescent="0.2">
      <c r="B69" s="54"/>
      <c r="D69" s="54"/>
      <c r="E69" s="54"/>
      <c r="F69" s="54"/>
      <c r="G69" s="54"/>
      <c r="H69" s="54"/>
      <c r="I69" s="54"/>
      <c r="J69" s="54"/>
      <c r="K69" s="54"/>
      <c r="L69" s="54"/>
    </row>
    <row r="70" spans="2:12" ht="15.95" customHeight="1" x14ac:dyDescent="0.2">
      <c r="B70" s="54"/>
      <c r="D70" s="54"/>
      <c r="E70" s="54"/>
      <c r="F70" s="54"/>
      <c r="G70" s="54"/>
      <c r="H70" s="54"/>
      <c r="I70" s="54"/>
      <c r="J70" s="54"/>
      <c r="K70" s="54"/>
      <c r="L70" s="54"/>
    </row>
    <row r="71" spans="2:12" ht="15.95" customHeight="1" x14ac:dyDescent="0.2">
      <c r="B71" s="54"/>
      <c r="D71" s="54"/>
      <c r="E71" s="54"/>
      <c r="F71" s="54"/>
      <c r="G71" s="54"/>
      <c r="H71" s="54"/>
      <c r="I71" s="54"/>
      <c r="J71" s="54"/>
      <c r="K71" s="54"/>
      <c r="L71" s="54"/>
    </row>
    <row r="72" spans="2:12" ht="15.95" customHeight="1" x14ac:dyDescent="0.2">
      <c r="B72" s="54"/>
      <c r="D72" s="54"/>
      <c r="E72" s="54"/>
      <c r="F72" s="54"/>
      <c r="G72" s="54"/>
      <c r="H72" s="54"/>
      <c r="I72" s="54"/>
      <c r="J72" s="54"/>
      <c r="K72" s="54"/>
      <c r="L72" s="54"/>
    </row>
    <row r="73" spans="2:12" ht="15.95" customHeight="1" x14ac:dyDescent="0.2">
      <c r="B73" s="54"/>
      <c r="D73" s="54"/>
      <c r="E73" s="54"/>
      <c r="F73" s="54"/>
      <c r="G73" s="54"/>
      <c r="H73" s="54"/>
      <c r="I73" s="54"/>
      <c r="J73" s="54"/>
      <c r="K73" s="54"/>
      <c r="L73" s="54"/>
    </row>
    <row r="74" spans="2:12" ht="15.95" customHeight="1" x14ac:dyDescent="0.2">
      <c r="B74" s="54"/>
      <c r="D74" s="54"/>
      <c r="E74" s="54"/>
      <c r="F74" s="54"/>
      <c r="G74" s="54"/>
      <c r="H74" s="54"/>
      <c r="I74" s="54"/>
      <c r="J74" s="54"/>
      <c r="K74" s="54"/>
      <c r="L74" s="54"/>
    </row>
    <row r="75" spans="2:12" ht="15.95" customHeight="1" x14ac:dyDescent="0.2">
      <c r="B75" s="54"/>
      <c r="D75" s="54"/>
      <c r="E75" s="54"/>
      <c r="F75" s="54"/>
      <c r="G75" s="54"/>
      <c r="H75" s="54"/>
      <c r="I75" s="54"/>
      <c r="J75" s="54"/>
      <c r="K75" s="54"/>
      <c r="L75" s="54"/>
    </row>
    <row r="76" spans="2:12" ht="15.95" customHeight="1" x14ac:dyDescent="0.2">
      <c r="B76" s="54"/>
      <c r="D76" s="54"/>
      <c r="E76" s="54"/>
      <c r="F76" s="54"/>
      <c r="G76" s="54"/>
      <c r="H76" s="54"/>
      <c r="I76" s="54"/>
      <c r="J76" s="54"/>
      <c r="K76" s="54"/>
      <c r="L76" s="54"/>
    </row>
    <row r="77" spans="2:12" ht="15.95" customHeight="1" x14ac:dyDescent="0.2">
      <c r="B77" s="54"/>
      <c r="D77" s="54"/>
      <c r="E77" s="54"/>
      <c r="F77" s="54"/>
      <c r="G77" s="54"/>
      <c r="H77" s="54"/>
      <c r="I77" s="54"/>
      <c r="J77" s="54"/>
      <c r="K77" s="54"/>
      <c r="L77" s="54"/>
    </row>
    <row r="78" spans="2:12" ht="15.95" customHeight="1" x14ac:dyDescent="0.2">
      <c r="B78" s="54"/>
      <c r="D78" s="54"/>
      <c r="E78" s="54"/>
      <c r="F78" s="54"/>
      <c r="G78" s="54"/>
      <c r="H78" s="54"/>
      <c r="I78" s="54"/>
      <c r="J78" s="54"/>
      <c r="K78" s="54"/>
      <c r="L78" s="54"/>
    </row>
    <row r="79" spans="2:12" ht="15.95" customHeight="1" x14ac:dyDescent="0.2">
      <c r="B79" s="54"/>
      <c r="D79" s="54"/>
      <c r="E79" s="54"/>
      <c r="F79" s="54"/>
      <c r="G79" s="54"/>
      <c r="H79" s="54"/>
      <c r="I79" s="54"/>
      <c r="J79" s="54"/>
      <c r="K79" s="54"/>
      <c r="L79" s="54"/>
    </row>
    <row r="80" spans="2:12" ht="15.95" customHeight="1" x14ac:dyDescent="0.2">
      <c r="B80" s="54"/>
      <c r="D80" s="54"/>
      <c r="E80" s="54"/>
      <c r="F80" s="54"/>
      <c r="G80" s="54"/>
      <c r="H80" s="54"/>
      <c r="I80" s="54"/>
      <c r="J80" s="54"/>
      <c r="K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A81F-A971-4EBD-95EA-A5B78D099352}">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11.25" customHeight="1" x14ac:dyDescent="0.2">
      <c r="A2" s="36"/>
      <c r="B2" s="37"/>
      <c r="C2" s="205"/>
      <c r="D2" s="37"/>
      <c r="E2" s="37"/>
      <c r="F2" s="37"/>
      <c r="G2" s="37"/>
      <c r="H2" s="37"/>
      <c r="I2" s="37"/>
      <c r="J2" s="37"/>
    </row>
    <row r="3" spans="1:15" s="40" customFormat="1" ht="24.95" customHeight="1" x14ac:dyDescent="0.2">
      <c r="A3" s="38" t="s">
        <v>356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76" t="s">
        <v>357</v>
      </c>
      <c r="E7" s="377"/>
      <c r="F7" s="377"/>
      <c r="G7" s="377"/>
      <c r="H7" s="378"/>
      <c r="I7" s="379" t="s">
        <v>358</v>
      </c>
      <c r="J7" s="380"/>
      <c r="K7" s="54"/>
      <c r="L7" s="54"/>
      <c r="M7" s="54"/>
      <c r="N7" s="54"/>
      <c r="O7" s="54"/>
    </row>
    <row r="8" spans="1:15" ht="21.75" customHeight="1" x14ac:dyDescent="0.2">
      <c r="A8" s="230"/>
      <c r="B8" s="231"/>
      <c r="C8" s="57"/>
      <c r="D8" s="58" t="s">
        <v>334</v>
      </c>
      <c r="E8" s="58" t="s">
        <v>336</v>
      </c>
      <c r="F8" s="58" t="s">
        <v>337</v>
      </c>
      <c r="G8" s="58" t="s">
        <v>338</v>
      </c>
      <c r="H8" s="58" t="s">
        <v>339</v>
      </c>
      <c r="I8" s="381"/>
      <c r="J8" s="382"/>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2330</v>
      </c>
      <c r="E11" s="80">
        <v>3975</v>
      </c>
      <c r="F11" s="80">
        <v>2703</v>
      </c>
      <c r="G11" s="80">
        <v>2928</v>
      </c>
      <c r="H11" s="106">
        <v>2193</v>
      </c>
      <c r="I11" s="81">
        <v>137</v>
      </c>
      <c r="J11" s="82">
        <v>6.2471500227998176</v>
      </c>
    </row>
    <row r="12" spans="1:15" ht="24.95" customHeight="1" x14ac:dyDescent="0.2">
      <c r="A12" s="159" t="s">
        <v>124</v>
      </c>
      <c r="B12" s="160" t="s">
        <v>125</v>
      </c>
      <c r="C12" s="79">
        <v>4.1201716738197423</v>
      </c>
      <c r="D12" s="81">
        <v>96</v>
      </c>
      <c r="E12" s="80">
        <v>219</v>
      </c>
      <c r="F12" s="80">
        <v>200</v>
      </c>
      <c r="G12" s="80">
        <v>175</v>
      </c>
      <c r="H12" s="106">
        <v>146</v>
      </c>
      <c r="I12" s="81">
        <v>-50</v>
      </c>
      <c r="J12" s="82">
        <v>-34.246575342465754</v>
      </c>
    </row>
    <row r="13" spans="1:15" ht="24.95" customHeight="1" x14ac:dyDescent="0.2">
      <c r="A13" s="159" t="s">
        <v>126</v>
      </c>
      <c r="B13" s="165" t="s">
        <v>208</v>
      </c>
      <c r="C13" s="79" t="s">
        <v>546</v>
      </c>
      <c r="D13" s="81" t="s">
        <v>546</v>
      </c>
      <c r="E13" s="80">
        <v>13</v>
      </c>
      <c r="F13" s="80">
        <v>15</v>
      </c>
      <c r="G13" s="80">
        <v>39</v>
      </c>
      <c r="H13" s="106">
        <v>3</v>
      </c>
      <c r="I13" s="81" t="s">
        <v>546</v>
      </c>
      <c r="J13" s="82" t="s">
        <v>546</v>
      </c>
    </row>
    <row r="14" spans="1:15" s="181" customFormat="1" ht="24.95" customHeight="1" x14ac:dyDescent="0.2">
      <c r="A14" s="159" t="s">
        <v>209</v>
      </c>
      <c r="B14" s="165" t="s">
        <v>129</v>
      </c>
      <c r="C14" s="79">
        <v>17.167381974248926</v>
      </c>
      <c r="D14" s="81">
        <v>400</v>
      </c>
      <c r="E14" s="80">
        <v>654</v>
      </c>
      <c r="F14" s="80">
        <v>448</v>
      </c>
      <c r="G14" s="80">
        <v>477</v>
      </c>
      <c r="H14" s="106">
        <v>413</v>
      </c>
      <c r="I14" s="81">
        <v>-13</v>
      </c>
      <c r="J14" s="82">
        <v>-3.1476997578692494</v>
      </c>
      <c r="K14" s="54"/>
      <c r="L14" s="54"/>
      <c r="M14" s="54"/>
      <c r="N14" s="54"/>
      <c r="O14" s="54"/>
    </row>
    <row r="15" spans="1:15" ht="24.95" customHeight="1" x14ac:dyDescent="0.2">
      <c r="A15" s="159" t="s">
        <v>210</v>
      </c>
      <c r="B15" s="165" t="s">
        <v>211</v>
      </c>
      <c r="C15" s="79">
        <v>7.6824034334763951</v>
      </c>
      <c r="D15" s="81">
        <v>179</v>
      </c>
      <c r="E15" s="80">
        <v>294</v>
      </c>
      <c r="F15" s="80">
        <v>200</v>
      </c>
      <c r="G15" s="80">
        <v>199</v>
      </c>
      <c r="H15" s="106">
        <v>200</v>
      </c>
      <c r="I15" s="81">
        <v>-21</v>
      </c>
      <c r="J15" s="82">
        <v>-10.5</v>
      </c>
    </row>
    <row r="16" spans="1:15" s="181" customFormat="1" ht="24.95" customHeight="1" x14ac:dyDescent="0.2">
      <c r="A16" s="159" t="s">
        <v>212</v>
      </c>
      <c r="B16" s="165" t="s">
        <v>133</v>
      </c>
      <c r="C16" s="79">
        <v>8.32618025751073</v>
      </c>
      <c r="D16" s="81">
        <v>194</v>
      </c>
      <c r="E16" s="80">
        <v>291</v>
      </c>
      <c r="F16" s="80">
        <v>196</v>
      </c>
      <c r="G16" s="80">
        <v>215</v>
      </c>
      <c r="H16" s="106">
        <v>178</v>
      </c>
      <c r="I16" s="81">
        <v>16</v>
      </c>
      <c r="J16" s="82">
        <v>8.9887640449438209</v>
      </c>
      <c r="K16" s="54"/>
      <c r="L16" s="54"/>
      <c r="M16" s="54"/>
      <c r="N16" s="54"/>
      <c r="O16" s="54"/>
    </row>
    <row r="17" spans="1:15" ht="24.95" customHeight="1" x14ac:dyDescent="0.2">
      <c r="A17" s="159" t="s">
        <v>134</v>
      </c>
      <c r="B17" s="165" t="s">
        <v>214</v>
      </c>
      <c r="C17" s="79">
        <v>1.1587982832618027</v>
      </c>
      <c r="D17" s="81">
        <v>27</v>
      </c>
      <c r="E17" s="80">
        <v>69</v>
      </c>
      <c r="F17" s="80">
        <v>52</v>
      </c>
      <c r="G17" s="80">
        <v>63</v>
      </c>
      <c r="H17" s="106">
        <v>35</v>
      </c>
      <c r="I17" s="81">
        <v>-8</v>
      </c>
      <c r="J17" s="82">
        <v>-22.857142857142858</v>
      </c>
    </row>
    <row r="18" spans="1:15" s="181" customFormat="1" ht="24.95" customHeight="1" x14ac:dyDescent="0.2">
      <c r="A18" s="168" t="s">
        <v>136</v>
      </c>
      <c r="B18" s="169" t="s">
        <v>137</v>
      </c>
      <c r="C18" s="79" t="s">
        <v>546</v>
      </c>
      <c r="D18" s="81" t="s">
        <v>546</v>
      </c>
      <c r="E18" s="80">
        <v>389</v>
      </c>
      <c r="F18" s="80">
        <v>271</v>
      </c>
      <c r="G18" s="80">
        <v>324</v>
      </c>
      <c r="H18" s="106">
        <v>127</v>
      </c>
      <c r="I18" s="81" t="s">
        <v>546</v>
      </c>
      <c r="J18" s="82" t="s">
        <v>546</v>
      </c>
      <c r="K18" s="54"/>
      <c r="L18" s="54"/>
      <c r="M18" s="54"/>
      <c r="N18" s="54"/>
      <c r="O18" s="54"/>
    </row>
    <row r="19" spans="1:15" ht="24.95" customHeight="1" x14ac:dyDescent="0.2">
      <c r="A19" s="159" t="s">
        <v>138</v>
      </c>
      <c r="B19" s="165" t="s">
        <v>139</v>
      </c>
      <c r="C19" s="79">
        <v>17.081545064377682</v>
      </c>
      <c r="D19" s="81">
        <v>398</v>
      </c>
      <c r="E19" s="80">
        <v>689</v>
      </c>
      <c r="F19" s="80">
        <v>563</v>
      </c>
      <c r="G19" s="80">
        <v>554</v>
      </c>
      <c r="H19" s="106">
        <v>390</v>
      </c>
      <c r="I19" s="81">
        <v>8</v>
      </c>
      <c r="J19" s="82">
        <v>2.0512820512820511</v>
      </c>
    </row>
    <row r="20" spans="1:15" s="181" customFormat="1" ht="24.95" customHeight="1" x14ac:dyDescent="0.2">
      <c r="A20" s="159" t="s">
        <v>140</v>
      </c>
      <c r="B20" s="165" t="s">
        <v>141</v>
      </c>
      <c r="C20" s="79">
        <v>8.540772532188841</v>
      </c>
      <c r="D20" s="81">
        <v>199</v>
      </c>
      <c r="E20" s="80">
        <v>273</v>
      </c>
      <c r="F20" s="80">
        <v>210</v>
      </c>
      <c r="G20" s="80">
        <v>209</v>
      </c>
      <c r="H20" s="106">
        <v>184</v>
      </c>
      <c r="I20" s="81">
        <v>15</v>
      </c>
      <c r="J20" s="82">
        <v>8.1521739130434785</v>
      </c>
      <c r="K20" s="54"/>
      <c r="L20" s="54"/>
      <c r="M20" s="54"/>
      <c r="N20" s="54"/>
      <c r="O20" s="54"/>
    </row>
    <row r="21" spans="1:15" ht="24.95" customHeight="1" x14ac:dyDescent="0.2">
      <c r="A21" s="168" t="s">
        <v>142</v>
      </c>
      <c r="B21" s="169" t="s">
        <v>143</v>
      </c>
      <c r="C21" s="79">
        <v>6.8240343347639483</v>
      </c>
      <c r="D21" s="81">
        <v>159</v>
      </c>
      <c r="E21" s="80">
        <v>202</v>
      </c>
      <c r="F21" s="80">
        <v>200</v>
      </c>
      <c r="G21" s="80">
        <v>228</v>
      </c>
      <c r="H21" s="106">
        <v>185</v>
      </c>
      <c r="I21" s="81">
        <v>-26</v>
      </c>
      <c r="J21" s="82">
        <v>-14.054054054054054</v>
      </c>
    </row>
    <row r="22" spans="1:15" ht="24.95" customHeight="1" x14ac:dyDescent="0.2">
      <c r="A22" s="168" t="s">
        <v>144</v>
      </c>
      <c r="B22" s="165" t="s">
        <v>145</v>
      </c>
      <c r="C22" s="79">
        <v>2.3605150214592276</v>
      </c>
      <c r="D22" s="81">
        <v>55</v>
      </c>
      <c r="E22" s="80">
        <v>50</v>
      </c>
      <c r="F22" s="80">
        <v>62</v>
      </c>
      <c r="G22" s="80">
        <v>49</v>
      </c>
      <c r="H22" s="106">
        <v>53</v>
      </c>
      <c r="I22" s="81">
        <v>2</v>
      </c>
      <c r="J22" s="82">
        <v>3.7735849056603774</v>
      </c>
    </row>
    <row r="23" spans="1:15" ht="24.95" customHeight="1" x14ac:dyDescent="0.2">
      <c r="A23" s="159" t="s">
        <v>146</v>
      </c>
      <c r="B23" s="165" t="s">
        <v>147</v>
      </c>
      <c r="C23" s="79">
        <v>2.8755364806866952</v>
      </c>
      <c r="D23" s="81">
        <v>67</v>
      </c>
      <c r="E23" s="80">
        <v>42</v>
      </c>
      <c r="F23" s="80">
        <v>30</v>
      </c>
      <c r="G23" s="80">
        <v>39</v>
      </c>
      <c r="H23" s="106">
        <v>21</v>
      </c>
      <c r="I23" s="81">
        <v>46</v>
      </c>
      <c r="J23" s="82">
        <v>219.04761904761904</v>
      </c>
    </row>
    <row r="24" spans="1:15" ht="24.95" customHeight="1" x14ac:dyDescent="0.2">
      <c r="A24" s="159" t="s">
        <v>148</v>
      </c>
      <c r="B24" s="165" t="s">
        <v>215</v>
      </c>
      <c r="C24" s="79">
        <v>5.3648068669527893</v>
      </c>
      <c r="D24" s="81">
        <v>125</v>
      </c>
      <c r="E24" s="80">
        <v>243</v>
      </c>
      <c r="F24" s="80">
        <v>102</v>
      </c>
      <c r="G24" s="80">
        <v>118</v>
      </c>
      <c r="H24" s="106">
        <v>93</v>
      </c>
      <c r="I24" s="81">
        <v>32</v>
      </c>
      <c r="J24" s="82">
        <v>34.408602150537632</v>
      </c>
    </row>
    <row r="25" spans="1:15" ht="24.95" customHeight="1" x14ac:dyDescent="0.2">
      <c r="A25" s="159" t="s">
        <v>150</v>
      </c>
      <c r="B25" s="172" t="s">
        <v>151</v>
      </c>
      <c r="C25" s="79">
        <v>4.0343347639484977</v>
      </c>
      <c r="D25" s="81">
        <v>94</v>
      </c>
      <c r="E25" s="80">
        <v>146</v>
      </c>
      <c r="F25" s="80">
        <v>169</v>
      </c>
      <c r="G25" s="80">
        <v>140</v>
      </c>
      <c r="H25" s="106">
        <v>90</v>
      </c>
      <c r="I25" s="81">
        <v>4</v>
      </c>
      <c r="J25" s="82">
        <v>4.4444444444444446</v>
      </c>
    </row>
    <row r="26" spans="1:15" ht="24.95" customHeight="1" x14ac:dyDescent="0.2">
      <c r="A26" s="159" t="s">
        <v>217</v>
      </c>
      <c r="B26" s="172" t="s">
        <v>153</v>
      </c>
      <c r="C26" s="79">
        <v>3.218884120171674</v>
      </c>
      <c r="D26" s="81">
        <v>75</v>
      </c>
      <c r="E26" s="80">
        <v>119</v>
      </c>
      <c r="F26" s="80">
        <v>123</v>
      </c>
      <c r="G26" s="80">
        <v>125</v>
      </c>
      <c r="H26" s="106">
        <v>82</v>
      </c>
      <c r="I26" s="81">
        <v>-7</v>
      </c>
      <c r="J26" s="82">
        <v>-8.536585365853659</v>
      </c>
    </row>
    <row r="27" spans="1:15" ht="24.95" customHeight="1" x14ac:dyDescent="0.2">
      <c r="A27" s="168">
        <v>782.78300000000002</v>
      </c>
      <c r="B27" s="171" t="s">
        <v>154</v>
      </c>
      <c r="C27" s="79">
        <v>0.81545064377682408</v>
      </c>
      <c r="D27" s="81">
        <v>19</v>
      </c>
      <c r="E27" s="80">
        <v>27</v>
      </c>
      <c r="F27" s="80">
        <v>46</v>
      </c>
      <c r="G27" s="80">
        <v>15</v>
      </c>
      <c r="H27" s="106">
        <v>8</v>
      </c>
      <c r="I27" s="81">
        <v>11</v>
      </c>
      <c r="J27" s="82">
        <v>137.5</v>
      </c>
    </row>
    <row r="28" spans="1:15" ht="24.95" customHeight="1" x14ac:dyDescent="0.2">
      <c r="A28" s="159" t="s">
        <v>155</v>
      </c>
      <c r="B28" s="165" t="s">
        <v>156</v>
      </c>
      <c r="C28" s="79">
        <v>3.3905579399141632</v>
      </c>
      <c r="D28" s="81">
        <v>79</v>
      </c>
      <c r="E28" s="80">
        <v>173</v>
      </c>
      <c r="F28" s="80">
        <v>66</v>
      </c>
      <c r="G28" s="80">
        <v>101</v>
      </c>
      <c r="H28" s="106">
        <v>80</v>
      </c>
      <c r="I28" s="81">
        <v>-1</v>
      </c>
      <c r="J28" s="82">
        <v>-1.25</v>
      </c>
    </row>
    <row r="29" spans="1:15" ht="24.95" customHeight="1" x14ac:dyDescent="0.2">
      <c r="A29" s="159" t="s">
        <v>157</v>
      </c>
      <c r="B29" s="165" t="s">
        <v>158</v>
      </c>
      <c r="C29" s="79">
        <v>2.5751072961373391</v>
      </c>
      <c r="D29" s="81">
        <v>60</v>
      </c>
      <c r="E29" s="80">
        <v>214</v>
      </c>
      <c r="F29" s="80">
        <v>40</v>
      </c>
      <c r="G29" s="80">
        <v>85</v>
      </c>
      <c r="H29" s="106">
        <v>69</v>
      </c>
      <c r="I29" s="81">
        <v>-9</v>
      </c>
      <c r="J29" s="82">
        <v>-13.043478260869565</v>
      </c>
    </row>
    <row r="30" spans="1:15" ht="24.95" customHeight="1" x14ac:dyDescent="0.2">
      <c r="A30" s="159">
        <v>86</v>
      </c>
      <c r="B30" s="165" t="s">
        <v>159</v>
      </c>
      <c r="C30" s="79">
        <v>7.1244635193133048</v>
      </c>
      <c r="D30" s="81">
        <v>166</v>
      </c>
      <c r="E30" s="80">
        <v>295</v>
      </c>
      <c r="F30" s="80">
        <v>109</v>
      </c>
      <c r="G30" s="80">
        <v>172</v>
      </c>
      <c r="H30" s="106">
        <v>140</v>
      </c>
      <c r="I30" s="81">
        <v>26</v>
      </c>
      <c r="J30" s="82">
        <v>18.571428571428573</v>
      </c>
    </row>
    <row r="31" spans="1:15" ht="24.95" customHeight="1" x14ac:dyDescent="0.2">
      <c r="A31" s="159">
        <v>87.88</v>
      </c>
      <c r="B31" s="172" t="s">
        <v>160</v>
      </c>
      <c r="C31" s="79">
        <v>6.9957081545064375</v>
      </c>
      <c r="D31" s="81">
        <v>163</v>
      </c>
      <c r="E31" s="80">
        <v>298</v>
      </c>
      <c r="F31" s="80">
        <v>130</v>
      </c>
      <c r="G31" s="80">
        <v>146</v>
      </c>
      <c r="H31" s="106">
        <v>138</v>
      </c>
      <c r="I31" s="81">
        <v>25</v>
      </c>
      <c r="J31" s="82">
        <v>18.115942028985508</v>
      </c>
    </row>
    <row r="32" spans="1:15" ht="24.95" customHeight="1" x14ac:dyDescent="0.2">
      <c r="A32" s="159" t="s">
        <v>161</v>
      </c>
      <c r="B32" s="165" t="s">
        <v>162</v>
      </c>
      <c r="C32" s="79">
        <v>3.1759656652360513</v>
      </c>
      <c r="D32" s="81">
        <v>74</v>
      </c>
      <c r="E32" s="80">
        <v>75</v>
      </c>
      <c r="F32" s="80">
        <v>88</v>
      </c>
      <c r="G32" s="80">
        <v>72</v>
      </c>
      <c r="H32" s="106">
        <v>61</v>
      </c>
      <c r="I32" s="81">
        <v>13</v>
      </c>
      <c r="J32" s="82">
        <v>21.311475409836067</v>
      </c>
    </row>
    <row r="33" spans="1:10" ht="24.95" customHeight="1" x14ac:dyDescent="0.2">
      <c r="A33" s="159"/>
      <c r="B33" s="172" t="s">
        <v>163</v>
      </c>
      <c r="C33" s="79" t="s">
        <v>546</v>
      </c>
      <c r="D33" s="81" t="s">
        <v>546</v>
      </c>
      <c r="E33" s="80">
        <v>0</v>
      </c>
      <c r="F33" s="80">
        <v>0</v>
      </c>
      <c r="G33" s="80">
        <v>0</v>
      </c>
      <c r="H33" s="106">
        <v>0</v>
      </c>
      <c r="I33" s="81" t="s">
        <v>546</v>
      </c>
      <c r="J33" s="82" t="s">
        <v>546</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4.1201716738197423</v>
      </c>
      <c r="D35" s="81">
        <v>96</v>
      </c>
      <c r="E35" s="80">
        <v>219</v>
      </c>
      <c r="F35" s="80">
        <v>200</v>
      </c>
      <c r="G35" s="80">
        <v>175</v>
      </c>
      <c r="H35" s="106">
        <v>146</v>
      </c>
      <c r="I35" s="81">
        <v>-50</v>
      </c>
      <c r="J35" s="82">
        <v>-34.246575342465754</v>
      </c>
    </row>
    <row r="36" spans="1:10" ht="24.95" customHeight="1" x14ac:dyDescent="0.2">
      <c r="A36" s="240" t="s">
        <v>165</v>
      </c>
      <c r="B36" s="241" t="s">
        <v>166</v>
      </c>
      <c r="C36" s="79">
        <v>25.36480686695279</v>
      </c>
      <c r="D36" s="81">
        <v>591</v>
      </c>
      <c r="E36" s="80">
        <v>1056</v>
      </c>
      <c r="F36" s="80">
        <v>734</v>
      </c>
      <c r="G36" s="80">
        <v>840</v>
      </c>
      <c r="H36" s="106">
        <v>543</v>
      </c>
      <c r="I36" s="81">
        <v>48</v>
      </c>
      <c r="J36" s="82">
        <v>8.8397790055248624</v>
      </c>
    </row>
    <row r="37" spans="1:10" ht="24.95" customHeight="1" x14ac:dyDescent="0.2">
      <c r="A37" s="242" t="s">
        <v>167</v>
      </c>
      <c r="B37" s="243" t="s">
        <v>168</v>
      </c>
      <c r="C37" s="91">
        <v>70.343347639484975</v>
      </c>
      <c r="D37" s="109">
        <v>1639</v>
      </c>
      <c r="E37" s="110">
        <v>2700</v>
      </c>
      <c r="F37" s="110">
        <v>1769</v>
      </c>
      <c r="G37" s="110">
        <v>1913</v>
      </c>
      <c r="H37" s="111">
        <v>1504</v>
      </c>
      <c r="I37" s="109">
        <v>135</v>
      </c>
      <c r="J37" s="112">
        <v>8.9760638297872344</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359</v>
      </c>
      <c r="B40" s="280"/>
      <c r="C40" s="280"/>
      <c r="D40" s="280"/>
      <c r="E40" s="280"/>
      <c r="F40" s="280"/>
      <c r="G40" s="280"/>
      <c r="H40" s="280"/>
      <c r="I40" s="280"/>
      <c r="J40" s="280"/>
    </row>
    <row r="41" spans="1:10" s="87" customFormat="1" ht="30.6" customHeight="1" x14ac:dyDescent="0.2">
      <c r="A41" s="280" t="s">
        <v>360</v>
      </c>
      <c r="B41" s="280"/>
      <c r="C41" s="280"/>
      <c r="D41" s="280"/>
      <c r="E41" s="280"/>
      <c r="F41" s="280"/>
      <c r="G41" s="280"/>
      <c r="H41" s="280"/>
      <c r="I41" s="280"/>
      <c r="J41" s="280"/>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45388-556A-45F1-9990-0DF98D6BA2F7}">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5" customFormat="1" ht="36.75" customHeight="1" x14ac:dyDescent="0.2">
      <c r="A1" s="33"/>
      <c r="B1" s="34"/>
      <c r="C1" s="34"/>
      <c r="D1" s="34"/>
      <c r="E1" s="34"/>
      <c r="F1" s="34"/>
      <c r="G1" s="34"/>
      <c r="H1" s="34"/>
      <c r="I1" s="34"/>
      <c r="J1" s="34"/>
      <c r="K1" s="35" t="s">
        <v>38</v>
      </c>
    </row>
    <row r="2" spans="1:15" customFormat="1" ht="6.2" customHeight="1" x14ac:dyDescent="0.2">
      <c r="A2" s="36"/>
      <c r="B2" s="37"/>
      <c r="C2" s="37"/>
      <c r="D2" s="37"/>
      <c r="E2" s="37"/>
      <c r="F2" s="37"/>
      <c r="G2" s="37"/>
      <c r="H2" s="37"/>
      <c r="I2" s="37"/>
      <c r="J2" s="37"/>
      <c r="K2" s="37"/>
    </row>
    <row r="3" spans="1:15" s="40" customFormat="1" ht="24.95" customHeight="1" x14ac:dyDescent="0.2">
      <c r="A3" s="38" t="s">
        <v>361</v>
      </c>
      <c r="B3" s="39"/>
      <c r="C3" s="39"/>
      <c r="D3" s="39"/>
      <c r="E3" s="39"/>
      <c r="F3" s="39"/>
      <c r="G3" s="39"/>
      <c r="H3" s="39"/>
      <c r="I3" s="39"/>
      <c r="J3" s="39"/>
      <c r="K3" s="39"/>
    </row>
    <row r="4" spans="1:15" s="40" customFormat="1" ht="12" customHeight="1" x14ac:dyDescent="0.2">
      <c r="A4" s="41" t="s">
        <v>84</v>
      </c>
      <c r="B4" s="41"/>
      <c r="C4" s="41"/>
      <c r="D4" s="41"/>
      <c r="E4" s="41"/>
      <c r="F4" s="41"/>
      <c r="G4" s="41"/>
      <c r="H4" s="41"/>
      <c r="I4" s="41"/>
      <c r="J4" s="41"/>
      <c r="K4" s="41"/>
    </row>
    <row r="5" spans="1:15" s="40" customFormat="1" ht="12" customHeight="1" x14ac:dyDescent="0.2">
      <c r="A5" s="42" t="s">
        <v>334</v>
      </c>
      <c r="B5" s="42"/>
      <c r="C5" s="42"/>
      <c r="D5" s="42"/>
      <c r="E5" s="42"/>
      <c r="F5" s="207"/>
      <c r="G5" s="207"/>
      <c r="H5" s="207"/>
      <c r="I5" s="207"/>
      <c r="J5" s="207"/>
      <c r="K5" s="207"/>
    </row>
    <row r="6" spans="1:15" s="40" customFormat="1" ht="11.25" customHeight="1" x14ac:dyDescent="0.2">
      <c r="A6" s="187"/>
      <c r="B6" s="188"/>
      <c r="C6" s="188"/>
      <c r="D6" s="188"/>
      <c r="E6" s="188"/>
      <c r="F6" s="188"/>
      <c r="G6" s="188"/>
      <c r="H6" s="188"/>
      <c r="I6" s="188"/>
      <c r="J6" s="188"/>
    </row>
    <row r="7" spans="1:15" customFormat="1" ht="24.95" customHeight="1" x14ac:dyDescent="0.2">
      <c r="A7" s="52" t="s">
        <v>332</v>
      </c>
      <c r="B7" s="47"/>
      <c r="C7" s="47"/>
      <c r="D7" s="48" t="s">
        <v>86</v>
      </c>
      <c r="E7" s="384" t="s">
        <v>362</v>
      </c>
      <c r="F7" s="50"/>
      <c r="G7" s="50"/>
      <c r="H7" s="50"/>
      <c r="I7" s="51"/>
      <c r="J7" s="379" t="s">
        <v>358</v>
      </c>
      <c r="K7" s="380"/>
      <c r="L7" s="54"/>
      <c r="M7" s="54"/>
      <c r="N7" s="54"/>
      <c r="O7" s="54"/>
    </row>
    <row r="8" spans="1:15" ht="21.75" customHeight="1" x14ac:dyDescent="0.2">
      <c r="A8" s="55"/>
      <c r="B8" s="56"/>
      <c r="C8" s="56"/>
      <c r="D8" s="57"/>
      <c r="E8" s="58" t="s">
        <v>334</v>
      </c>
      <c r="F8" s="58" t="s">
        <v>336</v>
      </c>
      <c r="G8" s="58" t="s">
        <v>337</v>
      </c>
      <c r="H8" s="58" t="s">
        <v>338</v>
      </c>
      <c r="I8" s="58" t="s">
        <v>339</v>
      </c>
      <c r="J8" s="381"/>
      <c r="K8" s="382"/>
    </row>
    <row r="9" spans="1:15" ht="12" customHeight="1" x14ac:dyDescent="0.2">
      <c r="A9" s="55"/>
      <c r="B9" s="56"/>
      <c r="C9" s="56"/>
      <c r="D9" s="57"/>
      <c r="E9" s="61"/>
      <c r="F9" s="61"/>
      <c r="G9" s="61"/>
      <c r="H9" s="61"/>
      <c r="I9" s="61"/>
      <c r="J9" s="62" t="s">
        <v>94</v>
      </c>
      <c r="K9" s="63" t="s">
        <v>95</v>
      </c>
    </row>
    <row r="10" spans="1:15" ht="12" customHeight="1" x14ac:dyDescent="0.2">
      <c r="A10" s="64"/>
      <c r="B10" s="65"/>
      <c r="C10" s="65"/>
      <c r="D10" s="66"/>
      <c r="E10" s="67">
        <v>1</v>
      </c>
      <c r="F10" s="67">
        <v>2</v>
      </c>
      <c r="G10" s="67">
        <v>3</v>
      </c>
      <c r="H10" s="67">
        <v>4</v>
      </c>
      <c r="I10" s="67">
        <v>5</v>
      </c>
      <c r="J10" s="67">
        <v>6</v>
      </c>
      <c r="K10" s="67">
        <v>7</v>
      </c>
    </row>
    <row r="11" spans="1:15" ht="18" customHeight="1" x14ac:dyDescent="0.2">
      <c r="A11" s="244" t="s">
        <v>96</v>
      </c>
      <c r="B11" s="245"/>
      <c r="C11" s="246"/>
      <c r="D11" s="247">
        <v>100</v>
      </c>
      <c r="E11" s="251">
        <v>2330</v>
      </c>
      <c r="F11" s="296">
        <v>3975</v>
      </c>
      <c r="G11" s="296">
        <v>2703</v>
      </c>
      <c r="H11" s="296">
        <v>2928</v>
      </c>
      <c r="I11" s="250">
        <v>2193</v>
      </c>
      <c r="J11" s="251">
        <v>137</v>
      </c>
      <c r="K11" s="252">
        <v>6.2471500227998176</v>
      </c>
    </row>
    <row r="12" spans="1:15" ht="18" customHeight="1" x14ac:dyDescent="0.2">
      <c r="A12" s="253" t="s">
        <v>222</v>
      </c>
      <c r="B12" s="254"/>
      <c r="C12" s="254"/>
      <c r="D12" s="255"/>
      <c r="E12" s="268"/>
      <c r="F12" s="268"/>
      <c r="G12" s="268"/>
      <c r="H12" s="268"/>
      <c r="I12" s="268"/>
      <c r="J12" s="255"/>
      <c r="K12" s="256"/>
    </row>
    <row r="13" spans="1:15" ht="15.95" customHeight="1" x14ac:dyDescent="0.2">
      <c r="A13" s="257" t="s">
        <v>223</v>
      </c>
      <c r="B13" s="258"/>
      <c r="C13" s="259"/>
      <c r="D13" s="260">
        <v>29.484978540772531</v>
      </c>
      <c r="E13" s="261">
        <v>687</v>
      </c>
      <c r="F13" s="262">
        <v>1077</v>
      </c>
      <c r="G13" s="262">
        <v>892</v>
      </c>
      <c r="H13" s="262">
        <v>828</v>
      </c>
      <c r="I13" s="263">
        <v>687</v>
      </c>
      <c r="J13" s="261">
        <v>0</v>
      </c>
      <c r="K13" s="264">
        <v>0</v>
      </c>
    </row>
    <row r="14" spans="1:15" ht="15.95" customHeight="1" x14ac:dyDescent="0.2">
      <c r="A14" s="257" t="s">
        <v>224</v>
      </c>
      <c r="B14" s="258"/>
      <c r="C14" s="259"/>
      <c r="D14" s="260">
        <v>53.175965665236049</v>
      </c>
      <c r="E14" s="261">
        <v>1239</v>
      </c>
      <c r="F14" s="262">
        <v>2394</v>
      </c>
      <c r="G14" s="262">
        <v>1466</v>
      </c>
      <c r="H14" s="262">
        <v>1652</v>
      </c>
      <c r="I14" s="263">
        <v>1129</v>
      </c>
      <c r="J14" s="261">
        <v>110</v>
      </c>
      <c r="K14" s="264">
        <v>9.7431355181576613</v>
      </c>
    </row>
    <row r="15" spans="1:15" ht="15.95" customHeight="1" x14ac:dyDescent="0.2">
      <c r="A15" s="257" t="s">
        <v>225</v>
      </c>
      <c r="B15" s="258"/>
      <c r="C15" s="259"/>
      <c r="D15" s="260">
        <v>10.901287553648068</v>
      </c>
      <c r="E15" s="261">
        <v>254</v>
      </c>
      <c r="F15" s="262">
        <v>318</v>
      </c>
      <c r="G15" s="262">
        <v>196</v>
      </c>
      <c r="H15" s="262">
        <v>273</v>
      </c>
      <c r="I15" s="263">
        <v>235</v>
      </c>
      <c r="J15" s="261">
        <v>19</v>
      </c>
      <c r="K15" s="264">
        <v>8.085106382978724</v>
      </c>
    </row>
    <row r="16" spans="1:15" ht="15.95" customHeight="1" x14ac:dyDescent="0.2">
      <c r="A16" s="257" t="s">
        <v>226</v>
      </c>
      <c r="B16" s="258"/>
      <c r="C16" s="259"/>
      <c r="D16" s="260">
        <v>6.437768240343348</v>
      </c>
      <c r="E16" s="261">
        <v>150</v>
      </c>
      <c r="F16" s="262">
        <v>186</v>
      </c>
      <c r="G16" s="262">
        <v>149</v>
      </c>
      <c r="H16" s="262">
        <v>175</v>
      </c>
      <c r="I16" s="263">
        <v>142</v>
      </c>
      <c r="J16" s="261">
        <v>8</v>
      </c>
      <c r="K16" s="264">
        <v>5.6338028169014081</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4.6351931330472107</v>
      </c>
      <c r="E18" s="261">
        <v>108</v>
      </c>
      <c r="F18" s="262">
        <v>273</v>
      </c>
      <c r="G18" s="262">
        <v>257</v>
      </c>
      <c r="H18" s="262">
        <v>163</v>
      </c>
      <c r="I18" s="263">
        <v>152</v>
      </c>
      <c r="J18" s="261">
        <v>-44</v>
      </c>
      <c r="K18" s="264">
        <v>-28.94736842105263</v>
      </c>
    </row>
    <row r="19" spans="1:11" ht="13.5" customHeight="1" x14ac:dyDescent="0.2">
      <c r="A19" s="257" t="s">
        <v>235</v>
      </c>
      <c r="B19" s="258" t="s">
        <v>236</v>
      </c>
      <c r="C19" s="259"/>
      <c r="D19" s="260">
        <v>4.4206008583690988</v>
      </c>
      <c r="E19" s="261">
        <v>103</v>
      </c>
      <c r="F19" s="262">
        <v>258</v>
      </c>
      <c r="G19" s="262">
        <v>250</v>
      </c>
      <c r="H19" s="262">
        <v>149</v>
      </c>
      <c r="I19" s="263">
        <v>148</v>
      </c>
      <c r="J19" s="261">
        <v>-45</v>
      </c>
      <c r="K19" s="264">
        <v>-30.405405405405407</v>
      </c>
    </row>
    <row r="20" spans="1:11" ht="13.5" customHeight="1" x14ac:dyDescent="0.2">
      <c r="A20" s="257">
        <v>12</v>
      </c>
      <c r="B20" s="258" t="s">
        <v>237</v>
      </c>
      <c r="C20" s="259"/>
      <c r="D20" s="260">
        <v>0.72961373390557938</v>
      </c>
      <c r="E20" s="553">
        <v>17</v>
      </c>
      <c r="F20" s="554">
        <v>26</v>
      </c>
      <c r="G20" s="554">
        <v>35</v>
      </c>
      <c r="H20" s="554">
        <v>42</v>
      </c>
      <c r="I20" s="555">
        <v>13</v>
      </c>
      <c r="J20" s="261">
        <v>4</v>
      </c>
      <c r="K20" s="264">
        <v>30.76923076923077</v>
      </c>
    </row>
    <row r="21" spans="1:11" ht="13.5" customHeight="1" x14ac:dyDescent="0.2">
      <c r="A21" s="257">
        <v>21</v>
      </c>
      <c r="B21" s="258" t="s">
        <v>238</v>
      </c>
      <c r="C21" s="259"/>
      <c r="D21" s="260" t="s">
        <v>546</v>
      </c>
      <c r="E21" s="261" t="s">
        <v>546</v>
      </c>
      <c r="F21" s="554">
        <v>9</v>
      </c>
      <c r="G21" s="554">
        <v>7</v>
      </c>
      <c r="H21" s="554">
        <v>13</v>
      </c>
      <c r="I21" s="263" t="s">
        <v>546</v>
      </c>
      <c r="J21" s="261" t="s">
        <v>546</v>
      </c>
      <c r="K21" s="264" t="s">
        <v>546</v>
      </c>
    </row>
    <row r="22" spans="1:11" ht="13.5" customHeight="1" x14ac:dyDescent="0.2">
      <c r="A22" s="257">
        <v>22</v>
      </c>
      <c r="B22" s="258" t="s">
        <v>239</v>
      </c>
      <c r="C22" s="259"/>
      <c r="D22" s="260">
        <v>1.1158798283261802</v>
      </c>
      <c r="E22" s="553">
        <v>26</v>
      </c>
      <c r="F22" s="554">
        <v>97</v>
      </c>
      <c r="G22" s="554">
        <v>31</v>
      </c>
      <c r="H22" s="554">
        <v>45</v>
      </c>
      <c r="I22" s="555">
        <v>21</v>
      </c>
      <c r="J22" s="261">
        <v>5</v>
      </c>
      <c r="K22" s="264">
        <v>23.80952380952381</v>
      </c>
    </row>
    <row r="23" spans="1:11" ht="13.5" customHeight="1" x14ac:dyDescent="0.2">
      <c r="A23" s="257">
        <v>23</v>
      </c>
      <c r="B23" s="258" t="s">
        <v>240</v>
      </c>
      <c r="C23" s="259"/>
      <c r="D23" s="260">
        <v>0.47210300429184548</v>
      </c>
      <c r="E23" s="553">
        <v>11</v>
      </c>
      <c r="F23" s="554">
        <v>14</v>
      </c>
      <c r="G23" s="554">
        <v>3</v>
      </c>
      <c r="H23" s="554">
        <v>9</v>
      </c>
      <c r="I23" s="555">
        <v>6</v>
      </c>
      <c r="J23" s="261">
        <v>5</v>
      </c>
      <c r="K23" s="264">
        <v>83.333333333333329</v>
      </c>
    </row>
    <row r="24" spans="1:11" ht="13.5" customHeight="1" x14ac:dyDescent="0.2">
      <c r="A24" s="257">
        <v>24</v>
      </c>
      <c r="B24" s="258" t="s">
        <v>241</v>
      </c>
      <c r="C24" s="259"/>
      <c r="D24" s="260">
        <v>4.1201716738197423</v>
      </c>
      <c r="E24" s="553">
        <v>96</v>
      </c>
      <c r="F24" s="554">
        <v>94</v>
      </c>
      <c r="G24" s="554">
        <v>81</v>
      </c>
      <c r="H24" s="554">
        <v>85</v>
      </c>
      <c r="I24" s="555">
        <v>52</v>
      </c>
      <c r="J24" s="261">
        <v>44</v>
      </c>
      <c r="K24" s="264">
        <v>84.615384615384613</v>
      </c>
    </row>
    <row r="25" spans="1:11" ht="13.5" customHeight="1" x14ac:dyDescent="0.2">
      <c r="A25" s="257">
        <v>25</v>
      </c>
      <c r="B25" s="258" t="s">
        <v>242</v>
      </c>
      <c r="C25" s="259"/>
      <c r="D25" s="260">
        <v>2.3605150214592276</v>
      </c>
      <c r="E25" s="553">
        <v>55</v>
      </c>
      <c r="F25" s="262">
        <v>168</v>
      </c>
      <c r="G25" s="554">
        <v>69</v>
      </c>
      <c r="H25" s="262">
        <v>102</v>
      </c>
      <c r="I25" s="555">
        <v>76</v>
      </c>
      <c r="J25" s="261">
        <v>-21</v>
      </c>
      <c r="K25" s="264">
        <v>-27.631578947368421</v>
      </c>
    </row>
    <row r="26" spans="1:11" ht="13.5" customHeight="1" x14ac:dyDescent="0.2">
      <c r="A26" s="257">
        <v>26</v>
      </c>
      <c r="B26" s="258" t="s">
        <v>243</v>
      </c>
      <c r="C26" s="259"/>
      <c r="D26" s="260">
        <v>0.90128755364806867</v>
      </c>
      <c r="E26" s="553">
        <v>21</v>
      </c>
      <c r="F26" s="262">
        <v>111</v>
      </c>
      <c r="G26" s="554">
        <v>67</v>
      </c>
      <c r="H26" s="554">
        <v>66</v>
      </c>
      <c r="I26" s="555">
        <v>45</v>
      </c>
      <c r="J26" s="261">
        <v>-24</v>
      </c>
      <c r="K26" s="264">
        <v>-53.333333333333336</v>
      </c>
    </row>
    <row r="27" spans="1:11" ht="13.5" customHeight="1" x14ac:dyDescent="0.2">
      <c r="A27" s="257">
        <v>27</v>
      </c>
      <c r="B27" s="258" t="s">
        <v>244</v>
      </c>
      <c r="C27" s="259"/>
      <c r="D27" s="260">
        <v>1.1587982832618027</v>
      </c>
      <c r="E27" s="553">
        <v>27</v>
      </c>
      <c r="F27" s="554">
        <v>37</v>
      </c>
      <c r="G27" s="554">
        <v>21</v>
      </c>
      <c r="H27" s="554">
        <v>23</v>
      </c>
      <c r="I27" s="555">
        <v>21</v>
      </c>
      <c r="J27" s="261">
        <v>6</v>
      </c>
      <c r="K27" s="264">
        <v>28.571428571428573</v>
      </c>
    </row>
    <row r="28" spans="1:11" ht="13.5" customHeight="1" x14ac:dyDescent="0.2">
      <c r="A28" s="257">
        <v>28</v>
      </c>
      <c r="B28" s="258" t="s">
        <v>245</v>
      </c>
      <c r="C28" s="259"/>
      <c r="D28" s="260">
        <v>0.38626609442060084</v>
      </c>
      <c r="E28" s="553">
        <v>9</v>
      </c>
      <c r="F28" s="554">
        <v>21</v>
      </c>
      <c r="G28" s="554">
        <v>25</v>
      </c>
      <c r="H28" s="554">
        <v>18</v>
      </c>
      <c r="I28" s="555">
        <v>33</v>
      </c>
      <c r="J28" s="261">
        <v>-24</v>
      </c>
      <c r="K28" s="264">
        <v>-72.727272727272734</v>
      </c>
    </row>
    <row r="29" spans="1:11" ht="13.5" customHeight="1" x14ac:dyDescent="0.2">
      <c r="A29" s="257">
        <v>29</v>
      </c>
      <c r="B29" s="258" t="s">
        <v>246</v>
      </c>
      <c r="C29" s="259"/>
      <c r="D29" s="260">
        <v>4.8497854077253217</v>
      </c>
      <c r="E29" s="261">
        <v>113</v>
      </c>
      <c r="F29" s="262">
        <v>193</v>
      </c>
      <c r="G29" s="262">
        <v>191</v>
      </c>
      <c r="H29" s="262">
        <v>185</v>
      </c>
      <c r="I29" s="263">
        <v>140</v>
      </c>
      <c r="J29" s="261">
        <v>-27</v>
      </c>
      <c r="K29" s="264">
        <v>-19.285714285714285</v>
      </c>
    </row>
    <row r="30" spans="1:11" ht="13.5" customHeight="1" x14ac:dyDescent="0.2">
      <c r="A30" s="257" t="s">
        <v>247</v>
      </c>
      <c r="B30" s="258" t="s">
        <v>248</v>
      </c>
      <c r="C30" s="259"/>
      <c r="D30" s="260" t="s">
        <v>546</v>
      </c>
      <c r="E30" s="261" t="s">
        <v>546</v>
      </c>
      <c r="F30" s="554">
        <v>85</v>
      </c>
      <c r="G30" s="262" t="s">
        <v>546</v>
      </c>
      <c r="H30" s="554">
        <v>82</v>
      </c>
      <c r="I30" s="263" t="s">
        <v>546</v>
      </c>
      <c r="J30" s="261" t="s">
        <v>546</v>
      </c>
      <c r="K30" s="264" t="s">
        <v>546</v>
      </c>
    </row>
    <row r="31" spans="1:11" ht="13.5" customHeight="1" x14ac:dyDescent="0.2">
      <c r="A31" s="257" t="s">
        <v>249</v>
      </c>
      <c r="B31" s="258" t="s">
        <v>250</v>
      </c>
      <c r="C31" s="259"/>
      <c r="D31" s="260">
        <v>2.8326180257510729</v>
      </c>
      <c r="E31" s="553">
        <v>66</v>
      </c>
      <c r="F31" s="262">
        <v>104</v>
      </c>
      <c r="G31" s="554">
        <v>98</v>
      </c>
      <c r="H31" s="262">
        <v>100</v>
      </c>
      <c r="I31" s="555">
        <v>84</v>
      </c>
      <c r="J31" s="261">
        <v>-18</v>
      </c>
      <c r="K31" s="264">
        <v>-21.428571428571427</v>
      </c>
    </row>
    <row r="32" spans="1:11" ht="13.5" customHeight="1" x14ac:dyDescent="0.2">
      <c r="A32" s="257">
        <v>31</v>
      </c>
      <c r="B32" s="258" t="s">
        <v>251</v>
      </c>
      <c r="C32" s="259"/>
      <c r="D32" s="260">
        <v>0.77253218884120167</v>
      </c>
      <c r="E32" s="553">
        <v>18</v>
      </c>
      <c r="F32" s="554">
        <v>9</v>
      </c>
      <c r="G32" s="554">
        <v>9</v>
      </c>
      <c r="H32" s="554">
        <v>15</v>
      </c>
      <c r="I32" s="555">
        <v>14</v>
      </c>
      <c r="J32" s="261">
        <v>4</v>
      </c>
      <c r="K32" s="264">
        <v>28.571428571428573</v>
      </c>
    </row>
    <row r="33" spans="1:11" ht="13.5" customHeight="1" x14ac:dyDescent="0.2">
      <c r="A33" s="257">
        <v>32</v>
      </c>
      <c r="B33" s="258" t="s">
        <v>252</v>
      </c>
      <c r="C33" s="259"/>
      <c r="D33" s="260">
        <v>1.8454935622317596</v>
      </c>
      <c r="E33" s="553">
        <v>43</v>
      </c>
      <c r="F33" s="262">
        <v>111</v>
      </c>
      <c r="G33" s="262">
        <v>106</v>
      </c>
      <c r="H33" s="262">
        <v>105</v>
      </c>
      <c r="I33" s="555">
        <v>22</v>
      </c>
      <c r="J33" s="261">
        <v>21</v>
      </c>
      <c r="K33" s="264">
        <v>95.454545454545453</v>
      </c>
    </row>
    <row r="34" spans="1:11" ht="13.5" customHeight="1" x14ac:dyDescent="0.2">
      <c r="A34" s="257">
        <v>33</v>
      </c>
      <c r="B34" s="258" t="s">
        <v>253</v>
      </c>
      <c r="C34" s="259"/>
      <c r="D34" s="260">
        <v>4.1201716738197423</v>
      </c>
      <c r="E34" s="553">
        <v>96</v>
      </c>
      <c r="F34" s="262">
        <v>158</v>
      </c>
      <c r="G34" s="554">
        <v>82</v>
      </c>
      <c r="H34" s="554">
        <v>96</v>
      </c>
      <c r="I34" s="555">
        <v>33</v>
      </c>
      <c r="J34" s="261">
        <v>63</v>
      </c>
      <c r="K34" s="264">
        <v>190.90909090909091</v>
      </c>
    </row>
    <row r="35" spans="1:11" ht="13.5" customHeight="1" x14ac:dyDescent="0.2">
      <c r="A35" s="257">
        <v>34</v>
      </c>
      <c r="B35" s="258" t="s">
        <v>254</v>
      </c>
      <c r="C35" s="259"/>
      <c r="D35" s="260">
        <v>2.2317596566523603</v>
      </c>
      <c r="E35" s="553">
        <v>52</v>
      </c>
      <c r="F35" s="262">
        <v>118</v>
      </c>
      <c r="G35" s="554">
        <v>59</v>
      </c>
      <c r="H35" s="262">
        <v>105</v>
      </c>
      <c r="I35" s="555">
        <v>36</v>
      </c>
      <c r="J35" s="261">
        <v>16</v>
      </c>
      <c r="K35" s="264">
        <v>44.444444444444443</v>
      </c>
    </row>
    <row r="36" spans="1:11" ht="13.5" customHeight="1" x14ac:dyDescent="0.2">
      <c r="A36" s="257">
        <v>41</v>
      </c>
      <c r="B36" s="258" t="s">
        <v>255</v>
      </c>
      <c r="C36" s="259"/>
      <c r="D36" s="260" t="s">
        <v>546</v>
      </c>
      <c r="E36" s="261" t="s">
        <v>546</v>
      </c>
      <c r="F36" s="554">
        <v>3</v>
      </c>
      <c r="G36" s="262" t="s">
        <v>546</v>
      </c>
      <c r="H36" s="554">
        <v>6</v>
      </c>
      <c r="I36" s="263" t="s">
        <v>546</v>
      </c>
      <c r="J36" s="261" t="s">
        <v>546</v>
      </c>
      <c r="K36" s="264" t="s">
        <v>546</v>
      </c>
    </row>
    <row r="37" spans="1:11" ht="13.5" customHeight="1" x14ac:dyDescent="0.2">
      <c r="A37" s="257">
        <v>42</v>
      </c>
      <c r="B37" s="258" t="s">
        <v>256</v>
      </c>
      <c r="C37" s="259"/>
      <c r="D37" s="260">
        <v>0.25751072961373389</v>
      </c>
      <c r="E37" s="553">
        <v>6</v>
      </c>
      <c r="F37" s="554">
        <v>10</v>
      </c>
      <c r="G37" s="262" t="s">
        <v>546</v>
      </c>
      <c r="H37" s="554">
        <v>4</v>
      </c>
      <c r="I37" s="263" t="s">
        <v>546</v>
      </c>
      <c r="J37" s="261" t="s">
        <v>546</v>
      </c>
      <c r="K37" s="264" t="s">
        <v>546</v>
      </c>
    </row>
    <row r="38" spans="1:11" ht="13.5" customHeight="1" x14ac:dyDescent="0.2">
      <c r="A38" s="257">
        <v>43</v>
      </c>
      <c r="B38" s="258" t="s">
        <v>257</v>
      </c>
      <c r="C38" s="259"/>
      <c r="D38" s="260">
        <v>1.1587982832618027</v>
      </c>
      <c r="E38" s="553">
        <v>27</v>
      </c>
      <c r="F38" s="554">
        <v>36</v>
      </c>
      <c r="G38" s="554">
        <v>28</v>
      </c>
      <c r="H38" s="554">
        <v>32</v>
      </c>
      <c r="I38" s="555">
        <v>36</v>
      </c>
      <c r="J38" s="261">
        <v>-9</v>
      </c>
      <c r="K38" s="264">
        <v>-25</v>
      </c>
    </row>
    <row r="39" spans="1:11" ht="13.5" customHeight="1" x14ac:dyDescent="0.2">
      <c r="A39" s="257">
        <v>51</v>
      </c>
      <c r="B39" s="258" t="s">
        <v>258</v>
      </c>
      <c r="C39" s="259"/>
      <c r="D39" s="260">
        <v>7.3390557939914167</v>
      </c>
      <c r="E39" s="261">
        <v>171</v>
      </c>
      <c r="F39" s="262">
        <v>173</v>
      </c>
      <c r="G39" s="262">
        <v>133</v>
      </c>
      <c r="H39" s="262">
        <v>117</v>
      </c>
      <c r="I39" s="263">
        <v>153</v>
      </c>
      <c r="J39" s="261">
        <v>18</v>
      </c>
      <c r="K39" s="264">
        <v>11.764705882352942</v>
      </c>
    </row>
    <row r="40" spans="1:11" ht="13.5" customHeight="1" x14ac:dyDescent="0.2">
      <c r="A40" s="257" t="s">
        <v>259</v>
      </c>
      <c r="B40" s="258" t="s">
        <v>260</v>
      </c>
      <c r="C40" s="259"/>
      <c r="D40" s="260">
        <v>6.5665236051502145</v>
      </c>
      <c r="E40" s="261">
        <v>153</v>
      </c>
      <c r="F40" s="262">
        <v>160</v>
      </c>
      <c r="G40" s="262">
        <v>121</v>
      </c>
      <c r="H40" s="262">
        <v>101</v>
      </c>
      <c r="I40" s="263">
        <v>142</v>
      </c>
      <c r="J40" s="261">
        <v>11</v>
      </c>
      <c r="K40" s="264">
        <v>7.746478873239437</v>
      </c>
    </row>
    <row r="41" spans="1:11" ht="13.5" customHeight="1" x14ac:dyDescent="0.2">
      <c r="A41" s="257"/>
      <c r="B41" s="258" t="s">
        <v>261</v>
      </c>
      <c r="C41" s="259"/>
      <c r="D41" s="260">
        <v>4.6781115879828326</v>
      </c>
      <c r="E41" s="261">
        <v>109</v>
      </c>
      <c r="F41" s="262">
        <v>133</v>
      </c>
      <c r="G41" s="262">
        <v>109</v>
      </c>
      <c r="H41" s="554">
        <v>86</v>
      </c>
      <c r="I41" s="263">
        <v>114</v>
      </c>
      <c r="J41" s="261">
        <v>-5</v>
      </c>
      <c r="K41" s="264">
        <v>-4.3859649122807021</v>
      </c>
    </row>
    <row r="42" spans="1:11" ht="13.5" customHeight="1" x14ac:dyDescent="0.2">
      <c r="A42" s="257">
        <v>52</v>
      </c>
      <c r="B42" s="258" t="s">
        <v>262</v>
      </c>
      <c r="C42" s="259"/>
      <c r="D42" s="260">
        <v>6.5665236051502145</v>
      </c>
      <c r="E42" s="261">
        <v>153</v>
      </c>
      <c r="F42" s="262">
        <v>245</v>
      </c>
      <c r="G42" s="262">
        <v>221</v>
      </c>
      <c r="H42" s="262">
        <v>236</v>
      </c>
      <c r="I42" s="263">
        <v>180</v>
      </c>
      <c r="J42" s="261">
        <v>-27</v>
      </c>
      <c r="K42" s="264">
        <v>-15</v>
      </c>
    </row>
    <row r="43" spans="1:11" ht="13.5" customHeight="1" x14ac:dyDescent="0.2">
      <c r="A43" s="257" t="s">
        <v>263</v>
      </c>
      <c r="B43" s="258" t="s">
        <v>264</v>
      </c>
      <c r="C43" s="259"/>
      <c r="D43" s="260">
        <v>6.2231759656652361</v>
      </c>
      <c r="E43" s="261">
        <v>145</v>
      </c>
      <c r="F43" s="262">
        <v>201</v>
      </c>
      <c r="G43" s="262">
        <v>204</v>
      </c>
      <c r="H43" s="262">
        <v>208</v>
      </c>
      <c r="I43" s="263">
        <v>166</v>
      </c>
      <c r="J43" s="261">
        <v>-21</v>
      </c>
      <c r="K43" s="264">
        <v>-12.650602409638553</v>
      </c>
    </row>
    <row r="44" spans="1:11" ht="13.5" customHeight="1" x14ac:dyDescent="0.2">
      <c r="A44" s="257">
        <v>53</v>
      </c>
      <c r="B44" s="258" t="s">
        <v>265</v>
      </c>
      <c r="C44" s="259"/>
      <c r="D44" s="260">
        <v>0.85836909871244638</v>
      </c>
      <c r="E44" s="553">
        <v>20</v>
      </c>
      <c r="F44" s="554">
        <v>21</v>
      </c>
      <c r="G44" s="554">
        <v>33</v>
      </c>
      <c r="H44" s="554">
        <v>30</v>
      </c>
      <c r="I44" s="555">
        <v>27</v>
      </c>
      <c r="J44" s="261">
        <v>-7</v>
      </c>
      <c r="K44" s="264">
        <v>-25.925925925925927</v>
      </c>
    </row>
    <row r="45" spans="1:11" ht="13.5" customHeight="1" x14ac:dyDescent="0.2">
      <c r="A45" s="257" t="s">
        <v>266</v>
      </c>
      <c r="B45" s="258" t="s">
        <v>267</v>
      </c>
      <c r="C45" s="259"/>
      <c r="D45" s="260">
        <v>0.85836909871244638</v>
      </c>
      <c r="E45" s="553">
        <v>20</v>
      </c>
      <c r="F45" s="554">
        <v>20</v>
      </c>
      <c r="G45" s="554">
        <v>32</v>
      </c>
      <c r="H45" s="554">
        <v>30</v>
      </c>
      <c r="I45" s="555">
        <v>27</v>
      </c>
      <c r="J45" s="261">
        <v>-7</v>
      </c>
      <c r="K45" s="264">
        <v>-25.925925925925927</v>
      </c>
    </row>
    <row r="46" spans="1:11" ht="13.5" customHeight="1" x14ac:dyDescent="0.2">
      <c r="A46" s="257">
        <v>54</v>
      </c>
      <c r="B46" s="258" t="s">
        <v>268</v>
      </c>
      <c r="C46" s="259"/>
      <c r="D46" s="260">
        <v>1.8454935622317596</v>
      </c>
      <c r="E46" s="553">
        <v>43</v>
      </c>
      <c r="F46" s="554">
        <v>60</v>
      </c>
      <c r="G46" s="554">
        <v>70</v>
      </c>
      <c r="H46" s="554">
        <v>67</v>
      </c>
      <c r="I46" s="555">
        <v>49</v>
      </c>
      <c r="J46" s="261">
        <v>-6</v>
      </c>
      <c r="K46" s="264">
        <v>-12.244897959183673</v>
      </c>
    </row>
    <row r="47" spans="1:11" ht="13.5" customHeight="1" x14ac:dyDescent="0.2">
      <c r="A47" s="257">
        <v>61</v>
      </c>
      <c r="B47" s="258" t="s">
        <v>269</v>
      </c>
      <c r="C47" s="259"/>
      <c r="D47" s="260">
        <v>2.1459227467811157</v>
      </c>
      <c r="E47" s="553">
        <v>50</v>
      </c>
      <c r="F47" s="262">
        <v>114</v>
      </c>
      <c r="G47" s="554">
        <v>77</v>
      </c>
      <c r="H47" s="554">
        <v>82</v>
      </c>
      <c r="I47" s="555">
        <v>39</v>
      </c>
      <c r="J47" s="261">
        <v>11</v>
      </c>
      <c r="K47" s="264">
        <v>28.205128205128204</v>
      </c>
    </row>
    <row r="48" spans="1:11" ht="13.5" customHeight="1" x14ac:dyDescent="0.2">
      <c r="A48" s="257">
        <v>62</v>
      </c>
      <c r="B48" s="258" t="s">
        <v>270</v>
      </c>
      <c r="C48" s="259"/>
      <c r="D48" s="260">
        <v>10.944206008583691</v>
      </c>
      <c r="E48" s="261">
        <v>255</v>
      </c>
      <c r="F48" s="262">
        <v>333</v>
      </c>
      <c r="G48" s="262">
        <v>314</v>
      </c>
      <c r="H48" s="262">
        <v>291</v>
      </c>
      <c r="I48" s="263">
        <v>228</v>
      </c>
      <c r="J48" s="261">
        <v>27</v>
      </c>
      <c r="K48" s="264">
        <v>11.842105263157896</v>
      </c>
    </row>
    <row r="49" spans="1:11" ht="13.5" customHeight="1" x14ac:dyDescent="0.2">
      <c r="A49" s="257">
        <v>63</v>
      </c>
      <c r="B49" s="258" t="s">
        <v>271</v>
      </c>
      <c r="C49" s="259"/>
      <c r="D49" s="260">
        <v>3.8197424892703862</v>
      </c>
      <c r="E49" s="553">
        <v>89</v>
      </c>
      <c r="F49" s="262">
        <v>135</v>
      </c>
      <c r="G49" s="262">
        <v>114</v>
      </c>
      <c r="H49" s="262">
        <v>107</v>
      </c>
      <c r="I49" s="263">
        <v>123</v>
      </c>
      <c r="J49" s="261">
        <v>-34</v>
      </c>
      <c r="K49" s="264">
        <v>-27.642276422764226</v>
      </c>
    </row>
    <row r="50" spans="1:11" ht="13.5" customHeight="1" x14ac:dyDescent="0.2">
      <c r="A50" s="257" t="s">
        <v>272</v>
      </c>
      <c r="B50" s="258" t="s">
        <v>273</v>
      </c>
      <c r="C50" s="259"/>
      <c r="D50" s="260">
        <v>0.42918454935622319</v>
      </c>
      <c r="E50" s="553">
        <v>10</v>
      </c>
      <c r="F50" s="554">
        <v>18</v>
      </c>
      <c r="G50" s="554">
        <v>7</v>
      </c>
      <c r="H50" s="554">
        <v>5</v>
      </c>
      <c r="I50" s="555">
        <v>6</v>
      </c>
      <c r="J50" s="261">
        <v>4</v>
      </c>
      <c r="K50" s="264">
        <v>66.666666666666671</v>
      </c>
    </row>
    <row r="51" spans="1:11" ht="13.5" customHeight="1" x14ac:dyDescent="0.2">
      <c r="A51" s="257" t="s">
        <v>274</v>
      </c>
      <c r="B51" s="258" t="s">
        <v>275</v>
      </c>
      <c r="C51" s="259"/>
      <c r="D51" s="260">
        <v>3.133047210300429</v>
      </c>
      <c r="E51" s="553">
        <v>73</v>
      </c>
      <c r="F51" s="262">
        <v>103</v>
      </c>
      <c r="G51" s="262">
        <v>100</v>
      </c>
      <c r="H51" s="554">
        <v>95</v>
      </c>
      <c r="I51" s="263">
        <v>105</v>
      </c>
      <c r="J51" s="261">
        <v>-32</v>
      </c>
      <c r="K51" s="264">
        <v>-30.476190476190474</v>
      </c>
    </row>
    <row r="52" spans="1:11" ht="13.5" customHeight="1" x14ac:dyDescent="0.2">
      <c r="A52" s="257">
        <v>71</v>
      </c>
      <c r="B52" s="258" t="s">
        <v>276</v>
      </c>
      <c r="C52" s="259"/>
      <c r="D52" s="260">
        <v>8.1974248927038627</v>
      </c>
      <c r="E52" s="261">
        <v>191</v>
      </c>
      <c r="F52" s="262">
        <v>221</v>
      </c>
      <c r="G52" s="262">
        <v>189</v>
      </c>
      <c r="H52" s="262">
        <v>239</v>
      </c>
      <c r="I52" s="263">
        <v>167</v>
      </c>
      <c r="J52" s="261">
        <v>24</v>
      </c>
      <c r="K52" s="264">
        <v>14.37125748502994</v>
      </c>
    </row>
    <row r="53" spans="1:11" ht="13.5" customHeight="1" x14ac:dyDescent="0.2">
      <c r="A53" s="257" t="s">
        <v>277</v>
      </c>
      <c r="B53" s="258" t="s">
        <v>278</v>
      </c>
      <c r="C53" s="259"/>
      <c r="D53" s="260">
        <v>1.9313304721030042</v>
      </c>
      <c r="E53" s="553">
        <v>45</v>
      </c>
      <c r="F53" s="554">
        <v>63</v>
      </c>
      <c r="G53" s="554">
        <v>40</v>
      </c>
      <c r="H53" s="554">
        <v>68</v>
      </c>
      <c r="I53" s="555">
        <v>35</v>
      </c>
      <c r="J53" s="261">
        <v>10</v>
      </c>
      <c r="K53" s="264">
        <v>28.571428571428573</v>
      </c>
    </row>
    <row r="54" spans="1:11" ht="13.5" customHeight="1" x14ac:dyDescent="0.2">
      <c r="A54" s="257" t="s">
        <v>279</v>
      </c>
      <c r="B54" s="258" t="s">
        <v>280</v>
      </c>
      <c r="C54" s="259"/>
      <c r="D54" s="260">
        <v>5.4506437768240339</v>
      </c>
      <c r="E54" s="261">
        <v>127</v>
      </c>
      <c r="F54" s="262">
        <v>144</v>
      </c>
      <c r="G54" s="262">
        <v>127</v>
      </c>
      <c r="H54" s="262">
        <v>149</v>
      </c>
      <c r="I54" s="263">
        <v>122</v>
      </c>
      <c r="J54" s="261">
        <v>5</v>
      </c>
      <c r="K54" s="264">
        <v>4.0983606557377046</v>
      </c>
    </row>
    <row r="55" spans="1:11" ht="13.5" customHeight="1" x14ac:dyDescent="0.2">
      <c r="A55" s="257">
        <v>72</v>
      </c>
      <c r="B55" s="258" t="s">
        <v>281</v>
      </c>
      <c r="C55" s="259"/>
      <c r="D55" s="260">
        <v>4.1201716738197423</v>
      </c>
      <c r="E55" s="553">
        <v>96</v>
      </c>
      <c r="F55" s="554">
        <v>63</v>
      </c>
      <c r="G55" s="554">
        <v>58</v>
      </c>
      <c r="H55" s="554">
        <v>79</v>
      </c>
      <c r="I55" s="555">
        <v>35</v>
      </c>
      <c r="J55" s="261">
        <v>61</v>
      </c>
      <c r="K55" s="264">
        <v>174.28571428571428</v>
      </c>
    </row>
    <row r="56" spans="1:11" ht="13.5" customHeight="1" x14ac:dyDescent="0.2">
      <c r="A56" s="257" t="s">
        <v>282</v>
      </c>
      <c r="B56" s="258" t="s">
        <v>283</v>
      </c>
      <c r="C56" s="259"/>
      <c r="D56" s="260">
        <v>2.4034334763948499</v>
      </c>
      <c r="E56" s="553">
        <v>56</v>
      </c>
      <c r="F56" s="554">
        <v>34</v>
      </c>
      <c r="G56" s="554">
        <v>19</v>
      </c>
      <c r="H56" s="554">
        <v>34</v>
      </c>
      <c r="I56" s="555">
        <v>13</v>
      </c>
      <c r="J56" s="261">
        <v>43</v>
      </c>
      <c r="K56" s="264" t="s">
        <v>547</v>
      </c>
    </row>
    <row r="57" spans="1:11" ht="13.5" customHeight="1" x14ac:dyDescent="0.2">
      <c r="A57" s="257" t="s">
        <v>284</v>
      </c>
      <c r="B57" s="258" t="s">
        <v>285</v>
      </c>
      <c r="C57" s="259"/>
      <c r="D57" s="260">
        <v>1.1158798283261802</v>
      </c>
      <c r="E57" s="553">
        <v>26</v>
      </c>
      <c r="F57" s="554">
        <v>14</v>
      </c>
      <c r="G57" s="554">
        <v>30</v>
      </c>
      <c r="H57" s="554">
        <v>32</v>
      </c>
      <c r="I57" s="555">
        <v>14</v>
      </c>
      <c r="J57" s="261">
        <v>12</v>
      </c>
      <c r="K57" s="264">
        <v>85.714285714285708</v>
      </c>
    </row>
    <row r="58" spans="1:11" ht="13.5" customHeight="1" x14ac:dyDescent="0.2">
      <c r="A58" s="257">
        <v>73</v>
      </c>
      <c r="B58" s="258" t="s">
        <v>286</v>
      </c>
      <c r="C58" s="259"/>
      <c r="D58" s="260">
        <v>2.2746781115879831</v>
      </c>
      <c r="E58" s="553">
        <v>53</v>
      </c>
      <c r="F58" s="554">
        <v>78</v>
      </c>
      <c r="G58" s="554">
        <v>30</v>
      </c>
      <c r="H58" s="554">
        <v>51</v>
      </c>
      <c r="I58" s="555">
        <v>42</v>
      </c>
      <c r="J58" s="261">
        <v>11</v>
      </c>
      <c r="K58" s="264">
        <v>26.19047619047619</v>
      </c>
    </row>
    <row r="59" spans="1:11" ht="13.5" customHeight="1" x14ac:dyDescent="0.2">
      <c r="A59" s="257" t="s">
        <v>287</v>
      </c>
      <c r="B59" s="258" t="s">
        <v>288</v>
      </c>
      <c r="C59" s="259"/>
      <c r="D59" s="260">
        <v>1.7596566523605151</v>
      </c>
      <c r="E59" s="553">
        <v>41</v>
      </c>
      <c r="F59" s="554">
        <v>72</v>
      </c>
      <c r="G59" s="554">
        <v>27</v>
      </c>
      <c r="H59" s="554">
        <v>49</v>
      </c>
      <c r="I59" s="555">
        <v>40</v>
      </c>
      <c r="J59" s="261">
        <v>1</v>
      </c>
      <c r="K59" s="264">
        <v>2.5</v>
      </c>
    </row>
    <row r="60" spans="1:11" ht="13.5" customHeight="1" x14ac:dyDescent="0.2">
      <c r="A60" s="257">
        <v>81</v>
      </c>
      <c r="B60" s="258" t="s">
        <v>289</v>
      </c>
      <c r="C60" s="259"/>
      <c r="D60" s="260">
        <v>9.0557939914163086</v>
      </c>
      <c r="E60" s="261">
        <v>211</v>
      </c>
      <c r="F60" s="262">
        <v>325</v>
      </c>
      <c r="G60" s="262">
        <v>160</v>
      </c>
      <c r="H60" s="262">
        <v>197</v>
      </c>
      <c r="I60" s="263">
        <v>167</v>
      </c>
      <c r="J60" s="261">
        <v>44</v>
      </c>
      <c r="K60" s="264">
        <v>26.347305389221557</v>
      </c>
    </row>
    <row r="61" spans="1:11" ht="13.5" customHeight="1" x14ac:dyDescent="0.2">
      <c r="A61" s="257" t="s">
        <v>290</v>
      </c>
      <c r="B61" s="258" t="s">
        <v>291</v>
      </c>
      <c r="C61" s="259"/>
      <c r="D61" s="260">
        <v>3.0472103004291844</v>
      </c>
      <c r="E61" s="553">
        <v>71</v>
      </c>
      <c r="F61" s="262">
        <v>138</v>
      </c>
      <c r="G61" s="554">
        <v>49</v>
      </c>
      <c r="H61" s="554">
        <v>91</v>
      </c>
      <c r="I61" s="555">
        <v>49</v>
      </c>
      <c r="J61" s="261">
        <v>22</v>
      </c>
      <c r="K61" s="264">
        <v>44.897959183673471</v>
      </c>
    </row>
    <row r="62" spans="1:11" ht="13.5" customHeight="1" x14ac:dyDescent="0.2">
      <c r="A62" s="257" t="s">
        <v>292</v>
      </c>
      <c r="B62" s="258" t="s">
        <v>363</v>
      </c>
      <c r="C62" s="259"/>
      <c r="D62" s="260">
        <v>3.648068669527897</v>
      </c>
      <c r="E62" s="553">
        <v>85</v>
      </c>
      <c r="F62" s="262">
        <v>141</v>
      </c>
      <c r="G62" s="554">
        <v>63</v>
      </c>
      <c r="H62" s="554">
        <v>34</v>
      </c>
      <c r="I62" s="555">
        <v>62</v>
      </c>
      <c r="J62" s="261">
        <v>23</v>
      </c>
      <c r="K62" s="264">
        <v>37.096774193548384</v>
      </c>
    </row>
    <row r="63" spans="1:11" ht="13.5" customHeight="1" x14ac:dyDescent="0.2">
      <c r="A63" s="257" t="s">
        <v>294</v>
      </c>
      <c r="B63" s="258" t="s">
        <v>295</v>
      </c>
      <c r="C63" s="259"/>
      <c r="D63" s="260">
        <v>0.98712446351931327</v>
      </c>
      <c r="E63" s="553">
        <v>23</v>
      </c>
      <c r="F63" s="554">
        <v>25</v>
      </c>
      <c r="G63" s="554">
        <v>24</v>
      </c>
      <c r="H63" s="554">
        <v>25</v>
      </c>
      <c r="I63" s="555">
        <v>21</v>
      </c>
      <c r="J63" s="261">
        <v>2</v>
      </c>
      <c r="K63" s="264">
        <v>9.5238095238095237</v>
      </c>
    </row>
    <row r="64" spans="1:11" ht="13.5" customHeight="1" x14ac:dyDescent="0.2">
      <c r="A64" s="257" t="s">
        <v>296</v>
      </c>
      <c r="B64" s="258" t="s">
        <v>297</v>
      </c>
      <c r="C64" s="259"/>
      <c r="D64" s="260">
        <v>0.94420600858369097</v>
      </c>
      <c r="E64" s="553">
        <v>22</v>
      </c>
      <c r="F64" s="554">
        <v>12</v>
      </c>
      <c r="G64" s="554">
        <v>8</v>
      </c>
      <c r="H64" s="554">
        <v>17</v>
      </c>
      <c r="I64" s="555">
        <v>22</v>
      </c>
      <c r="J64" s="261">
        <v>0</v>
      </c>
      <c r="K64" s="264">
        <v>0</v>
      </c>
    </row>
    <row r="65" spans="1:11" ht="13.5" customHeight="1" x14ac:dyDescent="0.2">
      <c r="A65" s="257">
        <v>82</v>
      </c>
      <c r="B65" s="258" t="s">
        <v>298</v>
      </c>
      <c r="C65" s="259"/>
      <c r="D65" s="260">
        <v>3.3476394849785409</v>
      </c>
      <c r="E65" s="553">
        <v>78</v>
      </c>
      <c r="F65" s="262">
        <v>191</v>
      </c>
      <c r="G65" s="554">
        <v>93</v>
      </c>
      <c r="H65" s="262">
        <v>123</v>
      </c>
      <c r="I65" s="555">
        <v>97</v>
      </c>
      <c r="J65" s="261">
        <v>-19</v>
      </c>
      <c r="K65" s="264">
        <v>-19.587628865979383</v>
      </c>
    </row>
    <row r="66" spans="1:11" ht="13.5" customHeight="1" x14ac:dyDescent="0.2">
      <c r="A66" s="257" t="s">
        <v>299</v>
      </c>
      <c r="B66" s="258" t="s">
        <v>548</v>
      </c>
      <c r="C66" s="259"/>
      <c r="D66" s="260">
        <v>2.2746781115879831</v>
      </c>
      <c r="E66" s="553">
        <v>53</v>
      </c>
      <c r="F66" s="262">
        <v>144</v>
      </c>
      <c r="G66" s="554">
        <v>60</v>
      </c>
      <c r="H66" s="554">
        <v>73</v>
      </c>
      <c r="I66" s="555">
        <v>57</v>
      </c>
      <c r="J66" s="261">
        <v>-4</v>
      </c>
      <c r="K66" s="264">
        <v>-7.0175438596491224</v>
      </c>
    </row>
    <row r="67" spans="1:11" ht="13.5" customHeight="1" x14ac:dyDescent="0.2">
      <c r="A67" s="257" t="s">
        <v>300</v>
      </c>
      <c r="B67" s="258" t="s">
        <v>301</v>
      </c>
      <c r="C67" s="259"/>
      <c r="D67" s="260">
        <v>0.72961373390557938</v>
      </c>
      <c r="E67" s="553">
        <v>17</v>
      </c>
      <c r="F67" s="554">
        <v>16</v>
      </c>
      <c r="G67" s="554">
        <v>19</v>
      </c>
      <c r="H67" s="554">
        <v>26</v>
      </c>
      <c r="I67" s="555">
        <v>19</v>
      </c>
      <c r="J67" s="261">
        <v>-2</v>
      </c>
      <c r="K67" s="264">
        <v>-10.526315789473685</v>
      </c>
    </row>
    <row r="68" spans="1:11" ht="13.5" customHeight="1" x14ac:dyDescent="0.2">
      <c r="A68" s="257">
        <v>83</v>
      </c>
      <c r="B68" s="258" t="s">
        <v>302</v>
      </c>
      <c r="C68" s="259"/>
      <c r="D68" s="260">
        <v>5.2360515021459229</v>
      </c>
      <c r="E68" s="261">
        <v>122</v>
      </c>
      <c r="F68" s="262">
        <v>429</v>
      </c>
      <c r="G68" s="554">
        <v>81</v>
      </c>
      <c r="H68" s="262">
        <v>129</v>
      </c>
      <c r="I68" s="263">
        <v>109</v>
      </c>
      <c r="J68" s="261">
        <v>13</v>
      </c>
      <c r="K68" s="264">
        <v>11.926605504587156</v>
      </c>
    </row>
    <row r="69" spans="1:11" ht="13.5" customHeight="1" x14ac:dyDescent="0.2">
      <c r="A69" s="257" t="s">
        <v>303</v>
      </c>
      <c r="B69" s="258" t="s">
        <v>304</v>
      </c>
      <c r="C69" s="259"/>
      <c r="D69" s="260">
        <v>4.2489270386266096</v>
      </c>
      <c r="E69" s="553">
        <v>99</v>
      </c>
      <c r="F69" s="262">
        <v>401</v>
      </c>
      <c r="G69" s="554">
        <v>62</v>
      </c>
      <c r="H69" s="262">
        <v>105</v>
      </c>
      <c r="I69" s="555">
        <v>84</v>
      </c>
      <c r="J69" s="261">
        <v>15</v>
      </c>
      <c r="K69" s="264">
        <v>17.857142857142858</v>
      </c>
    </row>
    <row r="70" spans="1:11" ht="13.5" customHeight="1" x14ac:dyDescent="0.2">
      <c r="A70" s="257"/>
      <c r="B70" s="258" t="s">
        <v>305</v>
      </c>
      <c r="C70" s="259"/>
      <c r="D70" s="260">
        <v>2.6180257510729614</v>
      </c>
      <c r="E70" s="553">
        <v>61</v>
      </c>
      <c r="F70" s="262">
        <v>341</v>
      </c>
      <c r="G70" s="554">
        <v>41</v>
      </c>
      <c r="H70" s="554">
        <v>74</v>
      </c>
      <c r="I70" s="555">
        <v>53</v>
      </c>
      <c r="J70" s="261">
        <v>8</v>
      </c>
      <c r="K70" s="264">
        <v>15.09433962264151</v>
      </c>
    </row>
    <row r="71" spans="1:11" ht="13.5" customHeight="1" x14ac:dyDescent="0.2">
      <c r="A71" s="257">
        <v>84</v>
      </c>
      <c r="B71" s="258" t="s">
        <v>306</v>
      </c>
      <c r="C71" s="259"/>
      <c r="D71" s="260">
        <v>1.0300429184549356</v>
      </c>
      <c r="E71" s="553">
        <v>24</v>
      </c>
      <c r="F71" s="554">
        <v>60</v>
      </c>
      <c r="G71" s="554">
        <v>20</v>
      </c>
      <c r="H71" s="554">
        <v>34</v>
      </c>
      <c r="I71" s="555">
        <v>34</v>
      </c>
      <c r="J71" s="261">
        <v>-10</v>
      </c>
      <c r="K71" s="264">
        <v>-29.411764705882351</v>
      </c>
    </row>
    <row r="72" spans="1:11" ht="13.5" customHeight="1" x14ac:dyDescent="0.2">
      <c r="A72" s="257" t="s">
        <v>307</v>
      </c>
      <c r="B72" s="258" t="s">
        <v>308</v>
      </c>
      <c r="C72" s="259"/>
      <c r="D72" s="260">
        <v>0.64377682403433478</v>
      </c>
      <c r="E72" s="553">
        <v>15</v>
      </c>
      <c r="F72" s="554">
        <v>46</v>
      </c>
      <c r="G72" s="554">
        <v>4</v>
      </c>
      <c r="H72" s="554">
        <v>17</v>
      </c>
      <c r="I72" s="555">
        <v>19</v>
      </c>
      <c r="J72" s="261">
        <v>-4</v>
      </c>
      <c r="K72" s="264">
        <v>-21.05263157894737</v>
      </c>
    </row>
    <row r="73" spans="1:11" ht="13.5" customHeight="1" x14ac:dyDescent="0.2">
      <c r="A73" s="257" t="s">
        <v>309</v>
      </c>
      <c r="B73" s="258" t="s">
        <v>310</v>
      </c>
      <c r="C73" s="259"/>
      <c r="D73" s="260" t="s">
        <v>546</v>
      </c>
      <c r="E73" s="261" t="s">
        <v>546</v>
      </c>
      <c r="F73" s="554">
        <v>5</v>
      </c>
      <c r="G73" s="262" t="s">
        <v>546</v>
      </c>
      <c r="H73" s="554">
        <v>3</v>
      </c>
      <c r="I73" s="263" t="s">
        <v>546</v>
      </c>
      <c r="J73" s="261" t="s">
        <v>546</v>
      </c>
      <c r="K73" s="264" t="s">
        <v>546</v>
      </c>
    </row>
    <row r="74" spans="1:11" s="87" customFormat="1" ht="13.5" customHeight="1" x14ac:dyDescent="0.2">
      <c r="A74" s="257" t="s">
        <v>311</v>
      </c>
      <c r="B74" s="258" t="s">
        <v>312</v>
      </c>
      <c r="C74" s="259"/>
      <c r="D74" s="260">
        <v>0</v>
      </c>
      <c r="E74" s="261">
        <v>0</v>
      </c>
      <c r="F74" s="262" t="s">
        <v>546</v>
      </c>
      <c r="G74" s="262">
        <v>0</v>
      </c>
      <c r="H74" s="262" t="s">
        <v>546</v>
      </c>
      <c r="I74" s="263">
        <v>0</v>
      </c>
      <c r="J74" s="261">
        <v>0</v>
      </c>
      <c r="K74" s="264">
        <v>0</v>
      </c>
    </row>
    <row r="75" spans="1:11" s="114" customFormat="1" ht="13.5" customHeight="1" x14ac:dyDescent="0.15">
      <c r="A75" s="257">
        <v>91</v>
      </c>
      <c r="B75" s="258" t="s">
        <v>313</v>
      </c>
      <c r="C75" s="259"/>
      <c r="D75" s="260">
        <v>0.34334763948497854</v>
      </c>
      <c r="E75" s="553">
        <v>8</v>
      </c>
      <c r="F75" s="554">
        <v>6</v>
      </c>
      <c r="G75" s="554">
        <v>6</v>
      </c>
      <c r="H75" s="554">
        <v>3</v>
      </c>
      <c r="I75" s="555">
        <v>3</v>
      </c>
      <c r="J75" s="261">
        <v>5</v>
      </c>
      <c r="K75" s="264">
        <v>166.66666666666666</v>
      </c>
    </row>
    <row r="76" spans="1:11" s="114" customFormat="1" ht="13.5" customHeight="1" x14ac:dyDescent="0.15">
      <c r="A76" s="257">
        <v>92</v>
      </c>
      <c r="B76" s="258" t="s">
        <v>314</v>
      </c>
      <c r="C76" s="259"/>
      <c r="D76" s="260">
        <v>1.502145922746781</v>
      </c>
      <c r="E76" s="553">
        <v>35</v>
      </c>
      <c r="F76" s="554">
        <v>27</v>
      </c>
      <c r="G76" s="554">
        <v>25</v>
      </c>
      <c r="H76" s="554">
        <v>23</v>
      </c>
      <c r="I76" s="555">
        <v>34</v>
      </c>
      <c r="J76" s="261">
        <v>1</v>
      </c>
      <c r="K76" s="264">
        <v>2.9411764705882355</v>
      </c>
    </row>
    <row r="77" spans="1:11" s="87" customFormat="1" ht="13.5" customHeight="1" x14ac:dyDescent="0.2">
      <c r="A77" s="257">
        <v>93</v>
      </c>
      <c r="B77" s="258" t="s">
        <v>315</v>
      </c>
      <c r="C77" s="259"/>
      <c r="D77" s="260" t="s">
        <v>546</v>
      </c>
      <c r="E77" s="261" t="s">
        <v>546</v>
      </c>
      <c r="F77" s="554">
        <v>3</v>
      </c>
      <c r="G77" s="554">
        <v>3</v>
      </c>
      <c r="H77" s="554">
        <v>3</v>
      </c>
      <c r="I77" s="263" t="s">
        <v>546</v>
      </c>
      <c r="J77" s="261" t="s">
        <v>546</v>
      </c>
      <c r="K77" s="264" t="s">
        <v>546</v>
      </c>
    </row>
    <row r="78" spans="1:11" s="347" customFormat="1" ht="13.5" customHeight="1" x14ac:dyDescent="0.2">
      <c r="A78" s="257">
        <v>94</v>
      </c>
      <c r="B78" s="258" t="s">
        <v>316</v>
      </c>
      <c r="C78" s="259"/>
      <c r="D78" s="260" t="s">
        <v>546</v>
      </c>
      <c r="E78" s="261" t="s">
        <v>546</v>
      </c>
      <c r="F78" s="554">
        <v>3</v>
      </c>
      <c r="G78" s="262" t="s">
        <v>546</v>
      </c>
      <c r="H78" s="554">
        <v>3</v>
      </c>
      <c r="I78" s="263" t="s">
        <v>546</v>
      </c>
      <c r="J78" s="261" t="s">
        <v>546</v>
      </c>
      <c r="K78" s="264" t="s">
        <v>546</v>
      </c>
    </row>
    <row r="79" spans="1:11" s="87" customFormat="1" ht="13.5" customHeight="1" x14ac:dyDescent="0.2">
      <c r="A79" s="271" t="s">
        <v>317</v>
      </c>
      <c r="B79" s="272" t="s">
        <v>318</v>
      </c>
      <c r="C79" s="273"/>
      <c r="D79" s="274">
        <v>0</v>
      </c>
      <c r="E79" s="275">
        <v>0</v>
      </c>
      <c r="F79" s="276">
        <v>0</v>
      </c>
      <c r="G79" s="276">
        <v>0</v>
      </c>
      <c r="H79" s="276">
        <v>0</v>
      </c>
      <c r="I79" s="277">
        <v>0</v>
      </c>
      <c r="J79" s="275">
        <v>0</v>
      </c>
      <c r="K79" s="552">
        <v>0</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95" customHeight="1" x14ac:dyDescent="0.2">
      <c r="A82" s="117" t="s">
        <v>364</v>
      </c>
      <c r="B82" s="117"/>
      <c r="C82" s="117"/>
      <c r="D82" s="117"/>
      <c r="E82" s="117"/>
      <c r="F82" s="117"/>
      <c r="G82" s="117"/>
      <c r="H82" s="117"/>
      <c r="I82" s="117"/>
      <c r="J82" s="117"/>
      <c r="K82" s="117"/>
    </row>
    <row r="83" spans="1:11" ht="21" customHeight="1" x14ac:dyDescent="0.2">
      <c r="A83" s="383" t="s">
        <v>365</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4" t="s">
        <v>366</v>
      </c>
      <c r="B85" s="87"/>
      <c r="C85" s="87"/>
      <c r="D85" s="87"/>
      <c r="E85" s="87"/>
      <c r="F85" s="87"/>
      <c r="G85" s="87"/>
      <c r="H85" s="87"/>
      <c r="I85" s="87"/>
      <c r="J85" s="87"/>
      <c r="K85" s="8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7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6D3B-A823-4D29-AEDD-EB58197608B5}">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203"/>
      <c r="D1" s="34"/>
      <c r="E1" s="34"/>
      <c r="F1" s="34"/>
      <c r="G1" s="34"/>
      <c r="H1" s="34"/>
      <c r="I1" s="34"/>
      <c r="J1" s="35" t="s">
        <v>38</v>
      </c>
    </row>
    <row r="2" spans="1:15" customFormat="1" ht="6.2" customHeight="1" x14ac:dyDescent="0.2">
      <c r="A2" s="36"/>
      <c r="B2" s="37"/>
      <c r="C2" s="205"/>
      <c r="D2" s="37"/>
      <c r="E2" s="37"/>
      <c r="F2" s="37"/>
      <c r="G2" s="37"/>
      <c r="H2" s="37"/>
      <c r="I2" s="37"/>
      <c r="J2" s="37"/>
    </row>
    <row r="3" spans="1:15" s="40" customFormat="1" ht="24.95" customHeight="1" x14ac:dyDescent="0.2">
      <c r="A3" s="38" t="s">
        <v>367</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334</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24.95" customHeight="1" x14ac:dyDescent="0.2">
      <c r="A7" s="52" t="s">
        <v>207</v>
      </c>
      <c r="B7" s="53"/>
      <c r="C7" s="48" t="s">
        <v>86</v>
      </c>
      <c r="D7" s="384" t="s">
        <v>368</v>
      </c>
      <c r="E7" s="385"/>
      <c r="F7" s="385"/>
      <c r="G7" s="385"/>
      <c r="H7" s="386"/>
      <c r="I7" s="52" t="s">
        <v>358</v>
      </c>
      <c r="J7" s="53"/>
      <c r="K7" s="54"/>
      <c r="L7" s="54"/>
      <c r="M7" s="54"/>
      <c r="N7" s="54"/>
      <c r="O7" s="54"/>
    </row>
    <row r="8" spans="1:15" ht="21.75" customHeight="1" x14ac:dyDescent="0.2">
      <c r="A8" s="230"/>
      <c r="B8" s="231"/>
      <c r="C8" s="57"/>
      <c r="D8" s="58" t="s">
        <v>334</v>
      </c>
      <c r="E8" s="58" t="s">
        <v>336</v>
      </c>
      <c r="F8" s="58" t="s">
        <v>337</v>
      </c>
      <c r="G8" s="58" t="s">
        <v>338</v>
      </c>
      <c r="H8" s="58" t="s">
        <v>339</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158" customFormat="1" ht="24.95" customHeight="1" x14ac:dyDescent="0.2">
      <c r="A11" s="234" t="s">
        <v>96</v>
      </c>
      <c r="B11" s="235"/>
      <c r="C11" s="79">
        <v>100</v>
      </c>
      <c r="D11" s="81">
        <v>2895</v>
      </c>
      <c r="E11" s="80">
        <v>3680</v>
      </c>
      <c r="F11" s="80">
        <v>2539</v>
      </c>
      <c r="G11" s="80">
        <v>2984</v>
      </c>
      <c r="H11" s="106">
        <v>2886</v>
      </c>
      <c r="I11" s="81">
        <v>9</v>
      </c>
      <c r="J11" s="82">
        <v>0.31185031185031187</v>
      </c>
    </row>
    <row r="12" spans="1:15" ht="24.95" customHeight="1" x14ac:dyDescent="0.2">
      <c r="A12" s="159" t="s">
        <v>124</v>
      </c>
      <c r="B12" s="160" t="s">
        <v>125</v>
      </c>
      <c r="C12" s="79">
        <v>6.7702936096718478</v>
      </c>
      <c r="D12" s="81">
        <v>196</v>
      </c>
      <c r="E12" s="80">
        <v>212</v>
      </c>
      <c r="F12" s="80">
        <v>156</v>
      </c>
      <c r="G12" s="80">
        <v>123</v>
      </c>
      <c r="H12" s="106">
        <v>224</v>
      </c>
      <c r="I12" s="81">
        <v>-28</v>
      </c>
      <c r="J12" s="82">
        <v>-12.5</v>
      </c>
    </row>
    <row r="13" spans="1:15" ht="24.95" customHeight="1" x14ac:dyDescent="0.2">
      <c r="A13" s="159" t="s">
        <v>126</v>
      </c>
      <c r="B13" s="165" t="s">
        <v>208</v>
      </c>
      <c r="C13" s="79">
        <v>0.44905008635578586</v>
      </c>
      <c r="D13" s="81">
        <v>13</v>
      </c>
      <c r="E13" s="80">
        <v>9</v>
      </c>
      <c r="F13" s="80">
        <v>12</v>
      </c>
      <c r="G13" s="80">
        <v>11</v>
      </c>
      <c r="H13" s="106">
        <v>5</v>
      </c>
      <c r="I13" s="81">
        <v>8</v>
      </c>
      <c r="J13" s="82">
        <v>160</v>
      </c>
    </row>
    <row r="14" spans="1:15" s="181" customFormat="1" ht="24.95" customHeight="1" x14ac:dyDescent="0.2">
      <c r="A14" s="159" t="s">
        <v>209</v>
      </c>
      <c r="B14" s="165" t="s">
        <v>129</v>
      </c>
      <c r="C14" s="79">
        <v>18.652849740932641</v>
      </c>
      <c r="D14" s="81">
        <v>540</v>
      </c>
      <c r="E14" s="80">
        <v>640</v>
      </c>
      <c r="F14" s="80">
        <v>478</v>
      </c>
      <c r="G14" s="80">
        <v>647</v>
      </c>
      <c r="H14" s="106">
        <v>562</v>
      </c>
      <c r="I14" s="81">
        <v>-22</v>
      </c>
      <c r="J14" s="82">
        <v>-3.9145907473309607</v>
      </c>
      <c r="K14" s="54"/>
      <c r="L14" s="54"/>
      <c r="M14" s="54"/>
      <c r="N14" s="54"/>
      <c r="O14" s="54"/>
    </row>
    <row r="15" spans="1:15" ht="24.95" customHeight="1" x14ac:dyDescent="0.2">
      <c r="A15" s="159" t="s">
        <v>210</v>
      </c>
      <c r="B15" s="165" t="s">
        <v>211</v>
      </c>
      <c r="C15" s="79">
        <v>7.7720207253886011</v>
      </c>
      <c r="D15" s="81">
        <v>225</v>
      </c>
      <c r="E15" s="80">
        <v>254</v>
      </c>
      <c r="F15" s="80">
        <v>180</v>
      </c>
      <c r="G15" s="80">
        <v>210</v>
      </c>
      <c r="H15" s="106">
        <v>265</v>
      </c>
      <c r="I15" s="81">
        <v>-40</v>
      </c>
      <c r="J15" s="82">
        <v>-15.09433962264151</v>
      </c>
    </row>
    <row r="16" spans="1:15" s="181" customFormat="1" ht="24.95" customHeight="1" x14ac:dyDescent="0.2">
      <c r="A16" s="159" t="s">
        <v>212</v>
      </c>
      <c r="B16" s="165" t="s">
        <v>133</v>
      </c>
      <c r="C16" s="79">
        <v>8.7737478411053544</v>
      </c>
      <c r="D16" s="81">
        <v>254</v>
      </c>
      <c r="E16" s="80">
        <v>320</v>
      </c>
      <c r="F16" s="80">
        <v>233</v>
      </c>
      <c r="G16" s="80">
        <v>368</v>
      </c>
      <c r="H16" s="106">
        <v>228</v>
      </c>
      <c r="I16" s="81">
        <v>26</v>
      </c>
      <c r="J16" s="82">
        <v>11.403508771929825</v>
      </c>
      <c r="K16" s="54"/>
      <c r="L16" s="54"/>
      <c r="M16" s="54"/>
      <c r="N16" s="54"/>
      <c r="O16" s="54"/>
    </row>
    <row r="17" spans="1:15" ht="24.95" customHeight="1" x14ac:dyDescent="0.2">
      <c r="A17" s="159" t="s">
        <v>134</v>
      </c>
      <c r="B17" s="165" t="s">
        <v>214</v>
      </c>
      <c r="C17" s="79">
        <v>2.1070811744386875</v>
      </c>
      <c r="D17" s="81">
        <v>61</v>
      </c>
      <c r="E17" s="80">
        <v>66</v>
      </c>
      <c r="F17" s="80">
        <v>65</v>
      </c>
      <c r="G17" s="80">
        <v>69</v>
      </c>
      <c r="H17" s="106">
        <v>69</v>
      </c>
      <c r="I17" s="81">
        <v>-8</v>
      </c>
      <c r="J17" s="82">
        <v>-11.594202898550725</v>
      </c>
    </row>
    <row r="18" spans="1:15" s="181" customFormat="1" ht="24.95" customHeight="1" x14ac:dyDescent="0.2">
      <c r="A18" s="168" t="s">
        <v>136</v>
      </c>
      <c r="B18" s="169" t="s">
        <v>137</v>
      </c>
      <c r="C18" s="79">
        <v>12.124352331606218</v>
      </c>
      <c r="D18" s="81">
        <v>351</v>
      </c>
      <c r="E18" s="80">
        <v>403</v>
      </c>
      <c r="F18" s="80">
        <v>286</v>
      </c>
      <c r="G18" s="80">
        <v>306</v>
      </c>
      <c r="H18" s="106">
        <v>411</v>
      </c>
      <c r="I18" s="81">
        <v>-60</v>
      </c>
      <c r="J18" s="82">
        <v>-14.598540145985401</v>
      </c>
      <c r="K18" s="54"/>
      <c r="L18" s="54"/>
      <c r="M18" s="54"/>
      <c r="N18" s="54"/>
      <c r="O18" s="54"/>
    </row>
    <row r="19" spans="1:15" ht="24.95" customHeight="1" x14ac:dyDescent="0.2">
      <c r="A19" s="159" t="s">
        <v>138</v>
      </c>
      <c r="B19" s="165" t="s">
        <v>139</v>
      </c>
      <c r="C19" s="79">
        <v>17.409326424870468</v>
      </c>
      <c r="D19" s="81">
        <v>504</v>
      </c>
      <c r="E19" s="80">
        <v>696</v>
      </c>
      <c r="F19" s="80">
        <v>570</v>
      </c>
      <c r="G19" s="80">
        <v>527</v>
      </c>
      <c r="H19" s="106">
        <v>506</v>
      </c>
      <c r="I19" s="81">
        <v>-2</v>
      </c>
      <c r="J19" s="82">
        <v>-0.39525691699604742</v>
      </c>
    </row>
    <row r="20" spans="1:15" s="181" customFormat="1" ht="24.95" customHeight="1" x14ac:dyDescent="0.2">
      <c r="A20" s="159" t="s">
        <v>140</v>
      </c>
      <c r="B20" s="165" t="s">
        <v>141</v>
      </c>
      <c r="C20" s="79">
        <v>5.9758203799654579</v>
      </c>
      <c r="D20" s="81">
        <v>173</v>
      </c>
      <c r="E20" s="80">
        <v>219</v>
      </c>
      <c r="F20" s="80">
        <v>180</v>
      </c>
      <c r="G20" s="80">
        <v>170</v>
      </c>
      <c r="H20" s="106">
        <v>211</v>
      </c>
      <c r="I20" s="81">
        <v>-38</v>
      </c>
      <c r="J20" s="82">
        <v>-18.009478672985782</v>
      </c>
      <c r="K20" s="54"/>
      <c r="L20" s="54"/>
      <c r="M20" s="54"/>
      <c r="N20" s="54"/>
      <c r="O20" s="54"/>
    </row>
    <row r="21" spans="1:15" ht="24.95" customHeight="1" x14ac:dyDescent="0.2">
      <c r="A21" s="168" t="s">
        <v>142</v>
      </c>
      <c r="B21" s="169" t="s">
        <v>143</v>
      </c>
      <c r="C21" s="79">
        <v>7.1848013816925738</v>
      </c>
      <c r="D21" s="81">
        <v>208</v>
      </c>
      <c r="E21" s="80">
        <v>200</v>
      </c>
      <c r="F21" s="80">
        <v>143</v>
      </c>
      <c r="G21" s="80">
        <v>204</v>
      </c>
      <c r="H21" s="106">
        <v>216</v>
      </c>
      <c r="I21" s="81">
        <v>-8</v>
      </c>
      <c r="J21" s="82">
        <v>-3.7037037037037037</v>
      </c>
    </row>
    <row r="22" spans="1:15" ht="24.95" customHeight="1" x14ac:dyDescent="0.2">
      <c r="A22" s="168" t="s">
        <v>144</v>
      </c>
      <c r="B22" s="165" t="s">
        <v>145</v>
      </c>
      <c r="C22" s="79">
        <v>1.5198618307426597</v>
      </c>
      <c r="D22" s="81">
        <v>44</v>
      </c>
      <c r="E22" s="80">
        <v>61</v>
      </c>
      <c r="F22" s="80">
        <v>54</v>
      </c>
      <c r="G22" s="80">
        <v>70</v>
      </c>
      <c r="H22" s="106">
        <v>50</v>
      </c>
      <c r="I22" s="81">
        <v>-6</v>
      </c>
      <c r="J22" s="82">
        <v>-12</v>
      </c>
    </row>
    <row r="23" spans="1:15" ht="24.95" customHeight="1" x14ac:dyDescent="0.2">
      <c r="A23" s="159" t="s">
        <v>146</v>
      </c>
      <c r="B23" s="165" t="s">
        <v>147</v>
      </c>
      <c r="C23" s="79">
        <v>3.1088082901554404</v>
      </c>
      <c r="D23" s="81">
        <v>90</v>
      </c>
      <c r="E23" s="80">
        <v>33</v>
      </c>
      <c r="F23" s="80">
        <v>13</v>
      </c>
      <c r="G23" s="80">
        <v>74</v>
      </c>
      <c r="H23" s="106">
        <v>27</v>
      </c>
      <c r="I23" s="81">
        <v>63</v>
      </c>
      <c r="J23" s="82">
        <v>233.33333333333334</v>
      </c>
    </row>
    <row r="24" spans="1:15" ht="24.95" customHeight="1" x14ac:dyDescent="0.2">
      <c r="A24" s="159" t="s">
        <v>148</v>
      </c>
      <c r="B24" s="165" t="s">
        <v>215</v>
      </c>
      <c r="C24" s="79">
        <v>5.3886010362694297</v>
      </c>
      <c r="D24" s="81">
        <v>156</v>
      </c>
      <c r="E24" s="80">
        <v>116</v>
      </c>
      <c r="F24" s="80">
        <v>82</v>
      </c>
      <c r="G24" s="80">
        <v>110</v>
      </c>
      <c r="H24" s="106">
        <v>89</v>
      </c>
      <c r="I24" s="81">
        <v>67</v>
      </c>
      <c r="J24" s="82">
        <v>75.280898876404493</v>
      </c>
    </row>
    <row r="25" spans="1:15" ht="24.95" customHeight="1" x14ac:dyDescent="0.2">
      <c r="A25" s="159" t="s">
        <v>150</v>
      </c>
      <c r="B25" s="172" t="s">
        <v>151</v>
      </c>
      <c r="C25" s="79">
        <v>4.3523316062176169</v>
      </c>
      <c r="D25" s="81">
        <v>126</v>
      </c>
      <c r="E25" s="80">
        <v>165</v>
      </c>
      <c r="F25" s="80">
        <v>166</v>
      </c>
      <c r="G25" s="80">
        <v>152</v>
      </c>
      <c r="H25" s="106">
        <v>179</v>
      </c>
      <c r="I25" s="81">
        <v>-53</v>
      </c>
      <c r="J25" s="82">
        <v>-29.608938547486034</v>
      </c>
    </row>
    <row r="26" spans="1:15" ht="24.95" customHeight="1" x14ac:dyDescent="0.2">
      <c r="A26" s="159" t="s">
        <v>217</v>
      </c>
      <c r="B26" s="172" t="s">
        <v>153</v>
      </c>
      <c r="C26" s="79">
        <v>3.5924006908462869</v>
      </c>
      <c r="D26" s="81">
        <v>104</v>
      </c>
      <c r="E26" s="80">
        <v>134</v>
      </c>
      <c r="F26" s="80">
        <v>131</v>
      </c>
      <c r="G26" s="80">
        <v>130</v>
      </c>
      <c r="H26" s="106">
        <v>157</v>
      </c>
      <c r="I26" s="81">
        <v>-53</v>
      </c>
      <c r="J26" s="82">
        <v>-33.757961783439491</v>
      </c>
    </row>
    <row r="27" spans="1:15" ht="24.95" customHeight="1" x14ac:dyDescent="0.2">
      <c r="A27" s="168">
        <v>782.78300000000002</v>
      </c>
      <c r="B27" s="171" t="s">
        <v>154</v>
      </c>
      <c r="C27" s="79">
        <v>0.75993091537132984</v>
      </c>
      <c r="D27" s="81">
        <v>22</v>
      </c>
      <c r="E27" s="80">
        <v>31</v>
      </c>
      <c r="F27" s="80">
        <v>35</v>
      </c>
      <c r="G27" s="80">
        <v>22</v>
      </c>
      <c r="H27" s="106">
        <v>22</v>
      </c>
      <c r="I27" s="81">
        <v>0</v>
      </c>
      <c r="J27" s="82">
        <v>0</v>
      </c>
    </row>
    <row r="28" spans="1:15" ht="24.95" customHeight="1" x14ac:dyDescent="0.2">
      <c r="A28" s="159" t="s">
        <v>155</v>
      </c>
      <c r="B28" s="165" t="s">
        <v>156</v>
      </c>
      <c r="C28" s="79">
        <v>2.7633851468048358</v>
      </c>
      <c r="D28" s="81">
        <v>80</v>
      </c>
      <c r="E28" s="80">
        <v>139</v>
      </c>
      <c r="F28" s="80">
        <v>54</v>
      </c>
      <c r="G28" s="80">
        <v>121</v>
      </c>
      <c r="H28" s="106">
        <v>55</v>
      </c>
      <c r="I28" s="81">
        <v>25</v>
      </c>
      <c r="J28" s="82">
        <v>45.454545454545453</v>
      </c>
    </row>
    <row r="29" spans="1:15" ht="24.95" customHeight="1" x14ac:dyDescent="0.2">
      <c r="A29" s="159" t="s">
        <v>157</v>
      </c>
      <c r="B29" s="165" t="s">
        <v>158</v>
      </c>
      <c r="C29" s="79">
        <v>1.8307426597582037</v>
      </c>
      <c r="D29" s="81">
        <v>53</v>
      </c>
      <c r="E29" s="80">
        <v>216</v>
      </c>
      <c r="F29" s="80">
        <v>47</v>
      </c>
      <c r="G29" s="80">
        <v>67</v>
      </c>
      <c r="H29" s="106">
        <v>38</v>
      </c>
      <c r="I29" s="81">
        <v>15</v>
      </c>
      <c r="J29" s="82">
        <v>39.473684210526315</v>
      </c>
    </row>
    <row r="30" spans="1:15" ht="24.95" customHeight="1" x14ac:dyDescent="0.2">
      <c r="A30" s="159">
        <v>86</v>
      </c>
      <c r="B30" s="165" t="s">
        <v>159</v>
      </c>
      <c r="C30" s="79">
        <v>4.8704663212435237</v>
      </c>
      <c r="D30" s="81">
        <v>141</v>
      </c>
      <c r="E30" s="80">
        <v>233</v>
      </c>
      <c r="F30" s="80">
        <v>140</v>
      </c>
      <c r="G30" s="80">
        <v>166</v>
      </c>
      <c r="H30" s="106">
        <v>133</v>
      </c>
      <c r="I30" s="81">
        <v>8</v>
      </c>
      <c r="J30" s="82">
        <v>6.0150375939849621</v>
      </c>
    </row>
    <row r="31" spans="1:15" ht="24.95" customHeight="1" x14ac:dyDescent="0.2">
      <c r="A31" s="159">
        <v>87.88</v>
      </c>
      <c r="B31" s="172" t="s">
        <v>160</v>
      </c>
      <c r="C31" s="79">
        <v>4.9395509499136443</v>
      </c>
      <c r="D31" s="81">
        <v>143</v>
      </c>
      <c r="E31" s="80">
        <v>250</v>
      </c>
      <c r="F31" s="80">
        <v>95</v>
      </c>
      <c r="G31" s="80">
        <v>151</v>
      </c>
      <c r="H31" s="106">
        <v>108</v>
      </c>
      <c r="I31" s="81">
        <v>35</v>
      </c>
      <c r="J31" s="82">
        <v>32.407407407407405</v>
      </c>
    </row>
    <row r="32" spans="1:15" ht="24.95" customHeight="1" x14ac:dyDescent="0.2">
      <c r="A32" s="159" t="s">
        <v>161</v>
      </c>
      <c r="B32" s="165" t="s">
        <v>162</v>
      </c>
      <c r="C32" s="79">
        <v>2.6597582037996546</v>
      </c>
      <c r="D32" s="81">
        <v>77</v>
      </c>
      <c r="E32" s="80">
        <v>88</v>
      </c>
      <c r="F32" s="80">
        <v>63</v>
      </c>
      <c r="G32" s="80">
        <v>85</v>
      </c>
      <c r="H32" s="106">
        <v>72</v>
      </c>
      <c r="I32" s="81">
        <v>5</v>
      </c>
      <c r="J32" s="82">
        <v>6.9444444444444446</v>
      </c>
    </row>
    <row r="33" spans="1:10" ht="24.95" customHeight="1" x14ac:dyDescent="0.2">
      <c r="A33" s="159"/>
      <c r="B33" s="172"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ht="24.95" customHeight="1" x14ac:dyDescent="0.2">
      <c r="A35" s="238" t="s">
        <v>124</v>
      </c>
      <c r="B35" s="239" t="s">
        <v>125</v>
      </c>
      <c r="C35" s="79">
        <v>6.7702936096718478</v>
      </c>
      <c r="D35" s="81">
        <v>196</v>
      </c>
      <c r="E35" s="80">
        <v>212</v>
      </c>
      <c r="F35" s="80">
        <v>156</v>
      </c>
      <c r="G35" s="80">
        <v>123</v>
      </c>
      <c r="H35" s="106">
        <v>224</v>
      </c>
      <c r="I35" s="81">
        <v>-28</v>
      </c>
      <c r="J35" s="82">
        <v>-12.5</v>
      </c>
    </row>
    <row r="36" spans="1:10" ht="24.95" customHeight="1" x14ac:dyDescent="0.2">
      <c r="A36" s="240" t="s">
        <v>165</v>
      </c>
      <c r="B36" s="241" t="s">
        <v>166</v>
      </c>
      <c r="C36" s="79">
        <v>31.226252158894646</v>
      </c>
      <c r="D36" s="81">
        <v>904</v>
      </c>
      <c r="E36" s="80">
        <v>1052</v>
      </c>
      <c r="F36" s="80">
        <v>776</v>
      </c>
      <c r="G36" s="80">
        <v>964</v>
      </c>
      <c r="H36" s="106">
        <v>978</v>
      </c>
      <c r="I36" s="81">
        <v>-74</v>
      </c>
      <c r="J36" s="82">
        <v>-7.5664621676891617</v>
      </c>
    </row>
    <row r="37" spans="1:10" ht="24.95" customHeight="1" x14ac:dyDescent="0.2">
      <c r="A37" s="242" t="s">
        <v>167</v>
      </c>
      <c r="B37" s="243" t="s">
        <v>168</v>
      </c>
      <c r="C37" s="91">
        <v>62.003454231433508</v>
      </c>
      <c r="D37" s="109">
        <v>1795</v>
      </c>
      <c r="E37" s="110">
        <v>2416</v>
      </c>
      <c r="F37" s="110">
        <v>1607</v>
      </c>
      <c r="G37" s="110">
        <v>1897</v>
      </c>
      <c r="H37" s="111">
        <v>1684</v>
      </c>
      <c r="I37" s="109">
        <v>111</v>
      </c>
      <c r="J37" s="112">
        <v>6.59144893111639</v>
      </c>
    </row>
    <row r="38" spans="1:10" s="114" customFormat="1" ht="11.25" customHeight="1" x14ac:dyDescent="0.2">
      <c r="A38" s="288"/>
      <c r="J38" s="115" t="s">
        <v>35</v>
      </c>
    </row>
    <row r="39" spans="1:10" s="114" customFormat="1" ht="12.75" customHeight="1" x14ac:dyDescent="0.15">
      <c r="A39" s="114" t="s">
        <v>114</v>
      </c>
    </row>
    <row r="40" spans="1:10" s="87" customFormat="1" ht="21" customHeight="1" x14ac:dyDescent="0.2">
      <c r="A40" s="383" t="s">
        <v>369</v>
      </c>
      <c r="B40" s="280"/>
      <c r="C40" s="280"/>
      <c r="D40" s="280"/>
      <c r="E40" s="280"/>
      <c r="F40" s="280"/>
      <c r="G40" s="280"/>
      <c r="H40" s="280"/>
      <c r="I40" s="280"/>
      <c r="J40" s="280"/>
    </row>
    <row r="41" spans="1:10" s="87" customFormat="1" ht="30.6" customHeight="1" x14ac:dyDescent="0.2">
      <c r="A41" s="117" t="s">
        <v>219</v>
      </c>
      <c r="B41" s="117"/>
      <c r="C41" s="117"/>
      <c r="D41" s="117"/>
      <c r="E41" s="117"/>
      <c r="F41" s="117"/>
      <c r="G41" s="117"/>
      <c r="H41" s="117"/>
      <c r="I41" s="117"/>
      <c r="J41" s="117"/>
    </row>
    <row r="42" spans="1:10" s="87" customFormat="1" ht="12.75" customHeight="1" x14ac:dyDescent="0.2"/>
    <row r="43" spans="1:10" s="87" customFormat="1" ht="12.75" customHeight="1" x14ac:dyDescent="0.2"/>
    <row r="44" spans="1:10" ht="12.7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pans="1:1" s="54" customFormat="1" ht="15.95" customHeight="1" x14ac:dyDescent="0.2"/>
    <row r="82" spans="1:1" s="54" customFormat="1" ht="15.95" customHeight="1" x14ac:dyDescent="0.2"/>
    <row r="83" spans="1:1" s="54" customFormat="1" ht="15.95" customHeight="1" x14ac:dyDescent="0.2"/>
    <row r="84" spans="1:1" s="54" customFormat="1" ht="15.95" customHeight="1" x14ac:dyDescent="0.2"/>
    <row r="85" spans="1:1" s="54" customFormat="1" ht="15.95" customHeight="1" x14ac:dyDescent="0.2"/>
    <row r="86" spans="1:1" s="54" customFormat="1" ht="15.95" customHeight="1" x14ac:dyDescent="0.2"/>
    <row r="87" spans="1:1" s="54" customFormat="1" ht="15.95" customHeight="1" x14ac:dyDescent="0.2"/>
    <row r="88" spans="1:1" s="54" customFormat="1" ht="15.95" customHeight="1" x14ac:dyDescent="0.2">
      <c r="A88" s="387"/>
    </row>
    <row r="89" spans="1:1" s="54" customFormat="1" ht="15.95" customHeight="1" x14ac:dyDescent="0.2"/>
    <row r="90" spans="1:1" s="54" customFormat="1" ht="15.95" customHeight="1" x14ac:dyDescent="0.2"/>
    <row r="91" spans="1:1" s="54" customFormat="1" ht="15.95" customHeight="1" x14ac:dyDescent="0.2"/>
    <row r="92" spans="1:1" s="54" customFormat="1" ht="15.95" customHeight="1" x14ac:dyDescent="0.2"/>
    <row r="93" spans="1:1" s="54" customFormat="1" ht="15.95" customHeight="1" x14ac:dyDescent="0.2"/>
    <row r="94" spans="1:1" s="54" customFormat="1" ht="15.95" customHeight="1" x14ac:dyDescent="0.2"/>
    <row r="95" spans="1:1" s="54" customFormat="1" ht="15.95" customHeight="1" x14ac:dyDescent="0.2"/>
    <row r="96" spans="1:1"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C7723-3ACD-4BA2-AB3A-756ECED86D8C}">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6.7109375" style="54" customWidth="1"/>
    <col min="4" max="4" width="9.7109375" style="88" customWidth="1"/>
    <col min="5" max="10" width="9.7109375" style="121" customWidth="1"/>
    <col min="11" max="11" width="9.7109375" style="122" customWidth="1"/>
    <col min="12" max="12" width="2.140625" style="54" customWidth="1"/>
    <col min="13" max="16384" width="8.85546875" style="54"/>
  </cols>
  <sheetData>
    <row r="1" spans="1:17" customFormat="1" ht="36.75" customHeight="1" x14ac:dyDescent="0.2">
      <c r="A1" s="33"/>
      <c r="B1" s="34"/>
      <c r="C1" s="34"/>
      <c r="D1" s="34"/>
      <c r="E1" s="34"/>
      <c r="F1" s="34"/>
      <c r="G1" s="34"/>
      <c r="H1" s="34"/>
      <c r="I1" s="34"/>
      <c r="J1" s="34"/>
      <c r="K1" s="35" t="s">
        <v>38</v>
      </c>
    </row>
    <row r="2" spans="1:17" customFormat="1" ht="6.2" customHeight="1" x14ac:dyDescent="0.2">
      <c r="A2" s="36"/>
      <c r="B2" s="37"/>
      <c r="C2" s="37"/>
      <c r="D2" s="37"/>
      <c r="E2" s="37"/>
      <c r="F2" s="37"/>
      <c r="G2" s="37"/>
      <c r="H2" s="37"/>
      <c r="I2" s="37"/>
      <c r="J2" s="37"/>
      <c r="K2" s="37"/>
    </row>
    <row r="3" spans="1:17" s="40" customFormat="1" ht="24.95" customHeight="1" x14ac:dyDescent="0.2">
      <c r="A3" s="38" t="s">
        <v>370</v>
      </c>
      <c r="B3" s="39"/>
      <c r="C3" s="39"/>
      <c r="D3" s="39"/>
      <c r="E3" s="39"/>
      <c r="F3" s="39"/>
      <c r="G3" s="39"/>
      <c r="H3" s="39"/>
      <c r="I3" s="39"/>
      <c r="J3" s="39"/>
      <c r="K3" s="39"/>
    </row>
    <row r="4" spans="1:17" s="40" customFormat="1" ht="12" customHeight="1" x14ac:dyDescent="0.2">
      <c r="A4" s="41" t="s">
        <v>84</v>
      </c>
      <c r="B4" s="41"/>
      <c r="C4" s="41"/>
      <c r="D4" s="41"/>
      <c r="E4" s="41"/>
      <c r="F4" s="41"/>
      <c r="G4" s="41"/>
      <c r="H4" s="41"/>
      <c r="I4" s="41"/>
      <c r="J4" s="41"/>
      <c r="K4" s="41"/>
    </row>
    <row r="5" spans="1:17" s="40" customFormat="1" ht="12" customHeight="1" x14ac:dyDescent="0.2">
      <c r="A5" s="42" t="s">
        <v>334</v>
      </c>
      <c r="B5" s="42"/>
      <c r="C5" s="42"/>
      <c r="D5" s="42"/>
      <c r="E5" s="42"/>
      <c r="F5" s="207"/>
      <c r="G5" s="207"/>
      <c r="H5" s="207"/>
      <c r="I5" s="207"/>
      <c r="J5" s="207"/>
      <c r="K5" s="207"/>
    </row>
    <row r="6" spans="1:17" s="40" customFormat="1" ht="11.25" customHeight="1" x14ac:dyDescent="0.2">
      <c r="A6" s="187"/>
      <c r="B6" s="188"/>
      <c r="C6" s="188"/>
      <c r="D6" s="188"/>
      <c r="E6" s="188"/>
      <c r="F6" s="188"/>
      <c r="G6" s="188"/>
      <c r="H6" s="188"/>
      <c r="I6" s="188"/>
      <c r="J6" s="188"/>
    </row>
    <row r="7" spans="1:17" customFormat="1" ht="24.95" customHeight="1" x14ac:dyDescent="0.2">
      <c r="A7" s="52" t="s">
        <v>332</v>
      </c>
      <c r="B7" s="47"/>
      <c r="C7" s="47"/>
      <c r="D7" s="48" t="s">
        <v>86</v>
      </c>
      <c r="E7" s="376" t="s">
        <v>371</v>
      </c>
      <c r="F7" s="377"/>
      <c r="G7" s="377"/>
      <c r="H7" s="377"/>
      <c r="I7" s="378"/>
      <c r="J7" s="52" t="s">
        <v>358</v>
      </c>
      <c r="K7" s="53"/>
      <c r="L7" s="54"/>
      <c r="M7" s="54"/>
      <c r="N7" s="54"/>
      <c r="O7" s="54"/>
      <c r="Q7" s="388"/>
    </row>
    <row r="8" spans="1:17" ht="21.75" customHeight="1" x14ac:dyDescent="0.2">
      <c r="A8" s="55"/>
      <c r="B8" s="56"/>
      <c r="C8" s="56"/>
      <c r="D8" s="57"/>
      <c r="E8" s="58" t="s">
        <v>334</v>
      </c>
      <c r="F8" s="58" t="s">
        <v>336</v>
      </c>
      <c r="G8" s="58" t="s">
        <v>337</v>
      </c>
      <c r="H8" s="58" t="s">
        <v>338</v>
      </c>
      <c r="I8" s="58" t="s">
        <v>339</v>
      </c>
      <c r="J8" s="59"/>
      <c r="K8" s="60"/>
    </row>
    <row r="9" spans="1:17" ht="12" customHeight="1" x14ac:dyDescent="0.2">
      <c r="A9" s="55"/>
      <c r="B9" s="56"/>
      <c r="C9" s="56"/>
      <c r="D9" s="57"/>
      <c r="E9" s="61"/>
      <c r="F9" s="61"/>
      <c r="G9" s="61"/>
      <c r="H9" s="61"/>
      <c r="I9" s="61"/>
      <c r="J9" s="62" t="s">
        <v>94</v>
      </c>
      <c r="K9" s="63" t="s">
        <v>95</v>
      </c>
    </row>
    <row r="10" spans="1:17" ht="12" customHeight="1" x14ac:dyDescent="0.2">
      <c r="A10" s="64"/>
      <c r="B10" s="65"/>
      <c r="C10" s="65"/>
      <c r="D10" s="66"/>
      <c r="E10" s="67">
        <v>1</v>
      </c>
      <c r="F10" s="67">
        <v>2</v>
      </c>
      <c r="G10" s="67">
        <v>3</v>
      </c>
      <c r="H10" s="67">
        <v>4</v>
      </c>
      <c r="I10" s="67">
        <v>5</v>
      </c>
      <c r="J10" s="67">
        <v>6</v>
      </c>
      <c r="K10" s="67">
        <v>7</v>
      </c>
    </row>
    <row r="11" spans="1:17" ht="18" customHeight="1" x14ac:dyDescent="0.2">
      <c r="A11" s="244" t="s">
        <v>96</v>
      </c>
      <c r="B11" s="245"/>
      <c r="C11" s="246"/>
      <c r="D11" s="247">
        <v>100</v>
      </c>
      <c r="E11" s="251">
        <v>2895</v>
      </c>
      <c r="F11" s="296">
        <v>3680</v>
      </c>
      <c r="G11" s="296">
        <v>2539</v>
      </c>
      <c r="H11" s="296">
        <v>2984</v>
      </c>
      <c r="I11" s="250">
        <v>2886</v>
      </c>
      <c r="J11" s="251">
        <v>9</v>
      </c>
      <c r="K11" s="252">
        <v>0.31185031185031187</v>
      </c>
    </row>
    <row r="12" spans="1:17" ht="18" customHeight="1" x14ac:dyDescent="0.2">
      <c r="A12" s="253" t="s">
        <v>222</v>
      </c>
      <c r="B12" s="254"/>
      <c r="C12" s="254"/>
      <c r="D12" s="255"/>
      <c r="E12" s="268"/>
      <c r="F12" s="268"/>
      <c r="G12" s="268"/>
      <c r="H12" s="268"/>
      <c r="I12" s="268"/>
      <c r="J12" s="255"/>
      <c r="K12" s="256"/>
    </row>
    <row r="13" spans="1:17" ht="15.95" customHeight="1" x14ac:dyDescent="0.2">
      <c r="A13" s="257" t="s">
        <v>223</v>
      </c>
      <c r="B13" s="258"/>
      <c r="C13" s="259"/>
      <c r="D13" s="260">
        <v>29.326424870466322</v>
      </c>
      <c r="E13" s="261">
        <v>849</v>
      </c>
      <c r="F13" s="262">
        <v>1061</v>
      </c>
      <c r="G13" s="262">
        <v>726</v>
      </c>
      <c r="H13" s="262">
        <v>749</v>
      </c>
      <c r="I13" s="263">
        <v>1019</v>
      </c>
      <c r="J13" s="261">
        <v>-170</v>
      </c>
      <c r="K13" s="264">
        <v>-16.683022571148186</v>
      </c>
    </row>
    <row r="14" spans="1:17" ht="15.95" customHeight="1" x14ac:dyDescent="0.2">
      <c r="A14" s="257" t="s">
        <v>224</v>
      </c>
      <c r="B14" s="258"/>
      <c r="C14" s="259"/>
      <c r="D14" s="260">
        <v>56.822107081174437</v>
      </c>
      <c r="E14" s="261">
        <v>1645</v>
      </c>
      <c r="F14" s="262">
        <v>2114</v>
      </c>
      <c r="G14" s="262">
        <v>1457</v>
      </c>
      <c r="H14" s="262">
        <v>1813</v>
      </c>
      <c r="I14" s="263">
        <v>1534</v>
      </c>
      <c r="J14" s="261">
        <v>111</v>
      </c>
      <c r="K14" s="264">
        <v>7.2359843546284228</v>
      </c>
    </row>
    <row r="15" spans="1:17" ht="15.95" customHeight="1" x14ac:dyDescent="0.2">
      <c r="A15" s="257" t="s">
        <v>225</v>
      </c>
      <c r="B15" s="258"/>
      <c r="C15" s="259"/>
      <c r="D15" s="260">
        <v>8.0483592400690842</v>
      </c>
      <c r="E15" s="261">
        <v>233</v>
      </c>
      <c r="F15" s="262">
        <v>289</v>
      </c>
      <c r="G15" s="262">
        <v>218</v>
      </c>
      <c r="H15" s="262">
        <v>229</v>
      </c>
      <c r="I15" s="263">
        <v>207</v>
      </c>
      <c r="J15" s="261">
        <v>26</v>
      </c>
      <c r="K15" s="264">
        <v>12.560386473429952</v>
      </c>
    </row>
    <row r="16" spans="1:17" ht="15.95" customHeight="1" x14ac:dyDescent="0.2">
      <c r="A16" s="257" t="s">
        <v>226</v>
      </c>
      <c r="B16" s="258"/>
      <c r="C16" s="259"/>
      <c r="D16" s="260">
        <v>5.8031088082901556</v>
      </c>
      <c r="E16" s="261">
        <v>168</v>
      </c>
      <c r="F16" s="262">
        <v>216</v>
      </c>
      <c r="G16" s="262">
        <v>138</v>
      </c>
      <c r="H16" s="262">
        <v>193</v>
      </c>
      <c r="I16" s="263">
        <v>126</v>
      </c>
      <c r="J16" s="261">
        <v>42</v>
      </c>
      <c r="K16" s="264">
        <v>33.333333333333336</v>
      </c>
    </row>
    <row r="17" spans="1:11" ht="18" customHeight="1" x14ac:dyDescent="0.2">
      <c r="A17" s="253" t="s">
        <v>233</v>
      </c>
      <c r="B17" s="254"/>
      <c r="C17" s="254"/>
      <c r="D17" s="255"/>
      <c r="E17" s="268"/>
      <c r="F17" s="268"/>
      <c r="G17" s="268"/>
      <c r="H17" s="268"/>
      <c r="I17" s="268"/>
      <c r="J17" s="255"/>
      <c r="K17" s="256"/>
    </row>
    <row r="18" spans="1:11" ht="13.5" customHeight="1" x14ac:dyDescent="0.2">
      <c r="A18" s="257">
        <v>11</v>
      </c>
      <c r="B18" s="258" t="s">
        <v>234</v>
      </c>
      <c r="C18" s="259"/>
      <c r="D18" s="260">
        <v>8.2556131260794476</v>
      </c>
      <c r="E18" s="261">
        <v>239</v>
      </c>
      <c r="F18" s="262">
        <v>274</v>
      </c>
      <c r="G18" s="262">
        <v>173</v>
      </c>
      <c r="H18" s="554">
        <v>99</v>
      </c>
      <c r="I18" s="263">
        <v>271</v>
      </c>
      <c r="J18" s="261">
        <v>-32</v>
      </c>
      <c r="K18" s="264">
        <v>-11.808118081180812</v>
      </c>
    </row>
    <row r="19" spans="1:11" ht="13.5" customHeight="1" x14ac:dyDescent="0.2">
      <c r="A19" s="257" t="s">
        <v>235</v>
      </c>
      <c r="B19" s="258" t="s">
        <v>236</v>
      </c>
      <c r="C19" s="259"/>
      <c r="D19" s="260">
        <v>7.8411053540587217</v>
      </c>
      <c r="E19" s="261">
        <v>227</v>
      </c>
      <c r="F19" s="262">
        <v>264</v>
      </c>
      <c r="G19" s="262">
        <v>161</v>
      </c>
      <c r="H19" s="554">
        <v>85</v>
      </c>
      <c r="I19" s="263">
        <v>262</v>
      </c>
      <c r="J19" s="261">
        <v>-35</v>
      </c>
      <c r="K19" s="264">
        <v>-13.358778625954198</v>
      </c>
    </row>
    <row r="20" spans="1:11" ht="13.5" customHeight="1" x14ac:dyDescent="0.2">
      <c r="A20" s="257">
        <v>12</v>
      </c>
      <c r="B20" s="258" t="s">
        <v>237</v>
      </c>
      <c r="C20" s="259"/>
      <c r="D20" s="260">
        <v>1.6925734024179619</v>
      </c>
      <c r="E20" s="553">
        <v>49</v>
      </c>
      <c r="F20" s="554">
        <v>27</v>
      </c>
      <c r="G20" s="554">
        <v>20</v>
      </c>
      <c r="H20" s="554">
        <v>28</v>
      </c>
      <c r="I20" s="555">
        <v>49</v>
      </c>
      <c r="J20" s="261">
        <v>0</v>
      </c>
      <c r="K20" s="264">
        <v>0</v>
      </c>
    </row>
    <row r="21" spans="1:11" ht="13.5" customHeight="1" x14ac:dyDescent="0.2">
      <c r="A21" s="257">
        <v>21</v>
      </c>
      <c r="B21" s="258" t="s">
        <v>238</v>
      </c>
      <c r="C21" s="259"/>
      <c r="D21" s="260">
        <v>0.24179620034542315</v>
      </c>
      <c r="E21" s="553">
        <v>7</v>
      </c>
      <c r="F21" s="554">
        <v>9</v>
      </c>
      <c r="G21" s="554">
        <v>9</v>
      </c>
      <c r="H21" s="554">
        <v>8</v>
      </c>
      <c r="I21" s="555">
        <v>9</v>
      </c>
      <c r="J21" s="261">
        <v>-2</v>
      </c>
      <c r="K21" s="264">
        <v>-22.222222222222221</v>
      </c>
    </row>
    <row r="22" spans="1:11" ht="13.5" customHeight="1" x14ac:dyDescent="0.2">
      <c r="A22" s="257">
        <v>22</v>
      </c>
      <c r="B22" s="258" t="s">
        <v>239</v>
      </c>
      <c r="C22" s="259"/>
      <c r="D22" s="260">
        <v>1.9689119170984455</v>
      </c>
      <c r="E22" s="553">
        <v>57</v>
      </c>
      <c r="F22" s="554">
        <v>70</v>
      </c>
      <c r="G22" s="554">
        <v>52</v>
      </c>
      <c r="H22" s="554">
        <v>66</v>
      </c>
      <c r="I22" s="555">
        <v>58</v>
      </c>
      <c r="J22" s="261">
        <v>-1</v>
      </c>
      <c r="K22" s="264">
        <v>-1.7241379310344827</v>
      </c>
    </row>
    <row r="23" spans="1:11" ht="13.5" customHeight="1" x14ac:dyDescent="0.2">
      <c r="A23" s="257">
        <v>23</v>
      </c>
      <c r="B23" s="258" t="s">
        <v>240</v>
      </c>
      <c r="C23" s="259"/>
      <c r="D23" s="260">
        <v>0.44905008635578586</v>
      </c>
      <c r="E23" s="553">
        <v>13</v>
      </c>
      <c r="F23" s="554">
        <v>10</v>
      </c>
      <c r="G23" s="554">
        <v>12</v>
      </c>
      <c r="H23" s="554">
        <v>6</v>
      </c>
      <c r="I23" s="555">
        <v>11</v>
      </c>
      <c r="J23" s="261">
        <v>2</v>
      </c>
      <c r="K23" s="264">
        <v>18.181818181818183</v>
      </c>
    </row>
    <row r="24" spans="1:11" ht="13.5" customHeight="1" x14ac:dyDescent="0.2">
      <c r="A24" s="257">
        <v>24</v>
      </c>
      <c r="B24" s="258" t="s">
        <v>241</v>
      </c>
      <c r="C24" s="259"/>
      <c r="D24" s="260">
        <v>3.0742659758203801</v>
      </c>
      <c r="E24" s="553">
        <v>89</v>
      </c>
      <c r="F24" s="262">
        <v>107</v>
      </c>
      <c r="G24" s="554">
        <v>92</v>
      </c>
      <c r="H24" s="262">
        <v>141</v>
      </c>
      <c r="I24" s="263">
        <v>102</v>
      </c>
      <c r="J24" s="261">
        <v>-13</v>
      </c>
      <c r="K24" s="264">
        <v>-12.745098039215685</v>
      </c>
    </row>
    <row r="25" spans="1:11" ht="13.5" customHeight="1" x14ac:dyDescent="0.2">
      <c r="A25" s="257">
        <v>25</v>
      </c>
      <c r="B25" s="258" t="s">
        <v>242</v>
      </c>
      <c r="C25" s="259"/>
      <c r="D25" s="260">
        <v>3.1433506044905011</v>
      </c>
      <c r="E25" s="553">
        <v>91</v>
      </c>
      <c r="F25" s="262">
        <v>146</v>
      </c>
      <c r="G25" s="554">
        <v>92</v>
      </c>
      <c r="H25" s="262">
        <v>127</v>
      </c>
      <c r="I25" s="263">
        <v>105</v>
      </c>
      <c r="J25" s="261">
        <v>-14</v>
      </c>
      <c r="K25" s="264">
        <v>-13.333333333333334</v>
      </c>
    </row>
    <row r="26" spans="1:11" ht="13.5" customHeight="1" x14ac:dyDescent="0.2">
      <c r="A26" s="257">
        <v>26</v>
      </c>
      <c r="B26" s="258" t="s">
        <v>243</v>
      </c>
      <c r="C26" s="259"/>
      <c r="D26" s="260">
        <v>1.7271157167530224</v>
      </c>
      <c r="E26" s="553">
        <v>50</v>
      </c>
      <c r="F26" s="554">
        <v>97</v>
      </c>
      <c r="G26" s="554">
        <v>81</v>
      </c>
      <c r="H26" s="554">
        <v>91</v>
      </c>
      <c r="I26" s="555">
        <v>81</v>
      </c>
      <c r="J26" s="261">
        <v>-31</v>
      </c>
      <c r="K26" s="264">
        <v>-38.271604938271608</v>
      </c>
    </row>
    <row r="27" spans="1:11" ht="13.5" customHeight="1" x14ac:dyDescent="0.2">
      <c r="A27" s="257">
        <v>27</v>
      </c>
      <c r="B27" s="258" t="s">
        <v>244</v>
      </c>
      <c r="C27" s="259"/>
      <c r="D27" s="260">
        <v>1.5889464594127807</v>
      </c>
      <c r="E27" s="553">
        <v>46</v>
      </c>
      <c r="F27" s="554">
        <v>41</v>
      </c>
      <c r="G27" s="554">
        <v>32</v>
      </c>
      <c r="H27" s="554">
        <v>63</v>
      </c>
      <c r="I27" s="555">
        <v>30</v>
      </c>
      <c r="J27" s="261">
        <v>16</v>
      </c>
      <c r="K27" s="264">
        <v>53.333333333333336</v>
      </c>
    </row>
    <row r="28" spans="1:11" ht="13.5" customHeight="1" x14ac:dyDescent="0.2">
      <c r="A28" s="257">
        <v>28</v>
      </c>
      <c r="B28" s="258" t="s">
        <v>245</v>
      </c>
      <c r="C28" s="259"/>
      <c r="D28" s="260">
        <v>0.4835924006908463</v>
      </c>
      <c r="E28" s="553">
        <v>14</v>
      </c>
      <c r="F28" s="554">
        <v>16</v>
      </c>
      <c r="G28" s="554">
        <v>14</v>
      </c>
      <c r="H28" s="554">
        <v>20</v>
      </c>
      <c r="I28" s="555">
        <v>24</v>
      </c>
      <c r="J28" s="261">
        <v>-10</v>
      </c>
      <c r="K28" s="264">
        <v>-41.666666666666664</v>
      </c>
    </row>
    <row r="29" spans="1:11" ht="13.5" customHeight="1" x14ac:dyDescent="0.2">
      <c r="A29" s="257">
        <v>29</v>
      </c>
      <c r="B29" s="258" t="s">
        <v>246</v>
      </c>
      <c r="C29" s="259"/>
      <c r="D29" s="260">
        <v>5.7340241796200342</v>
      </c>
      <c r="E29" s="261">
        <v>166</v>
      </c>
      <c r="F29" s="262">
        <v>141</v>
      </c>
      <c r="G29" s="262">
        <v>131</v>
      </c>
      <c r="H29" s="262">
        <v>178</v>
      </c>
      <c r="I29" s="263">
        <v>193</v>
      </c>
      <c r="J29" s="261">
        <v>-27</v>
      </c>
      <c r="K29" s="264">
        <v>-13.989637305699482</v>
      </c>
    </row>
    <row r="30" spans="1:11" ht="13.5" customHeight="1" x14ac:dyDescent="0.2">
      <c r="A30" s="257" t="s">
        <v>247</v>
      </c>
      <c r="B30" s="258" t="s">
        <v>248</v>
      </c>
      <c r="C30" s="259"/>
      <c r="D30" s="260">
        <v>2.6943005181347148</v>
      </c>
      <c r="E30" s="553">
        <v>78</v>
      </c>
      <c r="F30" s="262" t="s">
        <v>546</v>
      </c>
      <c r="G30" s="262" t="s">
        <v>546</v>
      </c>
      <c r="H30" s="262" t="s">
        <v>546</v>
      </c>
      <c r="I30" s="263">
        <v>112</v>
      </c>
      <c r="J30" s="261">
        <v>-34</v>
      </c>
      <c r="K30" s="264">
        <v>-30.357142857142858</v>
      </c>
    </row>
    <row r="31" spans="1:11" ht="13.5" customHeight="1" x14ac:dyDescent="0.2">
      <c r="A31" s="257" t="s">
        <v>249</v>
      </c>
      <c r="B31" s="258" t="s">
        <v>250</v>
      </c>
      <c r="C31" s="259"/>
      <c r="D31" s="260">
        <v>2.9360967184801381</v>
      </c>
      <c r="E31" s="553">
        <v>85</v>
      </c>
      <c r="F31" s="554">
        <v>92</v>
      </c>
      <c r="G31" s="554">
        <v>72</v>
      </c>
      <c r="H31" s="262">
        <v>109</v>
      </c>
      <c r="I31" s="555">
        <v>77</v>
      </c>
      <c r="J31" s="261">
        <v>8</v>
      </c>
      <c r="K31" s="264">
        <v>10.38961038961039</v>
      </c>
    </row>
    <row r="32" spans="1:11" ht="13.5" customHeight="1" x14ac:dyDescent="0.2">
      <c r="A32" s="257">
        <v>31</v>
      </c>
      <c r="B32" s="258" t="s">
        <v>251</v>
      </c>
      <c r="C32" s="259"/>
      <c r="D32" s="260">
        <v>0.44905008635578586</v>
      </c>
      <c r="E32" s="553">
        <v>13</v>
      </c>
      <c r="F32" s="554">
        <v>11</v>
      </c>
      <c r="G32" s="554">
        <v>11</v>
      </c>
      <c r="H32" s="554">
        <v>12</v>
      </c>
      <c r="I32" s="555">
        <v>15</v>
      </c>
      <c r="J32" s="261">
        <v>-2</v>
      </c>
      <c r="K32" s="264">
        <v>-13.333333333333334</v>
      </c>
    </row>
    <row r="33" spans="1:11" ht="13.5" customHeight="1" x14ac:dyDescent="0.2">
      <c r="A33" s="257">
        <v>32</v>
      </c>
      <c r="B33" s="258" t="s">
        <v>252</v>
      </c>
      <c r="C33" s="259"/>
      <c r="D33" s="260">
        <v>4.9740932642487046</v>
      </c>
      <c r="E33" s="261">
        <v>144</v>
      </c>
      <c r="F33" s="554">
        <v>93</v>
      </c>
      <c r="G33" s="554">
        <v>79</v>
      </c>
      <c r="H33" s="554">
        <v>75</v>
      </c>
      <c r="I33" s="263">
        <v>146</v>
      </c>
      <c r="J33" s="261">
        <v>-2</v>
      </c>
      <c r="K33" s="264">
        <v>-1.3698630136986301</v>
      </c>
    </row>
    <row r="34" spans="1:11" ht="13.5" customHeight="1" x14ac:dyDescent="0.2">
      <c r="A34" s="257">
        <v>33</v>
      </c>
      <c r="B34" s="258" t="s">
        <v>253</v>
      </c>
      <c r="C34" s="259"/>
      <c r="D34" s="260">
        <v>5.6303972366148534</v>
      </c>
      <c r="E34" s="261">
        <v>163</v>
      </c>
      <c r="F34" s="262">
        <v>129</v>
      </c>
      <c r="G34" s="554">
        <v>58</v>
      </c>
      <c r="H34" s="554">
        <v>60</v>
      </c>
      <c r="I34" s="263">
        <v>138</v>
      </c>
      <c r="J34" s="261">
        <v>25</v>
      </c>
      <c r="K34" s="264">
        <v>18.115942028985508</v>
      </c>
    </row>
    <row r="35" spans="1:11" ht="13.5" customHeight="1" x14ac:dyDescent="0.2">
      <c r="A35" s="257">
        <v>34</v>
      </c>
      <c r="B35" s="258" t="s">
        <v>254</v>
      </c>
      <c r="C35" s="259"/>
      <c r="D35" s="260">
        <v>2.0379965457685665</v>
      </c>
      <c r="E35" s="553">
        <v>59</v>
      </c>
      <c r="F35" s="262">
        <v>112</v>
      </c>
      <c r="G35" s="554">
        <v>58</v>
      </c>
      <c r="H35" s="262">
        <v>101</v>
      </c>
      <c r="I35" s="555">
        <v>58</v>
      </c>
      <c r="J35" s="261">
        <v>1</v>
      </c>
      <c r="K35" s="264">
        <v>1.7241379310344827</v>
      </c>
    </row>
    <row r="36" spans="1:11" ht="13.5" customHeight="1" x14ac:dyDescent="0.2">
      <c r="A36" s="257">
        <v>41</v>
      </c>
      <c r="B36" s="258" t="s">
        <v>255</v>
      </c>
      <c r="C36" s="259"/>
      <c r="D36" s="260">
        <v>0.17271157167530224</v>
      </c>
      <c r="E36" s="553">
        <v>5</v>
      </c>
      <c r="F36" s="554">
        <v>3</v>
      </c>
      <c r="G36" s="554">
        <v>4</v>
      </c>
      <c r="H36" s="554">
        <v>7</v>
      </c>
      <c r="I36" s="555">
        <v>5</v>
      </c>
      <c r="J36" s="261">
        <v>0</v>
      </c>
      <c r="K36" s="264">
        <v>0</v>
      </c>
    </row>
    <row r="37" spans="1:11" ht="13.5" customHeight="1" x14ac:dyDescent="0.2">
      <c r="A37" s="257">
        <v>42</v>
      </c>
      <c r="B37" s="258" t="s">
        <v>256</v>
      </c>
      <c r="C37" s="259"/>
      <c r="D37" s="260">
        <v>0</v>
      </c>
      <c r="E37" s="261">
        <v>0</v>
      </c>
      <c r="F37" s="554">
        <v>7</v>
      </c>
      <c r="G37" s="262" t="s">
        <v>546</v>
      </c>
      <c r="H37" s="554">
        <v>4</v>
      </c>
      <c r="I37" s="263" t="s">
        <v>546</v>
      </c>
      <c r="J37" s="261" t="s">
        <v>546</v>
      </c>
      <c r="K37" s="264" t="s">
        <v>546</v>
      </c>
    </row>
    <row r="38" spans="1:11" ht="13.5" customHeight="1" x14ac:dyDescent="0.2">
      <c r="A38" s="257">
        <v>43</v>
      </c>
      <c r="B38" s="258" t="s">
        <v>257</v>
      </c>
      <c r="C38" s="259"/>
      <c r="D38" s="260">
        <v>1.1053540587219344</v>
      </c>
      <c r="E38" s="553">
        <v>32</v>
      </c>
      <c r="F38" s="554">
        <v>28</v>
      </c>
      <c r="G38" s="554">
        <v>25</v>
      </c>
      <c r="H38" s="554">
        <v>26</v>
      </c>
      <c r="I38" s="555">
        <v>20</v>
      </c>
      <c r="J38" s="261">
        <v>12</v>
      </c>
      <c r="K38" s="264">
        <v>60</v>
      </c>
    </row>
    <row r="39" spans="1:11" ht="13.5" customHeight="1" x14ac:dyDescent="0.2">
      <c r="A39" s="257">
        <v>51</v>
      </c>
      <c r="B39" s="258" t="s">
        <v>258</v>
      </c>
      <c r="C39" s="259"/>
      <c r="D39" s="260">
        <v>4.766839378238342</v>
      </c>
      <c r="E39" s="261">
        <v>138</v>
      </c>
      <c r="F39" s="262">
        <v>188</v>
      </c>
      <c r="G39" s="262">
        <v>152</v>
      </c>
      <c r="H39" s="262">
        <v>136</v>
      </c>
      <c r="I39" s="263">
        <v>166</v>
      </c>
      <c r="J39" s="261">
        <v>-28</v>
      </c>
      <c r="K39" s="264">
        <v>-16.867469879518072</v>
      </c>
    </row>
    <row r="40" spans="1:11" ht="13.5" customHeight="1" x14ac:dyDescent="0.2">
      <c r="A40" s="257" t="s">
        <v>259</v>
      </c>
      <c r="B40" s="258" t="s">
        <v>260</v>
      </c>
      <c r="C40" s="259"/>
      <c r="D40" s="260">
        <v>4.214162348877375</v>
      </c>
      <c r="E40" s="261">
        <v>122</v>
      </c>
      <c r="F40" s="262">
        <v>166</v>
      </c>
      <c r="G40" s="262">
        <v>138</v>
      </c>
      <c r="H40" s="262">
        <v>125</v>
      </c>
      <c r="I40" s="263">
        <v>152</v>
      </c>
      <c r="J40" s="261">
        <v>-30</v>
      </c>
      <c r="K40" s="264">
        <v>-19.736842105263158</v>
      </c>
    </row>
    <row r="41" spans="1:11" ht="13.5" customHeight="1" x14ac:dyDescent="0.2">
      <c r="A41" s="257"/>
      <c r="B41" s="258" t="s">
        <v>261</v>
      </c>
      <c r="C41" s="259"/>
      <c r="D41" s="260">
        <v>3.6269430051813472</v>
      </c>
      <c r="E41" s="261">
        <v>105</v>
      </c>
      <c r="F41" s="262">
        <v>133</v>
      </c>
      <c r="G41" s="262">
        <v>121</v>
      </c>
      <c r="H41" s="262">
        <v>101</v>
      </c>
      <c r="I41" s="263">
        <v>111</v>
      </c>
      <c r="J41" s="261">
        <v>-6</v>
      </c>
      <c r="K41" s="264">
        <v>-5.4054054054054053</v>
      </c>
    </row>
    <row r="42" spans="1:11" ht="13.5" customHeight="1" x14ac:dyDescent="0.2">
      <c r="A42" s="257">
        <v>52</v>
      </c>
      <c r="B42" s="258" t="s">
        <v>262</v>
      </c>
      <c r="C42" s="259"/>
      <c r="D42" s="260">
        <v>6.1139896373056999</v>
      </c>
      <c r="E42" s="261">
        <v>177</v>
      </c>
      <c r="F42" s="262">
        <v>216</v>
      </c>
      <c r="G42" s="262">
        <v>181</v>
      </c>
      <c r="H42" s="262">
        <v>196</v>
      </c>
      <c r="I42" s="263">
        <v>171</v>
      </c>
      <c r="J42" s="261">
        <v>6</v>
      </c>
      <c r="K42" s="264">
        <v>3.5087719298245612</v>
      </c>
    </row>
    <row r="43" spans="1:11" ht="13.5" customHeight="1" x14ac:dyDescent="0.2">
      <c r="A43" s="257" t="s">
        <v>263</v>
      </c>
      <c r="B43" s="258" t="s">
        <v>264</v>
      </c>
      <c r="C43" s="259"/>
      <c r="D43" s="260">
        <v>5.4576856649395511</v>
      </c>
      <c r="E43" s="261">
        <v>158</v>
      </c>
      <c r="F43" s="262">
        <v>180</v>
      </c>
      <c r="G43" s="262">
        <v>168</v>
      </c>
      <c r="H43" s="262">
        <v>178</v>
      </c>
      <c r="I43" s="263">
        <v>159</v>
      </c>
      <c r="J43" s="261">
        <v>-1</v>
      </c>
      <c r="K43" s="264">
        <v>-0.62893081761006286</v>
      </c>
    </row>
    <row r="44" spans="1:11" ht="13.5" customHeight="1" x14ac:dyDescent="0.2">
      <c r="A44" s="257">
        <v>53</v>
      </c>
      <c r="B44" s="258" t="s">
        <v>265</v>
      </c>
      <c r="C44" s="259"/>
      <c r="D44" s="260">
        <v>0.58721934369602768</v>
      </c>
      <c r="E44" s="553">
        <v>17</v>
      </c>
      <c r="F44" s="554">
        <v>35</v>
      </c>
      <c r="G44" s="554">
        <v>62</v>
      </c>
      <c r="H44" s="554">
        <v>36</v>
      </c>
      <c r="I44" s="555">
        <v>50</v>
      </c>
      <c r="J44" s="261">
        <v>-33</v>
      </c>
      <c r="K44" s="264">
        <v>-66</v>
      </c>
    </row>
    <row r="45" spans="1:11" ht="13.5" customHeight="1" x14ac:dyDescent="0.2">
      <c r="A45" s="257" t="s">
        <v>266</v>
      </c>
      <c r="B45" s="258" t="s">
        <v>267</v>
      </c>
      <c r="C45" s="259"/>
      <c r="D45" s="260">
        <v>0.58721934369602768</v>
      </c>
      <c r="E45" s="553">
        <v>17</v>
      </c>
      <c r="F45" s="554">
        <v>35</v>
      </c>
      <c r="G45" s="554">
        <v>62</v>
      </c>
      <c r="H45" s="554">
        <v>36</v>
      </c>
      <c r="I45" s="555">
        <v>50</v>
      </c>
      <c r="J45" s="261">
        <v>-33</v>
      </c>
      <c r="K45" s="264">
        <v>-66</v>
      </c>
    </row>
    <row r="46" spans="1:11" ht="13.5" customHeight="1" x14ac:dyDescent="0.2">
      <c r="A46" s="257">
        <v>54</v>
      </c>
      <c r="B46" s="258" t="s">
        <v>268</v>
      </c>
      <c r="C46" s="259"/>
      <c r="D46" s="260">
        <v>1.7962003454231434</v>
      </c>
      <c r="E46" s="553">
        <v>52</v>
      </c>
      <c r="F46" s="554">
        <v>71</v>
      </c>
      <c r="G46" s="554">
        <v>59</v>
      </c>
      <c r="H46" s="554">
        <v>87</v>
      </c>
      <c r="I46" s="555">
        <v>60</v>
      </c>
      <c r="J46" s="261">
        <v>-8</v>
      </c>
      <c r="K46" s="264">
        <v>-13.333333333333334</v>
      </c>
    </row>
    <row r="47" spans="1:11" ht="13.5" customHeight="1" x14ac:dyDescent="0.2">
      <c r="A47" s="257">
        <v>61</v>
      </c>
      <c r="B47" s="258" t="s">
        <v>269</v>
      </c>
      <c r="C47" s="259"/>
      <c r="D47" s="260">
        <v>2.1416234887737478</v>
      </c>
      <c r="E47" s="553">
        <v>62</v>
      </c>
      <c r="F47" s="262">
        <v>100</v>
      </c>
      <c r="G47" s="554">
        <v>79</v>
      </c>
      <c r="H47" s="554">
        <v>69</v>
      </c>
      <c r="I47" s="555">
        <v>55</v>
      </c>
      <c r="J47" s="261">
        <v>7</v>
      </c>
      <c r="K47" s="264">
        <v>12.727272727272727</v>
      </c>
    </row>
    <row r="48" spans="1:11" ht="13.5" customHeight="1" x14ac:dyDescent="0.2">
      <c r="A48" s="257">
        <v>62</v>
      </c>
      <c r="B48" s="258" t="s">
        <v>270</v>
      </c>
      <c r="C48" s="259"/>
      <c r="D48" s="260">
        <v>9.119170984455959</v>
      </c>
      <c r="E48" s="261">
        <v>264</v>
      </c>
      <c r="F48" s="262">
        <v>388</v>
      </c>
      <c r="G48" s="262">
        <v>346</v>
      </c>
      <c r="H48" s="262">
        <v>301</v>
      </c>
      <c r="I48" s="263">
        <v>304</v>
      </c>
      <c r="J48" s="261">
        <v>-40</v>
      </c>
      <c r="K48" s="264">
        <v>-13.157894736842104</v>
      </c>
    </row>
    <row r="49" spans="1:11" ht="13.5" customHeight="1" x14ac:dyDescent="0.2">
      <c r="A49" s="257">
        <v>63</v>
      </c>
      <c r="B49" s="258" t="s">
        <v>271</v>
      </c>
      <c r="C49" s="259"/>
      <c r="D49" s="260">
        <v>4.2832469775474955</v>
      </c>
      <c r="E49" s="261">
        <v>124</v>
      </c>
      <c r="F49" s="262">
        <v>139</v>
      </c>
      <c r="G49" s="554">
        <v>74</v>
      </c>
      <c r="H49" s="262">
        <v>109</v>
      </c>
      <c r="I49" s="263">
        <v>149</v>
      </c>
      <c r="J49" s="261">
        <v>-25</v>
      </c>
      <c r="K49" s="264">
        <v>-16.778523489932887</v>
      </c>
    </row>
    <row r="50" spans="1:11" ht="13.5" customHeight="1" x14ac:dyDescent="0.2">
      <c r="A50" s="257" t="s">
        <v>272</v>
      </c>
      <c r="B50" s="258" t="s">
        <v>273</v>
      </c>
      <c r="C50" s="259"/>
      <c r="D50" s="260">
        <v>0.31088082901554404</v>
      </c>
      <c r="E50" s="553">
        <v>9</v>
      </c>
      <c r="F50" s="554">
        <v>10</v>
      </c>
      <c r="G50" s="554">
        <v>4</v>
      </c>
      <c r="H50" s="554">
        <v>12</v>
      </c>
      <c r="I50" s="555">
        <v>12</v>
      </c>
      <c r="J50" s="261">
        <v>-3</v>
      </c>
      <c r="K50" s="264">
        <v>-25</v>
      </c>
    </row>
    <row r="51" spans="1:11" ht="13.5" customHeight="1" x14ac:dyDescent="0.2">
      <c r="A51" s="257" t="s">
        <v>274</v>
      </c>
      <c r="B51" s="258" t="s">
        <v>275</v>
      </c>
      <c r="C51" s="259"/>
      <c r="D51" s="260">
        <v>3.6614853195164074</v>
      </c>
      <c r="E51" s="261">
        <v>106</v>
      </c>
      <c r="F51" s="262">
        <v>121</v>
      </c>
      <c r="G51" s="554">
        <v>64</v>
      </c>
      <c r="H51" s="554">
        <v>92</v>
      </c>
      <c r="I51" s="263">
        <v>128</v>
      </c>
      <c r="J51" s="261">
        <v>-22</v>
      </c>
      <c r="K51" s="264">
        <v>-17.1875</v>
      </c>
    </row>
    <row r="52" spans="1:11" ht="13.5" customHeight="1" x14ac:dyDescent="0.2">
      <c r="A52" s="257">
        <v>71</v>
      </c>
      <c r="B52" s="258" t="s">
        <v>276</v>
      </c>
      <c r="C52" s="259"/>
      <c r="D52" s="260">
        <v>6.8739205526770295</v>
      </c>
      <c r="E52" s="261">
        <v>199</v>
      </c>
      <c r="F52" s="262">
        <v>265</v>
      </c>
      <c r="G52" s="262">
        <v>204</v>
      </c>
      <c r="H52" s="262">
        <v>295</v>
      </c>
      <c r="I52" s="263">
        <v>170</v>
      </c>
      <c r="J52" s="261">
        <v>29</v>
      </c>
      <c r="K52" s="264">
        <v>17.058823529411764</v>
      </c>
    </row>
    <row r="53" spans="1:11" ht="13.5" customHeight="1" x14ac:dyDescent="0.2">
      <c r="A53" s="257" t="s">
        <v>277</v>
      </c>
      <c r="B53" s="258" t="s">
        <v>278</v>
      </c>
      <c r="C53" s="259"/>
      <c r="D53" s="260">
        <v>1.6580310880829014</v>
      </c>
      <c r="E53" s="553">
        <v>48</v>
      </c>
      <c r="F53" s="554">
        <v>77</v>
      </c>
      <c r="G53" s="554">
        <v>54</v>
      </c>
      <c r="H53" s="554">
        <v>79</v>
      </c>
      <c r="I53" s="555">
        <v>47</v>
      </c>
      <c r="J53" s="261">
        <v>1</v>
      </c>
      <c r="K53" s="264">
        <v>2.1276595744680851</v>
      </c>
    </row>
    <row r="54" spans="1:11" ht="13.5" customHeight="1" x14ac:dyDescent="0.2">
      <c r="A54" s="257" t="s">
        <v>279</v>
      </c>
      <c r="B54" s="258" t="s">
        <v>280</v>
      </c>
      <c r="C54" s="259"/>
      <c r="D54" s="260">
        <v>4.8013816925734023</v>
      </c>
      <c r="E54" s="261">
        <v>139</v>
      </c>
      <c r="F54" s="262">
        <v>168</v>
      </c>
      <c r="G54" s="262">
        <v>131</v>
      </c>
      <c r="H54" s="262">
        <v>190</v>
      </c>
      <c r="I54" s="263">
        <v>110</v>
      </c>
      <c r="J54" s="261">
        <v>29</v>
      </c>
      <c r="K54" s="264">
        <v>26.363636363636363</v>
      </c>
    </row>
    <row r="55" spans="1:11" ht="13.5" customHeight="1" x14ac:dyDescent="0.2">
      <c r="A55" s="257">
        <v>72</v>
      </c>
      <c r="B55" s="258" t="s">
        <v>281</v>
      </c>
      <c r="C55" s="259"/>
      <c r="D55" s="260">
        <v>4.1796200345423147</v>
      </c>
      <c r="E55" s="261">
        <v>121</v>
      </c>
      <c r="F55" s="554">
        <v>58</v>
      </c>
      <c r="G55" s="554">
        <v>33</v>
      </c>
      <c r="H55" s="554">
        <v>70</v>
      </c>
      <c r="I55" s="555">
        <v>55</v>
      </c>
      <c r="J55" s="261">
        <v>66</v>
      </c>
      <c r="K55" s="264">
        <v>120</v>
      </c>
    </row>
    <row r="56" spans="1:11" ht="13.5" customHeight="1" x14ac:dyDescent="0.2">
      <c r="A56" s="257" t="s">
        <v>282</v>
      </c>
      <c r="B56" s="258" t="s">
        <v>283</v>
      </c>
      <c r="C56" s="259"/>
      <c r="D56" s="260">
        <v>2.7633851468048358</v>
      </c>
      <c r="E56" s="553">
        <v>80</v>
      </c>
      <c r="F56" s="554">
        <v>21</v>
      </c>
      <c r="G56" s="554">
        <v>8</v>
      </c>
      <c r="H56" s="554">
        <v>34</v>
      </c>
      <c r="I56" s="555">
        <v>19</v>
      </c>
      <c r="J56" s="261">
        <v>61</v>
      </c>
      <c r="K56" s="264" t="s">
        <v>547</v>
      </c>
    </row>
    <row r="57" spans="1:11" ht="13.5" customHeight="1" x14ac:dyDescent="0.2">
      <c r="A57" s="257" t="s">
        <v>284</v>
      </c>
      <c r="B57" s="258" t="s">
        <v>285</v>
      </c>
      <c r="C57" s="259"/>
      <c r="D57" s="260">
        <v>1.1744386873920554</v>
      </c>
      <c r="E57" s="553">
        <v>34</v>
      </c>
      <c r="F57" s="554">
        <v>27</v>
      </c>
      <c r="G57" s="554">
        <v>19</v>
      </c>
      <c r="H57" s="554">
        <v>27</v>
      </c>
      <c r="I57" s="555">
        <v>22</v>
      </c>
      <c r="J57" s="261">
        <v>12</v>
      </c>
      <c r="K57" s="264">
        <v>54.545454545454547</v>
      </c>
    </row>
    <row r="58" spans="1:11" ht="13.5" customHeight="1" x14ac:dyDescent="0.2">
      <c r="A58" s="257">
        <v>73</v>
      </c>
      <c r="B58" s="258" t="s">
        <v>286</v>
      </c>
      <c r="C58" s="259"/>
      <c r="D58" s="260">
        <v>1.4853195164075994</v>
      </c>
      <c r="E58" s="553">
        <v>43</v>
      </c>
      <c r="F58" s="554">
        <v>51</v>
      </c>
      <c r="G58" s="554">
        <v>27</v>
      </c>
      <c r="H58" s="554">
        <v>45</v>
      </c>
      <c r="I58" s="555">
        <v>30</v>
      </c>
      <c r="J58" s="261">
        <v>13</v>
      </c>
      <c r="K58" s="264">
        <v>43.333333333333336</v>
      </c>
    </row>
    <row r="59" spans="1:11" ht="13.5" customHeight="1" x14ac:dyDescent="0.2">
      <c r="A59" s="257" t="s">
        <v>287</v>
      </c>
      <c r="B59" s="258" t="s">
        <v>288</v>
      </c>
      <c r="C59" s="259"/>
      <c r="D59" s="260">
        <v>1.0362694300518134</v>
      </c>
      <c r="E59" s="553">
        <v>30</v>
      </c>
      <c r="F59" s="554">
        <v>48</v>
      </c>
      <c r="G59" s="554">
        <v>23</v>
      </c>
      <c r="H59" s="554">
        <v>43</v>
      </c>
      <c r="I59" s="555">
        <v>28</v>
      </c>
      <c r="J59" s="261">
        <v>2</v>
      </c>
      <c r="K59" s="264">
        <v>7.1428571428571432</v>
      </c>
    </row>
    <row r="60" spans="1:11" ht="13.5" customHeight="1" x14ac:dyDescent="0.2">
      <c r="A60" s="257">
        <v>81</v>
      </c>
      <c r="B60" s="258" t="s">
        <v>289</v>
      </c>
      <c r="C60" s="259"/>
      <c r="D60" s="260">
        <v>7.081174438687392</v>
      </c>
      <c r="E60" s="261">
        <v>205</v>
      </c>
      <c r="F60" s="262">
        <v>254</v>
      </c>
      <c r="G60" s="262">
        <v>158</v>
      </c>
      <c r="H60" s="262">
        <v>214</v>
      </c>
      <c r="I60" s="263">
        <v>149</v>
      </c>
      <c r="J60" s="261">
        <v>56</v>
      </c>
      <c r="K60" s="264">
        <v>37.583892617449663</v>
      </c>
    </row>
    <row r="61" spans="1:11" ht="13.5" customHeight="1" x14ac:dyDescent="0.2">
      <c r="A61" s="257" t="s">
        <v>290</v>
      </c>
      <c r="B61" s="258" t="s">
        <v>291</v>
      </c>
      <c r="C61" s="259"/>
      <c r="D61" s="260">
        <v>2.383419689119171</v>
      </c>
      <c r="E61" s="553">
        <v>69</v>
      </c>
      <c r="F61" s="262">
        <v>101</v>
      </c>
      <c r="G61" s="554">
        <v>63</v>
      </c>
      <c r="H61" s="554">
        <v>85</v>
      </c>
      <c r="I61" s="555">
        <v>62</v>
      </c>
      <c r="J61" s="261">
        <v>7</v>
      </c>
      <c r="K61" s="264">
        <v>11.290322580645162</v>
      </c>
    </row>
    <row r="62" spans="1:11" ht="13.5" customHeight="1" x14ac:dyDescent="0.2">
      <c r="A62" s="257" t="s">
        <v>292</v>
      </c>
      <c r="B62" s="258" t="s">
        <v>363</v>
      </c>
      <c r="C62" s="259"/>
      <c r="D62" s="260">
        <v>2.7979274611398965</v>
      </c>
      <c r="E62" s="553">
        <v>81</v>
      </c>
      <c r="F62" s="262">
        <v>105</v>
      </c>
      <c r="G62" s="554">
        <v>44</v>
      </c>
      <c r="H62" s="554">
        <v>57</v>
      </c>
      <c r="I62" s="555">
        <v>37</v>
      </c>
      <c r="J62" s="261">
        <v>44</v>
      </c>
      <c r="K62" s="264">
        <v>118.91891891891892</v>
      </c>
    </row>
    <row r="63" spans="1:11" ht="13.5" customHeight="1" x14ac:dyDescent="0.2">
      <c r="A63" s="257" t="s">
        <v>294</v>
      </c>
      <c r="B63" s="258" t="s">
        <v>295</v>
      </c>
      <c r="C63" s="259"/>
      <c r="D63" s="260">
        <v>1.0708117443868739</v>
      </c>
      <c r="E63" s="553">
        <v>31</v>
      </c>
      <c r="F63" s="554">
        <v>25</v>
      </c>
      <c r="G63" s="554">
        <v>29</v>
      </c>
      <c r="H63" s="554">
        <v>27</v>
      </c>
      <c r="I63" s="555">
        <v>16</v>
      </c>
      <c r="J63" s="261">
        <v>15</v>
      </c>
      <c r="K63" s="264">
        <v>93.75</v>
      </c>
    </row>
    <row r="64" spans="1:11" ht="13.5" customHeight="1" x14ac:dyDescent="0.2">
      <c r="A64" s="257" t="s">
        <v>296</v>
      </c>
      <c r="B64" s="258" t="s">
        <v>297</v>
      </c>
      <c r="C64" s="259"/>
      <c r="D64" s="260">
        <v>0.41450777202072536</v>
      </c>
      <c r="E64" s="553">
        <v>12</v>
      </c>
      <c r="F64" s="554">
        <v>14</v>
      </c>
      <c r="G64" s="554">
        <v>12</v>
      </c>
      <c r="H64" s="554">
        <v>16</v>
      </c>
      <c r="I64" s="555">
        <v>22</v>
      </c>
      <c r="J64" s="261">
        <v>-10</v>
      </c>
      <c r="K64" s="264">
        <v>-45.454545454545453</v>
      </c>
    </row>
    <row r="65" spans="1:11" ht="13.5" customHeight="1" x14ac:dyDescent="0.2">
      <c r="A65" s="257">
        <v>82</v>
      </c>
      <c r="B65" s="258" t="s">
        <v>298</v>
      </c>
      <c r="C65" s="259"/>
      <c r="D65" s="260">
        <v>3.1433506044905011</v>
      </c>
      <c r="E65" s="553">
        <v>91</v>
      </c>
      <c r="F65" s="262">
        <v>172</v>
      </c>
      <c r="G65" s="554">
        <v>65</v>
      </c>
      <c r="H65" s="262">
        <v>124</v>
      </c>
      <c r="I65" s="555">
        <v>75</v>
      </c>
      <c r="J65" s="261">
        <v>16</v>
      </c>
      <c r="K65" s="264">
        <v>21.333333333333332</v>
      </c>
    </row>
    <row r="66" spans="1:11" ht="13.5" customHeight="1" x14ac:dyDescent="0.2">
      <c r="A66" s="257" t="s">
        <v>299</v>
      </c>
      <c r="B66" s="258" t="s">
        <v>550</v>
      </c>
      <c r="C66" s="259"/>
      <c r="D66" s="260">
        <v>2.1761658031088085</v>
      </c>
      <c r="E66" s="553">
        <v>63</v>
      </c>
      <c r="F66" s="262">
        <v>128</v>
      </c>
      <c r="G66" s="554">
        <v>35</v>
      </c>
      <c r="H66" s="554">
        <v>71</v>
      </c>
      <c r="I66" s="555">
        <v>48</v>
      </c>
      <c r="J66" s="261">
        <v>15</v>
      </c>
      <c r="K66" s="264">
        <v>31.25</v>
      </c>
    </row>
    <row r="67" spans="1:11" ht="13.5" customHeight="1" x14ac:dyDescent="0.2">
      <c r="A67" s="257" t="s">
        <v>300</v>
      </c>
      <c r="B67" s="258" t="s">
        <v>301</v>
      </c>
      <c r="C67" s="259"/>
      <c r="D67" s="260">
        <v>0.65630397236614857</v>
      </c>
      <c r="E67" s="553">
        <v>19</v>
      </c>
      <c r="F67" s="554">
        <v>22</v>
      </c>
      <c r="G67" s="554">
        <v>13</v>
      </c>
      <c r="H67" s="554">
        <v>23</v>
      </c>
      <c r="I67" s="555">
        <v>11</v>
      </c>
      <c r="J67" s="261">
        <v>8</v>
      </c>
      <c r="K67" s="264">
        <v>72.727272727272734</v>
      </c>
    </row>
    <row r="68" spans="1:11" ht="13.5" customHeight="1" x14ac:dyDescent="0.2">
      <c r="A68" s="257">
        <v>83</v>
      </c>
      <c r="B68" s="258" t="s">
        <v>302</v>
      </c>
      <c r="C68" s="259"/>
      <c r="D68" s="260">
        <v>3.6614853195164074</v>
      </c>
      <c r="E68" s="261">
        <v>106</v>
      </c>
      <c r="F68" s="262">
        <v>291</v>
      </c>
      <c r="G68" s="262">
        <v>103</v>
      </c>
      <c r="H68" s="262">
        <v>128</v>
      </c>
      <c r="I68" s="555">
        <v>97</v>
      </c>
      <c r="J68" s="261">
        <v>9</v>
      </c>
      <c r="K68" s="264">
        <v>9.2783505154639183</v>
      </c>
    </row>
    <row r="69" spans="1:11" ht="13.5" customHeight="1" x14ac:dyDescent="0.2">
      <c r="A69" s="257" t="s">
        <v>303</v>
      </c>
      <c r="B69" s="258" t="s">
        <v>304</v>
      </c>
      <c r="C69" s="259"/>
      <c r="D69" s="260">
        <v>2.8670120898100171</v>
      </c>
      <c r="E69" s="553">
        <v>83</v>
      </c>
      <c r="F69" s="262">
        <v>256</v>
      </c>
      <c r="G69" s="554">
        <v>78</v>
      </c>
      <c r="H69" s="262">
        <v>102</v>
      </c>
      <c r="I69" s="555">
        <v>77</v>
      </c>
      <c r="J69" s="261">
        <v>6</v>
      </c>
      <c r="K69" s="264">
        <v>7.7922077922077921</v>
      </c>
    </row>
    <row r="70" spans="1:11" ht="13.5" customHeight="1" x14ac:dyDescent="0.2">
      <c r="A70" s="257"/>
      <c r="B70" s="258" t="s">
        <v>305</v>
      </c>
      <c r="C70" s="259"/>
      <c r="D70" s="260">
        <v>2.31433506044905</v>
      </c>
      <c r="E70" s="553">
        <v>67</v>
      </c>
      <c r="F70" s="262">
        <v>204</v>
      </c>
      <c r="G70" s="554">
        <v>50</v>
      </c>
      <c r="H70" s="554">
        <v>71</v>
      </c>
      <c r="I70" s="555">
        <v>57</v>
      </c>
      <c r="J70" s="261">
        <v>10</v>
      </c>
      <c r="K70" s="264">
        <v>17.543859649122808</v>
      </c>
    </row>
    <row r="71" spans="1:11" ht="13.5" customHeight="1" x14ac:dyDescent="0.2">
      <c r="A71" s="257">
        <v>84</v>
      </c>
      <c r="B71" s="258" t="s">
        <v>306</v>
      </c>
      <c r="C71" s="259"/>
      <c r="D71" s="260">
        <v>0.69084628670120896</v>
      </c>
      <c r="E71" s="553">
        <v>20</v>
      </c>
      <c r="F71" s="554">
        <v>80</v>
      </c>
      <c r="G71" s="554">
        <v>17</v>
      </c>
      <c r="H71" s="554">
        <v>24</v>
      </c>
      <c r="I71" s="555">
        <v>8</v>
      </c>
      <c r="J71" s="261">
        <v>12</v>
      </c>
      <c r="K71" s="264">
        <v>150</v>
      </c>
    </row>
    <row r="72" spans="1:11" ht="13.5" customHeight="1" x14ac:dyDescent="0.2">
      <c r="A72" s="257" t="s">
        <v>307</v>
      </c>
      <c r="B72" s="258" t="s">
        <v>308</v>
      </c>
      <c r="C72" s="259"/>
      <c r="D72" s="260">
        <v>0.37996545768566492</v>
      </c>
      <c r="E72" s="553">
        <v>11</v>
      </c>
      <c r="F72" s="554">
        <v>60</v>
      </c>
      <c r="G72" s="262" t="s">
        <v>546</v>
      </c>
      <c r="H72" s="554">
        <v>11</v>
      </c>
      <c r="I72" s="555">
        <v>3</v>
      </c>
      <c r="J72" s="261">
        <v>8</v>
      </c>
      <c r="K72" s="264" t="s">
        <v>547</v>
      </c>
    </row>
    <row r="73" spans="1:11" ht="13.5" customHeight="1" x14ac:dyDescent="0.2">
      <c r="A73" s="257" t="s">
        <v>309</v>
      </c>
      <c r="B73" s="258" t="s">
        <v>310</v>
      </c>
      <c r="C73" s="259"/>
      <c r="D73" s="260" t="s">
        <v>546</v>
      </c>
      <c r="E73" s="261" t="s">
        <v>546</v>
      </c>
      <c r="F73" s="554">
        <v>7</v>
      </c>
      <c r="G73" s="262" t="s">
        <v>546</v>
      </c>
      <c r="H73" s="554">
        <v>3</v>
      </c>
      <c r="I73" s="263">
        <v>0</v>
      </c>
      <c r="J73" s="261" t="s">
        <v>546</v>
      </c>
      <c r="K73" s="264" t="s">
        <v>546</v>
      </c>
    </row>
    <row r="74" spans="1:11" s="87" customFormat="1" ht="13.5" customHeight="1" x14ac:dyDescent="0.2">
      <c r="A74" s="257" t="s">
        <v>311</v>
      </c>
      <c r="B74" s="258" t="s">
        <v>312</v>
      </c>
      <c r="C74" s="259"/>
      <c r="D74" s="260">
        <v>0</v>
      </c>
      <c r="E74" s="261">
        <v>0</v>
      </c>
      <c r="F74" s="262" t="s">
        <v>546</v>
      </c>
      <c r="G74" s="262">
        <v>0</v>
      </c>
      <c r="H74" s="262">
        <v>0</v>
      </c>
      <c r="I74" s="263">
        <v>0</v>
      </c>
      <c r="J74" s="261">
        <v>0</v>
      </c>
      <c r="K74" s="264">
        <v>0</v>
      </c>
    </row>
    <row r="75" spans="1:11" s="114" customFormat="1" ht="13.5" customHeight="1" x14ac:dyDescent="0.15">
      <c r="A75" s="257">
        <v>91</v>
      </c>
      <c r="B75" s="258" t="s">
        <v>313</v>
      </c>
      <c r="C75" s="259"/>
      <c r="D75" s="260">
        <v>0.20725388601036268</v>
      </c>
      <c r="E75" s="553">
        <v>6</v>
      </c>
      <c r="F75" s="554">
        <v>3</v>
      </c>
      <c r="G75" s="554">
        <v>3</v>
      </c>
      <c r="H75" s="262" t="s">
        <v>546</v>
      </c>
      <c r="I75" s="263" t="s">
        <v>546</v>
      </c>
      <c r="J75" s="261" t="s">
        <v>546</v>
      </c>
      <c r="K75" s="264" t="s">
        <v>546</v>
      </c>
    </row>
    <row r="76" spans="1:11" s="114" customFormat="1" ht="13.5" customHeight="1" x14ac:dyDescent="0.15">
      <c r="A76" s="257">
        <v>92</v>
      </c>
      <c r="B76" s="258" t="s">
        <v>314</v>
      </c>
      <c r="C76" s="259"/>
      <c r="D76" s="260">
        <v>0.89810017271157172</v>
      </c>
      <c r="E76" s="553">
        <v>26</v>
      </c>
      <c r="F76" s="554">
        <v>38</v>
      </c>
      <c r="G76" s="554">
        <v>26</v>
      </c>
      <c r="H76" s="554">
        <v>34</v>
      </c>
      <c r="I76" s="555">
        <v>26</v>
      </c>
      <c r="J76" s="261">
        <v>0</v>
      </c>
      <c r="K76" s="264">
        <v>0</v>
      </c>
    </row>
    <row r="77" spans="1:11" s="87" customFormat="1" ht="13.5" customHeight="1" x14ac:dyDescent="0.2">
      <c r="A77" s="257">
        <v>93</v>
      </c>
      <c r="B77" s="258" t="s">
        <v>315</v>
      </c>
      <c r="C77" s="259"/>
      <c r="D77" s="260">
        <v>0.1381692573402418</v>
      </c>
      <c r="E77" s="553">
        <v>4</v>
      </c>
      <c r="F77" s="554">
        <v>7</v>
      </c>
      <c r="G77" s="554">
        <v>4</v>
      </c>
      <c r="H77" s="262" t="s">
        <v>546</v>
      </c>
      <c r="I77" s="263" t="s">
        <v>546</v>
      </c>
      <c r="J77" s="261" t="s">
        <v>546</v>
      </c>
      <c r="K77" s="264" t="s">
        <v>546</v>
      </c>
    </row>
    <row r="78" spans="1:11" s="347" customFormat="1" ht="13.5" customHeight="1" x14ac:dyDescent="0.2">
      <c r="A78" s="257">
        <v>94</v>
      </c>
      <c r="B78" s="258" t="s">
        <v>316</v>
      </c>
      <c r="C78" s="259"/>
      <c r="D78" s="260">
        <v>0.10362694300518134</v>
      </c>
      <c r="E78" s="553">
        <v>3</v>
      </c>
      <c r="F78" s="554">
        <v>3</v>
      </c>
      <c r="G78" s="262" t="s">
        <v>546</v>
      </c>
      <c r="H78" s="262" t="s">
        <v>546</v>
      </c>
      <c r="I78" s="263" t="s">
        <v>546</v>
      </c>
      <c r="J78" s="261" t="s">
        <v>546</v>
      </c>
      <c r="K78" s="264" t="s">
        <v>546</v>
      </c>
    </row>
    <row r="79" spans="1:11" s="87" customFormat="1" ht="13.5" customHeight="1" x14ac:dyDescent="0.2">
      <c r="A79" s="271" t="s">
        <v>317</v>
      </c>
      <c r="B79" s="272" t="s">
        <v>318</v>
      </c>
      <c r="C79" s="273"/>
      <c r="D79" s="274">
        <v>0</v>
      </c>
      <c r="E79" s="275">
        <v>0</v>
      </c>
      <c r="F79" s="276">
        <v>0</v>
      </c>
      <c r="G79" s="276">
        <v>0</v>
      </c>
      <c r="H79" s="276">
        <v>0</v>
      </c>
      <c r="I79" s="277">
        <v>0</v>
      </c>
      <c r="J79" s="275">
        <v>0</v>
      </c>
      <c r="K79" s="552">
        <v>0</v>
      </c>
    </row>
    <row r="80" spans="1:11" s="87" customFormat="1" ht="12.75" customHeight="1" x14ac:dyDescent="0.2">
      <c r="K80" s="115" t="s">
        <v>35</v>
      </c>
    </row>
    <row r="81" spans="1:11" s="87" customFormat="1" ht="15.75" customHeight="1" x14ac:dyDescent="0.2">
      <c r="A81" s="114" t="s">
        <v>114</v>
      </c>
      <c r="B81" s="114"/>
      <c r="C81" s="114"/>
      <c r="D81" s="114"/>
      <c r="E81" s="114"/>
      <c r="F81" s="114"/>
      <c r="G81" s="114"/>
      <c r="H81" s="114"/>
      <c r="I81" s="114"/>
      <c r="J81" s="114"/>
      <c r="K81" s="114"/>
    </row>
    <row r="82" spans="1:11" ht="21" customHeight="1" x14ac:dyDescent="0.2">
      <c r="A82" s="117" t="s">
        <v>364</v>
      </c>
      <c r="B82" s="117"/>
      <c r="C82" s="117"/>
      <c r="D82" s="117"/>
      <c r="E82" s="117"/>
      <c r="F82" s="117"/>
      <c r="G82" s="117"/>
      <c r="H82" s="117"/>
      <c r="I82" s="117"/>
      <c r="J82" s="117"/>
      <c r="K82" s="117"/>
    </row>
    <row r="83" spans="1:11" ht="21" customHeight="1" x14ac:dyDescent="0.2">
      <c r="A83" s="383" t="s">
        <v>372</v>
      </c>
      <c r="B83" s="383"/>
      <c r="C83" s="383"/>
      <c r="D83" s="383"/>
      <c r="E83" s="383"/>
      <c r="F83" s="383"/>
      <c r="G83" s="383"/>
      <c r="H83" s="383"/>
      <c r="I83" s="383"/>
      <c r="J83" s="383"/>
      <c r="K83" s="383"/>
    </row>
    <row r="84" spans="1:11" ht="21" customHeight="1" x14ac:dyDescent="0.2">
      <c r="A84" s="117" t="s">
        <v>321</v>
      </c>
      <c r="B84" s="117"/>
      <c r="C84" s="117"/>
      <c r="D84" s="117"/>
      <c r="E84" s="117"/>
      <c r="F84" s="117"/>
      <c r="G84" s="117"/>
      <c r="H84" s="117"/>
      <c r="I84" s="117"/>
      <c r="J84" s="117"/>
      <c r="K84" s="117"/>
    </row>
    <row r="85" spans="1:11" ht="15.75" customHeight="1" x14ac:dyDescent="0.2">
      <c r="A85" s="117" t="s">
        <v>366</v>
      </c>
      <c r="B85" s="117"/>
      <c r="C85" s="117"/>
      <c r="D85" s="117"/>
      <c r="E85" s="117"/>
      <c r="F85" s="117"/>
      <c r="G85" s="117"/>
      <c r="H85" s="117"/>
      <c r="I85" s="117"/>
      <c r="J85" s="117"/>
      <c r="K85" s="117"/>
    </row>
    <row r="86" spans="1:11" ht="15.75" customHeight="1" x14ac:dyDescent="0.2">
      <c r="A86" s="117" t="s">
        <v>322</v>
      </c>
      <c r="B86" s="117"/>
      <c r="C86" s="117"/>
      <c r="D86" s="117"/>
      <c r="E86" s="117"/>
      <c r="F86" s="117"/>
      <c r="G86" s="117"/>
      <c r="H86" s="117"/>
      <c r="I86" s="117"/>
      <c r="J86" s="117"/>
      <c r="K86" s="117"/>
    </row>
    <row r="87" spans="1:11" ht="15.75" customHeight="1" x14ac:dyDescent="0.2">
      <c r="A87" s="87"/>
      <c r="B87" s="87"/>
      <c r="C87" s="87"/>
      <c r="D87" s="87"/>
      <c r="E87" s="87"/>
      <c r="F87" s="87"/>
      <c r="G87" s="87"/>
      <c r="H87" s="87"/>
      <c r="I87" s="87"/>
      <c r="J87" s="87"/>
      <c r="K87" s="87"/>
    </row>
    <row r="88" spans="1:11" ht="15.75" customHeight="1" x14ac:dyDescent="0.2">
      <c r="D88" s="54"/>
      <c r="E88" s="54"/>
      <c r="F88" s="54"/>
      <c r="G88" s="54"/>
      <c r="H88" s="54"/>
      <c r="I88" s="54"/>
      <c r="J88" s="54"/>
      <c r="K88" s="54"/>
    </row>
    <row r="89" spans="1:11" ht="15.75" customHeight="1" x14ac:dyDescent="0.2">
      <c r="D89" s="54"/>
      <c r="E89" s="54"/>
      <c r="F89" s="54"/>
      <c r="G89" s="54"/>
      <c r="H89" s="54"/>
      <c r="I89" s="54"/>
      <c r="J89" s="54"/>
      <c r="K89" s="54"/>
    </row>
    <row r="90" spans="1:11" ht="15.75" customHeight="1" x14ac:dyDescent="0.2">
      <c r="D90" s="54"/>
      <c r="E90" s="54"/>
      <c r="F90" s="54"/>
      <c r="G90" s="54"/>
      <c r="H90" s="54"/>
      <c r="I90" s="54"/>
      <c r="J90" s="54"/>
      <c r="K90" s="54"/>
    </row>
    <row r="91" spans="1:11" ht="15.75" customHeight="1" x14ac:dyDescent="0.2">
      <c r="D91" s="54"/>
      <c r="E91" s="54"/>
      <c r="F91" s="54"/>
      <c r="G91" s="54"/>
      <c r="H91" s="54"/>
      <c r="I91" s="54"/>
      <c r="J91" s="54"/>
      <c r="K91" s="54"/>
    </row>
    <row r="92" spans="1:11" ht="15.75" customHeight="1" x14ac:dyDescent="0.2">
      <c r="D92" s="54"/>
      <c r="E92" s="54"/>
      <c r="F92" s="54"/>
      <c r="G92" s="54"/>
      <c r="H92" s="54"/>
      <c r="I92" s="54"/>
      <c r="J92" s="54"/>
      <c r="K92" s="54"/>
    </row>
    <row r="93" spans="1:11" ht="15.95" customHeight="1" x14ac:dyDescent="0.2">
      <c r="D93" s="54"/>
      <c r="E93" s="54"/>
      <c r="F93" s="54"/>
      <c r="G93" s="54"/>
      <c r="H93" s="54"/>
      <c r="I93" s="54"/>
      <c r="J93" s="54"/>
      <c r="K93" s="54"/>
    </row>
    <row r="94" spans="1:11" ht="15.95" customHeight="1" x14ac:dyDescent="0.2">
      <c r="D94" s="54"/>
      <c r="E94" s="54"/>
      <c r="F94" s="54"/>
      <c r="G94" s="54"/>
      <c r="H94" s="54"/>
      <c r="I94" s="54"/>
      <c r="J94" s="54"/>
      <c r="K94" s="54"/>
    </row>
    <row r="95" spans="1:11" ht="15.95" customHeight="1" x14ac:dyDescent="0.2">
      <c r="D95" s="54"/>
      <c r="E95" s="54"/>
      <c r="F95" s="54"/>
      <c r="G95" s="54"/>
      <c r="H95" s="54"/>
      <c r="I95" s="54"/>
      <c r="J95" s="54"/>
      <c r="K95" s="54"/>
    </row>
    <row r="96" spans="1:11" ht="15.95" customHeight="1" x14ac:dyDescent="0.2">
      <c r="D96" s="54"/>
      <c r="E96" s="54"/>
      <c r="F96" s="54"/>
      <c r="G96" s="54"/>
      <c r="H96" s="54"/>
      <c r="I96" s="54"/>
      <c r="J96" s="54"/>
      <c r="K96" s="54"/>
    </row>
    <row r="97" spans="4:11" ht="15.95" customHeight="1" x14ac:dyDescent="0.2">
      <c r="D97" s="54"/>
      <c r="E97" s="54"/>
      <c r="F97" s="54"/>
      <c r="G97" s="54"/>
      <c r="H97" s="54"/>
      <c r="I97" s="54"/>
      <c r="J97" s="54"/>
      <c r="K97" s="54"/>
    </row>
    <row r="98" spans="4:11" ht="15.95" customHeight="1" x14ac:dyDescent="0.2">
      <c r="D98" s="54"/>
      <c r="E98" s="54"/>
      <c r="F98" s="54"/>
      <c r="G98" s="54"/>
      <c r="H98" s="54"/>
      <c r="I98" s="54"/>
      <c r="J98" s="54"/>
      <c r="K98" s="54"/>
    </row>
    <row r="99" spans="4:11" ht="15.95" customHeight="1" x14ac:dyDescent="0.2">
      <c r="D99" s="54"/>
      <c r="E99" s="54"/>
      <c r="F99" s="54"/>
      <c r="G99" s="54"/>
      <c r="H99" s="54"/>
      <c r="I99" s="54"/>
      <c r="J99" s="54"/>
      <c r="K99" s="54"/>
    </row>
    <row r="100" spans="4:11" ht="15.95" customHeight="1" x14ac:dyDescent="0.2">
      <c r="D100" s="54"/>
      <c r="E100" s="54"/>
      <c r="F100" s="54"/>
      <c r="G100" s="54"/>
      <c r="H100" s="54"/>
      <c r="I100" s="54"/>
      <c r="J100" s="54"/>
      <c r="K100" s="54"/>
    </row>
    <row r="101" spans="4:11" ht="15.95" customHeight="1" x14ac:dyDescent="0.2">
      <c r="D101" s="54"/>
      <c r="E101" s="54"/>
      <c r="F101" s="54"/>
      <c r="G101" s="54"/>
      <c r="H101" s="54"/>
      <c r="I101" s="54"/>
      <c r="J101" s="54"/>
      <c r="K101" s="54"/>
    </row>
    <row r="102" spans="4:11" ht="15.95" customHeight="1" x14ac:dyDescent="0.2">
      <c r="D102" s="54"/>
      <c r="E102" s="54"/>
      <c r="F102" s="54"/>
      <c r="G102" s="54"/>
      <c r="H102" s="54"/>
      <c r="I102" s="54"/>
      <c r="J102" s="54"/>
      <c r="K102" s="54"/>
    </row>
    <row r="103" spans="4:11" ht="15.95" customHeight="1" x14ac:dyDescent="0.2">
      <c r="D103" s="54"/>
      <c r="E103" s="54"/>
      <c r="F103" s="54"/>
      <c r="G103" s="54"/>
      <c r="H103" s="54"/>
      <c r="I103" s="54"/>
      <c r="J103" s="54"/>
      <c r="K103" s="54"/>
    </row>
    <row r="104" spans="4:11" ht="15.95" customHeight="1" x14ac:dyDescent="0.2">
      <c r="D104" s="54"/>
      <c r="E104" s="54"/>
      <c r="F104" s="54"/>
      <c r="G104" s="54"/>
      <c r="H104" s="54"/>
      <c r="I104" s="54"/>
      <c r="J104" s="54"/>
      <c r="K104" s="54"/>
    </row>
    <row r="105" spans="4:11" ht="15.95" customHeight="1" x14ac:dyDescent="0.2">
      <c r="D105" s="54"/>
      <c r="E105" s="54"/>
      <c r="F105" s="54"/>
      <c r="G105" s="54"/>
      <c r="H105" s="54"/>
      <c r="I105" s="54"/>
      <c r="J105" s="54"/>
      <c r="K105" s="54"/>
    </row>
    <row r="106" spans="4:11" ht="15.95" customHeight="1" x14ac:dyDescent="0.2">
      <c r="D106" s="54"/>
      <c r="E106" s="54"/>
      <c r="F106" s="54"/>
      <c r="G106" s="54"/>
      <c r="H106" s="54"/>
      <c r="I106" s="54"/>
      <c r="J106" s="54"/>
      <c r="K106" s="54"/>
    </row>
    <row r="107" spans="4:11" ht="15.95" customHeight="1" x14ac:dyDescent="0.2">
      <c r="D107" s="54"/>
      <c r="E107" s="54"/>
      <c r="F107" s="54"/>
      <c r="G107" s="54"/>
      <c r="H107" s="54"/>
      <c r="I107" s="54"/>
      <c r="J107" s="54"/>
      <c r="K107" s="54"/>
    </row>
    <row r="108" spans="4:11" ht="15.95" customHeight="1" x14ac:dyDescent="0.2">
      <c r="D108" s="54"/>
      <c r="E108" s="54"/>
      <c r="F108" s="54"/>
      <c r="G108" s="54"/>
      <c r="H108" s="54"/>
      <c r="I108" s="54"/>
      <c r="J108" s="54"/>
      <c r="K108" s="54"/>
    </row>
    <row r="109" spans="4:11" ht="15.95" customHeight="1" x14ac:dyDescent="0.2">
      <c r="D109" s="54"/>
      <c r="E109" s="54"/>
      <c r="F109" s="54"/>
      <c r="G109" s="54"/>
      <c r="H109" s="54"/>
      <c r="I109" s="54"/>
      <c r="J109" s="54"/>
      <c r="K109" s="54"/>
    </row>
    <row r="110" spans="4:11" ht="15.95" customHeight="1" x14ac:dyDescent="0.2">
      <c r="D110" s="54"/>
      <c r="E110" s="54"/>
      <c r="F110" s="54"/>
      <c r="G110" s="54"/>
      <c r="H110" s="54"/>
      <c r="I110" s="54"/>
      <c r="J110" s="54"/>
      <c r="K110" s="54"/>
    </row>
    <row r="111" spans="4:11" ht="15.95" customHeight="1" x14ac:dyDescent="0.2">
      <c r="D111" s="54"/>
      <c r="E111" s="54"/>
      <c r="F111" s="54"/>
      <c r="G111" s="54"/>
      <c r="H111" s="54"/>
      <c r="I111" s="54"/>
      <c r="J111" s="54"/>
      <c r="K111" s="54"/>
    </row>
    <row r="112" spans="4:11" ht="15.95" customHeight="1" x14ac:dyDescent="0.2">
      <c r="D112" s="54"/>
      <c r="E112" s="54"/>
      <c r="F112" s="54"/>
      <c r="G112" s="54"/>
      <c r="H112" s="54"/>
      <c r="I112" s="54"/>
      <c r="J112" s="54"/>
      <c r="K112" s="54"/>
    </row>
    <row r="113" spans="4:11" ht="15.95"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DDF95-84E7-4E7E-BAC5-BD2A96A71CA9}">
  <sheetPr codeName="Tabelle38"/>
  <dimension ref="A1:N200"/>
  <sheetViews>
    <sheetView showGridLines="0" zoomScaleNormal="100" workbookViewId="0"/>
  </sheetViews>
  <sheetFormatPr baseColWidth="10" defaultColWidth="8.85546875" defaultRowHeight="15.95" customHeight="1" x14ac:dyDescent="0.2"/>
  <cols>
    <col min="1" max="1" width="16.85546875" style="54" customWidth="1"/>
    <col min="2" max="2" width="9.7109375" style="88" customWidth="1"/>
    <col min="3" max="9" width="9.7109375" style="121" customWidth="1"/>
    <col min="10" max="10" width="9.7109375" style="122" customWidth="1"/>
    <col min="11" max="11" width="9.7109375" style="54" customWidth="1"/>
    <col min="12" max="12" width="9.7109375" style="121" customWidth="1"/>
    <col min="13" max="13" width="9.7109375" style="54" customWidth="1"/>
    <col min="14" max="16384" width="8.85546875" style="54"/>
  </cols>
  <sheetData>
    <row r="1" spans="1:13" customFormat="1" ht="36.75" customHeight="1" x14ac:dyDescent="0.2">
      <c r="A1" s="34" t="s">
        <v>61</v>
      </c>
      <c r="B1" s="34"/>
      <c r="C1" s="34"/>
      <c r="D1" s="34"/>
      <c r="E1" s="34"/>
      <c r="F1" s="34"/>
      <c r="G1" s="34"/>
      <c r="H1" s="34"/>
      <c r="I1" s="34"/>
      <c r="J1" s="34"/>
      <c r="K1" s="13"/>
      <c r="L1" s="34"/>
      <c r="M1" s="35" t="s">
        <v>38</v>
      </c>
    </row>
    <row r="2" spans="1:13" customFormat="1" ht="11.25" customHeight="1" x14ac:dyDescent="0.2">
      <c r="A2" s="37"/>
      <c r="B2" s="37"/>
      <c r="C2" s="37"/>
      <c r="D2" s="37"/>
      <c r="E2" s="37"/>
      <c r="F2" s="37"/>
      <c r="G2" s="37"/>
      <c r="H2" s="37"/>
      <c r="I2" s="37"/>
      <c r="J2" s="37"/>
      <c r="K2" s="37"/>
      <c r="L2" s="37"/>
      <c r="M2" s="37"/>
    </row>
    <row r="3" spans="1:13" s="40" customFormat="1" ht="24.95" customHeight="1" x14ac:dyDescent="0.2">
      <c r="A3" s="38" t="s">
        <v>373</v>
      </c>
      <c r="B3" s="39"/>
      <c r="C3" s="39"/>
      <c r="D3" s="39"/>
      <c r="E3" s="39"/>
      <c r="F3" s="39"/>
      <c r="G3" s="39"/>
      <c r="H3" s="39"/>
      <c r="I3" s="39"/>
      <c r="J3" s="39"/>
      <c r="K3" s="39"/>
    </row>
    <row r="4" spans="1:13" s="40" customFormat="1" ht="12" customHeight="1" x14ac:dyDescent="0.2">
      <c r="A4" s="87" t="s">
        <v>374</v>
      </c>
      <c r="B4" s="258"/>
      <c r="C4" s="258"/>
      <c r="D4" s="258"/>
      <c r="E4" s="258"/>
      <c r="F4" s="258"/>
      <c r="G4" s="258"/>
      <c r="H4" s="258"/>
      <c r="I4" s="258"/>
      <c r="J4" s="258"/>
      <c r="K4" s="258"/>
      <c r="L4" s="258"/>
      <c r="M4" s="258"/>
    </row>
    <row r="5" spans="1:13" s="40" customFormat="1" ht="12" customHeight="1" x14ac:dyDescent="0.2">
      <c r="A5" s="389" t="s">
        <v>375</v>
      </c>
      <c r="B5" s="389"/>
      <c r="C5" s="390"/>
      <c r="D5" s="390"/>
      <c r="E5" s="390"/>
      <c r="F5" s="391"/>
      <c r="G5" s="391"/>
      <c r="H5" s="391"/>
      <c r="I5" s="391"/>
      <c r="J5" s="391"/>
      <c r="K5" s="391"/>
      <c r="L5" s="391"/>
      <c r="M5" s="391"/>
    </row>
    <row r="6" spans="1:13" s="40" customFormat="1" ht="16.5" customHeight="1" x14ac:dyDescent="0.2">
      <c r="A6" s="392" t="s">
        <v>376</v>
      </c>
      <c r="B6" s="392"/>
      <c r="C6" s="392"/>
      <c r="D6" s="392"/>
      <c r="E6" s="392"/>
      <c r="F6" s="392"/>
      <c r="G6" s="392"/>
      <c r="H6" s="392"/>
      <c r="I6" s="392"/>
      <c r="J6" s="392"/>
      <c r="K6" s="392"/>
      <c r="L6" s="392"/>
      <c r="M6" s="392"/>
    </row>
    <row r="7" spans="1:13" customFormat="1" ht="33.950000000000003" customHeight="1" x14ac:dyDescent="0.2">
      <c r="A7" s="48" t="s">
        <v>377</v>
      </c>
      <c r="B7" s="393" t="s">
        <v>378</v>
      </c>
      <c r="C7" s="393"/>
      <c r="D7" s="393"/>
      <c r="E7" s="393"/>
      <c r="F7" s="393"/>
      <c r="G7" s="393"/>
      <c r="H7" s="394"/>
      <c r="I7" s="393" t="s">
        <v>379</v>
      </c>
      <c r="J7" s="393"/>
      <c r="K7" s="394"/>
      <c r="L7" s="395" t="s">
        <v>380</v>
      </c>
      <c r="M7" s="396"/>
    </row>
    <row r="8" spans="1:13" ht="23.85" customHeight="1" x14ac:dyDescent="0.2">
      <c r="A8" s="57"/>
      <c r="B8" s="397" t="s">
        <v>96</v>
      </c>
      <c r="C8" s="398" t="s">
        <v>98</v>
      </c>
      <c r="D8" s="398" t="s">
        <v>99</v>
      </c>
      <c r="E8" s="398" t="s">
        <v>381</v>
      </c>
      <c r="F8" s="398" t="s">
        <v>382</v>
      </c>
      <c r="G8" s="398" t="s">
        <v>100</v>
      </c>
      <c r="H8" s="399" t="s">
        <v>383</v>
      </c>
      <c r="I8" s="397" t="s">
        <v>96</v>
      </c>
      <c r="J8" s="397" t="s">
        <v>384</v>
      </c>
      <c r="K8" s="400" t="s">
        <v>385</v>
      </c>
      <c r="L8" s="401" t="s">
        <v>386</v>
      </c>
      <c r="M8" s="402" t="s">
        <v>387</v>
      </c>
    </row>
    <row r="9" spans="1:13" ht="12" customHeight="1" x14ac:dyDescent="0.2">
      <c r="A9" s="66"/>
      <c r="B9" s="67">
        <v>1</v>
      </c>
      <c r="C9" s="67">
        <v>2</v>
      </c>
      <c r="D9" s="67">
        <v>3</v>
      </c>
      <c r="E9" s="67">
        <v>4</v>
      </c>
      <c r="F9" s="67">
        <v>5</v>
      </c>
      <c r="G9" s="67">
        <v>6</v>
      </c>
      <c r="H9" s="67">
        <v>7</v>
      </c>
      <c r="I9" s="67">
        <v>8</v>
      </c>
      <c r="J9" s="67">
        <v>9</v>
      </c>
      <c r="K9" s="403">
        <v>10</v>
      </c>
      <c r="L9" s="404">
        <v>11</v>
      </c>
      <c r="M9" s="404">
        <v>12</v>
      </c>
    </row>
    <row r="10" spans="1:13" ht="11.1" customHeight="1" x14ac:dyDescent="0.2">
      <c r="A10" s="405" t="s">
        <v>388</v>
      </c>
      <c r="B10" s="81">
        <v>33355</v>
      </c>
      <c r="C10" s="80">
        <v>17664</v>
      </c>
      <c r="D10" s="80">
        <v>15691</v>
      </c>
      <c r="E10" s="80">
        <v>24037</v>
      </c>
      <c r="F10" s="80">
        <v>9318</v>
      </c>
      <c r="G10" s="80">
        <v>4775</v>
      </c>
      <c r="H10" s="80">
        <v>9610</v>
      </c>
      <c r="I10" s="81">
        <v>12932</v>
      </c>
      <c r="J10" s="80">
        <v>7442</v>
      </c>
      <c r="K10" s="80">
        <v>5490</v>
      </c>
      <c r="L10" s="406">
        <v>1718</v>
      </c>
      <c r="M10" s="407">
        <v>2182</v>
      </c>
    </row>
    <row r="11" spans="1:13" ht="15" customHeight="1" x14ac:dyDescent="0.2">
      <c r="A11" s="405" t="s">
        <v>389</v>
      </c>
      <c r="B11" s="81">
        <v>33508</v>
      </c>
      <c r="C11" s="80">
        <v>17792</v>
      </c>
      <c r="D11" s="80">
        <v>15716</v>
      </c>
      <c r="E11" s="80">
        <v>24093</v>
      </c>
      <c r="F11" s="80">
        <v>9415</v>
      </c>
      <c r="G11" s="80">
        <v>4596</v>
      </c>
      <c r="H11" s="80">
        <v>9811</v>
      </c>
      <c r="I11" s="81">
        <v>12775</v>
      </c>
      <c r="J11" s="80">
        <v>7373</v>
      </c>
      <c r="K11" s="80">
        <v>5402</v>
      </c>
      <c r="L11" s="406">
        <v>2452</v>
      </c>
      <c r="M11" s="407">
        <v>2253</v>
      </c>
    </row>
    <row r="12" spans="1:13" ht="11.1" customHeight="1" x14ac:dyDescent="0.2">
      <c r="A12" s="405" t="s">
        <v>390</v>
      </c>
      <c r="B12" s="81">
        <v>34016</v>
      </c>
      <c r="C12" s="80">
        <v>18206</v>
      </c>
      <c r="D12" s="80">
        <v>15810</v>
      </c>
      <c r="E12" s="80">
        <v>24475</v>
      </c>
      <c r="F12" s="80">
        <v>9541</v>
      </c>
      <c r="G12" s="80">
        <v>4499</v>
      </c>
      <c r="H12" s="80">
        <v>10055</v>
      </c>
      <c r="I12" s="81">
        <v>13121</v>
      </c>
      <c r="J12" s="80">
        <v>7521</v>
      </c>
      <c r="K12" s="80">
        <v>5600</v>
      </c>
      <c r="L12" s="406">
        <v>2367</v>
      </c>
      <c r="M12" s="407">
        <v>1930</v>
      </c>
    </row>
    <row r="13" spans="1:13" ht="11.1" customHeight="1" x14ac:dyDescent="0.2">
      <c r="A13" s="405" t="s">
        <v>391</v>
      </c>
      <c r="B13" s="81">
        <v>34843</v>
      </c>
      <c r="C13" s="80">
        <v>18749</v>
      </c>
      <c r="D13" s="80">
        <v>16094</v>
      </c>
      <c r="E13" s="80">
        <v>25192</v>
      </c>
      <c r="F13" s="80">
        <v>9651</v>
      </c>
      <c r="G13" s="80">
        <v>5045</v>
      </c>
      <c r="H13" s="80">
        <v>10186</v>
      </c>
      <c r="I13" s="81">
        <v>13241</v>
      </c>
      <c r="J13" s="80">
        <v>7430</v>
      </c>
      <c r="K13" s="80">
        <v>5811</v>
      </c>
      <c r="L13" s="406">
        <v>3656</v>
      </c>
      <c r="M13" s="407">
        <v>2931</v>
      </c>
    </row>
    <row r="14" spans="1:13" ht="11.1" customHeight="1" x14ac:dyDescent="0.2">
      <c r="A14" s="405" t="s">
        <v>392</v>
      </c>
      <c r="B14" s="81">
        <v>34487</v>
      </c>
      <c r="C14" s="80">
        <v>18331</v>
      </c>
      <c r="D14" s="80">
        <v>16156</v>
      </c>
      <c r="E14" s="80">
        <v>24780</v>
      </c>
      <c r="F14" s="80">
        <v>9707</v>
      </c>
      <c r="G14" s="80">
        <v>4902</v>
      </c>
      <c r="H14" s="80">
        <v>10220</v>
      </c>
      <c r="I14" s="81">
        <v>13338</v>
      </c>
      <c r="J14" s="80">
        <v>7583</v>
      </c>
      <c r="K14" s="80">
        <v>5755</v>
      </c>
      <c r="L14" s="406">
        <v>1825</v>
      </c>
      <c r="M14" s="407">
        <v>2325</v>
      </c>
    </row>
    <row r="15" spans="1:13" ht="15" customHeight="1" x14ac:dyDescent="0.2">
      <c r="A15" s="405" t="s">
        <v>393</v>
      </c>
      <c r="B15" s="81">
        <v>34933</v>
      </c>
      <c r="C15" s="80">
        <v>18671</v>
      </c>
      <c r="D15" s="80">
        <v>16262</v>
      </c>
      <c r="E15" s="80">
        <v>25047</v>
      </c>
      <c r="F15" s="80">
        <v>9886</v>
      </c>
      <c r="G15" s="80">
        <v>4804</v>
      </c>
      <c r="H15" s="80">
        <v>10438</v>
      </c>
      <c r="I15" s="81">
        <v>13309</v>
      </c>
      <c r="J15" s="80">
        <v>7537</v>
      </c>
      <c r="K15" s="80">
        <v>5772</v>
      </c>
      <c r="L15" s="406">
        <v>2989</v>
      </c>
      <c r="M15" s="407">
        <v>2614</v>
      </c>
    </row>
    <row r="16" spans="1:13" ht="11.1" customHeight="1" x14ac:dyDescent="0.2">
      <c r="A16" s="405" t="s">
        <v>390</v>
      </c>
      <c r="B16" s="81">
        <v>35311</v>
      </c>
      <c r="C16" s="80">
        <v>18965</v>
      </c>
      <c r="D16" s="80">
        <v>16346</v>
      </c>
      <c r="E16" s="80">
        <v>25304</v>
      </c>
      <c r="F16" s="80">
        <v>10007</v>
      </c>
      <c r="G16" s="80">
        <v>4707</v>
      </c>
      <c r="H16" s="80">
        <v>10657</v>
      </c>
      <c r="I16" s="81">
        <v>13495</v>
      </c>
      <c r="J16" s="80">
        <v>7577</v>
      </c>
      <c r="K16" s="80">
        <v>5918</v>
      </c>
      <c r="L16" s="406">
        <v>2719</v>
      </c>
      <c r="M16" s="407">
        <v>2360</v>
      </c>
    </row>
    <row r="17" spans="1:13" ht="11.1" customHeight="1" x14ac:dyDescent="0.2">
      <c r="A17" s="405" t="s">
        <v>391</v>
      </c>
      <c r="B17" s="81">
        <v>35949</v>
      </c>
      <c r="C17" s="80">
        <v>19337</v>
      </c>
      <c r="D17" s="80">
        <v>16612</v>
      </c>
      <c r="E17" s="80">
        <v>25873</v>
      </c>
      <c r="F17" s="80">
        <v>10076</v>
      </c>
      <c r="G17" s="80">
        <v>5165</v>
      </c>
      <c r="H17" s="80">
        <v>10763</v>
      </c>
      <c r="I17" s="81">
        <v>13384</v>
      </c>
      <c r="J17" s="80">
        <v>7342</v>
      </c>
      <c r="K17" s="80">
        <v>6042</v>
      </c>
      <c r="L17" s="406">
        <v>3777</v>
      </c>
      <c r="M17" s="407">
        <v>3196</v>
      </c>
    </row>
    <row r="18" spans="1:13" ht="11.1" customHeight="1" x14ac:dyDescent="0.2">
      <c r="A18" s="405" t="s">
        <v>392</v>
      </c>
      <c r="B18" s="81">
        <v>35362</v>
      </c>
      <c r="C18" s="80">
        <v>18780</v>
      </c>
      <c r="D18" s="80">
        <v>16582</v>
      </c>
      <c r="E18" s="80">
        <v>25254</v>
      </c>
      <c r="F18" s="80">
        <v>10108</v>
      </c>
      <c r="G18" s="80">
        <v>4896</v>
      </c>
      <c r="H18" s="80">
        <v>10746</v>
      </c>
      <c r="I18" s="81">
        <v>13419</v>
      </c>
      <c r="J18" s="80">
        <v>7425</v>
      </c>
      <c r="K18" s="80">
        <v>5994</v>
      </c>
      <c r="L18" s="406">
        <v>1913</v>
      </c>
      <c r="M18" s="407">
        <v>2434</v>
      </c>
    </row>
    <row r="19" spans="1:13" ht="15" customHeight="1" x14ac:dyDescent="0.2">
      <c r="A19" s="405" t="s">
        <v>394</v>
      </c>
      <c r="B19" s="81">
        <v>35701</v>
      </c>
      <c r="C19" s="80">
        <v>19064</v>
      </c>
      <c r="D19" s="80">
        <v>16637</v>
      </c>
      <c r="E19" s="80">
        <v>25439</v>
      </c>
      <c r="F19" s="80">
        <v>10262</v>
      </c>
      <c r="G19" s="80">
        <v>4777</v>
      </c>
      <c r="H19" s="80">
        <v>10961</v>
      </c>
      <c r="I19" s="81">
        <v>13389</v>
      </c>
      <c r="J19" s="80">
        <v>7337</v>
      </c>
      <c r="K19" s="80">
        <v>6052</v>
      </c>
      <c r="L19" s="406">
        <v>2786</v>
      </c>
      <c r="M19" s="407">
        <v>2525</v>
      </c>
    </row>
    <row r="20" spans="1:13" ht="11.1" customHeight="1" x14ac:dyDescent="0.2">
      <c r="A20" s="405" t="s">
        <v>390</v>
      </c>
      <c r="B20" s="81">
        <v>36217</v>
      </c>
      <c r="C20" s="80">
        <v>19511</v>
      </c>
      <c r="D20" s="80">
        <v>16706</v>
      </c>
      <c r="E20" s="80">
        <v>25830</v>
      </c>
      <c r="F20" s="80">
        <v>10387</v>
      </c>
      <c r="G20" s="80">
        <v>4684</v>
      </c>
      <c r="H20" s="80">
        <v>11243</v>
      </c>
      <c r="I20" s="81">
        <v>13661</v>
      </c>
      <c r="J20" s="80">
        <v>7379</v>
      </c>
      <c r="K20" s="80">
        <v>6282</v>
      </c>
      <c r="L20" s="406">
        <v>2757</v>
      </c>
      <c r="M20" s="407">
        <v>2377</v>
      </c>
    </row>
    <row r="21" spans="1:13" ht="11.1" customHeight="1" x14ac:dyDescent="0.2">
      <c r="A21" s="405" t="s">
        <v>391</v>
      </c>
      <c r="B21" s="81">
        <v>36886</v>
      </c>
      <c r="C21" s="80">
        <v>19905</v>
      </c>
      <c r="D21" s="80">
        <v>16981</v>
      </c>
      <c r="E21" s="80">
        <v>26417</v>
      </c>
      <c r="F21" s="80">
        <v>10469</v>
      </c>
      <c r="G21" s="80">
        <v>5105</v>
      </c>
      <c r="H21" s="80">
        <v>11416</v>
      </c>
      <c r="I21" s="81">
        <v>13517</v>
      </c>
      <c r="J21" s="80">
        <v>7199</v>
      </c>
      <c r="K21" s="80">
        <v>6318</v>
      </c>
      <c r="L21" s="406">
        <v>3786</v>
      </c>
      <c r="M21" s="407">
        <v>3227</v>
      </c>
    </row>
    <row r="22" spans="1:13" ht="11.1" customHeight="1" x14ac:dyDescent="0.2">
      <c r="A22" s="405" t="s">
        <v>392</v>
      </c>
      <c r="B22" s="81">
        <v>36530</v>
      </c>
      <c r="C22" s="80">
        <v>19519</v>
      </c>
      <c r="D22" s="80">
        <v>17011</v>
      </c>
      <c r="E22" s="80">
        <v>25897</v>
      </c>
      <c r="F22" s="80">
        <v>10633</v>
      </c>
      <c r="G22" s="80">
        <v>4988</v>
      </c>
      <c r="H22" s="80">
        <v>11398</v>
      </c>
      <c r="I22" s="81">
        <v>13640</v>
      </c>
      <c r="J22" s="80">
        <v>7279</v>
      </c>
      <c r="K22" s="80">
        <v>6361</v>
      </c>
      <c r="L22" s="406">
        <v>2186</v>
      </c>
      <c r="M22" s="407">
        <v>2579</v>
      </c>
    </row>
    <row r="23" spans="1:13" ht="15" customHeight="1" x14ac:dyDescent="0.2">
      <c r="A23" s="405" t="s">
        <v>395</v>
      </c>
      <c r="B23" s="81">
        <v>36830</v>
      </c>
      <c r="C23" s="80">
        <v>19883</v>
      </c>
      <c r="D23" s="80">
        <v>16947</v>
      </c>
      <c r="E23" s="80">
        <v>26089</v>
      </c>
      <c r="F23" s="80">
        <v>10741</v>
      </c>
      <c r="G23" s="80">
        <v>4877</v>
      </c>
      <c r="H23" s="80">
        <v>11570</v>
      </c>
      <c r="I23" s="81">
        <v>13303</v>
      </c>
      <c r="J23" s="80">
        <v>7052</v>
      </c>
      <c r="K23" s="80">
        <v>6251</v>
      </c>
      <c r="L23" s="406">
        <v>3084</v>
      </c>
      <c r="M23" s="407">
        <v>2896</v>
      </c>
    </row>
    <row r="24" spans="1:13" ht="11.1" customHeight="1" x14ac:dyDescent="0.2">
      <c r="A24" s="405" t="s">
        <v>390</v>
      </c>
      <c r="B24" s="81">
        <v>37115</v>
      </c>
      <c r="C24" s="80">
        <v>20038</v>
      </c>
      <c r="D24" s="80">
        <v>17077</v>
      </c>
      <c r="E24" s="80">
        <v>26252</v>
      </c>
      <c r="F24" s="80">
        <v>10863</v>
      </c>
      <c r="G24" s="80">
        <v>4800</v>
      </c>
      <c r="H24" s="80">
        <v>11820</v>
      </c>
      <c r="I24" s="81">
        <v>13513</v>
      </c>
      <c r="J24" s="80">
        <v>7122</v>
      </c>
      <c r="K24" s="80">
        <v>6391</v>
      </c>
      <c r="L24" s="406">
        <v>2628</v>
      </c>
      <c r="M24" s="407">
        <v>2334</v>
      </c>
    </row>
    <row r="25" spans="1:13" ht="11.1" customHeight="1" x14ac:dyDescent="0.2">
      <c r="A25" s="405" t="s">
        <v>391</v>
      </c>
      <c r="B25" s="81">
        <v>37648</v>
      </c>
      <c r="C25" s="80">
        <v>20344</v>
      </c>
      <c r="D25" s="80">
        <v>17304</v>
      </c>
      <c r="E25" s="80">
        <v>26658</v>
      </c>
      <c r="F25" s="80">
        <v>10990</v>
      </c>
      <c r="G25" s="80">
        <v>5137</v>
      </c>
      <c r="H25" s="80">
        <v>12008</v>
      </c>
      <c r="I25" s="81">
        <v>13572</v>
      </c>
      <c r="J25" s="80">
        <v>7034</v>
      </c>
      <c r="K25" s="80">
        <v>6538</v>
      </c>
      <c r="L25" s="406">
        <v>3876</v>
      </c>
      <c r="M25" s="407">
        <v>3413</v>
      </c>
    </row>
    <row r="26" spans="1:13" ht="11.1" customHeight="1" x14ac:dyDescent="0.2">
      <c r="A26" s="405" t="s">
        <v>392</v>
      </c>
      <c r="B26" s="81">
        <v>36857</v>
      </c>
      <c r="C26" s="80">
        <v>19676</v>
      </c>
      <c r="D26" s="80">
        <v>17181</v>
      </c>
      <c r="E26" s="80">
        <v>25954</v>
      </c>
      <c r="F26" s="80">
        <v>10903</v>
      </c>
      <c r="G26" s="80">
        <v>4938</v>
      </c>
      <c r="H26" s="80">
        <v>11857</v>
      </c>
      <c r="I26" s="81">
        <v>13413</v>
      </c>
      <c r="J26" s="80">
        <v>7021</v>
      </c>
      <c r="K26" s="80">
        <v>6392</v>
      </c>
      <c r="L26" s="406">
        <v>2112</v>
      </c>
      <c r="M26" s="407">
        <v>2896</v>
      </c>
    </row>
    <row r="27" spans="1:13" ht="15" customHeight="1" x14ac:dyDescent="0.2">
      <c r="A27" s="405" t="s">
        <v>396</v>
      </c>
      <c r="B27" s="81">
        <v>37348</v>
      </c>
      <c r="C27" s="80">
        <v>20013</v>
      </c>
      <c r="D27" s="80">
        <v>17335</v>
      </c>
      <c r="E27" s="80">
        <v>26292</v>
      </c>
      <c r="F27" s="80">
        <v>11056</v>
      </c>
      <c r="G27" s="80">
        <v>4858</v>
      </c>
      <c r="H27" s="80">
        <v>12039</v>
      </c>
      <c r="I27" s="81">
        <v>12983</v>
      </c>
      <c r="J27" s="80">
        <v>6819</v>
      </c>
      <c r="K27" s="80">
        <v>6164</v>
      </c>
      <c r="L27" s="406">
        <v>3264</v>
      </c>
      <c r="M27" s="407">
        <v>2777</v>
      </c>
    </row>
    <row r="28" spans="1:13" ht="11.1" customHeight="1" x14ac:dyDescent="0.2">
      <c r="A28" s="405" t="s">
        <v>390</v>
      </c>
      <c r="B28" s="81">
        <v>37485</v>
      </c>
      <c r="C28" s="80">
        <v>20166</v>
      </c>
      <c r="D28" s="80">
        <v>17319</v>
      </c>
      <c r="E28" s="80">
        <v>26350</v>
      </c>
      <c r="F28" s="80">
        <v>11135</v>
      </c>
      <c r="G28" s="80">
        <v>4692</v>
      </c>
      <c r="H28" s="80">
        <v>12268</v>
      </c>
      <c r="I28" s="81">
        <v>12926</v>
      </c>
      <c r="J28" s="80">
        <v>6791</v>
      </c>
      <c r="K28" s="80">
        <v>6135</v>
      </c>
      <c r="L28" s="406">
        <v>1831</v>
      </c>
      <c r="M28" s="407">
        <v>2065</v>
      </c>
    </row>
    <row r="29" spans="1:13" ht="11.1" customHeight="1" x14ac:dyDescent="0.2">
      <c r="A29" s="405" t="s">
        <v>391</v>
      </c>
      <c r="B29" s="81">
        <v>37892</v>
      </c>
      <c r="C29" s="80">
        <v>20339</v>
      </c>
      <c r="D29" s="80">
        <v>17553</v>
      </c>
      <c r="E29" s="80">
        <v>26659</v>
      </c>
      <c r="F29" s="80">
        <v>11233</v>
      </c>
      <c r="G29" s="80">
        <v>5095</v>
      </c>
      <c r="H29" s="80">
        <v>12264</v>
      </c>
      <c r="I29" s="81">
        <v>13067</v>
      </c>
      <c r="J29" s="80">
        <v>6706</v>
      </c>
      <c r="K29" s="80">
        <v>6361</v>
      </c>
      <c r="L29" s="406">
        <v>3690</v>
      </c>
      <c r="M29" s="407">
        <v>3204</v>
      </c>
    </row>
    <row r="30" spans="1:13" ht="11.1" customHeight="1" x14ac:dyDescent="0.2">
      <c r="A30" s="405" t="s">
        <v>392</v>
      </c>
      <c r="B30" s="81">
        <v>37400</v>
      </c>
      <c r="C30" s="80">
        <v>19889</v>
      </c>
      <c r="D30" s="80">
        <v>17511</v>
      </c>
      <c r="E30" s="80">
        <v>26159</v>
      </c>
      <c r="F30" s="80">
        <v>11241</v>
      </c>
      <c r="G30" s="80">
        <v>4885</v>
      </c>
      <c r="H30" s="80">
        <v>12215</v>
      </c>
      <c r="I30" s="81">
        <v>12773</v>
      </c>
      <c r="J30" s="80">
        <v>6575</v>
      </c>
      <c r="K30" s="80">
        <v>6198</v>
      </c>
      <c r="L30" s="406">
        <v>1859</v>
      </c>
      <c r="M30" s="407">
        <v>2378</v>
      </c>
    </row>
    <row r="31" spans="1:13" ht="15" customHeight="1" x14ac:dyDescent="0.2">
      <c r="A31" s="405" t="s">
        <v>397</v>
      </c>
      <c r="B31" s="81">
        <v>37577</v>
      </c>
      <c r="C31" s="80">
        <v>20040</v>
      </c>
      <c r="D31" s="80">
        <v>17537</v>
      </c>
      <c r="E31" s="80">
        <v>26199</v>
      </c>
      <c r="F31" s="80">
        <v>11378</v>
      </c>
      <c r="G31" s="80">
        <v>4781</v>
      </c>
      <c r="H31" s="80">
        <v>12323</v>
      </c>
      <c r="I31" s="81">
        <v>12669</v>
      </c>
      <c r="J31" s="80">
        <v>6503</v>
      </c>
      <c r="K31" s="80">
        <v>6166</v>
      </c>
      <c r="L31" s="406">
        <v>2720</v>
      </c>
      <c r="M31" s="407">
        <v>2687</v>
      </c>
    </row>
    <row r="32" spans="1:13" ht="11.1" customHeight="1" x14ac:dyDescent="0.2">
      <c r="A32" s="405" t="s">
        <v>390</v>
      </c>
      <c r="B32" s="81">
        <v>37750</v>
      </c>
      <c r="C32" s="80">
        <v>20120</v>
      </c>
      <c r="D32" s="80">
        <v>17630</v>
      </c>
      <c r="E32" s="80">
        <v>26205</v>
      </c>
      <c r="F32" s="80">
        <v>11545</v>
      </c>
      <c r="G32" s="80">
        <v>4685</v>
      </c>
      <c r="H32" s="80">
        <v>12390</v>
      </c>
      <c r="I32" s="81">
        <v>13101</v>
      </c>
      <c r="J32" s="80">
        <v>6641</v>
      </c>
      <c r="K32" s="80">
        <v>6460</v>
      </c>
      <c r="L32" s="406">
        <v>2395</v>
      </c>
      <c r="M32" s="407">
        <v>2185</v>
      </c>
    </row>
    <row r="33" spans="1:13" ht="11.1" customHeight="1" x14ac:dyDescent="0.2">
      <c r="A33" s="405" t="s">
        <v>391</v>
      </c>
      <c r="B33" s="81">
        <v>38458</v>
      </c>
      <c r="C33" s="80">
        <v>20525</v>
      </c>
      <c r="D33" s="80">
        <v>17933</v>
      </c>
      <c r="E33" s="80">
        <v>26854</v>
      </c>
      <c r="F33" s="80">
        <v>11604</v>
      </c>
      <c r="G33" s="80">
        <v>5115</v>
      </c>
      <c r="H33" s="80">
        <v>12526</v>
      </c>
      <c r="I33" s="81">
        <v>13246</v>
      </c>
      <c r="J33" s="80">
        <v>6548</v>
      </c>
      <c r="K33" s="80">
        <v>6698</v>
      </c>
      <c r="L33" s="406">
        <v>3972</v>
      </c>
      <c r="M33" s="407">
        <v>3335</v>
      </c>
    </row>
    <row r="34" spans="1:13" ht="11.1" customHeight="1" x14ac:dyDescent="0.2">
      <c r="A34" s="405" t="s">
        <v>392</v>
      </c>
      <c r="B34" s="81">
        <v>38005</v>
      </c>
      <c r="C34" s="80">
        <v>20060</v>
      </c>
      <c r="D34" s="80">
        <v>17945</v>
      </c>
      <c r="E34" s="80">
        <v>26350</v>
      </c>
      <c r="F34" s="80">
        <v>11655</v>
      </c>
      <c r="G34" s="80">
        <v>4966</v>
      </c>
      <c r="H34" s="80">
        <v>12407</v>
      </c>
      <c r="I34" s="81">
        <v>13115</v>
      </c>
      <c r="J34" s="80">
        <v>6527</v>
      </c>
      <c r="K34" s="80">
        <v>6588</v>
      </c>
      <c r="L34" s="406">
        <v>2148</v>
      </c>
      <c r="M34" s="407">
        <v>2707</v>
      </c>
    </row>
    <row r="35" spans="1:13" ht="15" customHeight="1" x14ac:dyDescent="0.2">
      <c r="A35" s="405" t="s">
        <v>398</v>
      </c>
      <c r="B35" s="81">
        <v>38263</v>
      </c>
      <c r="C35" s="80">
        <v>20315</v>
      </c>
      <c r="D35" s="80">
        <v>17948</v>
      </c>
      <c r="E35" s="80">
        <v>26520</v>
      </c>
      <c r="F35" s="80">
        <v>11743</v>
      </c>
      <c r="G35" s="80">
        <v>4860</v>
      </c>
      <c r="H35" s="80">
        <v>12499</v>
      </c>
      <c r="I35" s="81">
        <v>13093</v>
      </c>
      <c r="J35" s="80">
        <v>6464</v>
      </c>
      <c r="K35" s="80">
        <v>6629</v>
      </c>
      <c r="L35" s="406">
        <v>3116</v>
      </c>
      <c r="M35" s="407">
        <v>2897</v>
      </c>
    </row>
    <row r="36" spans="1:13" ht="11.1" customHeight="1" x14ac:dyDescent="0.2">
      <c r="A36" s="405" t="s">
        <v>390</v>
      </c>
      <c r="B36" s="81">
        <v>38541</v>
      </c>
      <c r="C36" s="80">
        <v>20527</v>
      </c>
      <c r="D36" s="80">
        <v>18014</v>
      </c>
      <c r="E36" s="80">
        <v>26631</v>
      </c>
      <c r="F36" s="80">
        <v>11910</v>
      </c>
      <c r="G36" s="80">
        <v>4790</v>
      </c>
      <c r="H36" s="80">
        <v>12626</v>
      </c>
      <c r="I36" s="81">
        <v>13413</v>
      </c>
      <c r="J36" s="80">
        <v>6609</v>
      </c>
      <c r="K36" s="80">
        <v>6804</v>
      </c>
      <c r="L36" s="406">
        <v>2862</v>
      </c>
      <c r="M36" s="407">
        <v>2650</v>
      </c>
    </row>
    <row r="37" spans="1:13" ht="11.1" customHeight="1" x14ac:dyDescent="0.2">
      <c r="A37" s="405" t="s">
        <v>391</v>
      </c>
      <c r="B37" s="81">
        <v>38994</v>
      </c>
      <c r="C37" s="80">
        <v>20878</v>
      </c>
      <c r="D37" s="80">
        <v>18116</v>
      </c>
      <c r="E37" s="80">
        <v>27084</v>
      </c>
      <c r="F37" s="80">
        <v>11910</v>
      </c>
      <c r="G37" s="80">
        <v>5098</v>
      </c>
      <c r="H37" s="80">
        <v>12697</v>
      </c>
      <c r="I37" s="81">
        <v>13539</v>
      </c>
      <c r="J37" s="80">
        <v>6575</v>
      </c>
      <c r="K37" s="80">
        <v>6964</v>
      </c>
      <c r="L37" s="406">
        <v>3799</v>
      </c>
      <c r="M37" s="407">
        <v>3467</v>
      </c>
    </row>
    <row r="38" spans="1:13" ht="11.1" customHeight="1" x14ac:dyDescent="0.2">
      <c r="A38" s="408" t="s">
        <v>392</v>
      </c>
      <c r="B38" s="81">
        <v>38454</v>
      </c>
      <c r="C38" s="80">
        <v>20392</v>
      </c>
      <c r="D38" s="80">
        <v>18062</v>
      </c>
      <c r="E38" s="80">
        <v>26564</v>
      </c>
      <c r="F38" s="80">
        <v>11890</v>
      </c>
      <c r="G38" s="80">
        <v>4943</v>
      </c>
      <c r="H38" s="80">
        <v>12557</v>
      </c>
      <c r="I38" s="81">
        <v>13714</v>
      </c>
      <c r="J38" s="80">
        <v>6691</v>
      </c>
      <c r="K38" s="80">
        <v>7023</v>
      </c>
      <c r="L38" s="406">
        <v>2202</v>
      </c>
      <c r="M38" s="407">
        <v>2810</v>
      </c>
    </row>
    <row r="39" spans="1:13" ht="15" customHeight="1" x14ac:dyDescent="0.2">
      <c r="A39" s="405" t="s">
        <v>399</v>
      </c>
      <c r="B39" s="81">
        <v>39062</v>
      </c>
      <c r="C39" s="80">
        <v>20680</v>
      </c>
      <c r="D39" s="80">
        <v>18382</v>
      </c>
      <c r="E39" s="80">
        <v>26758</v>
      </c>
      <c r="F39" s="80">
        <v>12304</v>
      </c>
      <c r="G39" s="80">
        <v>4859</v>
      </c>
      <c r="H39" s="80">
        <v>12783</v>
      </c>
      <c r="I39" s="81">
        <v>13810</v>
      </c>
      <c r="J39" s="80">
        <v>6738</v>
      </c>
      <c r="K39" s="80">
        <v>7072</v>
      </c>
      <c r="L39" s="406">
        <v>3084</v>
      </c>
      <c r="M39" s="407">
        <v>2926</v>
      </c>
    </row>
    <row r="40" spans="1:13" ht="11.1" customHeight="1" x14ac:dyDescent="0.2">
      <c r="A40" s="408" t="s">
        <v>390</v>
      </c>
      <c r="B40" s="81">
        <v>39068</v>
      </c>
      <c r="C40" s="80">
        <v>20732</v>
      </c>
      <c r="D40" s="80">
        <v>18336</v>
      </c>
      <c r="E40" s="80">
        <v>26658</v>
      </c>
      <c r="F40" s="80">
        <v>12410</v>
      </c>
      <c r="G40" s="80">
        <v>4728</v>
      </c>
      <c r="H40" s="80">
        <v>12837</v>
      </c>
      <c r="I40" s="81">
        <v>14192</v>
      </c>
      <c r="J40" s="80">
        <v>6979</v>
      </c>
      <c r="K40" s="80">
        <v>7213</v>
      </c>
      <c r="L40" s="406">
        <v>2681</v>
      </c>
      <c r="M40" s="407">
        <v>2615</v>
      </c>
    </row>
    <row r="41" spans="1:13" ht="11.1" customHeight="1" x14ac:dyDescent="0.2">
      <c r="A41" s="405" t="s">
        <v>391</v>
      </c>
      <c r="B41" s="81">
        <v>39725</v>
      </c>
      <c r="C41" s="80">
        <v>21067</v>
      </c>
      <c r="D41" s="80">
        <v>18658</v>
      </c>
      <c r="E41" s="80">
        <v>27211</v>
      </c>
      <c r="F41" s="80">
        <v>12514</v>
      </c>
      <c r="G41" s="80">
        <v>5199</v>
      </c>
      <c r="H41" s="80">
        <v>12899</v>
      </c>
      <c r="I41" s="81">
        <v>14270</v>
      </c>
      <c r="J41" s="80">
        <v>6887</v>
      </c>
      <c r="K41" s="80">
        <v>7383</v>
      </c>
      <c r="L41" s="406">
        <v>3947</v>
      </c>
      <c r="M41" s="407">
        <v>3472</v>
      </c>
    </row>
    <row r="42" spans="1:13" ht="11.1" customHeight="1" x14ac:dyDescent="0.2">
      <c r="A42" s="405" t="s">
        <v>392</v>
      </c>
      <c r="B42" s="81">
        <v>39086</v>
      </c>
      <c r="C42" s="80">
        <v>20528</v>
      </c>
      <c r="D42" s="80">
        <v>18558</v>
      </c>
      <c r="E42" s="80">
        <v>26593</v>
      </c>
      <c r="F42" s="80">
        <v>12493</v>
      </c>
      <c r="G42" s="80">
        <v>5015</v>
      </c>
      <c r="H42" s="80">
        <v>12732</v>
      </c>
      <c r="I42" s="81">
        <v>14384</v>
      </c>
      <c r="J42" s="80">
        <v>6915</v>
      </c>
      <c r="K42" s="80">
        <v>7469</v>
      </c>
      <c r="L42" s="406">
        <v>2281</v>
      </c>
      <c r="M42" s="407">
        <v>2976</v>
      </c>
    </row>
    <row r="43" spans="1:13" ht="15" customHeight="1" x14ac:dyDescent="0.2">
      <c r="A43" s="405" t="s">
        <v>400</v>
      </c>
      <c r="B43" s="81">
        <v>39175</v>
      </c>
      <c r="C43" s="80">
        <v>20603</v>
      </c>
      <c r="D43" s="80">
        <v>18572</v>
      </c>
      <c r="E43" s="80">
        <v>26601</v>
      </c>
      <c r="F43" s="80">
        <v>12574</v>
      </c>
      <c r="G43" s="80">
        <v>4877</v>
      </c>
      <c r="H43" s="80">
        <v>12765</v>
      </c>
      <c r="I43" s="81">
        <v>14287</v>
      </c>
      <c r="J43" s="80">
        <v>6922</v>
      </c>
      <c r="K43" s="80">
        <v>7365</v>
      </c>
      <c r="L43" s="406">
        <v>3520</v>
      </c>
      <c r="M43" s="407">
        <v>3368</v>
      </c>
    </row>
    <row r="44" spans="1:13" ht="11.1" customHeight="1" x14ac:dyDescent="0.2">
      <c r="A44" s="405" t="s">
        <v>390</v>
      </c>
      <c r="B44" s="81">
        <v>39189</v>
      </c>
      <c r="C44" s="80">
        <v>20676</v>
      </c>
      <c r="D44" s="80">
        <v>18513</v>
      </c>
      <c r="E44" s="80">
        <v>26529</v>
      </c>
      <c r="F44" s="80">
        <v>12660</v>
      </c>
      <c r="G44" s="80">
        <v>4733</v>
      </c>
      <c r="H44" s="80">
        <v>12876</v>
      </c>
      <c r="I44" s="81">
        <v>14424</v>
      </c>
      <c r="J44" s="80">
        <v>7010</v>
      </c>
      <c r="K44" s="80">
        <v>7414</v>
      </c>
      <c r="L44" s="406">
        <v>2614</v>
      </c>
      <c r="M44" s="407">
        <v>2539</v>
      </c>
    </row>
    <row r="45" spans="1:13" ht="11.1" customHeight="1" x14ac:dyDescent="0.2">
      <c r="A45" s="405" t="s">
        <v>391</v>
      </c>
      <c r="B45" s="81">
        <v>39925</v>
      </c>
      <c r="C45" s="80">
        <v>21070</v>
      </c>
      <c r="D45" s="80">
        <v>18855</v>
      </c>
      <c r="E45" s="80">
        <v>27151</v>
      </c>
      <c r="F45" s="80">
        <v>12774</v>
      </c>
      <c r="G45" s="80">
        <v>5192</v>
      </c>
      <c r="H45" s="80">
        <v>13009</v>
      </c>
      <c r="I45" s="81">
        <v>14401</v>
      </c>
      <c r="J45" s="80">
        <v>6890</v>
      </c>
      <c r="K45" s="80">
        <v>7511</v>
      </c>
      <c r="L45" s="406">
        <v>3802</v>
      </c>
      <c r="M45" s="407">
        <v>3373</v>
      </c>
    </row>
    <row r="46" spans="1:13" ht="11.1" customHeight="1" x14ac:dyDescent="0.2">
      <c r="A46" s="405" t="s">
        <v>392</v>
      </c>
      <c r="B46" s="81">
        <v>39435</v>
      </c>
      <c r="C46" s="80">
        <v>20611</v>
      </c>
      <c r="D46" s="80">
        <v>18824</v>
      </c>
      <c r="E46" s="80">
        <v>26619</v>
      </c>
      <c r="F46" s="80">
        <v>12816</v>
      </c>
      <c r="G46" s="80">
        <v>4980</v>
      </c>
      <c r="H46" s="80">
        <v>12903</v>
      </c>
      <c r="I46" s="81">
        <v>14275</v>
      </c>
      <c r="J46" s="80">
        <v>6854</v>
      </c>
      <c r="K46" s="80">
        <v>7421</v>
      </c>
      <c r="L46" s="406">
        <v>2193</v>
      </c>
      <c r="M46" s="407">
        <v>2886</v>
      </c>
    </row>
    <row r="47" spans="1:13" ht="15" customHeight="1" x14ac:dyDescent="0.2">
      <c r="A47" s="405" t="s">
        <v>401</v>
      </c>
      <c r="B47" s="81">
        <v>39376</v>
      </c>
      <c r="C47" s="80">
        <v>20571</v>
      </c>
      <c r="D47" s="80">
        <v>18805</v>
      </c>
      <c r="E47" s="80">
        <v>26492</v>
      </c>
      <c r="F47" s="80">
        <v>12884</v>
      </c>
      <c r="G47" s="80">
        <v>4809</v>
      </c>
      <c r="H47" s="80">
        <v>12910</v>
      </c>
      <c r="I47" s="81">
        <v>14144</v>
      </c>
      <c r="J47" s="80">
        <v>6848</v>
      </c>
      <c r="K47" s="80">
        <v>7296</v>
      </c>
      <c r="L47" s="406">
        <v>2928</v>
      </c>
      <c r="M47" s="407">
        <v>2984</v>
      </c>
    </row>
    <row r="48" spans="1:13" ht="11.1" customHeight="1" x14ac:dyDescent="0.2">
      <c r="A48" s="405" t="s">
        <v>390</v>
      </c>
      <c r="B48" s="81">
        <v>39586</v>
      </c>
      <c r="C48" s="80">
        <v>20709</v>
      </c>
      <c r="D48" s="80">
        <v>18877</v>
      </c>
      <c r="E48" s="80">
        <v>26568</v>
      </c>
      <c r="F48" s="80">
        <v>13018</v>
      </c>
      <c r="G48" s="80">
        <v>4758</v>
      </c>
      <c r="H48" s="80">
        <v>13028</v>
      </c>
      <c r="I48" s="81">
        <v>14450</v>
      </c>
      <c r="J48" s="80">
        <v>6962</v>
      </c>
      <c r="K48" s="80">
        <v>7488</v>
      </c>
      <c r="L48" s="406">
        <v>2703</v>
      </c>
      <c r="M48" s="407">
        <v>2539</v>
      </c>
    </row>
    <row r="49" spans="1:14" ht="11.1" customHeight="1" x14ac:dyDescent="0.2">
      <c r="A49" s="405" t="s">
        <v>391</v>
      </c>
      <c r="B49" s="81">
        <v>39987</v>
      </c>
      <c r="C49" s="80">
        <v>20762</v>
      </c>
      <c r="D49" s="80">
        <v>19225</v>
      </c>
      <c r="E49" s="80">
        <v>26921</v>
      </c>
      <c r="F49" s="80">
        <v>13066</v>
      </c>
      <c r="G49" s="80">
        <v>5067</v>
      </c>
      <c r="H49" s="80">
        <v>12953</v>
      </c>
      <c r="I49" s="81">
        <v>14506</v>
      </c>
      <c r="J49" s="80">
        <v>6845</v>
      </c>
      <c r="K49" s="80">
        <v>7661</v>
      </c>
      <c r="L49" s="406">
        <v>3975</v>
      </c>
      <c r="M49" s="407">
        <v>3680</v>
      </c>
    </row>
    <row r="50" spans="1:14" ht="11.1" customHeight="1" x14ac:dyDescent="0.2">
      <c r="A50" s="405" t="s">
        <v>392</v>
      </c>
      <c r="B50" s="109">
        <v>39412</v>
      </c>
      <c r="C50" s="110">
        <v>20368</v>
      </c>
      <c r="D50" s="110">
        <v>19044</v>
      </c>
      <c r="E50" s="110">
        <v>26294</v>
      </c>
      <c r="F50" s="110">
        <v>13118</v>
      </c>
      <c r="G50" s="110">
        <v>4936</v>
      </c>
      <c r="H50" s="110">
        <v>12798</v>
      </c>
      <c r="I50" s="109">
        <v>14510</v>
      </c>
      <c r="J50" s="110">
        <v>6921</v>
      </c>
      <c r="K50" s="110">
        <v>7589</v>
      </c>
      <c r="L50" s="409">
        <v>2330</v>
      </c>
      <c r="M50" s="410">
        <v>2895</v>
      </c>
    </row>
    <row r="51" spans="1:14" s="87" customFormat="1" ht="11.25" customHeight="1" x14ac:dyDescent="0.2">
      <c r="A51" s="411"/>
      <c r="B51" s="411"/>
      <c r="C51" s="411"/>
      <c r="D51" s="411"/>
      <c r="E51" s="411"/>
      <c r="F51" s="411"/>
      <c r="G51" s="411"/>
      <c r="H51" s="411"/>
      <c r="I51" s="411"/>
      <c r="J51" s="411"/>
      <c r="K51" s="114"/>
      <c r="L51" s="411"/>
      <c r="M51" s="115" t="s">
        <v>35</v>
      </c>
    </row>
    <row r="52" spans="1:14" s="87" customFormat="1" ht="21" customHeight="1" x14ac:dyDescent="0.2">
      <c r="A52" s="117" t="s">
        <v>402</v>
      </c>
      <c r="B52" s="117"/>
      <c r="C52" s="117"/>
      <c r="D52" s="117"/>
      <c r="E52" s="117"/>
      <c r="F52" s="117"/>
      <c r="G52" s="117"/>
      <c r="H52" s="117"/>
      <c r="I52" s="117"/>
      <c r="J52" s="117"/>
      <c r="K52" s="117"/>
      <c r="L52" s="117"/>
      <c r="M52" s="117"/>
    </row>
    <row r="53" spans="1:14" s="87" customFormat="1" ht="12" customHeight="1" x14ac:dyDescent="0.2">
      <c r="A53" s="412" t="s">
        <v>403</v>
      </c>
      <c r="B53" s="412"/>
      <c r="C53" s="412"/>
      <c r="D53" s="412"/>
      <c r="E53" s="412"/>
      <c r="F53" s="412"/>
      <c r="G53" s="412"/>
      <c r="H53" s="412"/>
      <c r="I53" s="412"/>
      <c r="J53" s="412"/>
      <c r="K53" s="412"/>
      <c r="L53" s="412"/>
      <c r="M53" s="412"/>
    </row>
    <row r="54" spans="1:14" s="114" customFormat="1" ht="12.75" customHeight="1" x14ac:dyDescent="0.15">
      <c r="A54" s="117" t="s">
        <v>321</v>
      </c>
      <c r="B54" s="117"/>
      <c r="C54" s="117"/>
      <c r="D54" s="117"/>
      <c r="E54" s="117"/>
      <c r="F54" s="117"/>
      <c r="G54" s="117"/>
      <c r="H54" s="117"/>
      <c r="I54" s="117"/>
      <c r="J54" s="117"/>
      <c r="K54" s="117"/>
      <c r="L54" s="117"/>
      <c r="M54" s="117"/>
    </row>
    <row r="55" spans="1:14" s="181" customFormat="1" ht="12.75" customHeight="1" x14ac:dyDescent="0.15">
      <c r="A55" s="119"/>
      <c r="B55" s="120"/>
      <c r="C55" s="120"/>
      <c r="D55" s="120"/>
      <c r="E55" s="120"/>
      <c r="F55" s="120"/>
      <c r="G55" s="120"/>
      <c r="H55" s="120"/>
      <c r="I55" s="120"/>
      <c r="J55" s="120"/>
      <c r="K55" s="120"/>
    </row>
    <row r="56" spans="1:14" s="181" customFormat="1" ht="18" customHeight="1" x14ac:dyDescent="0.2">
      <c r="A56" s="413" t="s">
        <v>551</v>
      </c>
      <c r="B56" s="413"/>
      <c r="C56" s="413"/>
      <c r="D56" s="413"/>
      <c r="E56" s="413"/>
      <c r="F56" s="413"/>
      <c r="G56" s="413"/>
      <c r="H56" s="413"/>
      <c r="I56" s="413"/>
      <c r="J56" s="413"/>
      <c r="K56" s="413"/>
    </row>
    <row r="57" spans="1:14" s="181" customFormat="1" ht="11.25" customHeight="1" x14ac:dyDescent="0.2">
      <c r="A57" s="414"/>
      <c r="B57" s="414"/>
      <c r="C57" s="414"/>
      <c r="D57" s="414"/>
      <c r="E57" s="414"/>
      <c r="F57" s="414"/>
      <c r="G57" s="414"/>
      <c r="H57" s="414"/>
      <c r="I57" s="414"/>
      <c r="J57" s="414"/>
      <c r="L57" s="184"/>
      <c r="N57" s="184"/>
    </row>
    <row r="58" spans="1:14" ht="12.75" customHeight="1" x14ac:dyDescent="0.2">
      <c r="A58" s="415"/>
      <c r="B58" s="415"/>
      <c r="C58" s="415"/>
      <c r="D58" s="415"/>
      <c r="E58" s="415"/>
      <c r="F58" s="415"/>
      <c r="G58" s="415"/>
      <c r="H58" s="415"/>
      <c r="I58" s="415"/>
      <c r="J58" s="415"/>
      <c r="L58" s="415"/>
      <c r="N58" s="149"/>
    </row>
    <row r="59" spans="1:14" ht="12.75" customHeight="1" x14ac:dyDescent="0.2">
      <c r="A59" s="415"/>
      <c r="B59" s="415"/>
      <c r="C59" s="415"/>
      <c r="D59" s="415"/>
      <c r="E59" s="415"/>
      <c r="F59" s="415"/>
      <c r="G59" s="415"/>
      <c r="H59" s="415"/>
      <c r="I59" s="415"/>
      <c r="J59" s="415"/>
      <c r="L59" s="415"/>
    </row>
    <row r="60" spans="1:14" ht="12.75" customHeight="1" x14ac:dyDescent="0.2">
      <c r="B60" s="54"/>
      <c r="C60" s="54"/>
      <c r="D60" s="54"/>
      <c r="E60" s="54"/>
      <c r="F60" s="54"/>
      <c r="G60" s="54"/>
      <c r="H60" s="54"/>
      <c r="I60" s="54"/>
      <c r="J60" s="54"/>
      <c r="L60" s="54"/>
    </row>
    <row r="61" spans="1:14" ht="12.75" customHeight="1" x14ac:dyDescent="0.2">
      <c r="B61" s="54"/>
      <c r="C61" s="54"/>
      <c r="D61" s="54"/>
      <c r="E61" s="54"/>
      <c r="F61" s="54"/>
      <c r="G61" s="54"/>
      <c r="H61" s="54"/>
      <c r="I61" s="54"/>
      <c r="J61" s="54"/>
      <c r="L61" s="54"/>
    </row>
    <row r="62" spans="1:14" ht="12.75" customHeight="1" x14ac:dyDescent="0.2">
      <c r="B62" s="54"/>
      <c r="C62" s="54"/>
      <c r="D62" s="54"/>
      <c r="E62" s="54"/>
      <c r="F62" s="54"/>
      <c r="G62" s="54"/>
      <c r="H62" s="54"/>
      <c r="I62" s="54"/>
      <c r="J62" s="54"/>
      <c r="L62" s="54"/>
    </row>
    <row r="63" spans="1:14" ht="12.75" customHeight="1" x14ac:dyDescent="0.2">
      <c r="B63" s="54"/>
      <c r="C63" s="54"/>
      <c r="D63" s="54"/>
      <c r="E63" s="54"/>
      <c r="F63" s="54"/>
      <c r="G63" s="54"/>
      <c r="H63" s="54"/>
      <c r="I63" s="54"/>
      <c r="J63" s="54"/>
      <c r="L63" s="54"/>
    </row>
    <row r="64" spans="1:14" ht="15.95" customHeight="1" x14ac:dyDescent="0.2">
      <c r="B64" s="54"/>
      <c r="C64" s="54"/>
      <c r="D64" s="54"/>
      <c r="E64" s="54"/>
      <c r="F64" s="54"/>
      <c r="G64" s="54"/>
      <c r="H64" s="54"/>
      <c r="I64" s="54"/>
      <c r="J64" s="54"/>
      <c r="L64" s="54"/>
    </row>
    <row r="65" spans="2:13" ht="15.95" customHeight="1" x14ac:dyDescent="0.2">
      <c r="B65" s="54"/>
      <c r="C65" s="54"/>
      <c r="D65" s="54"/>
      <c r="E65" s="54"/>
      <c r="F65" s="54"/>
      <c r="G65" s="54"/>
      <c r="H65" s="54"/>
      <c r="I65" s="54"/>
      <c r="J65" s="54"/>
      <c r="L65" s="54"/>
    </row>
    <row r="66" spans="2:13" ht="15.95" customHeight="1" x14ac:dyDescent="0.2">
      <c r="B66" s="54"/>
      <c r="C66" s="54"/>
      <c r="D66" s="54"/>
      <c r="E66" s="54"/>
      <c r="F66" s="54"/>
      <c r="G66" s="54"/>
      <c r="H66" s="54"/>
      <c r="I66" s="54"/>
      <c r="J66" s="54"/>
      <c r="L66" s="54"/>
    </row>
    <row r="67" spans="2:13" ht="15.95" customHeight="1" x14ac:dyDescent="0.2">
      <c r="B67" s="54"/>
      <c r="C67" s="54"/>
      <c r="D67" s="54"/>
      <c r="E67" s="54"/>
      <c r="F67" s="54"/>
      <c r="G67" s="54"/>
      <c r="H67" s="54"/>
      <c r="I67" s="54"/>
      <c r="J67" s="54"/>
      <c r="L67" s="54"/>
    </row>
    <row r="68" spans="2:13" ht="15.95" customHeight="1" x14ac:dyDescent="0.2">
      <c r="B68" s="54"/>
      <c r="C68" s="54"/>
      <c r="D68" s="54"/>
      <c r="E68" s="54"/>
      <c r="F68" s="54"/>
      <c r="G68" s="54"/>
      <c r="H68" s="54"/>
      <c r="I68" s="54"/>
      <c r="J68" s="54"/>
      <c r="L68" s="54"/>
    </row>
    <row r="69" spans="2:13" ht="15.95" customHeight="1" x14ac:dyDescent="0.2">
      <c r="B69" s="54"/>
      <c r="C69" s="54"/>
      <c r="D69" s="54"/>
      <c r="E69" s="54"/>
      <c r="F69" s="54"/>
      <c r="G69" s="54"/>
      <c r="H69" s="54"/>
      <c r="I69" s="54"/>
      <c r="J69" s="54"/>
      <c r="L69" s="54"/>
    </row>
    <row r="70" spans="2:13" ht="15.95" customHeight="1" x14ac:dyDescent="0.2">
      <c r="B70" s="54"/>
      <c r="C70" s="54"/>
      <c r="D70" s="54"/>
      <c r="E70" s="54"/>
      <c r="F70" s="54"/>
      <c r="G70" s="54"/>
      <c r="H70" s="54"/>
      <c r="I70" s="54"/>
      <c r="J70" s="54"/>
      <c r="K70" s="228"/>
      <c r="L70" s="54"/>
      <c r="M70" s="228"/>
    </row>
    <row r="71" spans="2:13" ht="15.95" customHeight="1" x14ac:dyDescent="0.2">
      <c r="B71" s="54"/>
      <c r="C71" s="54"/>
      <c r="D71" s="54"/>
      <c r="E71" s="54"/>
      <c r="F71" s="54"/>
      <c r="G71" s="54"/>
      <c r="H71" s="54"/>
      <c r="I71" s="54"/>
      <c r="J71" s="54"/>
      <c r="K71" s="228"/>
      <c r="L71" s="54"/>
      <c r="M71" s="228"/>
    </row>
    <row r="72" spans="2:13" ht="15.95" customHeight="1" x14ac:dyDescent="0.2">
      <c r="B72" s="54"/>
      <c r="C72" s="54"/>
      <c r="D72" s="54"/>
      <c r="E72" s="54"/>
      <c r="F72" s="54"/>
      <c r="G72" s="54"/>
      <c r="H72" s="54"/>
      <c r="I72" s="54"/>
      <c r="J72" s="54"/>
      <c r="K72" s="228"/>
      <c r="L72" s="54"/>
      <c r="M72" s="228"/>
    </row>
    <row r="73" spans="2:13" ht="15.95" customHeight="1" x14ac:dyDescent="0.2">
      <c r="B73" s="54"/>
      <c r="C73" s="54"/>
      <c r="D73" s="54"/>
      <c r="E73" s="54"/>
      <c r="F73" s="54"/>
      <c r="G73" s="54"/>
      <c r="H73" s="54"/>
      <c r="I73" s="54"/>
      <c r="J73" s="54"/>
      <c r="L73" s="54"/>
    </row>
    <row r="74" spans="2:13" ht="15.95" customHeight="1" x14ac:dyDescent="0.2">
      <c r="B74" s="54"/>
      <c r="C74" s="54"/>
      <c r="D74" s="54"/>
      <c r="E74" s="54"/>
      <c r="F74" s="54"/>
      <c r="G74" s="54"/>
      <c r="H74" s="54"/>
      <c r="I74" s="54"/>
      <c r="J74" s="54"/>
      <c r="L74" s="54"/>
    </row>
    <row r="75" spans="2:13" ht="15.95" customHeight="1" x14ac:dyDescent="0.2">
      <c r="B75" s="54"/>
      <c r="C75" s="54"/>
      <c r="D75" s="54"/>
      <c r="E75" s="54"/>
      <c r="F75" s="54"/>
      <c r="G75" s="54"/>
      <c r="H75" s="54"/>
      <c r="I75" s="54"/>
      <c r="J75" s="54"/>
      <c r="L75" s="54"/>
    </row>
    <row r="76" spans="2:13" ht="15.95" customHeight="1" x14ac:dyDescent="0.2">
      <c r="B76" s="54"/>
      <c r="C76" s="54"/>
      <c r="D76" s="54"/>
      <c r="E76" s="54"/>
      <c r="F76" s="54"/>
      <c r="G76" s="54"/>
      <c r="H76" s="54"/>
      <c r="I76" s="54"/>
      <c r="J76" s="54"/>
      <c r="L76" s="54"/>
    </row>
    <row r="77" spans="2:13" ht="15.95" customHeight="1" x14ac:dyDescent="0.2">
      <c r="B77" s="54"/>
      <c r="C77" s="54"/>
      <c r="D77" s="54"/>
      <c r="E77" s="54"/>
      <c r="F77" s="54"/>
      <c r="G77" s="54"/>
      <c r="H77" s="54"/>
      <c r="I77" s="54"/>
      <c r="J77" s="54"/>
      <c r="L77" s="54"/>
    </row>
    <row r="78" spans="2:13" ht="15.95" customHeight="1" x14ac:dyDescent="0.2">
      <c r="B78" s="54"/>
      <c r="C78" s="54"/>
      <c r="D78" s="54"/>
      <c r="E78" s="54"/>
      <c r="F78" s="54"/>
      <c r="G78" s="54"/>
      <c r="H78" s="54"/>
      <c r="I78" s="54"/>
      <c r="J78" s="54"/>
      <c r="L78" s="54"/>
    </row>
    <row r="79" spans="2:13" ht="15.95" customHeight="1" x14ac:dyDescent="0.2">
      <c r="B79" s="54"/>
      <c r="C79" s="54"/>
      <c r="D79" s="54"/>
      <c r="E79" s="54"/>
      <c r="F79" s="54"/>
      <c r="G79" s="54"/>
      <c r="H79" s="54"/>
      <c r="I79" s="54"/>
      <c r="J79" s="54"/>
      <c r="L79" s="54"/>
    </row>
    <row r="80" spans="2:13" ht="15.95" customHeight="1" x14ac:dyDescent="0.2">
      <c r="B80" s="54"/>
      <c r="C80" s="54"/>
      <c r="D80" s="54"/>
      <c r="E80" s="54"/>
      <c r="F80" s="54"/>
      <c r="G80" s="54"/>
      <c r="H80" s="54"/>
      <c r="I80" s="54"/>
      <c r="J80" s="54"/>
      <c r="L80" s="54"/>
    </row>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D439-2379-4543-A8A1-5C47F7009DEF}">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7"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8"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9" t="s">
        <v>26</v>
      </c>
    </row>
    <row r="31" spans="1:2" ht="15" customHeight="1" x14ac:dyDescent="0.2">
      <c r="A31" s="3" t="s">
        <v>27</v>
      </c>
      <c r="B31" s="3" t="s">
        <v>28</v>
      </c>
    </row>
    <row r="33" spans="1:2" ht="9" customHeight="1" x14ac:dyDescent="0.2"/>
    <row r="34" spans="1:2" ht="15" customHeight="1" x14ac:dyDescent="0.2">
      <c r="A34" s="5" t="s">
        <v>29</v>
      </c>
      <c r="B34" s="10"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10" t="s">
        <v>36</v>
      </c>
    </row>
    <row r="41" spans="1:2" ht="105" customHeight="1" x14ac:dyDescent="0.2">
      <c r="B41" s="10" t="s">
        <v>37</v>
      </c>
    </row>
  </sheetData>
  <mergeCells count="1">
    <mergeCell ref="B6:D6"/>
  </mergeCells>
  <hyperlinks>
    <hyperlink ref="B34" r:id="rId1" xr:uid="{0E27D1CF-B7F6-42D7-953E-DA88AC0568D8}"/>
    <hyperlink ref="B40" r:id="rId2" xr:uid="{54712349-9A50-4F0D-AA35-FE3B6870BB61}"/>
    <hyperlink ref="B41" r:id="rId3" display="https://statistik.arbeitsagentur.de/" xr:uid="{0095544C-F761-46F6-896D-FBE40B250489}"/>
    <hyperlink ref="C30" r:id="rId4" display="Statistik-Service-Ost@arbeitsagentur.de" xr:uid="{3AED6930-4087-4B42-94A4-D3051B737F65}"/>
    <hyperlink ref="B30" r:id="rId5" xr:uid="{E9FA8579-C4E1-4084-8016-B28D27CB5266}"/>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5ACC-3903-4565-8192-4CF38384B473}">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6"/>
      <c r="B1" s="35" t="s">
        <v>38</v>
      </c>
    </row>
    <row r="2" spans="1:6" ht="25.5" customHeight="1" x14ac:dyDescent="0.2">
      <c r="B2" s="206" t="s">
        <v>404</v>
      </c>
    </row>
    <row r="3" spans="1:6" ht="24.95" customHeight="1" x14ac:dyDescent="0.2">
      <c r="A3" s="417"/>
      <c r="B3" s="418" t="s">
        <v>405</v>
      </c>
    </row>
    <row r="4" spans="1:6" s="421" customFormat="1" ht="132.75" x14ac:dyDescent="0.2">
      <c r="A4" s="419"/>
      <c r="B4" s="420" t="s">
        <v>406</v>
      </c>
      <c r="C4" s="419"/>
      <c r="D4" s="419"/>
      <c r="E4" s="419"/>
      <c r="F4" s="419"/>
    </row>
    <row r="5" spans="1:6" s="421" customFormat="1" x14ac:dyDescent="0.2">
      <c r="A5" s="419"/>
      <c r="B5" s="420"/>
      <c r="C5" s="419"/>
      <c r="D5" s="419"/>
      <c r="E5" s="419"/>
      <c r="F5" s="419"/>
    </row>
    <row r="6" spans="1:6" s="421" customFormat="1" x14ac:dyDescent="0.2">
      <c r="A6" s="419"/>
      <c r="B6" s="422" t="s">
        <v>407</v>
      </c>
      <c r="C6" s="419"/>
      <c r="D6" s="419"/>
      <c r="E6" s="419"/>
      <c r="F6" s="419"/>
    </row>
    <row r="7" spans="1:6" x14ac:dyDescent="0.2">
      <c r="A7" s="417"/>
      <c r="B7" s="423"/>
      <c r="C7" s="417"/>
      <c r="D7" s="417"/>
      <c r="E7" s="417"/>
      <c r="F7" s="417"/>
    </row>
    <row r="8" spans="1:6" ht="150" customHeight="1" x14ac:dyDescent="0.2">
      <c r="A8" s="417"/>
      <c r="B8" s="424" t="s">
        <v>408</v>
      </c>
      <c r="C8" s="417"/>
      <c r="D8" s="417"/>
      <c r="E8" s="417"/>
      <c r="F8" s="417"/>
    </row>
    <row r="9" spans="1:6" x14ac:dyDescent="0.2">
      <c r="A9" s="417"/>
      <c r="B9" s="425" t="s">
        <v>409</v>
      </c>
      <c r="C9" s="417"/>
      <c r="D9" s="417"/>
      <c r="E9" s="417"/>
      <c r="F9" s="417"/>
    </row>
    <row r="10" spans="1:6" x14ac:dyDescent="0.2">
      <c r="A10" s="417"/>
      <c r="B10" s="426"/>
      <c r="C10" s="417"/>
      <c r="D10" s="417"/>
      <c r="E10" s="417"/>
      <c r="F10" s="417"/>
    </row>
    <row r="11" spans="1:6" ht="120" x14ac:dyDescent="0.2">
      <c r="A11" s="417"/>
      <c r="B11" s="424" t="s">
        <v>410</v>
      </c>
      <c r="C11" s="417"/>
      <c r="D11" s="417"/>
      <c r="E11" s="417"/>
      <c r="F11" s="417"/>
    </row>
    <row r="12" spans="1:6" x14ac:dyDescent="0.2">
      <c r="A12" s="417"/>
      <c r="B12" s="425" t="s">
        <v>411</v>
      </c>
      <c r="C12" s="417"/>
      <c r="D12" s="417"/>
      <c r="E12" s="417"/>
      <c r="F12" s="417"/>
    </row>
    <row r="13" spans="1:6" x14ac:dyDescent="0.2">
      <c r="A13" s="417"/>
      <c r="B13" s="424"/>
      <c r="C13" s="417"/>
      <c r="D13" s="417"/>
      <c r="E13" s="417"/>
      <c r="F13" s="417"/>
    </row>
    <row r="14" spans="1:6" ht="144" x14ac:dyDescent="0.2">
      <c r="A14" s="417"/>
      <c r="B14" s="424" t="s">
        <v>412</v>
      </c>
      <c r="C14" s="417"/>
      <c r="D14" s="417"/>
      <c r="E14" s="417"/>
      <c r="F14" s="417"/>
    </row>
    <row r="15" spans="1:6" x14ac:dyDescent="0.2">
      <c r="A15" s="417"/>
      <c r="B15" s="425" t="s">
        <v>413</v>
      </c>
      <c r="C15" s="417"/>
      <c r="D15" s="417"/>
      <c r="E15" s="417"/>
      <c r="F15" s="417"/>
    </row>
    <row r="16" spans="1:6" x14ac:dyDescent="0.2">
      <c r="A16" s="417"/>
      <c r="B16" s="423"/>
      <c r="C16" s="417"/>
      <c r="D16" s="417"/>
      <c r="E16" s="417"/>
      <c r="F16" s="417"/>
    </row>
    <row r="17" spans="1:6" ht="180" x14ac:dyDescent="0.2">
      <c r="A17" s="417"/>
      <c r="B17" s="424" t="s">
        <v>414</v>
      </c>
      <c r="C17" s="417"/>
      <c r="D17" s="417"/>
      <c r="E17" s="417"/>
      <c r="F17" s="417"/>
    </row>
    <row r="18" spans="1:6" x14ac:dyDescent="0.2">
      <c r="A18" s="417"/>
      <c r="B18" s="425" t="s">
        <v>415</v>
      </c>
      <c r="C18" s="417"/>
      <c r="D18" s="417"/>
      <c r="E18" s="417"/>
      <c r="F18" s="417"/>
    </row>
    <row r="19" spans="1:6" x14ac:dyDescent="0.2">
      <c r="A19" s="417"/>
      <c r="B19" s="424"/>
      <c r="C19" s="417"/>
      <c r="D19" s="417"/>
      <c r="E19" s="417"/>
      <c r="F19" s="417"/>
    </row>
    <row r="20" spans="1:6" ht="168" x14ac:dyDescent="0.2">
      <c r="A20" s="417"/>
      <c r="B20" s="424" t="s">
        <v>416</v>
      </c>
      <c r="C20" s="417"/>
      <c r="D20" s="417"/>
      <c r="E20" s="417"/>
      <c r="F20" s="417"/>
    </row>
    <row r="21" spans="1:6" x14ac:dyDescent="0.2">
      <c r="A21" s="417"/>
      <c r="B21" s="424"/>
      <c r="C21" s="417"/>
      <c r="D21" s="417"/>
      <c r="E21" s="417"/>
      <c r="F21" s="417"/>
    </row>
    <row r="22" spans="1:6" x14ac:dyDescent="0.2">
      <c r="A22" s="417"/>
      <c r="B22" s="423"/>
      <c r="C22" s="417"/>
      <c r="D22" s="417"/>
      <c r="E22" s="417"/>
      <c r="F22" s="417"/>
    </row>
    <row r="23" spans="1:6" x14ac:dyDescent="0.2">
      <c r="A23" s="417"/>
      <c r="B23" s="427" t="s">
        <v>417</v>
      </c>
      <c r="C23" s="417"/>
      <c r="D23" s="417"/>
      <c r="E23" s="417"/>
      <c r="F23" s="417"/>
    </row>
    <row r="24" spans="1:6" s="14" customFormat="1" ht="25.5" x14ac:dyDescent="0.2">
      <c r="A24" s="428"/>
      <c r="B24" s="429" t="s">
        <v>418</v>
      </c>
      <c r="C24" s="427"/>
      <c r="D24" s="427"/>
      <c r="E24" s="427"/>
      <c r="F24" s="427"/>
    </row>
    <row r="25" spans="1:6" x14ac:dyDescent="0.2">
      <c r="A25" s="430"/>
      <c r="B25" s="417"/>
      <c r="C25" s="417"/>
      <c r="D25" s="417"/>
      <c r="E25" s="417"/>
      <c r="F25" s="417"/>
    </row>
    <row r="26" spans="1:6" x14ac:dyDescent="0.2">
      <c r="A26" s="417"/>
      <c r="B26" s="417"/>
      <c r="C26" s="417"/>
      <c r="D26" s="417"/>
      <c r="E26" s="417"/>
      <c r="F26" s="417"/>
    </row>
    <row r="27" spans="1:6" x14ac:dyDescent="0.2">
      <c r="A27" s="417"/>
      <c r="B27" s="417"/>
      <c r="C27" s="417"/>
      <c r="D27" s="417"/>
      <c r="E27" s="417"/>
      <c r="F27" s="417"/>
    </row>
    <row r="28" spans="1:6" x14ac:dyDescent="0.2">
      <c r="A28" s="417"/>
      <c r="B28" s="417"/>
      <c r="C28" s="417"/>
      <c r="D28" s="417"/>
      <c r="E28" s="417"/>
      <c r="F28" s="417"/>
    </row>
    <row r="29" spans="1:6" x14ac:dyDescent="0.2">
      <c r="A29" s="417"/>
      <c r="B29" s="417"/>
      <c r="C29" s="417"/>
      <c r="D29" s="417"/>
      <c r="E29" s="417"/>
      <c r="F29" s="417"/>
    </row>
    <row r="30" spans="1:6" x14ac:dyDescent="0.2">
      <c r="A30" s="417"/>
      <c r="B30" s="417"/>
      <c r="C30" s="417"/>
      <c r="D30" s="417"/>
      <c r="E30" s="417"/>
      <c r="F30" s="417"/>
    </row>
    <row r="31" spans="1:6" x14ac:dyDescent="0.2">
      <c r="A31" s="417"/>
      <c r="B31" s="417"/>
      <c r="C31" s="417"/>
      <c r="D31" s="417"/>
      <c r="E31" s="417"/>
      <c r="F31" s="417"/>
    </row>
    <row r="32" spans="1:6" x14ac:dyDescent="0.2">
      <c r="A32" s="417"/>
      <c r="B32" s="417"/>
      <c r="C32" s="417"/>
      <c r="D32" s="417"/>
      <c r="E32" s="417"/>
      <c r="F32" s="417"/>
    </row>
    <row r="33" spans="1:6" x14ac:dyDescent="0.2">
      <c r="A33" s="426"/>
      <c r="B33" s="426"/>
      <c r="C33" s="426"/>
      <c r="D33" s="426"/>
      <c r="E33" s="426"/>
      <c r="F33" s="426"/>
    </row>
    <row r="34" spans="1:6" x14ac:dyDescent="0.2">
      <c r="A34" s="417"/>
      <c r="B34" s="417"/>
      <c r="C34" s="417"/>
      <c r="D34" s="417"/>
      <c r="E34" s="417"/>
      <c r="F34" s="417"/>
    </row>
    <row r="35" spans="1:6" x14ac:dyDescent="0.2">
      <c r="A35" s="417"/>
      <c r="B35" s="417"/>
      <c r="C35" s="417"/>
      <c r="D35" s="417"/>
      <c r="E35" s="417"/>
      <c r="F35" s="417"/>
    </row>
    <row r="36" spans="1:6" ht="8.1" customHeight="1" x14ac:dyDescent="0.2">
      <c r="A36" s="417"/>
      <c r="B36" s="417"/>
      <c r="C36" s="417"/>
      <c r="D36" s="417"/>
      <c r="E36" s="417"/>
      <c r="F36" s="417"/>
    </row>
    <row r="37" spans="1:6" ht="13.5" customHeight="1" x14ac:dyDescent="0.2">
      <c r="A37" s="417"/>
      <c r="B37" s="417"/>
      <c r="C37" s="417"/>
      <c r="D37" s="417"/>
      <c r="E37" s="417"/>
      <c r="F37" s="417"/>
    </row>
    <row r="38" spans="1:6" x14ac:dyDescent="0.2">
      <c r="A38" s="417"/>
      <c r="B38" s="417"/>
      <c r="C38" s="417"/>
      <c r="D38" s="417"/>
      <c r="E38" s="417"/>
      <c r="F38" s="417"/>
    </row>
    <row r="39" spans="1:6" x14ac:dyDescent="0.2">
      <c r="A39" s="417"/>
      <c r="B39" s="417"/>
      <c r="C39" s="417"/>
      <c r="D39" s="417"/>
      <c r="E39" s="417"/>
      <c r="F39" s="417"/>
    </row>
    <row r="40" spans="1:6" x14ac:dyDescent="0.2">
      <c r="A40" s="417"/>
      <c r="B40" s="417"/>
      <c r="C40" s="417"/>
      <c r="D40" s="417"/>
      <c r="E40" s="417"/>
      <c r="F40" s="417"/>
    </row>
    <row r="41" spans="1:6" x14ac:dyDescent="0.2">
      <c r="A41" s="417"/>
      <c r="B41" s="417"/>
      <c r="C41" s="417"/>
      <c r="D41" s="417"/>
      <c r="E41" s="417"/>
      <c r="F41" s="417"/>
    </row>
    <row r="42" spans="1:6" x14ac:dyDescent="0.2">
      <c r="A42" s="417"/>
      <c r="B42" s="417"/>
      <c r="C42" s="417"/>
      <c r="D42" s="417"/>
      <c r="E42" s="417"/>
      <c r="F42" s="417"/>
    </row>
    <row r="43" spans="1:6" ht="33" customHeight="1" x14ac:dyDescent="0.2">
      <c r="A43" s="417"/>
      <c r="B43" s="417"/>
      <c r="C43" s="417"/>
      <c r="D43" s="417"/>
      <c r="E43" s="417"/>
      <c r="F43" s="417"/>
    </row>
    <row r="44" spans="1:6" ht="16.5" customHeight="1" x14ac:dyDescent="0.2">
      <c r="A44" s="417"/>
      <c r="B44" s="417"/>
      <c r="C44" s="417"/>
      <c r="D44" s="417"/>
      <c r="E44" s="417"/>
      <c r="F44" s="417"/>
    </row>
    <row r="45" spans="1:6" x14ac:dyDescent="0.2">
      <c r="A45" s="417"/>
      <c r="B45" s="417"/>
      <c r="C45" s="417"/>
      <c r="D45" s="417"/>
      <c r="E45" s="417"/>
      <c r="F45" s="417"/>
    </row>
    <row r="46" spans="1:6" x14ac:dyDescent="0.2">
      <c r="A46" s="417"/>
      <c r="B46" s="417"/>
      <c r="C46" s="417"/>
      <c r="D46" s="417"/>
      <c r="E46" s="417"/>
      <c r="F46" s="417"/>
    </row>
    <row r="47" spans="1:6" x14ac:dyDescent="0.2">
      <c r="A47" s="417"/>
      <c r="B47" s="417"/>
      <c r="C47" s="417"/>
      <c r="D47" s="417"/>
      <c r="E47" s="417"/>
      <c r="F47" s="417"/>
    </row>
    <row r="48" spans="1:6" x14ac:dyDescent="0.2">
      <c r="A48" s="417"/>
      <c r="B48" s="417"/>
      <c r="C48" s="417"/>
      <c r="D48" s="417"/>
      <c r="E48" s="417"/>
      <c r="F48" s="417"/>
    </row>
    <row r="49" spans="1:6" x14ac:dyDescent="0.2">
      <c r="A49" s="417"/>
      <c r="B49" s="417"/>
      <c r="C49" s="417"/>
      <c r="D49" s="417"/>
      <c r="E49" s="417"/>
      <c r="F49" s="417"/>
    </row>
    <row r="50" spans="1:6" x14ac:dyDescent="0.2">
      <c r="A50" s="417"/>
      <c r="B50" s="417"/>
      <c r="C50" s="417"/>
      <c r="D50" s="417"/>
      <c r="E50" s="417"/>
      <c r="F50" s="417"/>
    </row>
    <row r="51" spans="1:6" x14ac:dyDescent="0.2">
      <c r="A51" s="417"/>
      <c r="B51" s="417"/>
      <c r="C51" s="417"/>
      <c r="D51" s="417"/>
      <c r="E51" s="417"/>
      <c r="F51" s="417"/>
    </row>
    <row r="52" spans="1:6" x14ac:dyDescent="0.2">
      <c r="A52" s="417"/>
      <c r="B52" s="417"/>
      <c r="C52" s="417"/>
      <c r="D52" s="417"/>
      <c r="E52" s="417"/>
      <c r="F52" s="417"/>
    </row>
    <row r="53" spans="1:6" x14ac:dyDescent="0.2">
      <c r="A53" s="417"/>
      <c r="B53" s="417"/>
      <c r="C53" s="417"/>
      <c r="D53" s="417"/>
      <c r="E53" s="417"/>
      <c r="F53" s="417"/>
    </row>
    <row r="54" spans="1:6" x14ac:dyDescent="0.2">
      <c r="A54" s="417"/>
      <c r="B54" s="417"/>
      <c r="C54" s="417"/>
      <c r="D54" s="417"/>
      <c r="E54" s="417"/>
      <c r="F54" s="417"/>
    </row>
    <row r="55" spans="1:6" x14ac:dyDescent="0.2">
      <c r="A55" s="417"/>
      <c r="B55" s="417"/>
      <c r="C55" s="417"/>
      <c r="D55" s="417"/>
      <c r="E55" s="417"/>
      <c r="F55" s="417"/>
    </row>
    <row r="56" spans="1:6" x14ac:dyDescent="0.2">
      <c r="A56" s="417"/>
      <c r="B56" s="417"/>
      <c r="C56" s="417"/>
      <c r="D56" s="417"/>
      <c r="E56" s="417"/>
      <c r="F56" s="417"/>
    </row>
    <row r="57" spans="1:6" x14ac:dyDescent="0.2">
      <c r="A57" s="417"/>
      <c r="B57" s="417"/>
      <c r="C57" s="417"/>
      <c r="D57" s="417"/>
      <c r="E57" s="417"/>
      <c r="F57" s="417"/>
    </row>
    <row r="58" spans="1:6" x14ac:dyDescent="0.2">
      <c r="A58" s="417"/>
      <c r="B58" s="417"/>
      <c r="C58" s="417"/>
      <c r="D58" s="417"/>
      <c r="E58" s="417"/>
      <c r="F58" s="417"/>
    </row>
    <row r="59" spans="1:6" x14ac:dyDescent="0.2">
      <c r="A59" s="417"/>
      <c r="B59" s="417"/>
      <c r="C59" s="417"/>
      <c r="D59" s="417"/>
      <c r="E59" s="417"/>
      <c r="F59" s="417"/>
    </row>
    <row r="60" spans="1:6" x14ac:dyDescent="0.2">
      <c r="A60" s="417"/>
      <c r="B60" s="417"/>
      <c r="C60" s="417"/>
      <c r="D60" s="417"/>
      <c r="E60" s="417"/>
      <c r="F60" s="417"/>
    </row>
    <row r="61" spans="1:6" x14ac:dyDescent="0.2">
      <c r="A61" s="417"/>
      <c r="B61" s="417"/>
      <c r="C61" s="417"/>
      <c r="D61" s="417"/>
      <c r="E61" s="417"/>
      <c r="F61" s="417"/>
    </row>
    <row r="62" spans="1:6" x14ac:dyDescent="0.2">
      <c r="A62" s="417"/>
      <c r="B62" s="417"/>
      <c r="C62" s="417"/>
      <c r="D62" s="417"/>
      <c r="E62" s="417"/>
      <c r="F62" s="417"/>
    </row>
    <row r="63" spans="1:6" x14ac:dyDescent="0.2">
      <c r="A63" s="417"/>
      <c r="B63" s="417"/>
      <c r="C63" s="417"/>
      <c r="D63" s="417"/>
      <c r="E63" s="417"/>
      <c r="F63" s="417"/>
    </row>
    <row r="64" spans="1:6" x14ac:dyDescent="0.2">
      <c r="A64" s="417"/>
      <c r="B64" s="417"/>
      <c r="C64" s="417"/>
      <c r="D64" s="417"/>
      <c r="E64" s="417"/>
      <c r="F64" s="417"/>
    </row>
    <row r="65" spans="1:6" x14ac:dyDescent="0.2">
      <c r="A65" s="417"/>
      <c r="B65" s="417"/>
      <c r="C65" s="417"/>
      <c r="D65" s="417"/>
      <c r="E65" s="417"/>
      <c r="F65" s="417"/>
    </row>
    <row r="66" spans="1:6" x14ac:dyDescent="0.2">
      <c r="A66" s="417"/>
      <c r="B66" s="417"/>
      <c r="C66" s="417"/>
      <c r="D66" s="417"/>
      <c r="E66" s="417"/>
      <c r="F66" s="417"/>
    </row>
    <row r="67" spans="1:6" x14ac:dyDescent="0.2">
      <c r="A67" s="417"/>
      <c r="B67" s="417"/>
      <c r="C67" s="417"/>
      <c r="D67" s="417"/>
      <c r="E67" s="417"/>
      <c r="F67" s="417"/>
    </row>
    <row r="68" spans="1:6" x14ac:dyDescent="0.2">
      <c r="A68" s="417"/>
      <c r="B68" s="417"/>
      <c r="C68" s="417"/>
      <c r="D68" s="417"/>
      <c r="E68" s="417"/>
      <c r="F68" s="417"/>
    </row>
    <row r="69" spans="1:6" x14ac:dyDescent="0.2">
      <c r="A69" s="417"/>
      <c r="B69" s="417"/>
      <c r="C69" s="417"/>
      <c r="D69" s="417"/>
      <c r="E69" s="417"/>
      <c r="F69" s="417"/>
    </row>
    <row r="70" spans="1:6" x14ac:dyDescent="0.2">
      <c r="A70" s="417"/>
      <c r="B70" s="417"/>
      <c r="C70" s="417"/>
      <c r="D70" s="417"/>
      <c r="E70" s="417"/>
      <c r="F70" s="417"/>
    </row>
    <row r="71" spans="1:6" x14ac:dyDescent="0.2">
      <c r="A71" s="417"/>
      <c r="B71" s="417"/>
      <c r="C71" s="417"/>
      <c r="D71" s="417"/>
      <c r="E71" s="417"/>
      <c r="F71" s="417"/>
    </row>
    <row r="72" spans="1:6" x14ac:dyDescent="0.2">
      <c r="A72" s="417"/>
      <c r="B72" s="417"/>
      <c r="C72" s="417"/>
      <c r="D72" s="417"/>
      <c r="E72" s="417"/>
      <c r="F72" s="417"/>
    </row>
    <row r="73" spans="1:6" x14ac:dyDescent="0.2">
      <c r="A73" s="417"/>
      <c r="B73" s="417"/>
      <c r="C73" s="417"/>
      <c r="D73" s="417"/>
      <c r="E73" s="417"/>
      <c r="F73" s="417"/>
    </row>
    <row r="74" spans="1:6" x14ac:dyDescent="0.2">
      <c r="A74" s="417"/>
      <c r="B74" s="417"/>
      <c r="C74" s="417"/>
      <c r="D74" s="417"/>
      <c r="E74" s="417"/>
      <c r="F74" s="417"/>
    </row>
    <row r="75" spans="1:6" x14ac:dyDescent="0.2">
      <c r="A75" s="417"/>
      <c r="B75" s="417"/>
      <c r="C75" s="417"/>
      <c r="D75" s="417"/>
      <c r="E75" s="417"/>
      <c r="F75" s="417"/>
    </row>
    <row r="76" spans="1:6" x14ac:dyDescent="0.2">
      <c r="A76" s="417"/>
      <c r="B76" s="417"/>
      <c r="C76" s="417"/>
      <c r="D76" s="417"/>
      <c r="E76" s="417"/>
      <c r="F76" s="417"/>
    </row>
    <row r="77" spans="1:6" x14ac:dyDescent="0.2">
      <c r="A77" s="417"/>
      <c r="B77" s="417"/>
      <c r="C77" s="417"/>
      <c r="D77" s="417"/>
      <c r="E77" s="417"/>
      <c r="F77" s="417"/>
    </row>
    <row r="78" spans="1:6" x14ac:dyDescent="0.2">
      <c r="A78" s="417"/>
      <c r="B78" s="417"/>
      <c r="C78" s="417"/>
      <c r="D78" s="417"/>
      <c r="E78" s="417"/>
      <c r="F78" s="417"/>
    </row>
    <row r="79" spans="1:6" x14ac:dyDescent="0.2">
      <c r="A79" s="417"/>
      <c r="B79" s="417"/>
      <c r="C79" s="417"/>
      <c r="D79" s="417"/>
      <c r="E79" s="417"/>
      <c r="F79" s="417"/>
    </row>
    <row r="80" spans="1:6" x14ac:dyDescent="0.2">
      <c r="A80" s="417"/>
      <c r="B80" s="417"/>
      <c r="C80" s="417"/>
      <c r="D80" s="417"/>
      <c r="E80" s="417"/>
      <c r="F80" s="417"/>
    </row>
    <row r="81" spans="1:6" x14ac:dyDescent="0.2">
      <c r="A81" s="417"/>
      <c r="B81" s="417"/>
      <c r="C81" s="417"/>
      <c r="D81" s="417"/>
      <c r="E81" s="417"/>
      <c r="F81" s="417"/>
    </row>
    <row r="82" spans="1:6" x14ac:dyDescent="0.2">
      <c r="A82" s="417"/>
      <c r="B82" s="417"/>
      <c r="C82" s="417"/>
      <c r="D82" s="417"/>
      <c r="E82" s="417"/>
      <c r="F82" s="417"/>
    </row>
    <row r="83" spans="1:6" x14ac:dyDescent="0.2">
      <c r="A83" s="417"/>
      <c r="B83" s="417"/>
      <c r="C83" s="417"/>
      <c r="D83" s="417"/>
      <c r="E83" s="417"/>
      <c r="F83" s="417"/>
    </row>
    <row r="84" spans="1:6" x14ac:dyDescent="0.2">
      <c r="A84" s="417"/>
      <c r="B84" s="417"/>
      <c r="C84" s="417"/>
      <c r="D84" s="417"/>
      <c r="E84" s="417"/>
      <c r="F84" s="417"/>
    </row>
    <row r="85" spans="1:6" x14ac:dyDescent="0.2">
      <c r="A85" s="417"/>
      <c r="B85" s="417"/>
      <c r="C85" s="417"/>
      <c r="D85" s="417"/>
      <c r="E85" s="417"/>
      <c r="F85" s="417"/>
    </row>
    <row r="86" spans="1:6" x14ac:dyDescent="0.2">
      <c r="A86" s="417"/>
      <c r="B86" s="417"/>
      <c r="C86" s="417"/>
      <c r="D86" s="417"/>
      <c r="E86" s="417"/>
      <c r="F86" s="417"/>
    </row>
    <row r="87" spans="1:6" x14ac:dyDescent="0.2">
      <c r="A87" s="417"/>
      <c r="B87" s="417"/>
      <c r="C87" s="417"/>
      <c r="D87" s="417"/>
      <c r="E87" s="417"/>
      <c r="F87" s="417"/>
    </row>
    <row r="88" spans="1:6" x14ac:dyDescent="0.2">
      <c r="A88" s="417"/>
      <c r="B88" s="417"/>
      <c r="C88" s="417"/>
      <c r="D88" s="417"/>
      <c r="E88" s="417"/>
      <c r="F88" s="417"/>
    </row>
    <row r="89" spans="1:6" x14ac:dyDescent="0.2">
      <c r="A89" s="417"/>
      <c r="B89" s="417"/>
      <c r="C89" s="417"/>
      <c r="D89" s="417"/>
      <c r="E89" s="417"/>
      <c r="F89" s="417"/>
    </row>
    <row r="90" spans="1:6" x14ac:dyDescent="0.2">
      <c r="A90" s="417"/>
      <c r="B90" s="417"/>
      <c r="C90" s="417"/>
      <c r="D90" s="417"/>
      <c r="E90" s="417"/>
      <c r="F90" s="417"/>
    </row>
    <row r="91" spans="1:6" x14ac:dyDescent="0.2">
      <c r="A91" s="417"/>
      <c r="B91" s="417"/>
      <c r="C91" s="417"/>
      <c r="D91" s="417"/>
      <c r="E91" s="417"/>
      <c r="F91" s="417"/>
    </row>
    <row r="92" spans="1:6" x14ac:dyDescent="0.2">
      <c r="A92" s="417"/>
      <c r="B92" s="417"/>
      <c r="C92" s="417"/>
      <c r="D92" s="417"/>
      <c r="E92" s="417"/>
      <c r="F92" s="417"/>
    </row>
    <row r="93" spans="1:6" x14ac:dyDescent="0.2">
      <c r="A93" s="417"/>
      <c r="B93" s="417"/>
      <c r="C93" s="417"/>
      <c r="D93" s="417"/>
      <c r="E93" s="417"/>
      <c r="F93" s="417"/>
    </row>
    <row r="94" spans="1:6" x14ac:dyDescent="0.2">
      <c r="A94" s="417"/>
      <c r="B94" s="417"/>
      <c r="C94" s="417"/>
      <c r="D94" s="417"/>
      <c r="E94" s="417"/>
      <c r="F94" s="417"/>
    </row>
    <row r="95" spans="1:6" x14ac:dyDescent="0.2">
      <c r="A95" s="417"/>
      <c r="B95" s="417"/>
      <c r="C95" s="417"/>
      <c r="D95" s="417"/>
      <c r="E95" s="417"/>
      <c r="F95" s="417"/>
    </row>
    <row r="96" spans="1:6" x14ac:dyDescent="0.2">
      <c r="A96" s="417"/>
      <c r="B96" s="417"/>
      <c r="C96" s="417"/>
      <c r="D96" s="417"/>
      <c r="E96" s="417"/>
      <c r="F96" s="417"/>
    </row>
    <row r="97" spans="1:6" x14ac:dyDescent="0.2">
      <c r="A97" s="417"/>
      <c r="B97" s="417"/>
      <c r="C97" s="417"/>
      <c r="D97" s="417"/>
      <c r="E97" s="417"/>
      <c r="F97" s="417"/>
    </row>
    <row r="98" spans="1:6" x14ac:dyDescent="0.2">
      <c r="A98" s="417"/>
      <c r="B98" s="417"/>
      <c r="C98" s="417"/>
      <c r="D98" s="417"/>
      <c r="E98" s="417"/>
      <c r="F98" s="417"/>
    </row>
    <row r="99" spans="1:6" x14ac:dyDescent="0.2">
      <c r="A99" s="417"/>
      <c r="B99" s="417"/>
      <c r="C99" s="417"/>
      <c r="D99" s="417"/>
      <c r="E99" s="417"/>
      <c r="F99" s="417"/>
    </row>
    <row r="100" spans="1:6" x14ac:dyDescent="0.2">
      <c r="A100" s="417"/>
      <c r="B100" s="417"/>
      <c r="C100" s="417"/>
      <c r="D100" s="417"/>
      <c r="E100" s="417"/>
      <c r="F100" s="417"/>
    </row>
    <row r="101" spans="1:6" x14ac:dyDescent="0.2">
      <c r="A101" s="417"/>
      <c r="B101" s="417"/>
      <c r="C101" s="417"/>
      <c r="D101" s="417"/>
      <c r="E101" s="417"/>
      <c r="F101" s="417"/>
    </row>
    <row r="102" spans="1:6" x14ac:dyDescent="0.2">
      <c r="A102" s="417"/>
      <c r="B102" s="417"/>
      <c r="C102" s="417"/>
      <c r="D102" s="417"/>
      <c r="E102" s="417"/>
      <c r="F102" s="417"/>
    </row>
    <row r="103" spans="1:6" x14ac:dyDescent="0.2">
      <c r="A103" s="417"/>
      <c r="B103" s="417"/>
      <c r="C103" s="417"/>
      <c r="D103" s="417"/>
      <c r="E103" s="417"/>
      <c r="F103" s="417"/>
    </row>
    <row r="104" spans="1:6" x14ac:dyDescent="0.2">
      <c r="A104" s="417"/>
      <c r="B104" s="417"/>
      <c r="C104" s="417"/>
      <c r="D104" s="417"/>
      <c r="E104" s="417"/>
      <c r="F104" s="417"/>
    </row>
    <row r="105" spans="1:6" x14ac:dyDescent="0.2">
      <c r="A105" s="417"/>
      <c r="B105" s="417"/>
      <c r="C105" s="417"/>
      <c r="D105" s="417"/>
      <c r="E105" s="417"/>
      <c r="F105" s="417"/>
    </row>
    <row r="106" spans="1:6" x14ac:dyDescent="0.2">
      <c r="A106" s="417"/>
      <c r="B106" s="417"/>
      <c r="C106" s="417"/>
      <c r="D106" s="417"/>
      <c r="E106" s="417"/>
      <c r="F106" s="417"/>
    </row>
    <row r="107" spans="1:6" x14ac:dyDescent="0.2">
      <c r="A107" s="417"/>
      <c r="B107" s="417"/>
      <c r="C107" s="417"/>
      <c r="D107" s="417"/>
      <c r="E107" s="417"/>
      <c r="F107" s="417"/>
    </row>
    <row r="108" spans="1:6" x14ac:dyDescent="0.2">
      <c r="A108" s="417"/>
      <c r="B108" s="417"/>
      <c r="C108" s="417"/>
      <c r="D108" s="417"/>
      <c r="E108" s="417"/>
      <c r="F108" s="417"/>
    </row>
    <row r="109" spans="1:6" x14ac:dyDescent="0.2">
      <c r="A109" s="417"/>
      <c r="B109" s="417"/>
      <c r="C109" s="417"/>
      <c r="D109" s="417"/>
      <c r="E109" s="417"/>
      <c r="F109" s="417"/>
    </row>
    <row r="110" spans="1:6" x14ac:dyDescent="0.2">
      <c r="A110" s="417"/>
      <c r="B110" s="417"/>
      <c r="C110" s="417"/>
      <c r="D110" s="417"/>
      <c r="E110" s="417"/>
      <c r="F110" s="417"/>
    </row>
    <row r="111" spans="1:6" x14ac:dyDescent="0.2">
      <c r="A111" s="417"/>
      <c r="B111" s="417"/>
      <c r="C111" s="417"/>
      <c r="D111" s="417"/>
      <c r="E111" s="417"/>
      <c r="F111" s="417"/>
    </row>
    <row r="112" spans="1:6" x14ac:dyDescent="0.2">
      <c r="A112" s="417"/>
      <c r="B112" s="417"/>
      <c r="C112" s="417"/>
      <c r="D112" s="417"/>
      <c r="E112" s="417"/>
      <c r="F112" s="417"/>
    </row>
    <row r="113" spans="1:6" x14ac:dyDescent="0.2">
      <c r="A113" s="417"/>
      <c r="B113" s="417"/>
      <c r="C113" s="417"/>
      <c r="D113" s="417"/>
      <c r="E113" s="417"/>
      <c r="F113" s="417"/>
    </row>
    <row r="114" spans="1:6" x14ac:dyDescent="0.2">
      <c r="A114" s="417"/>
      <c r="B114" s="417"/>
      <c r="C114" s="417"/>
      <c r="D114" s="417"/>
      <c r="E114" s="417"/>
      <c r="F114" s="417"/>
    </row>
    <row r="115" spans="1:6" x14ac:dyDescent="0.2">
      <c r="A115" s="417"/>
      <c r="B115" s="417"/>
      <c r="C115" s="417"/>
      <c r="D115" s="417"/>
      <c r="E115" s="417"/>
      <c r="F115" s="417"/>
    </row>
    <row r="116" spans="1:6" x14ac:dyDescent="0.2">
      <c r="A116" s="417"/>
      <c r="B116" s="417"/>
      <c r="C116" s="417"/>
      <c r="D116" s="417"/>
      <c r="E116" s="417"/>
      <c r="F116" s="417"/>
    </row>
    <row r="117" spans="1:6" x14ac:dyDescent="0.2">
      <c r="A117" s="417"/>
      <c r="B117" s="417"/>
      <c r="C117" s="417"/>
      <c r="D117" s="417"/>
      <c r="E117" s="417"/>
      <c r="F117" s="417"/>
    </row>
    <row r="118" spans="1:6" x14ac:dyDescent="0.2">
      <c r="A118" s="417"/>
      <c r="B118" s="417"/>
      <c r="C118" s="417"/>
      <c r="D118" s="417"/>
      <c r="E118" s="417"/>
      <c r="F118" s="417"/>
    </row>
    <row r="119" spans="1:6" x14ac:dyDescent="0.2">
      <c r="A119" s="417"/>
      <c r="B119" s="417"/>
      <c r="C119" s="417"/>
      <c r="D119" s="417"/>
      <c r="E119" s="417"/>
      <c r="F119" s="417"/>
    </row>
    <row r="120" spans="1:6" x14ac:dyDescent="0.2">
      <c r="A120" s="417"/>
      <c r="B120" s="417"/>
      <c r="C120" s="417"/>
      <c r="D120" s="417"/>
      <c r="E120" s="417"/>
      <c r="F120" s="417"/>
    </row>
    <row r="121" spans="1:6" x14ac:dyDescent="0.2">
      <c r="A121" s="417"/>
      <c r="B121" s="417"/>
      <c r="C121" s="417"/>
      <c r="D121" s="417"/>
      <c r="E121" s="417"/>
      <c r="F121" s="417"/>
    </row>
    <row r="122" spans="1:6" x14ac:dyDescent="0.2">
      <c r="A122" s="417"/>
      <c r="B122" s="417"/>
      <c r="C122" s="417"/>
      <c r="D122" s="417"/>
      <c r="E122" s="417"/>
      <c r="F122" s="417"/>
    </row>
    <row r="123" spans="1:6" x14ac:dyDescent="0.2">
      <c r="A123" s="417"/>
      <c r="B123" s="417"/>
      <c r="C123" s="417"/>
      <c r="D123" s="417"/>
      <c r="E123" s="417"/>
      <c r="F123" s="417"/>
    </row>
    <row r="124" spans="1:6" x14ac:dyDescent="0.2">
      <c r="A124" s="417"/>
      <c r="B124" s="417"/>
      <c r="C124" s="417"/>
      <c r="D124" s="417"/>
      <c r="E124" s="417"/>
      <c r="F124" s="417"/>
    </row>
    <row r="125" spans="1:6" x14ac:dyDescent="0.2">
      <c r="A125" s="417"/>
      <c r="B125" s="417"/>
      <c r="C125" s="417"/>
      <c r="D125" s="417"/>
      <c r="E125" s="417"/>
      <c r="F125" s="417"/>
    </row>
    <row r="126" spans="1:6" x14ac:dyDescent="0.2">
      <c r="A126" s="417"/>
      <c r="B126" s="417"/>
      <c r="C126" s="417"/>
      <c r="D126" s="417"/>
      <c r="E126" s="417"/>
      <c r="F126" s="417"/>
    </row>
    <row r="127" spans="1:6" x14ac:dyDescent="0.2">
      <c r="A127" s="417"/>
      <c r="B127" s="417"/>
      <c r="C127" s="417"/>
      <c r="D127" s="417"/>
      <c r="E127" s="417"/>
      <c r="F127" s="417"/>
    </row>
    <row r="128" spans="1:6" x14ac:dyDescent="0.2">
      <c r="A128" s="417"/>
      <c r="B128" s="417"/>
      <c r="C128" s="417"/>
      <c r="D128" s="417"/>
      <c r="E128" s="417"/>
      <c r="F128" s="417"/>
    </row>
    <row r="129" spans="1:6" x14ac:dyDescent="0.2">
      <c r="A129" s="417"/>
      <c r="B129" s="417"/>
      <c r="C129" s="417"/>
      <c r="D129" s="417"/>
      <c r="E129" s="417"/>
      <c r="F129" s="417"/>
    </row>
    <row r="130" spans="1:6" x14ac:dyDescent="0.2">
      <c r="A130" s="417"/>
      <c r="B130" s="417"/>
      <c r="C130" s="417"/>
      <c r="D130" s="417"/>
      <c r="E130" s="417"/>
      <c r="F130" s="417"/>
    </row>
    <row r="131" spans="1:6" x14ac:dyDescent="0.2">
      <c r="A131" s="417"/>
      <c r="B131" s="417"/>
      <c r="C131" s="417"/>
      <c r="D131" s="417"/>
      <c r="E131" s="417"/>
      <c r="F131" s="417"/>
    </row>
    <row r="132" spans="1:6" x14ac:dyDescent="0.2">
      <c r="A132" s="417"/>
      <c r="B132" s="417"/>
      <c r="C132" s="417"/>
      <c r="D132" s="417"/>
      <c r="E132" s="417"/>
      <c r="F132" s="417"/>
    </row>
    <row r="133" spans="1:6" x14ac:dyDescent="0.2">
      <c r="A133" s="417"/>
      <c r="B133" s="417"/>
      <c r="C133" s="417"/>
      <c r="D133" s="417"/>
      <c r="E133" s="417"/>
      <c r="F133" s="417"/>
    </row>
    <row r="134" spans="1:6" x14ac:dyDescent="0.2">
      <c r="A134" s="417"/>
      <c r="B134" s="417"/>
      <c r="C134" s="417"/>
      <c r="D134" s="417"/>
      <c r="E134" s="417"/>
      <c r="F134" s="417"/>
    </row>
    <row r="135" spans="1:6" x14ac:dyDescent="0.2">
      <c r="A135" s="417"/>
      <c r="B135" s="417"/>
      <c r="C135" s="417"/>
      <c r="D135" s="417"/>
      <c r="E135" s="417"/>
      <c r="F135" s="417"/>
    </row>
    <row r="136" spans="1:6" x14ac:dyDescent="0.2">
      <c r="A136" s="417"/>
      <c r="B136" s="417"/>
      <c r="C136" s="417"/>
      <c r="D136" s="417"/>
      <c r="E136" s="417"/>
      <c r="F136" s="417"/>
    </row>
    <row r="137" spans="1:6" x14ac:dyDescent="0.2">
      <c r="A137" s="417"/>
      <c r="B137" s="417"/>
      <c r="C137" s="417"/>
      <c r="D137" s="417"/>
      <c r="E137" s="417"/>
      <c r="F137" s="417"/>
    </row>
    <row r="138" spans="1:6" x14ac:dyDescent="0.2">
      <c r="A138" s="417"/>
      <c r="B138" s="417"/>
      <c r="C138" s="417"/>
      <c r="D138" s="417"/>
      <c r="E138" s="417"/>
      <c r="F138" s="417"/>
    </row>
    <row r="139" spans="1:6" x14ac:dyDescent="0.2">
      <c r="A139" s="417"/>
      <c r="B139" s="417"/>
      <c r="C139" s="417"/>
      <c r="D139" s="417"/>
      <c r="E139" s="417"/>
      <c r="F139" s="417"/>
    </row>
    <row r="140" spans="1:6" x14ac:dyDescent="0.2">
      <c r="A140" s="417"/>
      <c r="B140" s="417"/>
      <c r="C140" s="417"/>
      <c r="D140" s="417"/>
      <c r="E140" s="417"/>
      <c r="F140" s="417"/>
    </row>
    <row r="141" spans="1:6" x14ac:dyDescent="0.2">
      <c r="A141" s="417"/>
      <c r="B141" s="417"/>
      <c r="C141" s="417"/>
      <c r="D141" s="417"/>
      <c r="E141" s="417"/>
      <c r="F141" s="417"/>
    </row>
    <row r="142" spans="1:6" x14ac:dyDescent="0.2">
      <c r="A142" s="417"/>
      <c r="B142" s="417"/>
      <c r="C142" s="417"/>
      <c r="D142" s="417"/>
      <c r="E142" s="417"/>
      <c r="F142" s="417"/>
    </row>
    <row r="143" spans="1:6" x14ac:dyDescent="0.2">
      <c r="A143" s="417"/>
      <c r="B143" s="417"/>
      <c r="C143" s="417"/>
      <c r="D143" s="417"/>
      <c r="E143" s="417"/>
      <c r="F143" s="417"/>
    </row>
    <row r="144" spans="1:6" x14ac:dyDescent="0.2">
      <c r="A144" s="417"/>
      <c r="B144" s="417"/>
      <c r="C144" s="417"/>
      <c r="D144" s="417"/>
      <c r="E144" s="417"/>
      <c r="F144" s="417"/>
    </row>
    <row r="145" spans="1:6" x14ac:dyDescent="0.2">
      <c r="A145" s="417"/>
      <c r="B145" s="417"/>
      <c r="C145" s="417"/>
      <c r="D145" s="417"/>
      <c r="E145" s="417"/>
      <c r="F145" s="417"/>
    </row>
    <row r="146" spans="1:6" x14ac:dyDescent="0.2">
      <c r="A146" s="417"/>
      <c r="B146" s="417"/>
      <c r="C146" s="417"/>
      <c r="D146" s="417"/>
      <c r="E146" s="417"/>
      <c r="F146" s="417"/>
    </row>
    <row r="147" spans="1:6" x14ac:dyDescent="0.2">
      <c r="A147" s="417"/>
      <c r="B147" s="417"/>
      <c r="C147" s="417"/>
      <c r="D147" s="417"/>
      <c r="E147" s="417"/>
      <c r="F147" s="417"/>
    </row>
    <row r="148" spans="1:6" x14ac:dyDescent="0.2">
      <c r="A148" s="417"/>
      <c r="B148" s="417"/>
      <c r="C148" s="417"/>
      <c r="D148" s="417"/>
      <c r="E148" s="417"/>
      <c r="F148" s="417"/>
    </row>
    <row r="149" spans="1:6" x14ac:dyDescent="0.2">
      <c r="A149" s="417"/>
      <c r="B149" s="417"/>
      <c r="C149" s="417"/>
      <c r="D149" s="417"/>
      <c r="E149" s="417"/>
      <c r="F149" s="417"/>
    </row>
    <row r="150" spans="1:6" x14ac:dyDescent="0.2">
      <c r="A150" s="417"/>
      <c r="B150" s="417"/>
      <c r="C150" s="417"/>
      <c r="D150" s="417"/>
      <c r="E150" s="417"/>
      <c r="F150" s="417"/>
    </row>
    <row r="151" spans="1:6" x14ac:dyDescent="0.2">
      <c r="A151" s="417"/>
      <c r="B151" s="417"/>
      <c r="C151" s="417"/>
      <c r="D151" s="417"/>
      <c r="E151" s="417"/>
      <c r="F151" s="417"/>
    </row>
    <row r="152" spans="1:6" x14ac:dyDescent="0.2">
      <c r="A152" s="417"/>
      <c r="B152" s="417"/>
      <c r="C152" s="417"/>
      <c r="D152" s="417"/>
      <c r="E152" s="417"/>
      <c r="F152" s="417"/>
    </row>
    <row r="153" spans="1:6" x14ac:dyDescent="0.2">
      <c r="A153" s="417"/>
      <c r="B153" s="417"/>
      <c r="C153" s="417"/>
      <c r="D153" s="417"/>
      <c r="E153" s="417"/>
      <c r="F153" s="417"/>
    </row>
    <row r="154" spans="1:6" x14ac:dyDescent="0.2">
      <c r="A154" s="417"/>
      <c r="B154" s="417"/>
      <c r="C154" s="417"/>
      <c r="D154" s="417"/>
      <c r="E154" s="417"/>
      <c r="F154" s="417"/>
    </row>
    <row r="155" spans="1:6" x14ac:dyDescent="0.2">
      <c r="A155" s="417"/>
      <c r="B155" s="417"/>
      <c r="C155" s="417"/>
      <c r="D155" s="417"/>
      <c r="E155" s="417"/>
      <c r="F155" s="417"/>
    </row>
    <row r="156" spans="1:6" x14ac:dyDescent="0.2">
      <c r="A156" s="417"/>
      <c r="B156" s="417"/>
      <c r="C156" s="417"/>
      <c r="D156" s="417"/>
      <c r="E156" s="417"/>
      <c r="F156" s="417"/>
    </row>
    <row r="157" spans="1:6" x14ac:dyDescent="0.2">
      <c r="A157" s="417"/>
      <c r="B157" s="417"/>
      <c r="C157" s="417"/>
      <c r="D157" s="417"/>
      <c r="E157" s="417"/>
      <c r="F157" s="417"/>
    </row>
    <row r="158" spans="1:6" x14ac:dyDescent="0.2">
      <c r="A158" s="417"/>
      <c r="B158" s="417"/>
      <c r="C158" s="417"/>
      <c r="D158" s="417"/>
      <c r="E158" s="417"/>
      <c r="F158" s="417"/>
    </row>
    <row r="159" spans="1:6" x14ac:dyDescent="0.2">
      <c r="A159" s="417"/>
      <c r="B159" s="417"/>
      <c r="C159" s="417"/>
      <c r="D159" s="417"/>
      <c r="E159" s="417"/>
      <c r="F159" s="417"/>
    </row>
    <row r="160" spans="1:6" x14ac:dyDescent="0.2">
      <c r="A160" s="417"/>
      <c r="B160" s="417"/>
      <c r="C160" s="417"/>
      <c r="D160" s="417"/>
      <c r="E160" s="417"/>
      <c r="F160" s="417"/>
    </row>
    <row r="161" spans="1:6" x14ac:dyDescent="0.2">
      <c r="A161" s="417"/>
      <c r="B161" s="417"/>
      <c r="C161" s="417"/>
      <c r="D161" s="417"/>
      <c r="E161" s="417"/>
      <c r="F161" s="417"/>
    </row>
    <row r="162" spans="1:6" x14ac:dyDescent="0.2">
      <c r="A162" s="417"/>
      <c r="B162" s="417"/>
      <c r="C162" s="417"/>
      <c r="D162" s="417"/>
      <c r="E162" s="417"/>
      <c r="F162" s="417"/>
    </row>
    <row r="163" spans="1:6" x14ac:dyDescent="0.2">
      <c r="A163" s="417"/>
      <c r="B163" s="417"/>
      <c r="C163" s="417"/>
      <c r="D163" s="417"/>
      <c r="E163" s="417"/>
      <c r="F163" s="417"/>
    </row>
    <row r="164" spans="1:6" x14ac:dyDescent="0.2">
      <c r="A164" s="417"/>
      <c r="B164" s="417"/>
      <c r="C164" s="417"/>
      <c r="D164" s="417"/>
      <c r="E164" s="417"/>
      <c r="F164" s="417"/>
    </row>
    <row r="165" spans="1:6" x14ac:dyDescent="0.2">
      <c r="A165" s="417"/>
      <c r="B165" s="417"/>
      <c r="C165" s="417"/>
      <c r="D165" s="417"/>
      <c r="E165" s="417"/>
      <c r="F165" s="417"/>
    </row>
    <row r="166" spans="1:6" x14ac:dyDescent="0.2">
      <c r="A166" s="417"/>
      <c r="B166" s="417"/>
      <c r="C166" s="417"/>
      <c r="D166" s="417"/>
      <c r="E166" s="417"/>
      <c r="F166" s="417"/>
    </row>
    <row r="167" spans="1:6" x14ac:dyDescent="0.2">
      <c r="A167" s="417"/>
      <c r="B167" s="417"/>
      <c r="C167" s="417"/>
      <c r="D167" s="417"/>
      <c r="E167" s="417"/>
      <c r="F167" s="417"/>
    </row>
    <row r="168" spans="1:6" x14ac:dyDescent="0.2">
      <c r="A168" s="417"/>
      <c r="B168" s="417"/>
      <c r="C168" s="417"/>
      <c r="D168" s="417"/>
      <c r="E168" s="417"/>
      <c r="F168" s="417"/>
    </row>
    <row r="169" spans="1:6" x14ac:dyDescent="0.2">
      <c r="A169" s="417"/>
      <c r="B169" s="417"/>
      <c r="C169" s="417"/>
      <c r="D169" s="417"/>
      <c r="E169" s="417"/>
      <c r="F169" s="417"/>
    </row>
    <row r="170" spans="1:6" x14ac:dyDescent="0.2">
      <c r="A170" s="417"/>
      <c r="B170" s="417"/>
      <c r="C170" s="417"/>
      <c r="D170" s="417"/>
      <c r="E170" s="417"/>
      <c r="F170" s="417"/>
    </row>
    <row r="171" spans="1:6" x14ac:dyDescent="0.2">
      <c r="A171" s="417"/>
      <c r="B171" s="417"/>
      <c r="C171" s="417"/>
      <c r="D171" s="417"/>
      <c r="E171" s="417"/>
      <c r="F171" s="417"/>
    </row>
    <row r="172" spans="1:6" x14ac:dyDescent="0.2">
      <c r="A172" s="417"/>
      <c r="B172" s="417"/>
      <c r="C172" s="417"/>
      <c r="D172" s="417"/>
      <c r="E172" s="417"/>
      <c r="F172" s="417"/>
    </row>
    <row r="173" spans="1:6" x14ac:dyDescent="0.2">
      <c r="A173" s="417"/>
      <c r="B173" s="417"/>
      <c r="C173" s="417"/>
      <c r="D173" s="417"/>
      <c r="E173" s="417"/>
      <c r="F173" s="417"/>
    </row>
    <row r="174" spans="1:6" x14ac:dyDescent="0.2">
      <c r="A174" s="417"/>
      <c r="B174" s="417"/>
      <c r="C174" s="417"/>
      <c r="D174" s="417"/>
      <c r="E174" s="417"/>
      <c r="F174" s="417"/>
    </row>
    <row r="175" spans="1:6" x14ac:dyDescent="0.2">
      <c r="A175" s="417"/>
      <c r="B175" s="417"/>
      <c r="C175" s="417"/>
      <c r="D175" s="417"/>
      <c r="E175" s="417"/>
      <c r="F175" s="417"/>
    </row>
    <row r="176" spans="1:6" x14ac:dyDescent="0.2">
      <c r="A176" s="417"/>
      <c r="B176" s="417"/>
      <c r="C176" s="417"/>
      <c r="D176" s="417"/>
      <c r="E176" s="417"/>
      <c r="F176" s="417"/>
    </row>
    <row r="177" spans="1:6" x14ac:dyDescent="0.2">
      <c r="A177" s="417"/>
      <c r="B177" s="417"/>
      <c r="C177" s="417"/>
      <c r="D177" s="417"/>
      <c r="E177" s="417"/>
      <c r="F177" s="417"/>
    </row>
    <row r="178" spans="1:6" x14ac:dyDescent="0.2">
      <c r="A178" s="417"/>
      <c r="B178" s="417"/>
      <c r="C178" s="417"/>
      <c r="D178" s="417"/>
      <c r="E178" s="417"/>
      <c r="F178" s="417"/>
    </row>
    <row r="179" spans="1:6" x14ac:dyDescent="0.2">
      <c r="A179" s="417"/>
      <c r="B179" s="417"/>
      <c r="C179" s="417"/>
      <c r="D179" s="417"/>
      <c r="E179" s="417"/>
      <c r="F179" s="417"/>
    </row>
    <row r="180" spans="1:6" x14ac:dyDescent="0.2">
      <c r="A180" s="417"/>
      <c r="B180" s="417"/>
      <c r="C180" s="417"/>
      <c r="D180" s="417"/>
      <c r="E180" s="417"/>
      <c r="F180" s="417"/>
    </row>
    <row r="181" spans="1:6" x14ac:dyDescent="0.2">
      <c r="A181" s="417"/>
      <c r="B181" s="417"/>
      <c r="C181" s="417"/>
      <c r="D181" s="417"/>
      <c r="E181" s="417"/>
      <c r="F181" s="417"/>
    </row>
    <row r="182" spans="1:6" x14ac:dyDescent="0.2">
      <c r="A182" s="417"/>
      <c r="B182" s="417"/>
      <c r="C182" s="417"/>
      <c r="D182" s="417"/>
      <c r="E182" s="417"/>
      <c r="F182" s="417"/>
    </row>
    <row r="183" spans="1:6" x14ac:dyDescent="0.2">
      <c r="A183" s="417"/>
      <c r="B183" s="417"/>
      <c r="C183" s="417"/>
      <c r="D183" s="417"/>
      <c r="E183" s="417"/>
      <c r="F183" s="417"/>
    </row>
    <row r="184" spans="1:6" x14ac:dyDescent="0.2">
      <c r="A184" s="417"/>
      <c r="B184" s="417"/>
      <c r="C184" s="417"/>
      <c r="D184" s="417"/>
      <c r="E184" s="417"/>
      <c r="F184" s="417"/>
    </row>
    <row r="185" spans="1:6" x14ac:dyDescent="0.2">
      <c r="A185" s="417"/>
      <c r="B185" s="417"/>
      <c r="C185" s="417"/>
      <c r="D185" s="417"/>
      <c r="E185" s="417"/>
      <c r="F185" s="417"/>
    </row>
    <row r="186" spans="1:6" x14ac:dyDescent="0.2">
      <c r="A186" s="417"/>
      <c r="B186" s="417"/>
      <c r="C186" s="417"/>
      <c r="D186" s="417"/>
      <c r="E186" s="417"/>
      <c r="F186" s="417"/>
    </row>
    <row r="187" spans="1:6" x14ac:dyDescent="0.2">
      <c r="A187" s="417"/>
      <c r="B187" s="417"/>
      <c r="C187" s="417"/>
      <c r="D187" s="417"/>
      <c r="E187" s="417"/>
      <c r="F187" s="417"/>
    </row>
    <row r="188" spans="1:6" x14ac:dyDescent="0.2">
      <c r="A188" s="417"/>
      <c r="B188" s="417"/>
      <c r="C188" s="417"/>
      <c r="D188" s="417"/>
      <c r="E188" s="417"/>
      <c r="F188" s="417"/>
    </row>
    <row r="189" spans="1:6" x14ac:dyDescent="0.2">
      <c r="A189" s="417"/>
      <c r="B189" s="417"/>
      <c r="C189" s="417"/>
      <c r="D189" s="417"/>
      <c r="E189" s="417"/>
      <c r="F189" s="417"/>
    </row>
    <row r="190" spans="1:6" x14ac:dyDescent="0.2">
      <c r="A190" s="417"/>
      <c r="B190" s="417"/>
      <c r="C190" s="417"/>
      <c r="D190" s="417"/>
      <c r="E190" s="417"/>
      <c r="F190" s="417"/>
    </row>
    <row r="191" spans="1:6" x14ac:dyDescent="0.2">
      <c r="A191" s="417"/>
      <c r="B191" s="417"/>
      <c r="C191" s="417"/>
      <c r="D191" s="417"/>
      <c r="E191" s="417"/>
      <c r="F191" s="417"/>
    </row>
    <row r="192" spans="1:6" x14ac:dyDescent="0.2">
      <c r="A192" s="417"/>
      <c r="B192" s="417"/>
      <c r="C192" s="417"/>
      <c r="D192" s="417"/>
      <c r="E192" s="417"/>
      <c r="F192" s="417"/>
    </row>
    <row r="193" spans="1:6" x14ac:dyDescent="0.2">
      <c r="A193" s="417"/>
      <c r="B193" s="417"/>
      <c r="C193" s="417"/>
      <c r="D193" s="417"/>
      <c r="E193" s="417"/>
      <c r="F193" s="417"/>
    </row>
    <row r="194" spans="1:6" x14ac:dyDescent="0.2">
      <c r="A194" s="417"/>
      <c r="B194" s="417"/>
      <c r="C194" s="417"/>
      <c r="D194" s="417"/>
      <c r="E194" s="417"/>
      <c r="F194" s="417"/>
    </row>
    <row r="195" spans="1:6" x14ac:dyDescent="0.2">
      <c r="A195" s="417"/>
      <c r="B195" s="417"/>
      <c r="C195" s="417"/>
      <c r="D195" s="417"/>
      <c r="E195" s="417"/>
      <c r="F195" s="417"/>
    </row>
    <row r="196" spans="1:6" x14ac:dyDescent="0.2">
      <c r="A196" s="417"/>
      <c r="B196" s="417"/>
      <c r="C196" s="417"/>
      <c r="D196" s="417"/>
      <c r="E196" s="417"/>
      <c r="F196" s="417"/>
    </row>
    <row r="197" spans="1:6" x14ac:dyDescent="0.2">
      <c r="A197" s="417"/>
      <c r="B197" s="417"/>
      <c r="C197" s="417"/>
      <c r="D197" s="417"/>
      <c r="E197" s="417"/>
      <c r="F197" s="417"/>
    </row>
    <row r="198" spans="1:6" x14ac:dyDescent="0.2">
      <c r="A198" s="417"/>
      <c r="B198" s="417"/>
      <c r="C198" s="417"/>
      <c r="D198" s="417"/>
      <c r="E198" s="417"/>
      <c r="F198" s="417"/>
    </row>
    <row r="199" spans="1:6" x14ac:dyDescent="0.2">
      <c r="A199" s="417"/>
      <c r="B199" s="417"/>
      <c r="C199" s="417"/>
      <c r="D199" s="417"/>
      <c r="E199" s="417"/>
      <c r="F199" s="417"/>
    </row>
    <row r="200" spans="1:6" x14ac:dyDescent="0.2">
      <c r="A200" s="417"/>
      <c r="B200" s="417"/>
      <c r="C200" s="417"/>
      <c r="D200" s="417"/>
      <c r="E200" s="417"/>
      <c r="F200" s="417"/>
    </row>
    <row r="201" spans="1:6" x14ac:dyDescent="0.2">
      <c r="A201" s="417"/>
      <c r="B201" s="417"/>
      <c r="C201" s="417"/>
      <c r="D201" s="417"/>
      <c r="E201" s="417"/>
      <c r="F201" s="417"/>
    </row>
    <row r="202" spans="1:6" x14ac:dyDescent="0.2">
      <c r="A202" s="417"/>
      <c r="B202" s="417"/>
      <c r="C202" s="417"/>
      <c r="D202" s="417"/>
      <c r="E202" s="417"/>
      <c r="F202" s="417"/>
    </row>
    <row r="203" spans="1:6" x14ac:dyDescent="0.2">
      <c r="A203" s="417"/>
      <c r="B203" s="417"/>
      <c r="C203" s="417"/>
      <c r="D203" s="417"/>
      <c r="E203" s="417"/>
      <c r="F203" s="417"/>
    </row>
    <row r="204" spans="1:6" x14ac:dyDescent="0.2">
      <c r="A204" s="417"/>
      <c r="B204" s="417"/>
      <c r="C204" s="417"/>
      <c r="D204" s="417"/>
      <c r="E204" s="417"/>
      <c r="F204" s="417"/>
    </row>
    <row r="205" spans="1:6" x14ac:dyDescent="0.2">
      <c r="A205" s="417"/>
      <c r="B205" s="417"/>
      <c r="C205" s="417"/>
      <c r="D205" s="417"/>
      <c r="E205" s="417"/>
      <c r="F205" s="417"/>
    </row>
    <row r="206" spans="1:6" x14ac:dyDescent="0.2">
      <c r="A206" s="417"/>
      <c r="B206" s="417"/>
      <c r="C206" s="417"/>
      <c r="D206" s="417"/>
      <c r="E206" s="417"/>
      <c r="F206" s="417"/>
    </row>
    <row r="207" spans="1:6" x14ac:dyDescent="0.2">
      <c r="A207" s="417"/>
      <c r="B207" s="417"/>
      <c r="C207" s="417"/>
      <c r="D207" s="417"/>
      <c r="E207" s="417"/>
      <c r="F207" s="417"/>
    </row>
    <row r="208" spans="1:6" x14ac:dyDescent="0.2">
      <c r="A208" s="417"/>
      <c r="B208" s="417"/>
      <c r="C208" s="417"/>
      <c r="D208" s="417"/>
      <c r="E208" s="417"/>
      <c r="F208" s="417"/>
    </row>
    <row r="209" spans="1:6" x14ac:dyDescent="0.2">
      <c r="A209" s="417"/>
      <c r="B209" s="417"/>
      <c r="C209" s="417"/>
      <c r="D209" s="417"/>
      <c r="E209" s="417"/>
      <c r="F209" s="417"/>
    </row>
    <row r="210" spans="1:6" x14ac:dyDescent="0.2">
      <c r="A210" s="417"/>
      <c r="B210" s="417"/>
      <c r="C210" s="417"/>
      <c r="D210" s="417"/>
      <c r="E210" s="417"/>
      <c r="F210" s="417"/>
    </row>
    <row r="211" spans="1:6" x14ac:dyDescent="0.2">
      <c r="A211" s="417"/>
      <c r="B211" s="417"/>
      <c r="C211" s="417"/>
      <c r="D211" s="417"/>
      <c r="E211" s="417"/>
      <c r="F211" s="417"/>
    </row>
    <row r="212" spans="1:6" x14ac:dyDescent="0.2">
      <c r="A212" s="417"/>
      <c r="B212" s="417"/>
      <c r="C212" s="417"/>
      <c r="D212" s="417"/>
      <c r="E212" s="417"/>
      <c r="F212" s="417"/>
    </row>
    <row r="213" spans="1:6" x14ac:dyDescent="0.2">
      <c r="A213" s="417"/>
      <c r="B213" s="417"/>
      <c r="C213" s="417"/>
      <c r="D213" s="417"/>
      <c r="E213" s="417"/>
      <c r="F213" s="417"/>
    </row>
    <row r="214" spans="1:6" x14ac:dyDescent="0.2">
      <c r="A214" s="417"/>
      <c r="B214" s="417"/>
      <c r="C214" s="417"/>
      <c r="D214" s="417"/>
      <c r="E214" s="417"/>
      <c r="F214" s="417"/>
    </row>
    <row r="215" spans="1:6" x14ac:dyDescent="0.2">
      <c r="A215" s="417"/>
      <c r="B215" s="417"/>
      <c r="C215" s="417"/>
      <c r="D215" s="417"/>
      <c r="E215" s="417"/>
      <c r="F215" s="417"/>
    </row>
    <row r="216" spans="1:6" x14ac:dyDescent="0.2">
      <c r="A216" s="417"/>
      <c r="B216" s="417"/>
      <c r="C216" s="417"/>
      <c r="D216" s="417"/>
      <c r="E216" s="417"/>
      <c r="F216" s="417"/>
    </row>
    <row r="217" spans="1:6" x14ac:dyDescent="0.2">
      <c r="A217" s="417"/>
      <c r="B217" s="417"/>
      <c r="C217" s="417"/>
      <c r="D217" s="417"/>
      <c r="E217" s="417"/>
      <c r="F217" s="417"/>
    </row>
    <row r="218" spans="1:6" x14ac:dyDescent="0.2">
      <c r="A218" s="417"/>
      <c r="B218" s="417"/>
      <c r="C218" s="417"/>
      <c r="D218" s="417"/>
      <c r="E218" s="417"/>
      <c r="F218" s="417"/>
    </row>
    <row r="219" spans="1:6" x14ac:dyDescent="0.2">
      <c r="A219" s="417"/>
      <c r="B219" s="417"/>
      <c r="C219" s="417"/>
      <c r="D219" s="417"/>
      <c r="E219" s="417"/>
      <c r="F219" s="417"/>
    </row>
    <row r="220" spans="1:6" x14ac:dyDescent="0.2">
      <c r="A220" s="417"/>
      <c r="B220" s="417"/>
      <c r="C220" s="417"/>
      <c r="D220" s="417"/>
      <c r="E220" s="417"/>
      <c r="F220" s="417"/>
    </row>
    <row r="221" spans="1:6" x14ac:dyDescent="0.2">
      <c r="A221" s="417"/>
      <c r="B221" s="417"/>
      <c r="C221" s="417"/>
      <c r="D221" s="417"/>
      <c r="E221" s="417"/>
      <c r="F221" s="417"/>
    </row>
    <row r="222" spans="1:6" x14ac:dyDescent="0.2">
      <c r="A222" s="417"/>
      <c r="B222" s="417"/>
      <c r="C222" s="417"/>
      <c r="D222" s="417"/>
      <c r="E222" s="417"/>
      <c r="F222" s="417"/>
    </row>
    <row r="223" spans="1:6" x14ac:dyDescent="0.2">
      <c r="A223" s="417"/>
      <c r="B223" s="417"/>
      <c r="C223" s="417"/>
      <c r="D223" s="417"/>
      <c r="E223" s="417"/>
      <c r="F223" s="417"/>
    </row>
    <row r="224" spans="1:6" x14ac:dyDescent="0.2">
      <c r="A224" s="417"/>
      <c r="B224" s="417"/>
      <c r="C224" s="417"/>
      <c r="D224" s="417"/>
      <c r="E224" s="417"/>
      <c r="F224" s="417"/>
    </row>
    <row r="225" spans="1:6" x14ac:dyDescent="0.2">
      <c r="A225" s="417"/>
      <c r="B225" s="417"/>
      <c r="C225" s="417"/>
      <c r="D225" s="417"/>
      <c r="E225" s="417"/>
      <c r="F225" s="417"/>
    </row>
    <row r="226" spans="1:6" x14ac:dyDescent="0.2">
      <c r="A226" s="417"/>
      <c r="B226" s="417"/>
      <c r="C226" s="417"/>
      <c r="D226" s="417"/>
      <c r="E226" s="417"/>
      <c r="F226" s="417"/>
    </row>
    <row r="227" spans="1:6" x14ac:dyDescent="0.2">
      <c r="A227" s="417"/>
      <c r="B227" s="417"/>
      <c r="C227" s="417"/>
      <c r="D227" s="417"/>
      <c r="E227" s="417"/>
      <c r="F227" s="417"/>
    </row>
    <row r="228" spans="1:6" x14ac:dyDescent="0.2">
      <c r="A228" s="417"/>
      <c r="B228" s="417"/>
      <c r="C228" s="417"/>
      <c r="D228" s="417"/>
      <c r="E228" s="417"/>
      <c r="F228" s="417"/>
    </row>
    <row r="229" spans="1:6" x14ac:dyDescent="0.2">
      <c r="A229" s="417"/>
      <c r="B229" s="417"/>
      <c r="C229" s="417"/>
      <c r="D229" s="417"/>
      <c r="E229" s="417"/>
      <c r="F229" s="417"/>
    </row>
    <row r="230" spans="1:6" x14ac:dyDescent="0.2">
      <c r="A230" s="417"/>
      <c r="B230" s="417"/>
      <c r="C230" s="417"/>
      <c r="D230" s="417"/>
      <c r="E230" s="417"/>
      <c r="F230" s="417"/>
    </row>
    <row r="231" spans="1:6" x14ac:dyDescent="0.2">
      <c r="A231" s="417"/>
      <c r="B231" s="417"/>
      <c r="C231" s="417"/>
      <c r="D231" s="417"/>
      <c r="E231" s="417"/>
      <c r="F231" s="417"/>
    </row>
    <row r="232" spans="1:6" x14ac:dyDescent="0.2">
      <c r="A232" s="417"/>
      <c r="B232" s="417"/>
      <c r="C232" s="417"/>
      <c r="D232" s="417"/>
      <c r="E232" s="417"/>
      <c r="F232" s="417"/>
    </row>
    <row r="233" spans="1:6" x14ac:dyDescent="0.2">
      <c r="A233" s="417"/>
      <c r="B233" s="417"/>
      <c r="C233" s="417"/>
      <c r="D233" s="417"/>
      <c r="E233" s="417"/>
      <c r="F233" s="417"/>
    </row>
    <row r="234" spans="1:6" x14ac:dyDescent="0.2">
      <c r="A234" s="417"/>
      <c r="B234" s="417"/>
      <c r="C234" s="417"/>
      <c r="D234" s="417"/>
      <c r="E234" s="417"/>
      <c r="F234" s="417"/>
    </row>
    <row r="235" spans="1:6" x14ac:dyDescent="0.2">
      <c r="A235" s="417"/>
      <c r="B235" s="417"/>
      <c r="C235" s="417"/>
      <c r="D235" s="417"/>
      <c r="E235" s="417"/>
      <c r="F235" s="417"/>
    </row>
    <row r="236" spans="1:6" x14ac:dyDescent="0.2">
      <c r="A236" s="417"/>
      <c r="B236" s="417"/>
      <c r="C236" s="417"/>
      <c r="D236" s="417"/>
      <c r="E236" s="417"/>
      <c r="F236" s="417"/>
    </row>
    <row r="237" spans="1:6" x14ac:dyDescent="0.2">
      <c r="A237" s="417"/>
      <c r="B237" s="417"/>
      <c r="C237" s="417"/>
      <c r="D237" s="417"/>
      <c r="E237" s="417"/>
      <c r="F237" s="417"/>
    </row>
    <row r="238" spans="1:6" x14ac:dyDescent="0.2">
      <c r="A238" s="417"/>
      <c r="B238" s="417"/>
      <c r="C238" s="417"/>
      <c r="D238" s="417"/>
      <c r="E238" s="417"/>
      <c r="F238" s="417"/>
    </row>
    <row r="239" spans="1:6" x14ac:dyDescent="0.2">
      <c r="A239" s="417"/>
      <c r="B239" s="417"/>
      <c r="C239" s="417"/>
      <c r="D239" s="417"/>
      <c r="E239" s="417"/>
      <c r="F239" s="417"/>
    </row>
    <row r="240" spans="1:6" x14ac:dyDescent="0.2">
      <c r="A240" s="417"/>
      <c r="B240" s="417"/>
      <c r="C240" s="417"/>
      <c r="D240" s="417"/>
      <c r="E240" s="417"/>
      <c r="F240" s="417"/>
    </row>
    <row r="241" spans="1:6" x14ac:dyDescent="0.2">
      <c r="A241" s="417"/>
      <c r="B241" s="417"/>
      <c r="C241" s="417"/>
      <c r="D241" s="417"/>
      <c r="E241" s="417"/>
      <c r="F241" s="417"/>
    </row>
    <row r="242" spans="1:6" x14ac:dyDescent="0.2">
      <c r="A242" s="417"/>
      <c r="B242" s="417"/>
      <c r="C242" s="417"/>
      <c r="D242" s="417"/>
      <c r="E242" s="417"/>
      <c r="F242" s="417"/>
    </row>
    <row r="243" spans="1:6" x14ac:dyDescent="0.2">
      <c r="A243" s="417"/>
      <c r="B243" s="417"/>
      <c r="C243" s="417"/>
      <c r="D243" s="417"/>
      <c r="E243" s="417"/>
      <c r="F243" s="417"/>
    </row>
    <row r="244" spans="1:6" x14ac:dyDescent="0.2">
      <c r="A244" s="417"/>
      <c r="B244" s="417"/>
      <c r="C244" s="417"/>
      <c r="D244" s="417"/>
      <c r="E244" s="417"/>
      <c r="F244" s="417"/>
    </row>
    <row r="245" spans="1:6" x14ac:dyDescent="0.2">
      <c r="A245" s="417"/>
      <c r="B245" s="417"/>
      <c r="C245" s="417"/>
      <c r="D245" s="417"/>
      <c r="E245" s="417"/>
      <c r="F245" s="417"/>
    </row>
    <row r="246" spans="1:6" x14ac:dyDescent="0.2">
      <c r="A246" s="417"/>
      <c r="B246" s="417"/>
      <c r="C246" s="417"/>
      <c r="D246" s="417"/>
      <c r="E246" s="417"/>
      <c r="F246" s="417"/>
    </row>
    <row r="247" spans="1:6" x14ac:dyDescent="0.2">
      <c r="A247" s="417"/>
      <c r="B247" s="417"/>
      <c r="C247" s="417"/>
      <c r="D247" s="417"/>
      <c r="E247" s="417"/>
      <c r="F247" s="417"/>
    </row>
    <row r="248" spans="1:6" x14ac:dyDescent="0.2">
      <c r="A248" s="417"/>
      <c r="B248" s="417"/>
      <c r="C248" s="417"/>
      <c r="D248" s="417"/>
      <c r="E248" s="417"/>
      <c r="F248" s="417"/>
    </row>
    <row r="249" spans="1:6" x14ac:dyDescent="0.2">
      <c r="A249" s="417"/>
      <c r="B249" s="417"/>
      <c r="C249" s="417"/>
      <c r="D249" s="417"/>
      <c r="E249" s="417"/>
      <c r="F249" s="417"/>
    </row>
    <row r="250" spans="1:6" x14ac:dyDescent="0.2">
      <c r="A250" s="417"/>
      <c r="B250" s="417"/>
      <c r="C250" s="417"/>
      <c r="D250" s="417"/>
      <c r="E250" s="417"/>
      <c r="F250" s="417"/>
    </row>
    <row r="251" spans="1:6" x14ac:dyDescent="0.2">
      <c r="A251" s="417"/>
      <c r="B251" s="417"/>
      <c r="C251" s="417"/>
      <c r="D251" s="417"/>
      <c r="E251" s="417"/>
      <c r="F251" s="417"/>
    </row>
    <row r="252" spans="1:6" x14ac:dyDescent="0.2">
      <c r="A252" s="417"/>
      <c r="B252" s="417"/>
      <c r="C252" s="417"/>
      <c r="D252" s="417"/>
      <c r="E252" s="417"/>
      <c r="F252" s="417"/>
    </row>
    <row r="253" spans="1:6" x14ac:dyDescent="0.2">
      <c r="A253" s="417"/>
      <c r="B253" s="417"/>
      <c r="C253" s="417"/>
      <c r="D253" s="417"/>
      <c r="E253" s="417"/>
      <c r="F253" s="417"/>
    </row>
    <row r="254" spans="1:6" x14ac:dyDescent="0.2">
      <c r="A254" s="417"/>
      <c r="B254" s="417"/>
      <c r="C254" s="417"/>
      <c r="D254" s="417"/>
      <c r="E254" s="417"/>
      <c r="F254" s="417"/>
    </row>
    <row r="255" spans="1:6" x14ac:dyDescent="0.2">
      <c r="A255" s="417"/>
      <c r="B255" s="417"/>
      <c r="C255" s="417"/>
      <c r="D255" s="417"/>
      <c r="E255" s="417"/>
      <c r="F255" s="417"/>
    </row>
    <row r="256" spans="1:6" x14ac:dyDescent="0.2">
      <c r="A256" s="417"/>
      <c r="B256" s="417"/>
      <c r="C256" s="417"/>
      <c r="D256" s="417"/>
      <c r="E256" s="417"/>
      <c r="F256" s="417"/>
    </row>
    <row r="257" spans="1:6" x14ac:dyDescent="0.2">
      <c r="A257" s="417"/>
      <c r="B257" s="417"/>
      <c r="C257" s="417"/>
      <c r="D257" s="417"/>
      <c r="E257" s="417"/>
      <c r="F257" s="417"/>
    </row>
    <row r="258" spans="1:6" x14ac:dyDescent="0.2">
      <c r="A258" s="417"/>
      <c r="B258" s="417"/>
      <c r="C258" s="417"/>
      <c r="D258" s="417"/>
      <c r="E258" s="417"/>
      <c r="F258" s="417"/>
    </row>
    <row r="259" spans="1:6" x14ac:dyDescent="0.2">
      <c r="A259" s="417"/>
      <c r="B259" s="417"/>
      <c r="C259" s="417"/>
      <c r="D259" s="417"/>
      <c r="E259" s="417"/>
      <c r="F259" s="417"/>
    </row>
    <row r="260" spans="1:6" x14ac:dyDescent="0.2">
      <c r="A260" s="417"/>
      <c r="B260" s="417"/>
      <c r="C260" s="417"/>
      <c r="D260" s="417"/>
      <c r="E260" s="417"/>
      <c r="F260" s="417"/>
    </row>
    <row r="261" spans="1:6" x14ac:dyDescent="0.2">
      <c r="A261" s="417"/>
      <c r="B261" s="417"/>
      <c r="C261" s="417"/>
      <c r="D261" s="417"/>
      <c r="E261" s="417"/>
      <c r="F261" s="417"/>
    </row>
    <row r="262" spans="1:6" x14ac:dyDescent="0.2">
      <c r="A262" s="417"/>
      <c r="B262" s="417"/>
      <c r="C262" s="417"/>
      <c r="D262" s="417"/>
      <c r="E262" s="417"/>
      <c r="F262" s="417"/>
    </row>
    <row r="263" spans="1:6" x14ac:dyDescent="0.2">
      <c r="A263" s="417"/>
      <c r="B263" s="417"/>
      <c r="C263" s="417"/>
      <c r="D263" s="417"/>
      <c r="E263" s="417"/>
      <c r="F263" s="417"/>
    </row>
    <row r="264" spans="1:6" x14ac:dyDescent="0.2">
      <c r="A264" s="417"/>
      <c r="B264" s="417"/>
      <c r="C264" s="417"/>
      <c r="D264" s="417"/>
      <c r="E264" s="417"/>
      <c r="F264" s="417"/>
    </row>
    <row r="265" spans="1:6" x14ac:dyDescent="0.2">
      <c r="A265" s="417"/>
      <c r="B265" s="417"/>
      <c r="C265" s="417"/>
      <c r="D265" s="417"/>
      <c r="E265" s="417"/>
      <c r="F265" s="417"/>
    </row>
    <row r="266" spans="1:6" x14ac:dyDescent="0.2">
      <c r="A266" s="417"/>
      <c r="B266" s="417"/>
      <c r="C266" s="417"/>
      <c r="D266" s="417"/>
      <c r="E266" s="417"/>
      <c r="F266" s="417"/>
    </row>
    <row r="267" spans="1:6" x14ac:dyDescent="0.2">
      <c r="A267" s="417"/>
      <c r="B267" s="417"/>
      <c r="C267" s="417"/>
      <c r="D267" s="417"/>
      <c r="E267" s="417"/>
      <c r="F267" s="417"/>
    </row>
    <row r="268" spans="1:6" x14ac:dyDescent="0.2">
      <c r="A268" s="417"/>
      <c r="B268" s="417"/>
      <c r="C268" s="417"/>
      <c r="D268" s="417"/>
      <c r="E268" s="417"/>
      <c r="F268" s="417"/>
    </row>
    <row r="269" spans="1:6" x14ac:dyDescent="0.2">
      <c r="A269" s="417"/>
      <c r="B269" s="417"/>
      <c r="C269" s="417"/>
      <c r="D269" s="417"/>
      <c r="E269" s="417"/>
      <c r="F269" s="417"/>
    </row>
    <row r="270" spans="1:6" x14ac:dyDescent="0.2">
      <c r="A270" s="417"/>
      <c r="B270" s="417"/>
      <c r="C270" s="417"/>
      <c r="D270" s="417"/>
      <c r="E270" s="417"/>
      <c r="F270" s="417"/>
    </row>
    <row r="271" spans="1:6" x14ac:dyDescent="0.2">
      <c r="A271" s="417"/>
      <c r="B271" s="417"/>
      <c r="C271" s="417"/>
      <c r="D271" s="417"/>
      <c r="E271" s="417"/>
      <c r="F271" s="417"/>
    </row>
    <row r="272" spans="1:6" x14ac:dyDescent="0.2">
      <c r="A272" s="417"/>
      <c r="B272" s="417"/>
      <c r="C272" s="417"/>
      <c r="D272" s="417"/>
      <c r="E272" s="417"/>
      <c r="F272" s="417"/>
    </row>
    <row r="273" spans="1:6" x14ac:dyDescent="0.2">
      <c r="A273" s="417"/>
      <c r="B273" s="417"/>
      <c r="C273" s="417"/>
      <c r="D273" s="417"/>
      <c r="E273" s="417"/>
      <c r="F273" s="417"/>
    </row>
    <row r="274" spans="1:6" x14ac:dyDescent="0.2">
      <c r="A274" s="417"/>
      <c r="B274" s="417"/>
      <c r="C274" s="417"/>
      <c r="D274" s="417"/>
      <c r="E274" s="417"/>
      <c r="F274" s="417"/>
    </row>
    <row r="275" spans="1:6" x14ac:dyDescent="0.2">
      <c r="A275" s="417"/>
      <c r="B275" s="417"/>
      <c r="C275" s="417"/>
      <c r="D275" s="417"/>
      <c r="E275" s="417"/>
      <c r="F275" s="417"/>
    </row>
    <row r="276" spans="1:6" x14ac:dyDescent="0.2">
      <c r="A276" s="417"/>
      <c r="B276" s="417"/>
      <c r="C276" s="417"/>
      <c r="D276" s="417"/>
      <c r="E276" s="417"/>
      <c r="F276" s="417"/>
    </row>
    <row r="277" spans="1:6" x14ac:dyDescent="0.2">
      <c r="A277" s="417"/>
      <c r="B277" s="417"/>
      <c r="C277" s="417"/>
      <c r="D277" s="417"/>
      <c r="E277" s="417"/>
      <c r="F277" s="417"/>
    </row>
    <row r="278" spans="1:6" x14ac:dyDescent="0.2">
      <c r="A278" s="417"/>
      <c r="B278" s="417"/>
      <c r="C278" s="417"/>
      <c r="D278" s="417"/>
      <c r="E278" s="417"/>
      <c r="F278" s="417"/>
    </row>
    <row r="279" spans="1:6" x14ac:dyDescent="0.2">
      <c r="A279" s="417"/>
      <c r="B279" s="417"/>
      <c r="C279" s="417"/>
      <c r="D279" s="417"/>
      <c r="E279" s="417"/>
      <c r="F279" s="417"/>
    </row>
    <row r="280" spans="1:6" x14ac:dyDescent="0.2">
      <c r="A280" s="417"/>
      <c r="B280" s="417"/>
      <c r="C280" s="417"/>
      <c r="D280" s="417"/>
      <c r="E280" s="417"/>
      <c r="F280" s="417"/>
    </row>
    <row r="281" spans="1:6" x14ac:dyDescent="0.2">
      <c r="A281" s="417"/>
      <c r="B281" s="417"/>
      <c r="C281" s="417"/>
      <c r="D281" s="417"/>
      <c r="E281" s="417"/>
      <c r="F281" s="417"/>
    </row>
    <row r="282" spans="1:6" x14ac:dyDescent="0.2">
      <c r="A282" s="417"/>
      <c r="B282" s="417"/>
      <c r="C282" s="417"/>
      <c r="D282" s="417"/>
      <c r="E282" s="417"/>
      <c r="F282" s="417"/>
    </row>
    <row r="283" spans="1:6" x14ac:dyDescent="0.2">
      <c r="A283" s="417"/>
      <c r="B283" s="417"/>
      <c r="C283" s="417"/>
      <c r="D283" s="417"/>
      <c r="E283" s="417"/>
      <c r="F283" s="417"/>
    </row>
    <row r="284" spans="1:6" x14ac:dyDescent="0.2">
      <c r="A284" s="417"/>
      <c r="B284" s="417"/>
      <c r="C284" s="417"/>
      <c r="D284" s="417"/>
      <c r="E284" s="417"/>
      <c r="F284" s="417"/>
    </row>
    <row r="285" spans="1:6" x14ac:dyDescent="0.2">
      <c r="A285" s="417"/>
      <c r="B285" s="417"/>
      <c r="C285" s="417"/>
      <c r="D285" s="417"/>
      <c r="E285" s="417"/>
      <c r="F285" s="417"/>
    </row>
    <row r="286" spans="1:6" x14ac:dyDescent="0.2">
      <c r="A286" s="417"/>
      <c r="B286" s="417"/>
      <c r="C286" s="417"/>
      <c r="D286" s="417"/>
      <c r="E286" s="417"/>
      <c r="F286" s="417"/>
    </row>
    <row r="287" spans="1:6" x14ac:dyDescent="0.2">
      <c r="A287" s="417"/>
      <c r="B287" s="417"/>
      <c r="C287" s="417"/>
      <c r="D287" s="417"/>
      <c r="E287" s="417"/>
      <c r="F287" s="417"/>
    </row>
    <row r="288" spans="1:6" x14ac:dyDescent="0.2">
      <c r="A288" s="417"/>
      <c r="B288" s="417"/>
      <c r="C288" s="417"/>
      <c r="D288" s="417"/>
      <c r="E288" s="417"/>
      <c r="F288" s="417"/>
    </row>
    <row r="289" spans="1:6" x14ac:dyDescent="0.2">
      <c r="A289" s="417"/>
      <c r="B289" s="417"/>
      <c r="C289" s="417"/>
      <c r="D289" s="417"/>
      <c r="E289" s="417"/>
      <c r="F289" s="417"/>
    </row>
  </sheetData>
  <hyperlinks>
    <hyperlink ref="B24" r:id="rId1" xr:uid="{98C0BDA4-8F48-4674-BB42-256308983E70}"/>
    <hyperlink ref="B9" r:id="rId2" xr:uid="{0F11C3AC-30ED-4425-86AD-6ABF932F3FB2}"/>
    <hyperlink ref="B12" r:id="rId3" xr:uid="{FB6E57E0-2BC3-46CD-8C07-978A461CB2F0}"/>
    <hyperlink ref="B15" r:id="rId4" xr:uid="{351E34E4-D8E1-4234-BA46-B825E928AA13}"/>
    <hyperlink ref="B18" r:id="rId5" xr:uid="{7C670827-C39F-404E-AFF7-F37D3792E866}"/>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D4848-05D6-444E-898C-9E9694CB2328}">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3" customWidth="1"/>
    <col min="2" max="2" width="87.42578125" style="433" customWidth="1"/>
    <col min="3" max="6" width="117.42578125" style="433" customWidth="1"/>
    <col min="7" max="16384" width="12.5703125" style="433"/>
  </cols>
  <sheetData>
    <row r="1" spans="1:2" s="432" customFormat="1" ht="36.75" customHeight="1" x14ac:dyDescent="0.2">
      <c r="A1" s="431" t="s">
        <v>38</v>
      </c>
      <c r="B1" s="431"/>
    </row>
    <row r="2" spans="1:2" ht="19.5" customHeight="1" x14ac:dyDescent="0.2">
      <c r="B2" s="434" t="s">
        <v>419</v>
      </c>
    </row>
    <row r="3" spans="1:2" ht="15" x14ac:dyDescent="0.25">
      <c r="B3" s="435" t="s">
        <v>77</v>
      </c>
    </row>
    <row r="5" spans="1:2" ht="29.25" customHeight="1" x14ac:dyDescent="0.2">
      <c r="B5" s="436" t="s">
        <v>420</v>
      </c>
    </row>
    <row r="6" spans="1:2" ht="9.9499999999999993" customHeight="1" x14ac:dyDescent="0.2">
      <c r="B6" s="436"/>
    </row>
    <row r="7" spans="1:2" ht="73.5" customHeight="1" x14ac:dyDescent="0.2">
      <c r="B7" s="436" t="s">
        <v>421</v>
      </c>
    </row>
    <row r="8" spans="1:2" ht="9.9499999999999993" customHeight="1" x14ac:dyDescent="0.2">
      <c r="B8" s="436"/>
    </row>
    <row r="9" spans="1:2" ht="50.25" customHeight="1" x14ac:dyDescent="0.2">
      <c r="B9" s="436" t="s">
        <v>422</v>
      </c>
    </row>
    <row r="10" spans="1:2" ht="9.9499999999999993" customHeight="1" x14ac:dyDescent="0.2">
      <c r="B10" s="436"/>
    </row>
    <row r="11" spans="1:2" ht="79.5" customHeight="1" x14ac:dyDescent="0.2">
      <c r="B11" s="436" t="s">
        <v>423</v>
      </c>
    </row>
    <row r="12" spans="1:2" ht="9.9499999999999993" customHeight="1" x14ac:dyDescent="0.2">
      <c r="B12" s="436"/>
    </row>
    <row r="13" spans="1:2" ht="48.75" customHeight="1" x14ac:dyDescent="0.2">
      <c r="B13" s="436" t="s">
        <v>424</v>
      </c>
    </row>
    <row r="14" spans="1:2" ht="9.9499999999999993" customHeight="1" x14ac:dyDescent="0.2">
      <c r="B14" s="436"/>
    </row>
    <row r="15" spans="1:2" ht="33" customHeight="1" x14ac:dyDescent="0.2">
      <c r="B15" s="436" t="s">
        <v>425</v>
      </c>
    </row>
    <row r="16" spans="1:2" ht="9.9499999999999993" customHeight="1" x14ac:dyDescent="0.2">
      <c r="B16" s="436"/>
    </row>
    <row r="17" spans="2:2" ht="108" x14ac:dyDescent="0.2">
      <c r="B17" s="436" t="s">
        <v>426</v>
      </c>
    </row>
    <row r="18" spans="2:2" ht="9.9499999999999993" customHeight="1" x14ac:dyDescent="0.2">
      <c r="B18" s="436"/>
    </row>
    <row r="19" spans="2:2" ht="13.5" customHeight="1" x14ac:dyDescent="0.2">
      <c r="B19" s="437" t="s">
        <v>427</v>
      </c>
    </row>
    <row r="20" spans="2:2" ht="40.5" customHeight="1" x14ac:dyDescent="0.2">
      <c r="B20" s="438" t="s">
        <v>428</v>
      </c>
    </row>
  </sheetData>
  <mergeCells count="1">
    <mergeCell ref="A1:B1"/>
  </mergeCells>
  <hyperlinks>
    <hyperlink ref="B20" r:id="rId1" xr:uid="{6A2CBA19-4B56-444A-ACC2-B7AB04993E93}"/>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475E-B108-4109-AB13-EFEF1C1B72C7}">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40" customWidth="1"/>
    <col min="2" max="2" width="87.42578125" style="440" customWidth="1"/>
    <col min="3" max="6" width="12.5703125" style="440"/>
    <col min="7" max="7" width="4.7109375" style="440" customWidth="1"/>
    <col min="8" max="16384" width="12.5703125" style="440"/>
  </cols>
  <sheetData>
    <row r="1" spans="1:2" ht="39.75" customHeight="1" x14ac:dyDescent="0.2">
      <c r="A1" s="439" t="s">
        <v>38</v>
      </c>
      <c r="B1" s="439"/>
    </row>
    <row r="2" spans="1:2" ht="25.5" customHeight="1" x14ac:dyDescent="0.2">
      <c r="B2" s="441" t="s">
        <v>419</v>
      </c>
    </row>
    <row r="3" spans="1:2" ht="24.95" customHeight="1" x14ac:dyDescent="0.2">
      <c r="A3" s="442"/>
      <c r="B3" s="443" t="s">
        <v>79</v>
      </c>
    </row>
    <row r="4" spans="1:2" s="433" customFormat="1" ht="12" x14ac:dyDescent="0.2"/>
    <row r="5" spans="1:2" s="433" customFormat="1" ht="139.5" customHeight="1" x14ac:dyDescent="0.2">
      <c r="B5" s="436" t="s">
        <v>429</v>
      </c>
    </row>
    <row r="6" spans="1:2" s="433" customFormat="1" ht="9.9499999999999993" customHeight="1" x14ac:dyDescent="0.2">
      <c r="B6" s="436"/>
    </row>
    <row r="7" spans="1:2" s="433" customFormat="1" ht="222.75" customHeight="1" x14ac:dyDescent="0.2">
      <c r="B7" s="436" t="s">
        <v>430</v>
      </c>
    </row>
    <row r="8" spans="1:2" s="433" customFormat="1" ht="9.9499999999999993" customHeight="1" x14ac:dyDescent="0.2">
      <c r="B8" s="436"/>
    </row>
    <row r="9" spans="1:2" s="433" customFormat="1" ht="61.5" customHeight="1" x14ac:dyDescent="0.2">
      <c r="B9" s="444" t="s">
        <v>431</v>
      </c>
    </row>
    <row r="10" spans="1:2" s="433" customFormat="1" ht="9.9499999999999993" customHeight="1" x14ac:dyDescent="0.2">
      <c r="B10" s="436"/>
    </row>
    <row r="11" spans="1:2" s="433" customFormat="1" ht="152.25" customHeight="1" x14ac:dyDescent="0.2">
      <c r="B11" s="436" t="s">
        <v>432</v>
      </c>
    </row>
    <row r="12" spans="1:2" s="433" customFormat="1" ht="9.9499999999999993" customHeight="1" x14ac:dyDescent="0.2">
      <c r="B12" s="436"/>
    </row>
    <row r="13" spans="1:2" s="433" customFormat="1" ht="96" customHeight="1" x14ac:dyDescent="0.2">
      <c r="B13" s="436" t="s">
        <v>433</v>
      </c>
    </row>
    <row r="14" spans="1:2" s="433" customFormat="1" ht="9.9499999999999993" customHeight="1" x14ac:dyDescent="0.2">
      <c r="B14" s="436"/>
    </row>
    <row r="15" spans="1:2" s="433" customFormat="1" ht="176.25" customHeight="1" x14ac:dyDescent="0.2">
      <c r="B15" s="444" t="s">
        <v>434</v>
      </c>
    </row>
    <row r="16" spans="1:2" s="433" customFormat="1" ht="9.9499999999999993" customHeight="1" x14ac:dyDescent="0.2">
      <c r="B16" s="436"/>
    </row>
    <row r="17" spans="1:6" s="433" customFormat="1" ht="26.25" customHeight="1" x14ac:dyDescent="0.2">
      <c r="B17" s="437" t="s">
        <v>435</v>
      </c>
    </row>
    <row r="18" spans="1:6" s="433" customFormat="1" ht="37.5" customHeight="1" x14ac:dyDescent="0.2">
      <c r="B18" s="445" t="s">
        <v>436</v>
      </c>
    </row>
    <row r="19" spans="1:6" s="433" customFormat="1" ht="12" x14ac:dyDescent="0.2"/>
    <row r="20" spans="1:6" s="433" customFormat="1" ht="12" x14ac:dyDescent="0.2"/>
    <row r="21" spans="1:6" s="433" customFormat="1" ht="12" x14ac:dyDescent="0.2"/>
    <row r="22" spans="1:6" x14ac:dyDescent="0.2">
      <c r="A22" s="442"/>
      <c r="B22" s="442"/>
      <c r="C22" s="442"/>
      <c r="D22" s="442"/>
      <c r="E22" s="442"/>
      <c r="F22" s="442"/>
    </row>
    <row r="23" spans="1:6" x14ac:dyDescent="0.2">
      <c r="A23" s="442"/>
      <c r="B23" s="442"/>
      <c r="C23" s="442"/>
      <c r="D23" s="442"/>
      <c r="E23" s="442"/>
      <c r="F23" s="442"/>
    </row>
    <row r="24" spans="1:6" x14ac:dyDescent="0.2">
      <c r="A24" s="446"/>
      <c r="B24" s="442"/>
      <c r="C24" s="442"/>
      <c r="D24" s="442"/>
      <c r="E24" s="442"/>
      <c r="F24" s="442"/>
    </row>
    <row r="25" spans="1:6" x14ac:dyDescent="0.2">
      <c r="A25" s="447"/>
      <c r="B25" s="442"/>
      <c r="C25" s="442"/>
      <c r="D25" s="442"/>
      <c r="E25" s="442"/>
      <c r="F25" s="442"/>
    </row>
    <row r="26" spans="1:6" x14ac:dyDescent="0.2">
      <c r="A26" s="442"/>
      <c r="B26" s="442"/>
      <c r="C26" s="442"/>
      <c r="D26" s="442"/>
      <c r="E26" s="442"/>
      <c r="F26" s="442"/>
    </row>
    <row r="27" spans="1:6" x14ac:dyDescent="0.2">
      <c r="A27" s="442"/>
      <c r="B27" s="442"/>
      <c r="C27" s="442"/>
      <c r="D27" s="442"/>
      <c r="E27" s="442"/>
      <c r="F27" s="442"/>
    </row>
    <row r="28" spans="1:6" x14ac:dyDescent="0.2">
      <c r="A28" s="442"/>
      <c r="B28" s="44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2"/>
      <c r="B32" s="442"/>
      <c r="C32" s="442"/>
      <c r="D32" s="442"/>
      <c r="E32" s="442"/>
      <c r="F32" s="442"/>
    </row>
    <row r="33" spans="1:6" x14ac:dyDescent="0.2">
      <c r="A33" s="448"/>
      <c r="B33" s="448"/>
      <c r="C33" s="448"/>
      <c r="D33" s="448"/>
      <c r="E33" s="448"/>
      <c r="F33" s="448"/>
    </row>
    <row r="34" spans="1:6" x14ac:dyDescent="0.2">
      <c r="A34" s="442"/>
      <c r="B34" s="442"/>
      <c r="C34" s="442"/>
      <c r="D34" s="442"/>
      <c r="E34" s="442"/>
      <c r="F34" s="442"/>
    </row>
    <row r="35" spans="1:6" x14ac:dyDescent="0.2">
      <c r="A35" s="442"/>
      <c r="B35" s="442"/>
      <c r="C35" s="442"/>
      <c r="D35" s="442"/>
      <c r="E35" s="442"/>
      <c r="F35" s="442"/>
    </row>
    <row r="36" spans="1:6" ht="8.1" customHeight="1" x14ac:dyDescent="0.2">
      <c r="A36" s="442"/>
      <c r="B36" s="442"/>
      <c r="C36" s="442"/>
      <c r="D36" s="442"/>
      <c r="E36" s="442"/>
      <c r="F36" s="442"/>
    </row>
    <row r="37" spans="1:6" ht="13.5" customHeight="1"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2"/>
      <c r="C40" s="442"/>
      <c r="D40" s="442"/>
      <c r="E40" s="442"/>
      <c r="F40" s="442"/>
    </row>
    <row r="41" spans="1:6" x14ac:dyDescent="0.2">
      <c r="A41" s="442"/>
      <c r="B41" s="442"/>
      <c r="C41" s="442"/>
      <c r="D41" s="442"/>
      <c r="E41" s="442"/>
      <c r="F41" s="442"/>
    </row>
    <row r="42" spans="1:6" x14ac:dyDescent="0.2">
      <c r="A42" s="442"/>
      <c r="B42" s="442"/>
      <c r="C42" s="442"/>
      <c r="D42" s="442"/>
      <c r="E42" s="442"/>
      <c r="F42" s="442"/>
    </row>
    <row r="43" spans="1:6" ht="33" customHeight="1" x14ac:dyDescent="0.2">
      <c r="A43" s="442"/>
      <c r="B43" s="442"/>
      <c r="C43" s="442"/>
      <c r="D43" s="442"/>
      <c r="E43" s="442"/>
      <c r="F43" s="442"/>
    </row>
    <row r="44" spans="1:6" ht="16.5" customHeight="1"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sheetData>
  <mergeCells count="1">
    <mergeCell ref="A1:B1"/>
  </mergeCells>
  <hyperlinks>
    <hyperlink ref="B18" r:id="rId1" xr:uid="{A190B6A6-DA4C-47D7-8889-6A7C32313975}"/>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1DB6-5563-4D14-B8B1-6DA95BEA3C7B}">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40" customWidth="1"/>
    <col min="2" max="2" width="87.42578125" style="440" customWidth="1"/>
    <col min="3" max="6" width="11.42578125" style="440"/>
    <col min="7" max="7" width="4.5703125" style="440" customWidth="1"/>
    <col min="8" max="16384" width="11.42578125" style="440"/>
  </cols>
  <sheetData>
    <row r="1" spans="1:6" ht="39.75" customHeight="1" x14ac:dyDescent="0.2">
      <c r="A1" s="439" t="s">
        <v>38</v>
      </c>
      <c r="B1" s="439"/>
    </row>
    <row r="2" spans="1:6" ht="25.5" customHeight="1" x14ac:dyDescent="0.2">
      <c r="B2" s="441" t="s">
        <v>437</v>
      </c>
    </row>
    <row r="3" spans="1:6" ht="24.95" customHeight="1" x14ac:dyDescent="0.2">
      <c r="A3" s="442"/>
      <c r="B3" s="449" t="s">
        <v>438</v>
      </c>
    </row>
    <row r="4" spans="1:6" ht="145.9" customHeight="1" x14ac:dyDescent="0.2">
      <c r="A4" s="442"/>
      <c r="B4" s="450" t="s">
        <v>439</v>
      </c>
    </row>
    <row r="5" spans="1:6" ht="12.75" customHeight="1" x14ac:dyDescent="0.2">
      <c r="A5" s="442"/>
      <c r="B5" s="451"/>
    </row>
    <row r="6" spans="1:6" ht="168.75" x14ac:dyDescent="0.2">
      <c r="A6" s="442"/>
      <c r="B6" s="452" t="s">
        <v>440</v>
      </c>
    </row>
    <row r="7" spans="1:6" ht="19.7" customHeight="1" x14ac:dyDescent="0.2">
      <c r="A7" s="442"/>
      <c r="B7" s="453" t="s">
        <v>441</v>
      </c>
    </row>
    <row r="8" spans="1:6" ht="12.75" customHeight="1" x14ac:dyDescent="0.2">
      <c r="A8" s="442"/>
      <c r="B8" s="451"/>
    </row>
    <row r="9" spans="1:6" ht="147" customHeight="1" x14ac:dyDescent="0.2">
      <c r="A9" s="442"/>
      <c r="B9" s="454" t="s">
        <v>442</v>
      </c>
    </row>
    <row r="10" spans="1:6" s="457" customFormat="1" ht="19.7" customHeight="1" x14ac:dyDescent="0.2">
      <c r="A10" s="455"/>
      <c r="B10" s="456" t="s">
        <v>443</v>
      </c>
      <c r="C10" s="455"/>
      <c r="D10" s="455"/>
      <c r="E10" s="455"/>
      <c r="F10" s="455"/>
    </row>
    <row r="11" spans="1:6" s="457" customFormat="1" x14ac:dyDescent="0.2">
      <c r="A11" s="455"/>
      <c r="B11" s="458"/>
      <c r="C11" s="455"/>
      <c r="D11" s="455"/>
      <c r="E11" s="455"/>
      <c r="F11" s="455"/>
    </row>
    <row r="12" spans="1:6" ht="64.5" customHeight="1" x14ac:dyDescent="0.2">
      <c r="A12" s="442"/>
      <c r="B12" s="452" t="s">
        <v>444</v>
      </c>
      <c r="C12" s="442"/>
      <c r="D12" s="442"/>
      <c r="E12" s="442"/>
      <c r="F12" s="442"/>
    </row>
    <row r="13" spans="1:6" ht="61.5" customHeight="1" x14ac:dyDescent="0.2">
      <c r="A13" s="442"/>
      <c r="B13" s="459" t="s">
        <v>445</v>
      </c>
      <c r="C13" s="442"/>
      <c r="D13" s="442"/>
      <c r="E13" s="442"/>
      <c r="F13" s="442"/>
    </row>
    <row r="14" spans="1:6" ht="99.2" customHeight="1" x14ac:dyDescent="0.2">
      <c r="A14" s="442"/>
      <c r="B14" s="450" t="s">
        <v>446</v>
      </c>
      <c r="C14" s="442"/>
      <c r="D14" s="442"/>
      <c r="E14" s="442"/>
      <c r="F14" s="442"/>
    </row>
    <row r="15" spans="1:6" ht="19.7" customHeight="1" x14ac:dyDescent="0.2">
      <c r="A15" s="442"/>
      <c r="B15" s="456" t="s">
        <v>447</v>
      </c>
      <c r="C15" s="442"/>
      <c r="D15" s="442"/>
      <c r="E15" s="442"/>
      <c r="F15" s="442"/>
    </row>
    <row r="16" spans="1:6" x14ac:dyDescent="0.2">
      <c r="A16" s="442"/>
      <c r="B16" s="452"/>
      <c r="C16" s="442"/>
      <c r="D16" s="442"/>
      <c r="E16" s="442"/>
      <c r="F16" s="442"/>
    </row>
    <row r="17" spans="1:6" x14ac:dyDescent="0.2">
      <c r="A17" s="442"/>
      <c r="C17" s="442"/>
      <c r="D17" s="442"/>
      <c r="E17" s="442"/>
      <c r="F17" s="442"/>
    </row>
    <row r="18" spans="1:6" x14ac:dyDescent="0.2">
      <c r="A18" s="442"/>
      <c r="B18" s="452"/>
      <c r="C18" s="442"/>
      <c r="D18" s="442"/>
      <c r="E18" s="442"/>
      <c r="F18" s="442"/>
    </row>
    <row r="19" spans="1:6" x14ac:dyDescent="0.2">
      <c r="A19" s="442"/>
      <c r="B19" s="450"/>
      <c r="C19" s="442"/>
      <c r="D19" s="442"/>
      <c r="E19" s="442"/>
      <c r="F19" s="442"/>
    </row>
    <row r="20" spans="1:6" x14ac:dyDescent="0.2">
      <c r="A20" s="442"/>
      <c r="B20" s="452"/>
      <c r="C20" s="442"/>
      <c r="D20" s="442"/>
      <c r="E20" s="442"/>
      <c r="F20" s="442"/>
    </row>
    <row r="21" spans="1:6" x14ac:dyDescent="0.2">
      <c r="A21" s="442"/>
      <c r="B21" s="452"/>
      <c r="C21" s="442"/>
      <c r="D21" s="442"/>
      <c r="E21" s="442"/>
      <c r="F21" s="442"/>
    </row>
    <row r="22" spans="1:6" x14ac:dyDescent="0.2">
      <c r="A22" s="442"/>
      <c r="C22" s="442"/>
      <c r="D22" s="442"/>
      <c r="E22" s="442"/>
      <c r="F22" s="442"/>
    </row>
    <row r="23" spans="1:6" x14ac:dyDescent="0.2">
      <c r="A23" s="442"/>
      <c r="B23" s="452"/>
      <c r="C23" s="442"/>
      <c r="D23" s="442"/>
      <c r="E23" s="442"/>
      <c r="F23" s="442"/>
    </row>
    <row r="24" spans="1:6" x14ac:dyDescent="0.2">
      <c r="A24" s="442"/>
      <c r="B24" s="452"/>
      <c r="C24" s="442"/>
      <c r="D24" s="442"/>
      <c r="E24" s="442"/>
      <c r="F24" s="442"/>
    </row>
    <row r="25" spans="1:6" x14ac:dyDescent="0.2">
      <c r="A25" s="442"/>
      <c r="B25" s="442"/>
      <c r="C25" s="442"/>
      <c r="D25" s="442"/>
      <c r="E25" s="442"/>
      <c r="F25" s="442"/>
    </row>
    <row r="26" spans="1:6" x14ac:dyDescent="0.2">
      <c r="A26" s="460"/>
      <c r="B26" s="452"/>
      <c r="C26" s="460"/>
      <c r="D26" s="460"/>
      <c r="E26" s="460"/>
      <c r="F26" s="460"/>
    </row>
    <row r="27" spans="1:6" x14ac:dyDescent="0.2">
      <c r="A27" s="442"/>
      <c r="B27" s="452"/>
      <c r="C27" s="442"/>
      <c r="D27" s="442"/>
      <c r="E27" s="442"/>
      <c r="F27" s="442"/>
    </row>
    <row r="28" spans="1:6" x14ac:dyDescent="0.2">
      <c r="A28" s="442"/>
      <c r="B28" s="452"/>
      <c r="C28" s="442"/>
      <c r="D28" s="442"/>
      <c r="E28" s="442"/>
      <c r="F28" s="442"/>
    </row>
    <row r="29" spans="1:6" x14ac:dyDescent="0.2">
      <c r="A29" s="442"/>
      <c r="B29" s="442"/>
      <c r="C29" s="442"/>
      <c r="D29" s="442"/>
      <c r="E29" s="442"/>
      <c r="F29" s="442"/>
    </row>
    <row r="30" spans="1:6" x14ac:dyDescent="0.2">
      <c r="A30" s="442"/>
      <c r="B30" s="442"/>
      <c r="C30" s="442"/>
      <c r="D30" s="442"/>
      <c r="E30" s="442"/>
      <c r="F30" s="442"/>
    </row>
    <row r="31" spans="1:6" x14ac:dyDescent="0.2">
      <c r="A31" s="442"/>
      <c r="B31" s="442"/>
      <c r="C31" s="442"/>
      <c r="D31" s="442"/>
      <c r="E31" s="442"/>
      <c r="F31" s="442"/>
    </row>
    <row r="32" spans="1:6" x14ac:dyDescent="0.2">
      <c r="A32" s="446"/>
      <c r="B32" s="442"/>
      <c r="C32" s="442"/>
      <c r="D32" s="442"/>
      <c r="E32" s="442"/>
      <c r="F32" s="442"/>
    </row>
    <row r="33" spans="1:6" x14ac:dyDescent="0.2">
      <c r="A33" s="447"/>
      <c r="B33" s="442"/>
      <c r="C33" s="442"/>
      <c r="D33" s="442"/>
      <c r="E33" s="442"/>
      <c r="F33" s="442"/>
    </row>
    <row r="34" spans="1:6" x14ac:dyDescent="0.2">
      <c r="A34" s="442"/>
      <c r="B34" s="442"/>
      <c r="C34" s="442"/>
      <c r="D34" s="442"/>
      <c r="E34" s="442"/>
      <c r="F34" s="442"/>
    </row>
    <row r="35" spans="1:6" x14ac:dyDescent="0.2">
      <c r="A35" s="442"/>
      <c r="B35" s="442"/>
      <c r="C35" s="442"/>
      <c r="D35" s="442"/>
      <c r="E35" s="442"/>
      <c r="F35" s="442"/>
    </row>
    <row r="36" spans="1:6" x14ac:dyDescent="0.2">
      <c r="A36" s="442"/>
      <c r="B36" s="442"/>
      <c r="C36" s="442"/>
      <c r="D36" s="442"/>
      <c r="E36" s="442"/>
      <c r="F36" s="442"/>
    </row>
    <row r="37" spans="1:6" x14ac:dyDescent="0.2">
      <c r="A37" s="442"/>
      <c r="B37" s="442"/>
      <c r="C37" s="442"/>
      <c r="D37" s="442"/>
      <c r="E37" s="442"/>
      <c r="F37" s="442"/>
    </row>
    <row r="38" spans="1:6" x14ac:dyDescent="0.2">
      <c r="A38" s="442"/>
      <c r="B38" s="442"/>
      <c r="C38" s="442"/>
      <c r="D38" s="442"/>
      <c r="E38" s="442"/>
      <c r="F38" s="442"/>
    </row>
    <row r="39" spans="1:6" x14ac:dyDescent="0.2">
      <c r="A39" s="442"/>
      <c r="B39" s="442"/>
      <c r="C39" s="442"/>
      <c r="D39" s="442"/>
      <c r="E39" s="442"/>
      <c r="F39" s="442"/>
    </row>
    <row r="40" spans="1:6" x14ac:dyDescent="0.2">
      <c r="A40" s="442"/>
      <c r="B40" s="448"/>
      <c r="C40" s="442"/>
      <c r="D40" s="442"/>
      <c r="E40" s="442"/>
      <c r="F40" s="442"/>
    </row>
    <row r="41" spans="1:6" x14ac:dyDescent="0.2">
      <c r="A41" s="448"/>
      <c r="B41" s="442"/>
      <c r="C41" s="448"/>
      <c r="D41" s="448"/>
      <c r="E41" s="448"/>
      <c r="F41" s="448"/>
    </row>
    <row r="42" spans="1:6" x14ac:dyDescent="0.2">
      <c r="A42" s="442"/>
      <c r="B42" s="442"/>
      <c r="C42" s="442"/>
      <c r="D42" s="442"/>
      <c r="E42" s="442"/>
      <c r="F42" s="442"/>
    </row>
    <row r="43" spans="1:6" x14ac:dyDescent="0.2">
      <c r="A43" s="442"/>
      <c r="B43" s="442"/>
      <c r="C43" s="442"/>
      <c r="D43" s="442"/>
      <c r="E43" s="442"/>
      <c r="F43" s="442"/>
    </row>
    <row r="44" spans="1:6" x14ac:dyDescent="0.2">
      <c r="A44" s="442"/>
      <c r="B44" s="442"/>
      <c r="C44" s="442"/>
      <c r="D44" s="442"/>
      <c r="E44" s="442"/>
      <c r="F44" s="442"/>
    </row>
    <row r="45" spans="1:6" x14ac:dyDescent="0.2">
      <c r="A45" s="442"/>
      <c r="B45" s="442"/>
      <c r="C45" s="442"/>
      <c r="D45" s="442"/>
      <c r="E45" s="442"/>
      <c r="F45" s="442"/>
    </row>
    <row r="46" spans="1:6" x14ac:dyDescent="0.2">
      <c r="A46" s="442"/>
      <c r="B46" s="442"/>
      <c r="C46" s="442"/>
      <c r="D46" s="442"/>
      <c r="E46" s="442"/>
      <c r="F46" s="442"/>
    </row>
    <row r="47" spans="1:6" x14ac:dyDescent="0.2">
      <c r="A47" s="442"/>
      <c r="B47" s="442"/>
      <c r="C47" s="442"/>
      <c r="D47" s="442"/>
      <c r="E47" s="442"/>
      <c r="F47" s="442"/>
    </row>
    <row r="48" spans="1:6" x14ac:dyDescent="0.2">
      <c r="A48" s="442"/>
      <c r="B48" s="442"/>
      <c r="C48" s="442"/>
      <c r="D48" s="442"/>
      <c r="E48" s="442"/>
      <c r="F48" s="442"/>
    </row>
    <row r="49" spans="1:6" x14ac:dyDescent="0.2">
      <c r="A49" s="442"/>
      <c r="B49" s="442"/>
      <c r="C49" s="442"/>
      <c r="D49" s="442"/>
      <c r="E49" s="442"/>
      <c r="F49" s="442"/>
    </row>
    <row r="50" spans="1:6" x14ac:dyDescent="0.2">
      <c r="A50" s="442"/>
      <c r="B50" s="442"/>
      <c r="C50" s="442"/>
      <c r="D50" s="442"/>
      <c r="E50" s="442"/>
      <c r="F50" s="442"/>
    </row>
    <row r="51" spans="1:6" x14ac:dyDescent="0.2">
      <c r="A51" s="442"/>
      <c r="B51" s="442"/>
      <c r="C51" s="442"/>
      <c r="D51" s="442"/>
      <c r="E51" s="442"/>
      <c r="F51" s="442"/>
    </row>
    <row r="52" spans="1:6" x14ac:dyDescent="0.2">
      <c r="A52" s="442"/>
      <c r="B52" s="442"/>
      <c r="C52" s="442"/>
      <c r="D52" s="442"/>
      <c r="E52" s="442"/>
      <c r="F52" s="442"/>
    </row>
    <row r="53" spans="1:6" x14ac:dyDescent="0.2">
      <c r="A53" s="442"/>
      <c r="B53" s="442"/>
      <c r="C53" s="442"/>
      <c r="D53" s="442"/>
      <c r="E53" s="442"/>
      <c r="F53" s="442"/>
    </row>
    <row r="54" spans="1:6" x14ac:dyDescent="0.2">
      <c r="A54" s="442"/>
      <c r="B54" s="442"/>
      <c r="C54" s="442"/>
      <c r="D54" s="442"/>
      <c r="E54" s="442"/>
      <c r="F54" s="442"/>
    </row>
    <row r="55" spans="1:6" x14ac:dyDescent="0.2">
      <c r="A55" s="442"/>
      <c r="B55" s="442"/>
      <c r="C55" s="442"/>
      <c r="D55" s="442"/>
      <c r="E55" s="442"/>
      <c r="F55" s="442"/>
    </row>
    <row r="56" spans="1:6" x14ac:dyDescent="0.2">
      <c r="A56" s="442"/>
      <c r="B56" s="442"/>
      <c r="C56" s="442"/>
      <c r="D56" s="442"/>
      <c r="E56" s="442"/>
      <c r="F56" s="442"/>
    </row>
    <row r="57" spans="1:6" x14ac:dyDescent="0.2">
      <c r="A57" s="442"/>
      <c r="B57" s="442"/>
      <c r="C57" s="442"/>
      <c r="D57" s="442"/>
      <c r="E57" s="442"/>
      <c r="F57" s="442"/>
    </row>
    <row r="58" spans="1:6" x14ac:dyDescent="0.2">
      <c r="A58" s="442"/>
      <c r="B58" s="442"/>
      <c r="C58" s="442"/>
      <c r="D58" s="442"/>
      <c r="E58" s="442"/>
      <c r="F58" s="442"/>
    </row>
    <row r="59" spans="1:6" x14ac:dyDescent="0.2">
      <c r="A59" s="442"/>
      <c r="B59" s="442"/>
      <c r="C59" s="442"/>
      <c r="D59" s="442"/>
      <c r="E59" s="442"/>
      <c r="F59" s="442"/>
    </row>
    <row r="60" spans="1:6" x14ac:dyDescent="0.2">
      <c r="A60" s="442"/>
      <c r="B60" s="442"/>
      <c r="C60" s="442"/>
      <c r="D60" s="442"/>
      <c r="E60" s="442"/>
      <c r="F60" s="442"/>
    </row>
    <row r="61" spans="1:6" x14ac:dyDescent="0.2">
      <c r="A61" s="442"/>
      <c r="B61" s="442"/>
      <c r="C61" s="442"/>
      <c r="D61" s="442"/>
      <c r="E61" s="442"/>
      <c r="F61" s="442"/>
    </row>
    <row r="62" spans="1:6" x14ac:dyDescent="0.2">
      <c r="A62" s="442"/>
      <c r="B62" s="442"/>
      <c r="C62" s="442"/>
      <c r="D62" s="442"/>
      <c r="E62" s="442"/>
      <c r="F62" s="442"/>
    </row>
    <row r="63" spans="1:6" x14ac:dyDescent="0.2">
      <c r="A63" s="442"/>
      <c r="B63" s="442"/>
      <c r="C63" s="442"/>
      <c r="D63" s="442"/>
      <c r="E63" s="442"/>
      <c r="F63" s="442"/>
    </row>
    <row r="64" spans="1:6" x14ac:dyDescent="0.2">
      <c r="A64" s="442"/>
      <c r="B64" s="442"/>
      <c r="C64" s="442"/>
      <c r="D64" s="442"/>
      <c r="E64" s="442"/>
      <c r="F64" s="442"/>
    </row>
    <row r="65" spans="1:6" x14ac:dyDescent="0.2">
      <c r="A65" s="442"/>
      <c r="B65" s="442"/>
      <c r="C65" s="442"/>
      <c r="D65" s="442"/>
      <c r="E65" s="442"/>
      <c r="F65" s="442"/>
    </row>
    <row r="66" spans="1:6" x14ac:dyDescent="0.2">
      <c r="A66" s="442"/>
      <c r="B66" s="442"/>
      <c r="C66" s="442"/>
      <c r="D66" s="442"/>
      <c r="E66" s="442"/>
      <c r="F66" s="442"/>
    </row>
    <row r="67" spans="1:6" x14ac:dyDescent="0.2">
      <c r="A67" s="442"/>
      <c r="B67" s="442"/>
      <c r="C67" s="442"/>
      <c r="D67" s="442"/>
      <c r="E67" s="442"/>
      <c r="F67" s="442"/>
    </row>
    <row r="68" spans="1:6" x14ac:dyDescent="0.2">
      <c r="A68" s="442"/>
      <c r="B68" s="442"/>
      <c r="C68" s="442"/>
      <c r="D68" s="442"/>
      <c r="E68" s="442"/>
      <c r="F68" s="442"/>
    </row>
    <row r="69" spans="1:6" x14ac:dyDescent="0.2">
      <c r="A69" s="442"/>
      <c r="B69" s="442"/>
      <c r="C69" s="442"/>
      <c r="D69" s="442"/>
      <c r="E69" s="442"/>
      <c r="F69" s="442"/>
    </row>
    <row r="70" spans="1:6" x14ac:dyDescent="0.2">
      <c r="A70" s="442"/>
      <c r="B70" s="442"/>
      <c r="C70" s="442"/>
      <c r="D70" s="442"/>
      <c r="E70" s="442"/>
      <c r="F70" s="442"/>
    </row>
    <row r="71" spans="1:6" x14ac:dyDescent="0.2">
      <c r="A71" s="442"/>
      <c r="B71" s="442"/>
      <c r="C71" s="442"/>
      <c r="D71" s="442"/>
      <c r="E71" s="442"/>
      <c r="F71" s="442"/>
    </row>
    <row r="72" spans="1:6" x14ac:dyDescent="0.2">
      <c r="A72" s="442"/>
      <c r="B72" s="442"/>
      <c r="C72" s="442"/>
      <c r="D72" s="442"/>
      <c r="E72" s="442"/>
      <c r="F72" s="442"/>
    </row>
    <row r="73" spans="1:6" x14ac:dyDescent="0.2">
      <c r="A73" s="442"/>
      <c r="B73" s="442"/>
      <c r="C73" s="442"/>
      <c r="D73" s="442"/>
      <c r="E73" s="442"/>
      <c r="F73" s="442"/>
    </row>
    <row r="74" spans="1:6" x14ac:dyDescent="0.2">
      <c r="A74" s="442"/>
      <c r="B74" s="442"/>
      <c r="C74" s="442"/>
      <c r="D74" s="442"/>
      <c r="E74" s="442"/>
      <c r="F74" s="442"/>
    </row>
    <row r="75" spans="1:6" x14ac:dyDescent="0.2">
      <c r="A75" s="442"/>
      <c r="B75" s="442"/>
      <c r="C75" s="442"/>
      <c r="D75" s="442"/>
      <c r="E75" s="442"/>
      <c r="F75" s="442"/>
    </row>
    <row r="76" spans="1:6" x14ac:dyDescent="0.2">
      <c r="A76" s="442"/>
      <c r="B76" s="442"/>
      <c r="C76" s="442"/>
      <c r="D76" s="442"/>
      <c r="E76" s="442"/>
      <c r="F76" s="442"/>
    </row>
    <row r="77" spans="1:6" x14ac:dyDescent="0.2">
      <c r="A77" s="442"/>
      <c r="B77" s="442"/>
      <c r="C77" s="442"/>
      <c r="D77" s="442"/>
      <c r="E77" s="442"/>
      <c r="F77" s="442"/>
    </row>
    <row r="78" spans="1:6" x14ac:dyDescent="0.2">
      <c r="A78" s="442"/>
      <c r="B78" s="442"/>
      <c r="C78" s="442"/>
      <c r="D78" s="442"/>
      <c r="E78" s="442"/>
      <c r="F78" s="442"/>
    </row>
    <row r="79" spans="1:6" x14ac:dyDescent="0.2">
      <c r="A79" s="442"/>
      <c r="B79" s="442"/>
      <c r="C79" s="442"/>
      <c r="D79" s="442"/>
      <c r="E79" s="442"/>
      <c r="F79" s="442"/>
    </row>
    <row r="80" spans="1:6" x14ac:dyDescent="0.2">
      <c r="A80" s="442"/>
      <c r="B80" s="442"/>
      <c r="C80" s="442"/>
      <c r="D80" s="442"/>
      <c r="E80" s="442"/>
      <c r="F80" s="442"/>
    </row>
    <row r="81" spans="1:6" x14ac:dyDescent="0.2">
      <c r="A81" s="442"/>
      <c r="B81" s="442"/>
      <c r="C81" s="442"/>
      <c r="D81" s="442"/>
      <c r="E81" s="442"/>
      <c r="F81" s="442"/>
    </row>
    <row r="82" spans="1:6" x14ac:dyDescent="0.2">
      <c r="A82" s="442"/>
      <c r="B82" s="442"/>
      <c r="C82" s="442"/>
      <c r="D82" s="442"/>
      <c r="E82" s="442"/>
      <c r="F82" s="442"/>
    </row>
    <row r="83" spans="1:6" x14ac:dyDescent="0.2">
      <c r="A83" s="442"/>
      <c r="B83" s="442"/>
      <c r="C83" s="442"/>
      <c r="D83" s="442"/>
      <c r="E83" s="442"/>
      <c r="F83" s="442"/>
    </row>
    <row r="84" spans="1:6" x14ac:dyDescent="0.2">
      <c r="A84" s="442"/>
      <c r="B84" s="442"/>
      <c r="C84" s="442"/>
      <c r="D84" s="442"/>
      <c r="E84" s="442"/>
      <c r="F84" s="442"/>
    </row>
    <row r="85" spans="1:6" x14ac:dyDescent="0.2">
      <c r="A85" s="442"/>
      <c r="B85" s="442"/>
      <c r="C85" s="442"/>
      <c r="D85" s="442"/>
      <c r="E85" s="442"/>
      <c r="F85" s="442"/>
    </row>
    <row r="86" spans="1:6" x14ac:dyDescent="0.2">
      <c r="A86" s="442"/>
      <c r="B86" s="442"/>
      <c r="C86" s="442"/>
      <c r="D86" s="442"/>
      <c r="E86" s="442"/>
      <c r="F86" s="442"/>
    </row>
    <row r="87" spans="1:6" x14ac:dyDescent="0.2">
      <c r="A87" s="442"/>
      <c r="B87" s="442"/>
      <c r="C87" s="442"/>
      <c r="D87" s="442"/>
      <c r="E87" s="442"/>
      <c r="F87" s="442"/>
    </row>
    <row r="88" spans="1:6" x14ac:dyDescent="0.2">
      <c r="A88" s="442"/>
      <c r="B88" s="442"/>
      <c r="C88" s="442"/>
      <c r="D88" s="442"/>
      <c r="E88" s="442"/>
      <c r="F88" s="442"/>
    </row>
    <row r="89" spans="1:6" x14ac:dyDescent="0.2">
      <c r="A89" s="442"/>
      <c r="B89" s="442"/>
      <c r="C89" s="442"/>
      <c r="D89" s="442"/>
      <c r="E89" s="442"/>
      <c r="F89" s="442"/>
    </row>
    <row r="90" spans="1:6" x14ac:dyDescent="0.2">
      <c r="A90" s="442"/>
      <c r="B90" s="442"/>
      <c r="C90" s="442"/>
      <c r="D90" s="442"/>
      <c r="E90" s="442"/>
      <c r="F90" s="442"/>
    </row>
    <row r="91" spans="1:6" x14ac:dyDescent="0.2">
      <c r="A91" s="442"/>
      <c r="B91" s="442"/>
      <c r="C91" s="442"/>
      <c r="D91" s="442"/>
      <c r="E91" s="442"/>
      <c r="F91" s="442"/>
    </row>
    <row r="92" spans="1:6" x14ac:dyDescent="0.2">
      <c r="A92" s="442"/>
      <c r="B92" s="442"/>
      <c r="C92" s="442"/>
      <c r="D92" s="442"/>
      <c r="E92" s="442"/>
      <c r="F92" s="442"/>
    </row>
    <row r="93" spans="1:6" x14ac:dyDescent="0.2">
      <c r="A93" s="442"/>
      <c r="B93" s="442"/>
      <c r="C93" s="442"/>
      <c r="D93" s="442"/>
      <c r="E93" s="442"/>
      <c r="F93" s="442"/>
    </row>
    <row r="94" spans="1:6" x14ac:dyDescent="0.2">
      <c r="A94" s="442"/>
      <c r="B94" s="442"/>
      <c r="C94" s="442"/>
      <c r="D94" s="442"/>
      <c r="E94" s="442"/>
      <c r="F94" s="442"/>
    </row>
    <row r="95" spans="1:6" x14ac:dyDescent="0.2">
      <c r="A95" s="442"/>
      <c r="B95" s="442"/>
      <c r="C95" s="442"/>
      <c r="D95" s="442"/>
      <c r="E95" s="442"/>
      <c r="F95" s="442"/>
    </row>
    <row r="96" spans="1:6" x14ac:dyDescent="0.2">
      <c r="A96" s="442"/>
      <c r="B96" s="442"/>
      <c r="C96" s="442"/>
      <c r="D96" s="442"/>
      <c r="E96" s="442"/>
      <c r="F96" s="442"/>
    </row>
    <row r="97" spans="1:6" x14ac:dyDescent="0.2">
      <c r="A97" s="442"/>
      <c r="B97" s="442"/>
      <c r="C97" s="442"/>
      <c r="D97" s="442"/>
      <c r="E97" s="442"/>
      <c r="F97" s="442"/>
    </row>
    <row r="98" spans="1:6" x14ac:dyDescent="0.2">
      <c r="A98" s="442"/>
      <c r="B98" s="442"/>
      <c r="C98" s="442"/>
      <c r="D98" s="442"/>
      <c r="E98" s="442"/>
      <c r="F98" s="442"/>
    </row>
    <row r="99" spans="1:6" x14ac:dyDescent="0.2">
      <c r="A99" s="442"/>
      <c r="B99" s="442"/>
      <c r="C99" s="442"/>
      <c r="D99" s="442"/>
      <c r="E99" s="442"/>
      <c r="F99" s="442"/>
    </row>
    <row r="100" spans="1:6" x14ac:dyDescent="0.2">
      <c r="A100" s="442"/>
      <c r="B100" s="442"/>
      <c r="C100" s="442"/>
      <c r="D100" s="442"/>
      <c r="E100" s="442"/>
      <c r="F100" s="442"/>
    </row>
    <row r="101" spans="1:6" x14ac:dyDescent="0.2">
      <c r="A101" s="442"/>
      <c r="B101" s="442"/>
      <c r="C101" s="442"/>
      <c r="D101" s="442"/>
      <c r="E101" s="442"/>
      <c r="F101" s="442"/>
    </row>
    <row r="102" spans="1:6" x14ac:dyDescent="0.2">
      <c r="A102" s="442"/>
      <c r="B102" s="442"/>
      <c r="C102" s="442"/>
      <c r="D102" s="442"/>
      <c r="E102" s="442"/>
      <c r="F102" s="442"/>
    </row>
    <row r="103" spans="1:6" x14ac:dyDescent="0.2">
      <c r="A103" s="442"/>
      <c r="B103" s="442"/>
      <c r="C103" s="442"/>
      <c r="D103" s="442"/>
      <c r="E103" s="442"/>
      <c r="F103" s="442"/>
    </row>
    <row r="104" spans="1:6" x14ac:dyDescent="0.2">
      <c r="A104" s="442"/>
      <c r="B104" s="442"/>
      <c r="C104" s="442"/>
      <c r="D104" s="442"/>
      <c r="E104" s="442"/>
      <c r="F104" s="442"/>
    </row>
    <row r="105" spans="1:6" x14ac:dyDescent="0.2">
      <c r="A105" s="442"/>
      <c r="B105" s="442"/>
      <c r="C105" s="442"/>
      <c r="D105" s="442"/>
      <c r="E105" s="442"/>
      <c r="F105" s="442"/>
    </row>
    <row r="106" spans="1:6" x14ac:dyDescent="0.2">
      <c r="A106" s="442"/>
      <c r="B106" s="442"/>
      <c r="C106" s="442"/>
      <c r="D106" s="442"/>
      <c r="E106" s="442"/>
      <c r="F106" s="442"/>
    </row>
    <row r="107" spans="1:6" x14ac:dyDescent="0.2">
      <c r="A107" s="442"/>
      <c r="B107" s="442"/>
      <c r="C107" s="442"/>
      <c r="D107" s="442"/>
      <c r="E107" s="442"/>
      <c r="F107" s="442"/>
    </row>
    <row r="108" spans="1:6" x14ac:dyDescent="0.2">
      <c r="A108" s="442"/>
      <c r="B108" s="442"/>
      <c r="C108" s="442"/>
      <c r="D108" s="442"/>
      <c r="E108" s="442"/>
      <c r="F108" s="442"/>
    </row>
    <row r="109" spans="1:6" x14ac:dyDescent="0.2">
      <c r="A109" s="442"/>
      <c r="B109" s="442"/>
      <c r="C109" s="442"/>
      <c r="D109" s="442"/>
      <c r="E109" s="442"/>
      <c r="F109" s="442"/>
    </row>
    <row r="110" spans="1:6" x14ac:dyDescent="0.2">
      <c r="A110" s="442"/>
      <c r="B110" s="442"/>
      <c r="C110" s="442"/>
      <c r="D110" s="442"/>
      <c r="E110" s="442"/>
      <c r="F110" s="442"/>
    </row>
    <row r="111" spans="1:6" x14ac:dyDescent="0.2">
      <c r="A111" s="442"/>
      <c r="B111" s="442"/>
      <c r="C111" s="442"/>
      <c r="D111" s="442"/>
      <c r="E111" s="442"/>
      <c r="F111" s="442"/>
    </row>
    <row r="112" spans="1:6" x14ac:dyDescent="0.2">
      <c r="A112" s="442"/>
      <c r="B112" s="442"/>
      <c r="C112" s="442"/>
      <c r="D112" s="442"/>
      <c r="E112" s="442"/>
      <c r="F112" s="442"/>
    </row>
    <row r="113" spans="1:6" x14ac:dyDescent="0.2">
      <c r="A113" s="442"/>
      <c r="B113" s="442"/>
      <c r="C113" s="442"/>
      <c r="D113" s="442"/>
      <c r="E113" s="442"/>
      <c r="F113" s="442"/>
    </row>
    <row r="114" spans="1:6" x14ac:dyDescent="0.2">
      <c r="A114" s="442"/>
      <c r="B114" s="442"/>
      <c r="C114" s="442"/>
      <c r="D114" s="442"/>
      <c r="E114" s="442"/>
      <c r="F114" s="442"/>
    </row>
    <row r="115" spans="1:6" x14ac:dyDescent="0.2">
      <c r="A115" s="442"/>
      <c r="B115" s="442"/>
      <c r="C115" s="442"/>
      <c r="D115" s="442"/>
      <c r="E115" s="442"/>
      <c r="F115" s="442"/>
    </row>
    <row r="116" spans="1:6" x14ac:dyDescent="0.2">
      <c r="A116" s="442"/>
      <c r="B116" s="442"/>
      <c r="C116" s="442"/>
      <c r="D116" s="442"/>
      <c r="E116" s="442"/>
      <c r="F116" s="442"/>
    </row>
    <row r="117" spans="1:6" x14ac:dyDescent="0.2">
      <c r="A117" s="442"/>
      <c r="B117" s="442"/>
      <c r="C117" s="442"/>
      <c r="D117" s="442"/>
      <c r="E117" s="442"/>
      <c r="F117" s="442"/>
    </row>
    <row r="118" spans="1:6" x14ac:dyDescent="0.2">
      <c r="A118" s="442"/>
      <c r="B118" s="442"/>
      <c r="C118" s="442"/>
      <c r="D118" s="442"/>
      <c r="E118" s="442"/>
      <c r="F118" s="442"/>
    </row>
    <row r="119" spans="1:6" x14ac:dyDescent="0.2">
      <c r="A119" s="442"/>
      <c r="B119" s="442"/>
      <c r="C119" s="442"/>
      <c r="D119" s="442"/>
      <c r="E119" s="442"/>
      <c r="F119" s="442"/>
    </row>
    <row r="120" spans="1:6" x14ac:dyDescent="0.2">
      <c r="A120" s="442"/>
      <c r="B120" s="442"/>
      <c r="C120" s="442"/>
      <c r="D120" s="442"/>
      <c r="E120" s="442"/>
      <c r="F120" s="442"/>
    </row>
    <row r="121" spans="1:6" x14ac:dyDescent="0.2">
      <c r="A121" s="442"/>
      <c r="B121" s="442"/>
      <c r="C121" s="442"/>
      <c r="D121" s="442"/>
      <c r="E121" s="442"/>
      <c r="F121" s="442"/>
    </row>
    <row r="122" spans="1:6" x14ac:dyDescent="0.2">
      <c r="A122" s="442"/>
      <c r="B122" s="442"/>
      <c r="C122" s="442"/>
      <c r="D122" s="442"/>
      <c r="E122" s="442"/>
      <c r="F122" s="442"/>
    </row>
    <row r="123" spans="1:6" x14ac:dyDescent="0.2">
      <c r="A123" s="442"/>
      <c r="B123" s="442"/>
      <c r="C123" s="442"/>
      <c r="D123" s="442"/>
      <c r="E123" s="442"/>
      <c r="F123" s="442"/>
    </row>
    <row r="124" spans="1:6" x14ac:dyDescent="0.2">
      <c r="A124" s="442"/>
      <c r="B124" s="442"/>
      <c r="C124" s="442"/>
      <c r="D124" s="442"/>
      <c r="E124" s="442"/>
      <c r="F124" s="442"/>
    </row>
    <row r="125" spans="1:6" x14ac:dyDescent="0.2">
      <c r="A125" s="442"/>
      <c r="B125" s="442"/>
      <c r="C125" s="442"/>
      <c r="D125" s="442"/>
      <c r="E125" s="442"/>
      <c r="F125" s="442"/>
    </row>
    <row r="126" spans="1:6" x14ac:dyDescent="0.2">
      <c r="A126" s="442"/>
      <c r="B126" s="442"/>
      <c r="C126" s="442"/>
      <c r="D126" s="442"/>
      <c r="E126" s="442"/>
      <c r="F126" s="442"/>
    </row>
    <row r="127" spans="1:6" x14ac:dyDescent="0.2">
      <c r="A127" s="442"/>
      <c r="B127" s="442"/>
      <c r="C127" s="442"/>
      <c r="D127" s="442"/>
      <c r="E127" s="442"/>
      <c r="F127" s="442"/>
    </row>
    <row r="128" spans="1:6" x14ac:dyDescent="0.2">
      <c r="A128" s="442"/>
      <c r="B128" s="442"/>
      <c r="C128" s="442"/>
      <c r="D128" s="442"/>
      <c r="E128" s="442"/>
      <c r="F128" s="442"/>
    </row>
    <row r="129" spans="1:6" x14ac:dyDescent="0.2">
      <c r="A129" s="442"/>
      <c r="B129" s="442"/>
      <c r="C129" s="442"/>
      <c r="D129" s="442"/>
      <c r="E129" s="442"/>
      <c r="F129" s="442"/>
    </row>
    <row r="130" spans="1:6" x14ac:dyDescent="0.2">
      <c r="A130" s="442"/>
      <c r="B130" s="442"/>
      <c r="C130" s="442"/>
      <c r="D130" s="442"/>
      <c r="E130" s="442"/>
      <c r="F130" s="442"/>
    </row>
    <row r="131" spans="1:6" x14ac:dyDescent="0.2">
      <c r="A131" s="442"/>
      <c r="B131" s="442"/>
      <c r="C131" s="442"/>
      <c r="D131" s="442"/>
      <c r="E131" s="442"/>
      <c r="F131" s="442"/>
    </row>
    <row r="132" spans="1:6" x14ac:dyDescent="0.2">
      <c r="A132" s="442"/>
      <c r="B132" s="442"/>
      <c r="C132" s="442"/>
      <c r="D132" s="442"/>
      <c r="E132" s="442"/>
      <c r="F132" s="442"/>
    </row>
    <row r="133" spans="1:6" x14ac:dyDescent="0.2">
      <c r="A133" s="442"/>
      <c r="B133" s="442"/>
      <c r="C133" s="442"/>
      <c r="D133" s="442"/>
      <c r="E133" s="442"/>
      <c r="F133" s="442"/>
    </row>
    <row r="134" spans="1:6" x14ac:dyDescent="0.2">
      <c r="A134" s="442"/>
      <c r="B134" s="442"/>
      <c r="C134" s="442"/>
      <c r="D134" s="442"/>
      <c r="E134" s="442"/>
      <c r="F134" s="442"/>
    </row>
    <row r="135" spans="1:6" x14ac:dyDescent="0.2">
      <c r="A135" s="442"/>
      <c r="B135" s="442"/>
      <c r="C135" s="442"/>
      <c r="D135" s="442"/>
      <c r="E135" s="442"/>
      <c r="F135" s="442"/>
    </row>
    <row r="136" spans="1:6" x14ac:dyDescent="0.2">
      <c r="A136" s="442"/>
      <c r="B136" s="442"/>
      <c r="C136" s="442"/>
      <c r="D136" s="442"/>
      <c r="E136" s="442"/>
      <c r="F136" s="442"/>
    </row>
    <row r="137" spans="1:6" x14ac:dyDescent="0.2">
      <c r="A137" s="442"/>
      <c r="B137" s="442"/>
      <c r="C137" s="442"/>
      <c r="D137" s="442"/>
      <c r="E137" s="442"/>
      <c r="F137" s="442"/>
    </row>
    <row r="138" spans="1:6" x14ac:dyDescent="0.2">
      <c r="A138" s="442"/>
      <c r="B138" s="442"/>
      <c r="C138" s="442"/>
      <c r="D138" s="442"/>
      <c r="E138" s="442"/>
      <c r="F138" s="442"/>
    </row>
    <row r="139" spans="1:6" x14ac:dyDescent="0.2">
      <c r="A139" s="442"/>
      <c r="B139" s="442"/>
      <c r="C139" s="442"/>
      <c r="D139" s="442"/>
      <c r="E139" s="442"/>
      <c r="F139" s="442"/>
    </row>
    <row r="140" spans="1:6" x14ac:dyDescent="0.2">
      <c r="A140" s="442"/>
      <c r="B140" s="442"/>
      <c r="C140" s="442"/>
      <c r="D140" s="442"/>
      <c r="E140" s="442"/>
      <c r="F140" s="442"/>
    </row>
    <row r="141" spans="1:6" x14ac:dyDescent="0.2">
      <c r="A141" s="442"/>
      <c r="B141" s="442"/>
      <c r="C141" s="442"/>
      <c r="D141" s="442"/>
      <c r="E141" s="442"/>
      <c r="F141" s="442"/>
    </row>
    <row r="142" spans="1:6" x14ac:dyDescent="0.2">
      <c r="A142" s="442"/>
      <c r="B142" s="442"/>
      <c r="C142" s="442"/>
      <c r="D142" s="442"/>
      <c r="E142" s="442"/>
      <c r="F142" s="442"/>
    </row>
    <row r="143" spans="1:6" x14ac:dyDescent="0.2">
      <c r="A143" s="442"/>
      <c r="B143" s="442"/>
      <c r="C143" s="442"/>
      <c r="D143" s="442"/>
      <c r="E143" s="442"/>
      <c r="F143" s="442"/>
    </row>
    <row r="144" spans="1:6" x14ac:dyDescent="0.2">
      <c r="A144" s="442"/>
      <c r="B144" s="442"/>
      <c r="C144" s="442"/>
      <c r="D144" s="442"/>
      <c r="E144" s="442"/>
      <c r="F144" s="442"/>
    </row>
    <row r="145" spans="1:6" x14ac:dyDescent="0.2">
      <c r="A145" s="442"/>
      <c r="B145" s="442"/>
      <c r="C145" s="442"/>
      <c r="D145" s="442"/>
      <c r="E145" s="442"/>
      <c r="F145" s="442"/>
    </row>
    <row r="146" spans="1:6" x14ac:dyDescent="0.2">
      <c r="A146" s="442"/>
      <c r="B146" s="442"/>
      <c r="C146" s="442"/>
      <c r="D146" s="442"/>
      <c r="E146" s="442"/>
      <c r="F146" s="442"/>
    </row>
    <row r="147" spans="1:6" x14ac:dyDescent="0.2">
      <c r="A147" s="442"/>
      <c r="B147" s="442"/>
      <c r="C147" s="442"/>
      <c r="D147" s="442"/>
      <c r="E147" s="442"/>
      <c r="F147" s="442"/>
    </row>
    <row r="148" spans="1:6" x14ac:dyDescent="0.2">
      <c r="A148" s="442"/>
      <c r="B148" s="442"/>
      <c r="C148" s="442"/>
      <c r="D148" s="442"/>
      <c r="E148" s="442"/>
      <c r="F148" s="442"/>
    </row>
    <row r="149" spans="1:6" x14ac:dyDescent="0.2">
      <c r="A149" s="442"/>
      <c r="B149" s="442"/>
      <c r="C149" s="442"/>
      <c r="D149" s="442"/>
      <c r="E149" s="442"/>
      <c r="F149" s="442"/>
    </row>
    <row r="150" spans="1:6" x14ac:dyDescent="0.2">
      <c r="A150" s="442"/>
      <c r="B150" s="442"/>
      <c r="C150" s="442"/>
      <c r="D150" s="442"/>
      <c r="E150" s="442"/>
      <c r="F150" s="442"/>
    </row>
    <row r="151" spans="1:6" x14ac:dyDescent="0.2">
      <c r="A151" s="442"/>
      <c r="B151" s="442"/>
      <c r="C151" s="442"/>
      <c r="D151" s="442"/>
      <c r="E151" s="442"/>
      <c r="F151" s="442"/>
    </row>
    <row r="152" spans="1:6" x14ac:dyDescent="0.2">
      <c r="A152" s="442"/>
      <c r="B152" s="442"/>
      <c r="C152" s="442"/>
      <c r="D152" s="442"/>
      <c r="E152" s="442"/>
      <c r="F152" s="442"/>
    </row>
    <row r="153" spans="1:6" x14ac:dyDescent="0.2">
      <c r="A153" s="442"/>
      <c r="B153" s="442"/>
      <c r="C153" s="442"/>
      <c r="D153" s="442"/>
      <c r="E153" s="442"/>
      <c r="F153" s="442"/>
    </row>
    <row r="154" spans="1:6" x14ac:dyDescent="0.2">
      <c r="A154" s="442"/>
      <c r="B154" s="442"/>
      <c r="C154" s="442"/>
      <c r="D154" s="442"/>
      <c r="E154" s="442"/>
      <c r="F154" s="442"/>
    </row>
    <row r="155" spans="1:6" x14ac:dyDescent="0.2">
      <c r="A155" s="442"/>
      <c r="B155" s="442"/>
      <c r="C155" s="442"/>
      <c r="D155" s="442"/>
      <c r="E155" s="442"/>
      <c r="F155" s="442"/>
    </row>
    <row r="156" spans="1:6" x14ac:dyDescent="0.2">
      <c r="A156" s="442"/>
      <c r="B156" s="442"/>
      <c r="C156" s="442"/>
      <c r="D156" s="442"/>
      <c r="E156" s="442"/>
      <c r="F156" s="442"/>
    </row>
    <row r="157" spans="1:6" x14ac:dyDescent="0.2">
      <c r="A157" s="442"/>
      <c r="B157" s="442"/>
      <c r="C157" s="442"/>
      <c r="D157" s="442"/>
      <c r="E157" s="442"/>
      <c r="F157" s="442"/>
    </row>
    <row r="158" spans="1:6" x14ac:dyDescent="0.2">
      <c r="A158" s="442"/>
      <c r="B158" s="442"/>
      <c r="C158" s="442"/>
      <c r="D158" s="442"/>
      <c r="E158" s="442"/>
      <c r="F158" s="442"/>
    </row>
    <row r="159" spans="1:6" x14ac:dyDescent="0.2">
      <c r="A159" s="442"/>
      <c r="B159" s="442"/>
      <c r="C159" s="442"/>
      <c r="D159" s="442"/>
      <c r="E159" s="442"/>
      <c r="F159" s="442"/>
    </row>
    <row r="160" spans="1:6" x14ac:dyDescent="0.2">
      <c r="A160" s="442"/>
      <c r="B160" s="442"/>
      <c r="C160" s="442"/>
      <c r="D160" s="442"/>
      <c r="E160" s="442"/>
      <c r="F160" s="442"/>
    </row>
    <row r="161" spans="1:6" x14ac:dyDescent="0.2">
      <c r="A161" s="442"/>
      <c r="B161" s="442"/>
      <c r="C161" s="442"/>
      <c r="D161" s="442"/>
      <c r="E161" s="442"/>
      <c r="F161" s="442"/>
    </row>
    <row r="162" spans="1:6" x14ac:dyDescent="0.2">
      <c r="A162" s="442"/>
      <c r="B162" s="442"/>
      <c r="C162" s="442"/>
      <c r="D162" s="442"/>
      <c r="E162" s="442"/>
      <c r="F162" s="442"/>
    </row>
    <row r="163" spans="1:6" x14ac:dyDescent="0.2">
      <c r="A163" s="442"/>
      <c r="B163" s="442"/>
      <c r="C163" s="442"/>
      <c r="D163" s="442"/>
      <c r="E163" s="442"/>
      <c r="F163" s="442"/>
    </row>
    <row r="164" spans="1:6" x14ac:dyDescent="0.2">
      <c r="A164" s="442"/>
      <c r="B164" s="442"/>
      <c r="C164" s="442"/>
      <c r="D164" s="442"/>
      <c r="E164" s="442"/>
      <c r="F164" s="442"/>
    </row>
    <row r="165" spans="1:6" x14ac:dyDescent="0.2">
      <c r="A165" s="442"/>
      <c r="B165" s="442"/>
      <c r="C165" s="442"/>
      <c r="D165" s="442"/>
      <c r="E165" s="442"/>
      <c r="F165" s="442"/>
    </row>
    <row r="166" spans="1:6" x14ac:dyDescent="0.2">
      <c r="A166" s="442"/>
      <c r="B166" s="442"/>
      <c r="C166" s="442"/>
      <c r="D166" s="442"/>
      <c r="E166" s="442"/>
      <c r="F166" s="442"/>
    </row>
    <row r="167" spans="1:6" x14ac:dyDescent="0.2">
      <c r="A167" s="442"/>
      <c r="B167" s="442"/>
      <c r="C167" s="442"/>
      <c r="D167" s="442"/>
      <c r="E167" s="442"/>
      <c r="F167" s="442"/>
    </row>
    <row r="168" spans="1:6" x14ac:dyDescent="0.2">
      <c r="A168" s="442"/>
      <c r="B168" s="442"/>
      <c r="C168" s="442"/>
      <c r="D168" s="442"/>
      <c r="E168" s="442"/>
      <c r="F168" s="442"/>
    </row>
    <row r="169" spans="1:6" x14ac:dyDescent="0.2">
      <c r="A169" s="442"/>
      <c r="B169" s="442"/>
      <c r="C169" s="442"/>
      <c r="D169" s="442"/>
      <c r="E169" s="442"/>
      <c r="F169" s="442"/>
    </row>
    <row r="170" spans="1:6" x14ac:dyDescent="0.2">
      <c r="A170" s="442"/>
      <c r="B170" s="442"/>
      <c r="C170" s="442"/>
      <c r="D170" s="442"/>
      <c r="E170" s="442"/>
      <c r="F170" s="442"/>
    </row>
    <row r="171" spans="1:6" x14ac:dyDescent="0.2">
      <c r="A171" s="442"/>
      <c r="B171" s="442"/>
      <c r="C171" s="442"/>
      <c r="D171" s="442"/>
      <c r="E171" s="442"/>
      <c r="F171" s="442"/>
    </row>
    <row r="172" spans="1:6" x14ac:dyDescent="0.2">
      <c r="A172" s="442"/>
      <c r="B172" s="442"/>
      <c r="C172" s="442"/>
      <c r="D172" s="442"/>
      <c r="E172" s="442"/>
      <c r="F172" s="442"/>
    </row>
    <row r="173" spans="1:6" x14ac:dyDescent="0.2">
      <c r="A173" s="442"/>
      <c r="B173" s="442"/>
      <c r="C173" s="442"/>
      <c r="D173" s="442"/>
      <c r="E173" s="442"/>
      <c r="F173" s="442"/>
    </row>
    <row r="174" spans="1:6" x14ac:dyDescent="0.2">
      <c r="A174" s="442"/>
      <c r="B174" s="442"/>
      <c r="C174" s="442"/>
      <c r="D174" s="442"/>
      <c r="E174" s="442"/>
      <c r="F174" s="442"/>
    </row>
    <row r="175" spans="1:6" x14ac:dyDescent="0.2">
      <c r="A175" s="442"/>
      <c r="B175" s="442"/>
      <c r="C175" s="442"/>
      <c r="D175" s="442"/>
      <c r="E175" s="442"/>
      <c r="F175" s="442"/>
    </row>
    <row r="176" spans="1:6" x14ac:dyDescent="0.2">
      <c r="A176" s="442"/>
      <c r="B176" s="442"/>
      <c r="C176" s="442"/>
      <c r="D176" s="442"/>
      <c r="E176" s="442"/>
      <c r="F176" s="442"/>
    </row>
    <row r="177" spans="1:6" x14ac:dyDescent="0.2">
      <c r="A177" s="442"/>
      <c r="B177" s="442"/>
      <c r="C177" s="442"/>
      <c r="D177" s="442"/>
      <c r="E177" s="442"/>
      <c r="F177" s="442"/>
    </row>
    <row r="178" spans="1:6" x14ac:dyDescent="0.2">
      <c r="A178" s="442"/>
      <c r="B178" s="442"/>
      <c r="C178" s="442"/>
      <c r="D178" s="442"/>
      <c r="E178" s="442"/>
      <c r="F178" s="442"/>
    </row>
    <row r="179" spans="1:6" x14ac:dyDescent="0.2">
      <c r="A179" s="442"/>
      <c r="B179" s="442"/>
      <c r="C179" s="442"/>
      <c r="D179" s="442"/>
      <c r="E179" s="442"/>
      <c r="F179" s="442"/>
    </row>
    <row r="180" spans="1:6" x14ac:dyDescent="0.2">
      <c r="A180" s="442"/>
      <c r="B180" s="442"/>
      <c r="C180" s="442"/>
      <c r="D180" s="442"/>
      <c r="E180" s="442"/>
      <c r="F180" s="442"/>
    </row>
    <row r="181" spans="1:6" x14ac:dyDescent="0.2">
      <c r="A181" s="442"/>
      <c r="B181" s="442"/>
      <c r="C181" s="442"/>
      <c r="D181" s="442"/>
      <c r="E181" s="442"/>
      <c r="F181" s="442"/>
    </row>
    <row r="182" spans="1:6" x14ac:dyDescent="0.2">
      <c r="A182" s="442"/>
      <c r="B182" s="442"/>
      <c r="C182" s="442"/>
      <c r="D182" s="442"/>
      <c r="E182" s="442"/>
      <c r="F182" s="442"/>
    </row>
    <row r="183" spans="1:6" x14ac:dyDescent="0.2">
      <c r="A183" s="442"/>
      <c r="B183" s="442"/>
      <c r="C183" s="442"/>
      <c r="D183" s="442"/>
      <c r="E183" s="442"/>
      <c r="F183" s="442"/>
    </row>
    <row r="184" spans="1:6" x14ac:dyDescent="0.2">
      <c r="A184" s="442"/>
      <c r="B184" s="442"/>
      <c r="C184" s="442"/>
      <c r="D184" s="442"/>
      <c r="E184" s="442"/>
      <c r="F184" s="442"/>
    </row>
    <row r="185" spans="1:6" x14ac:dyDescent="0.2">
      <c r="A185" s="442"/>
      <c r="B185" s="442"/>
      <c r="C185" s="442"/>
      <c r="D185" s="442"/>
      <c r="E185" s="442"/>
      <c r="F185" s="442"/>
    </row>
    <row r="186" spans="1:6" x14ac:dyDescent="0.2">
      <c r="A186" s="442"/>
      <c r="B186" s="442"/>
      <c r="C186" s="442"/>
      <c r="D186" s="442"/>
      <c r="E186" s="442"/>
      <c r="F186" s="442"/>
    </row>
    <row r="187" spans="1:6" x14ac:dyDescent="0.2">
      <c r="A187" s="442"/>
      <c r="B187" s="442"/>
      <c r="C187" s="442"/>
      <c r="D187" s="442"/>
      <c r="E187" s="442"/>
      <c r="F187" s="442"/>
    </row>
    <row r="188" spans="1:6" x14ac:dyDescent="0.2">
      <c r="A188" s="442"/>
      <c r="B188" s="442"/>
      <c r="C188" s="442"/>
      <c r="D188" s="442"/>
      <c r="E188" s="442"/>
      <c r="F188" s="442"/>
    </row>
    <row r="189" spans="1:6" x14ac:dyDescent="0.2">
      <c r="A189" s="442"/>
      <c r="B189" s="442"/>
      <c r="C189" s="442"/>
      <c r="D189" s="442"/>
      <c r="E189" s="442"/>
      <c r="F189" s="442"/>
    </row>
    <row r="190" spans="1:6" x14ac:dyDescent="0.2">
      <c r="A190" s="442"/>
      <c r="B190" s="442"/>
      <c r="C190" s="442"/>
      <c r="D190" s="442"/>
      <c r="E190" s="442"/>
      <c r="F190" s="442"/>
    </row>
    <row r="191" spans="1:6" x14ac:dyDescent="0.2">
      <c r="A191" s="442"/>
      <c r="B191" s="442"/>
      <c r="C191" s="442"/>
      <c r="D191" s="442"/>
      <c r="E191" s="442"/>
      <c r="F191" s="442"/>
    </row>
    <row r="192" spans="1:6" x14ac:dyDescent="0.2">
      <c r="A192" s="442"/>
      <c r="B192" s="442"/>
      <c r="C192" s="442"/>
      <c r="D192" s="442"/>
      <c r="E192" s="442"/>
      <c r="F192" s="442"/>
    </row>
    <row r="193" spans="1:6" x14ac:dyDescent="0.2">
      <c r="A193" s="442"/>
      <c r="B193" s="442"/>
      <c r="C193" s="442"/>
      <c r="D193" s="442"/>
      <c r="E193" s="442"/>
      <c r="F193" s="442"/>
    </row>
    <row r="194" spans="1:6" x14ac:dyDescent="0.2">
      <c r="A194" s="442"/>
      <c r="B194" s="442"/>
      <c r="C194" s="442"/>
      <c r="D194" s="442"/>
      <c r="E194" s="442"/>
      <c r="F194" s="442"/>
    </row>
    <row r="195" spans="1:6" x14ac:dyDescent="0.2">
      <c r="A195" s="442"/>
      <c r="B195" s="442"/>
      <c r="C195" s="442"/>
      <c r="D195" s="442"/>
      <c r="E195" s="442"/>
      <c r="F195" s="442"/>
    </row>
    <row r="196" spans="1:6" x14ac:dyDescent="0.2">
      <c r="A196" s="442"/>
      <c r="B196" s="442"/>
      <c r="C196" s="442"/>
      <c r="D196" s="442"/>
      <c r="E196" s="442"/>
      <c r="F196" s="442"/>
    </row>
    <row r="197" spans="1:6" x14ac:dyDescent="0.2">
      <c r="A197" s="442"/>
      <c r="B197" s="442"/>
      <c r="C197" s="442"/>
      <c r="D197" s="442"/>
      <c r="E197" s="442"/>
      <c r="F197" s="442"/>
    </row>
    <row r="198" spans="1:6" x14ac:dyDescent="0.2">
      <c r="A198" s="442"/>
      <c r="B198" s="442"/>
      <c r="C198" s="442"/>
      <c r="D198" s="442"/>
      <c r="E198" s="442"/>
      <c r="F198" s="442"/>
    </row>
    <row r="199" spans="1:6" x14ac:dyDescent="0.2">
      <c r="A199" s="442"/>
      <c r="B199" s="442"/>
      <c r="C199" s="442"/>
      <c r="D199" s="442"/>
      <c r="E199" s="442"/>
      <c r="F199" s="442"/>
    </row>
    <row r="200" spans="1:6" x14ac:dyDescent="0.2">
      <c r="A200" s="442"/>
      <c r="B200" s="442"/>
      <c r="C200" s="442"/>
      <c r="D200" s="442"/>
      <c r="E200" s="442"/>
      <c r="F200" s="442"/>
    </row>
    <row r="201" spans="1:6" x14ac:dyDescent="0.2">
      <c r="A201" s="442"/>
      <c r="B201" s="442"/>
      <c r="C201" s="442"/>
      <c r="D201" s="442"/>
      <c r="E201" s="442"/>
      <c r="F201" s="442"/>
    </row>
    <row r="202" spans="1:6" x14ac:dyDescent="0.2">
      <c r="A202" s="442"/>
      <c r="B202" s="442"/>
      <c r="C202" s="442"/>
      <c r="D202" s="442"/>
      <c r="E202" s="442"/>
      <c r="F202" s="442"/>
    </row>
    <row r="203" spans="1:6" x14ac:dyDescent="0.2">
      <c r="A203" s="442"/>
      <c r="B203" s="442"/>
      <c r="C203" s="442"/>
      <c r="D203" s="442"/>
      <c r="E203" s="442"/>
      <c r="F203" s="442"/>
    </row>
    <row r="204" spans="1:6" x14ac:dyDescent="0.2">
      <c r="A204" s="442"/>
      <c r="B204" s="442"/>
      <c r="C204" s="442"/>
      <c r="D204" s="442"/>
      <c r="E204" s="442"/>
      <c r="F204" s="442"/>
    </row>
    <row r="205" spans="1:6" x14ac:dyDescent="0.2">
      <c r="A205" s="442"/>
      <c r="B205" s="442"/>
      <c r="C205" s="442"/>
      <c r="D205" s="442"/>
      <c r="E205" s="442"/>
      <c r="F205" s="442"/>
    </row>
    <row r="206" spans="1:6" x14ac:dyDescent="0.2">
      <c r="A206" s="442"/>
      <c r="B206" s="442"/>
      <c r="C206" s="442"/>
      <c r="D206" s="442"/>
      <c r="E206" s="442"/>
      <c r="F206" s="442"/>
    </row>
    <row r="207" spans="1:6" x14ac:dyDescent="0.2">
      <c r="A207" s="442"/>
      <c r="B207" s="442"/>
      <c r="C207" s="442"/>
      <c r="D207" s="442"/>
      <c r="E207" s="442"/>
      <c r="F207" s="442"/>
    </row>
    <row r="208" spans="1:6" x14ac:dyDescent="0.2">
      <c r="A208" s="442"/>
      <c r="B208" s="442"/>
      <c r="C208" s="442"/>
      <c r="D208" s="442"/>
      <c r="E208" s="442"/>
      <c r="F208" s="442"/>
    </row>
    <row r="209" spans="1:6" x14ac:dyDescent="0.2">
      <c r="A209" s="442"/>
      <c r="B209" s="442"/>
      <c r="C209" s="442"/>
      <c r="D209" s="442"/>
      <c r="E209" s="442"/>
      <c r="F209" s="442"/>
    </row>
    <row r="210" spans="1:6" x14ac:dyDescent="0.2">
      <c r="A210" s="442"/>
      <c r="B210" s="442"/>
      <c r="C210" s="442"/>
      <c r="D210" s="442"/>
      <c r="E210" s="442"/>
      <c r="F210" s="442"/>
    </row>
    <row r="211" spans="1:6" x14ac:dyDescent="0.2">
      <c r="A211" s="442"/>
      <c r="B211" s="442"/>
      <c r="C211" s="442"/>
      <c r="D211" s="442"/>
      <c r="E211" s="442"/>
      <c r="F211" s="442"/>
    </row>
    <row r="212" spans="1:6" x14ac:dyDescent="0.2">
      <c r="A212" s="442"/>
      <c r="B212" s="442"/>
      <c r="C212" s="442"/>
      <c r="D212" s="442"/>
      <c r="E212" s="442"/>
      <c r="F212" s="442"/>
    </row>
    <row r="213" spans="1:6" x14ac:dyDescent="0.2">
      <c r="A213" s="442"/>
      <c r="B213" s="442"/>
      <c r="C213" s="442"/>
      <c r="D213" s="442"/>
      <c r="E213" s="442"/>
      <c r="F213" s="442"/>
    </row>
    <row r="214" spans="1:6" x14ac:dyDescent="0.2">
      <c r="A214" s="442"/>
      <c r="B214" s="442"/>
      <c r="C214" s="442"/>
      <c r="D214" s="442"/>
      <c r="E214" s="442"/>
      <c r="F214" s="442"/>
    </row>
    <row r="215" spans="1:6" x14ac:dyDescent="0.2">
      <c r="A215" s="442"/>
      <c r="B215" s="442"/>
      <c r="C215" s="442"/>
      <c r="D215" s="442"/>
      <c r="E215" s="442"/>
      <c r="F215" s="442"/>
    </row>
    <row r="216" spans="1:6" x14ac:dyDescent="0.2">
      <c r="A216" s="442"/>
      <c r="B216" s="442"/>
      <c r="C216" s="442"/>
      <c r="D216" s="442"/>
      <c r="E216" s="442"/>
      <c r="F216" s="442"/>
    </row>
    <row r="217" spans="1:6" x14ac:dyDescent="0.2">
      <c r="A217" s="442"/>
      <c r="B217" s="442"/>
      <c r="C217" s="442"/>
      <c r="D217" s="442"/>
      <c r="E217" s="442"/>
      <c r="F217" s="442"/>
    </row>
    <row r="218" spans="1:6" x14ac:dyDescent="0.2">
      <c r="A218" s="442"/>
      <c r="B218" s="442"/>
      <c r="C218" s="442"/>
      <c r="D218" s="442"/>
      <c r="E218" s="442"/>
      <c r="F218" s="442"/>
    </row>
    <row r="219" spans="1:6" x14ac:dyDescent="0.2">
      <c r="A219" s="442"/>
      <c r="B219" s="442"/>
      <c r="C219" s="442"/>
      <c r="D219" s="442"/>
      <c r="E219" s="442"/>
      <c r="F219" s="442"/>
    </row>
    <row r="220" spans="1:6" x14ac:dyDescent="0.2">
      <c r="A220" s="442"/>
      <c r="B220" s="442"/>
      <c r="C220" s="442"/>
      <c r="D220" s="442"/>
      <c r="E220" s="442"/>
      <c r="F220" s="442"/>
    </row>
    <row r="221" spans="1:6" x14ac:dyDescent="0.2">
      <c r="A221" s="442"/>
      <c r="B221" s="442"/>
      <c r="C221" s="442"/>
      <c r="D221" s="442"/>
      <c r="E221" s="442"/>
      <c r="F221" s="442"/>
    </row>
    <row r="222" spans="1:6" x14ac:dyDescent="0.2">
      <c r="A222" s="442"/>
      <c r="B222" s="442"/>
      <c r="C222" s="442"/>
      <c r="D222" s="442"/>
      <c r="E222" s="442"/>
      <c r="F222" s="442"/>
    </row>
    <row r="223" spans="1:6" x14ac:dyDescent="0.2">
      <c r="A223" s="442"/>
      <c r="B223" s="442"/>
      <c r="C223" s="442"/>
      <c r="D223" s="442"/>
      <c r="E223" s="442"/>
      <c r="F223" s="442"/>
    </row>
    <row r="224" spans="1:6" x14ac:dyDescent="0.2">
      <c r="A224" s="442"/>
      <c r="B224" s="442"/>
      <c r="C224" s="442"/>
      <c r="D224" s="442"/>
      <c r="E224" s="442"/>
      <c r="F224" s="442"/>
    </row>
    <row r="225" spans="1:6" x14ac:dyDescent="0.2">
      <c r="A225" s="442"/>
      <c r="B225" s="442"/>
      <c r="C225" s="442"/>
      <c r="D225" s="442"/>
      <c r="E225" s="442"/>
      <c r="F225" s="442"/>
    </row>
    <row r="226" spans="1:6" x14ac:dyDescent="0.2">
      <c r="A226" s="442"/>
      <c r="B226" s="442"/>
      <c r="C226" s="442"/>
      <c r="D226" s="442"/>
      <c r="E226" s="442"/>
      <c r="F226" s="442"/>
    </row>
    <row r="227" spans="1:6" x14ac:dyDescent="0.2">
      <c r="A227" s="442"/>
      <c r="B227" s="442"/>
      <c r="C227" s="442"/>
      <c r="D227" s="442"/>
      <c r="E227" s="442"/>
      <c r="F227" s="442"/>
    </row>
    <row r="228" spans="1:6" x14ac:dyDescent="0.2">
      <c r="A228" s="442"/>
      <c r="B228" s="442"/>
      <c r="C228" s="442"/>
      <c r="D228" s="442"/>
      <c r="E228" s="442"/>
      <c r="F228" s="442"/>
    </row>
    <row r="229" spans="1:6" x14ac:dyDescent="0.2">
      <c r="A229" s="442"/>
      <c r="B229" s="442"/>
      <c r="C229" s="442"/>
      <c r="D229" s="442"/>
      <c r="E229" s="442"/>
      <c r="F229" s="442"/>
    </row>
    <row r="230" spans="1:6" x14ac:dyDescent="0.2">
      <c r="A230" s="442"/>
      <c r="B230" s="442"/>
      <c r="C230" s="442"/>
      <c r="D230" s="442"/>
      <c r="E230" s="442"/>
      <c r="F230" s="442"/>
    </row>
    <row r="231" spans="1:6" x14ac:dyDescent="0.2">
      <c r="A231" s="442"/>
      <c r="B231" s="442"/>
      <c r="C231" s="442"/>
      <c r="D231" s="442"/>
      <c r="E231" s="442"/>
      <c r="F231" s="442"/>
    </row>
    <row r="232" spans="1:6" x14ac:dyDescent="0.2">
      <c r="A232" s="442"/>
      <c r="B232" s="442"/>
      <c r="C232" s="442"/>
      <c r="D232" s="442"/>
      <c r="E232" s="442"/>
      <c r="F232" s="442"/>
    </row>
    <row r="233" spans="1:6" x14ac:dyDescent="0.2">
      <c r="A233" s="442"/>
      <c r="B233" s="442"/>
      <c r="C233" s="442"/>
      <c r="D233" s="442"/>
      <c r="E233" s="442"/>
      <c r="F233" s="442"/>
    </row>
    <row r="234" spans="1:6" x14ac:dyDescent="0.2">
      <c r="A234" s="442"/>
      <c r="B234" s="442"/>
      <c r="C234" s="442"/>
      <c r="D234" s="442"/>
      <c r="E234" s="442"/>
      <c r="F234" s="442"/>
    </row>
    <row r="235" spans="1:6" x14ac:dyDescent="0.2">
      <c r="A235" s="442"/>
      <c r="B235" s="442"/>
      <c r="C235" s="442"/>
      <c r="D235" s="442"/>
      <c r="E235" s="442"/>
      <c r="F235" s="442"/>
    </row>
    <row r="236" spans="1:6" x14ac:dyDescent="0.2">
      <c r="A236" s="442"/>
      <c r="B236" s="442"/>
      <c r="C236" s="442"/>
      <c r="D236" s="442"/>
      <c r="E236" s="442"/>
      <c r="F236" s="442"/>
    </row>
    <row r="237" spans="1:6" x14ac:dyDescent="0.2">
      <c r="A237" s="442"/>
      <c r="B237" s="442"/>
      <c r="C237" s="442"/>
      <c r="D237" s="442"/>
      <c r="E237" s="442"/>
      <c r="F237" s="442"/>
    </row>
    <row r="238" spans="1:6" x14ac:dyDescent="0.2">
      <c r="A238" s="442"/>
      <c r="B238" s="442"/>
      <c r="C238" s="442"/>
      <c r="D238" s="442"/>
      <c r="E238" s="442"/>
      <c r="F238" s="442"/>
    </row>
    <row r="239" spans="1:6" x14ac:dyDescent="0.2">
      <c r="A239" s="442"/>
      <c r="B239" s="442"/>
      <c r="C239" s="442"/>
      <c r="D239" s="442"/>
      <c r="E239" s="442"/>
      <c r="F239" s="442"/>
    </row>
    <row r="240" spans="1:6" x14ac:dyDescent="0.2">
      <c r="A240" s="442"/>
      <c r="B240" s="442"/>
      <c r="C240" s="442"/>
      <c r="D240" s="442"/>
      <c r="E240" s="442"/>
      <c r="F240" s="442"/>
    </row>
    <row r="241" spans="1:6" x14ac:dyDescent="0.2">
      <c r="A241" s="442"/>
      <c r="B241" s="442"/>
      <c r="C241" s="442"/>
      <c r="D241" s="442"/>
      <c r="E241" s="442"/>
      <c r="F241" s="442"/>
    </row>
    <row r="242" spans="1:6" x14ac:dyDescent="0.2">
      <c r="A242" s="442"/>
      <c r="B242" s="442"/>
      <c r="C242" s="442"/>
      <c r="D242" s="442"/>
      <c r="E242" s="442"/>
      <c r="F242" s="442"/>
    </row>
    <row r="243" spans="1:6" x14ac:dyDescent="0.2">
      <c r="A243" s="442"/>
      <c r="B243" s="442"/>
      <c r="C243" s="442"/>
      <c r="D243" s="442"/>
      <c r="E243" s="442"/>
      <c r="F243" s="442"/>
    </row>
    <row r="244" spans="1:6" x14ac:dyDescent="0.2">
      <c r="A244" s="442"/>
      <c r="B244" s="442"/>
      <c r="C244" s="442"/>
      <c r="D244" s="442"/>
      <c r="E244" s="442"/>
      <c r="F244" s="442"/>
    </row>
    <row r="245" spans="1:6" x14ac:dyDescent="0.2">
      <c r="A245" s="442"/>
      <c r="B245" s="442"/>
      <c r="C245" s="442"/>
      <c r="D245" s="442"/>
      <c r="E245" s="442"/>
      <c r="F245" s="442"/>
    </row>
    <row r="246" spans="1:6" x14ac:dyDescent="0.2">
      <c r="A246" s="442"/>
      <c r="B246" s="442"/>
      <c r="C246" s="442"/>
      <c r="D246" s="442"/>
      <c r="E246" s="442"/>
      <c r="F246" s="442"/>
    </row>
    <row r="247" spans="1:6" x14ac:dyDescent="0.2">
      <c r="A247" s="442"/>
      <c r="B247" s="442"/>
      <c r="C247" s="442"/>
      <c r="D247" s="442"/>
      <c r="E247" s="442"/>
      <c r="F247" s="442"/>
    </row>
    <row r="248" spans="1:6" x14ac:dyDescent="0.2">
      <c r="A248" s="442"/>
      <c r="B248" s="442"/>
      <c r="C248" s="442"/>
      <c r="D248" s="442"/>
      <c r="E248" s="442"/>
      <c r="F248" s="442"/>
    </row>
    <row r="249" spans="1:6" x14ac:dyDescent="0.2">
      <c r="A249" s="442"/>
      <c r="B249" s="442"/>
      <c r="C249" s="442"/>
      <c r="D249" s="442"/>
      <c r="E249" s="442"/>
      <c r="F249" s="442"/>
    </row>
    <row r="250" spans="1:6" x14ac:dyDescent="0.2">
      <c r="A250" s="442"/>
      <c r="B250" s="442"/>
      <c r="C250" s="442"/>
      <c r="D250" s="442"/>
      <c r="E250" s="442"/>
      <c r="F250" s="442"/>
    </row>
    <row r="251" spans="1:6" x14ac:dyDescent="0.2">
      <c r="A251" s="442"/>
      <c r="B251" s="442"/>
      <c r="C251" s="442"/>
      <c r="D251" s="442"/>
      <c r="E251" s="442"/>
      <c r="F251" s="442"/>
    </row>
    <row r="252" spans="1:6" x14ac:dyDescent="0.2">
      <c r="A252" s="442"/>
      <c r="B252" s="442"/>
      <c r="C252" s="442"/>
      <c r="D252" s="442"/>
      <c r="E252" s="442"/>
      <c r="F252" s="442"/>
    </row>
    <row r="253" spans="1:6" x14ac:dyDescent="0.2">
      <c r="A253" s="442"/>
      <c r="B253" s="442"/>
      <c r="C253" s="442"/>
      <c r="D253" s="442"/>
      <c r="E253" s="442"/>
      <c r="F253" s="442"/>
    </row>
    <row r="254" spans="1:6" x14ac:dyDescent="0.2">
      <c r="A254" s="442"/>
      <c r="B254" s="442"/>
      <c r="C254" s="442"/>
      <c r="D254" s="442"/>
      <c r="E254" s="442"/>
      <c r="F254" s="442"/>
    </row>
    <row r="255" spans="1:6" x14ac:dyDescent="0.2">
      <c r="A255" s="442"/>
      <c r="B255" s="442"/>
      <c r="C255" s="442"/>
      <c r="D255" s="442"/>
      <c r="E255" s="442"/>
      <c r="F255" s="442"/>
    </row>
    <row r="256" spans="1:6" x14ac:dyDescent="0.2">
      <c r="A256" s="442"/>
      <c r="B256" s="442"/>
      <c r="C256" s="442"/>
      <c r="D256" s="442"/>
      <c r="E256" s="442"/>
      <c r="F256" s="442"/>
    </row>
    <row r="257" spans="1:6" x14ac:dyDescent="0.2">
      <c r="A257" s="442"/>
      <c r="B257" s="442"/>
      <c r="C257" s="442"/>
      <c r="D257" s="442"/>
      <c r="E257" s="442"/>
      <c r="F257" s="442"/>
    </row>
    <row r="258" spans="1:6" x14ac:dyDescent="0.2">
      <c r="A258" s="442"/>
      <c r="B258" s="442"/>
      <c r="C258" s="442"/>
      <c r="D258" s="442"/>
      <c r="E258" s="442"/>
      <c r="F258" s="442"/>
    </row>
    <row r="259" spans="1:6" x14ac:dyDescent="0.2">
      <c r="A259" s="442"/>
      <c r="B259" s="442"/>
      <c r="C259" s="442"/>
      <c r="D259" s="442"/>
      <c r="E259" s="442"/>
      <c r="F259" s="442"/>
    </row>
    <row r="260" spans="1:6" x14ac:dyDescent="0.2">
      <c r="A260" s="442"/>
      <c r="B260" s="442"/>
      <c r="C260" s="442"/>
      <c r="D260" s="442"/>
      <c r="E260" s="442"/>
      <c r="F260" s="442"/>
    </row>
    <row r="261" spans="1:6" x14ac:dyDescent="0.2">
      <c r="A261" s="442"/>
      <c r="B261" s="442"/>
      <c r="C261" s="442"/>
      <c r="D261" s="442"/>
      <c r="E261" s="442"/>
      <c r="F261" s="442"/>
    </row>
    <row r="262" spans="1:6" x14ac:dyDescent="0.2">
      <c r="A262" s="442"/>
      <c r="B262" s="442"/>
      <c r="C262" s="442"/>
      <c r="D262" s="442"/>
      <c r="E262" s="442"/>
      <c r="F262" s="442"/>
    </row>
    <row r="263" spans="1:6" x14ac:dyDescent="0.2">
      <c r="A263" s="442"/>
      <c r="B263" s="442"/>
      <c r="C263" s="442"/>
      <c r="D263" s="442"/>
      <c r="E263" s="442"/>
      <c r="F263" s="442"/>
    </row>
    <row r="264" spans="1:6" x14ac:dyDescent="0.2">
      <c r="A264" s="442"/>
      <c r="B264" s="442"/>
      <c r="C264" s="442"/>
      <c r="D264" s="442"/>
      <c r="E264" s="442"/>
      <c r="F264" s="442"/>
    </row>
    <row r="265" spans="1:6" x14ac:dyDescent="0.2">
      <c r="A265" s="442"/>
      <c r="B265" s="442"/>
      <c r="C265" s="442"/>
      <c r="D265" s="442"/>
      <c r="E265" s="442"/>
      <c r="F265" s="442"/>
    </row>
    <row r="266" spans="1:6" x14ac:dyDescent="0.2">
      <c r="A266" s="442"/>
      <c r="B266" s="442"/>
      <c r="C266" s="442"/>
      <c r="D266" s="442"/>
      <c r="E266" s="442"/>
      <c r="F266" s="442"/>
    </row>
    <row r="267" spans="1:6" x14ac:dyDescent="0.2">
      <c r="A267" s="442"/>
      <c r="B267" s="442"/>
      <c r="C267" s="442"/>
      <c r="D267" s="442"/>
      <c r="E267" s="442"/>
      <c r="F267" s="442"/>
    </row>
    <row r="268" spans="1:6" x14ac:dyDescent="0.2">
      <c r="A268" s="442"/>
      <c r="B268" s="442"/>
      <c r="C268" s="442"/>
      <c r="D268" s="442"/>
      <c r="E268" s="442"/>
      <c r="F268" s="442"/>
    </row>
    <row r="269" spans="1:6" x14ac:dyDescent="0.2">
      <c r="A269" s="442"/>
      <c r="B269" s="442"/>
      <c r="C269" s="442"/>
      <c r="D269" s="442"/>
      <c r="E269" s="442"/>
      <c r="F269" s="442"/>
    </row>
    <row r="270" spans="1:6" x14ac:dyDescent="0.2">
      <c r="A270" s="442"/>
      <c r="B270" s="442"/>
      <c r="C270" s="442"/>
      <c r="D270" s="442"/>
      <c r="E270" s="442"/>
      <c r="F270" s="442"/>
    </row>
    <row r="271" spans="1:6" x14ac:dyDescent="0.2">
      <c r="A271" s="442"/>
      <c r="B271" s="442"/>
      <c r="C271" s="442"/>
      <c r="D271" s="442"/>
      <c r="E271" s="442"/>
      <c r="F271" s="442"/>
    </row>
    <row r="272" spans="1:6" x14ac:dyDescent="0.2">
      <c r="A272" s="442"/>
      <c r="B272" s="442"/>
      <c r="C272" s="442"/>
      <c r="D272" s="442"/>
      <c r="E272" s="442"/>
      <c r="F272" s="442"/>
    </row>
    <row r="273" spans="1:6" x14ac:dyDescent="0.2">
      <c r="A273" s="442"/>
      <c r="B273" s="442"/>
      <c r="C273" s="442"/>
      <c r="D273" s="442"/>
      <c r="E273" s="442"/>
      <c r="F273" s="442"/>
    </row>
    <row r="274" spans="1:6" x14ac:dyDescent="0.2">
      <c r="A274" s="442"/>
      <c r="B274" s="442"/>
      <c r="C274" s="442"/>
      <c r="D274" s="442"/>
      <c r="E274" s="442"/>
      <c r="F274" s="442"/>
    </row>
    <row r="275" spans="1:6" x14ac:dyDescent="0.2">
      <c r="A275" s="442"/>
      <c r="B275" s="442"/>
      <c r="C275" s="442"/>
      <c r="D275" s="442"/>
      <c r="E275" s="442"/>
      <c r="F275" s="442"/>
    </row>
    <row r="276" spans="1:6" x14ac:dyDescent="0.2">
      <c r="A276" s="442"/>
      <c r="B276" s="442"/>
      <c r="C276" s="442"/>
      <c r="D276" s="442"/>
      <c r="E276" s="442"/>
      <c r="F276" s="442"/>
    </row>
    <row r="277" spans="1:6" x14ac:dyDescent="0.2">
      <c r="A277" s="442"/>
      <c r="B277" s="442"/>
      <c r="C277" s="442"/>
      <c r="D277" s="442"/>
      <c r="E277" s="442"/>
      <c r="F277" s="442"/>
    </row>
    <row r="278" spans="1:6" x14ac:dyDescent="0.2">
      <c r="A278" s="442"/>
      <c r="B278" s="442"/>
      <c r="C278" s="442"/>
      <c r="D278" s="442"/>
      <c r="E278" s="442"/>
      <c r="F278" s="442"/>
    </row>
    <row r="279" spans="1:6" x14ac:dyDescent="0.2">
      <c r="A279" s="442"/>
      <c r="B279" s="442"/>
      <c r="C279" s="442"/>
      <c r="D279" s="442"/>
      <c r="E279" s="442"/>
      <c r="F279" s="442"/>
    </row>
    <row r="280" spans="1:6" x14ac:dyDescent="0.2">
      <c r="A280" s="442"/>
      <c r="B280" s="442"/>
      <c r="C280" s="442"/>
      <c r="D280" s="442"/>
      <c r="E280" s="442"/>
      <c r="F280" s="442"/>
    </row>
    <row r="281" spans="1:6" x14ac:dyDescent="0.2">
      <c r="A281" s="442"/>
      <c r="B281" s="442"/>
      <c r="C281" s="442"/>
      <c r="D281" s="442"/>
      <c r="E281" s="442"/>
      <c r="F281" s="442"/>
    </row>
    <row r="282" spans="1:6" x14ac:dyDescent="0.2">
      <c r="A282" s="442"/>
      <c r="B282" s="442"/>
      <c r="C282" s="442"/>
      <c r="D282" s="442"/>
      <c r="E282" s="442"/>
      <c r="F282" s="442"/>
    </row>
    <row r="283" spans="1:6" x14ac:dyDescent="0.2">
      <c r="A283" s="442"/>
      <c r="B283" s="442"/>
      <c r="C283" s="442"/>
      <c r="D283" s="442"/>
      <c r="E283" s="442"/>
      <c r="F283" s="442"/>
    </row>
    <row r="284" spans="1:6" x14ac:dyDescent="0.2">
      <c r="A284" s="442"/>
      <c r="B284" s="442"/>
      <c r="C284" s="442"/>
      <c r="D284" s="442"/>
      <c r="E284" s="442"/>
      <c r="F284" s="442"/>
    </row>
    <row r="285" spans="1:6" x14ac:dyDescent="0.2">
      <c r="A285" s="442"/>
      <c r="B285" s="442"/>
      <c r="C285" s="442"/>
      <c r="D285" s="442"/>
      <c r="E285" s="442"/>
      <c r="F285" s="442"/>
    </row>
    <row r="286" spans="1:6" x14ac:dyDescent="0.2">
      <c r="A286" s="442"/>
      <c r="B286" s="442"/>
      <c r="C286" s="442"/>
      <c r="D286" s="442"/>
      <c r="E286" s="442"/>
      <c r="F286" s="442"/>
    </row>
    <row r="287" spans="1:6" x14ac:dyDescent="0.2">
      <c r="A287" s="442"/>
      <c r="B287" s="442"/>
      <c r="C287" s="442"/>
      <c r="D287" s="442"/>
      <c r="E287" s="442"/>
      <c r="F287" s="442"/>
    </row>
    <row r="288" spans="1:6" x14ac:dyDescent="0.2">
      <c r="A288" s="442"/>
      <c r="B288" s="442"/>
      <c r="C288" s="442"/>
      <c r="D288" s="442"/>
      <c r="E288" s="442"/>
      <c r="F288" s="442"/>
    </row>
    <row r="289" spans="1:6" x14ac:dyDescent="0.2">
      <c r="A289" s="442"/>
      <c r="B289" s="442"/>
      <c r="C289" s="442"/>
      <c r="D289" s="442"/>
      <c r="E289" s="442"/>
      <c r="F289" s="442"/>
    </row>
    <row r="290" spans="1:6" x14ac:dyDescent="0.2">
      <c r="A290" s="442"/>
      <c r="B290" s="442"/>
      <c r="C290" s="442"/>
      <c r="D290" s="442"/>
      <c r="E290" s="442"/>
      <c r="F290" s="442"/>
    </row>
    <row r="291" spans="1:6" x14ac:dyDescent="0.2">
      <c r="A291" s="442"/>
      <c r="B291" s="442"/>
      <c r="C291" s="442"/>
      <c r="D291" s="442"/>
      <c r="E291" s="442"/>
      <c r="F291" s="442"/>
    </row>
    <row r="292" spans="1:6" x14ac:dyDescent="0.2">
      <c r="A292" s="442"/>
      <c r="B292" s="442"/>
      <c r="C292" s="442"/>
      <c r="D292" s="442"/>
      <c r="E292" s="442"/>
      <c r="F292" s="442"/>
    </row>
    <row r="293" spans="1:6" x14ac:dyDescent="0.2">
      <c r="A293" s="442"/>
      <c r="B293" s="442"/>
      <c r="C293" s="442"/>
      <c r="D293" s="442"/>
      <c r="E293" s="442"/>
      <c r="F293" s="442"/>
    </row>
    <row r="294" spans="1:6" x14ac:dyDescent="0.2">
      <c r="A294" s="442"/>
      <c r="B294" s="442"/>
      <c r="C294" s="442"/>
      <c r="D294" s="442"/>
      <c r="E294" s="442"/>
      <c r="F294" s="442"/>
    </row>
    <row r="295" spans="1:6" x14ac:dyDescent="0.2">
      <c r="A295" s="442"/>
      <c r="B295" s="442"/>
      <c r="C295" s="442"/>
      <c r="D295" s="442"/>
      <c r="E295" s="442"/>
      <c r="F295" s="442"/>
    </row>
    <row r="296" spans="1:6" x14ac:dyDescent="0.2">
      <c r="A296" s="442"/>
      <c r="B296" s="442"/>
      <c r="C296" s="442"/>
      <c r="D296" s="442"/>
      <c r="E296" s="442"/>
      <c r="F296" s="442"/>
    </row>
    <row r="297" spans="1:6" x14ac:dyDescent="0.2">
      <c r="A297" s="442"/>
      <c r="C297" s="442"/>
      <c r="D297" s="442"/>
      <c r="E297" s="442"/>
      <c r="F297" s="442"/>
    </row>
  </sheetData>
  <mergeCells count="1">
    <mergeCell ref="A1:B1"/>
  </mergeCells>
  <hyperlinks>
    <hyperlink ref="B10" r:id="rId1" xr:uid="{0F8021CD-F876-4BB4-A14F-D93DF1C837C7}"/>
    <hyperlink ref="B15" r:id="rId2" xr:uid="{BC9891AB-D8AA-448E-847F-6262598F8465}"/>
    <hyperlink ref="B7" r:id="rId3" xr:uid="{C2DE77F7-E995-4560-899B-E66894405F06}"/>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9C7C-1941-479E-89DD-66DC7C0830AF}">
  <sheetPr codeName="Tabelle26"/>
  <dimension ref="A1:B285"/>
  <sheetViews>
    <sheetView showGridLines="0" zoomScaleNormal="100" workbookViewId="0"/>
  </sheetViews>
  <sheetFormatPr baseColWidth="10" defaultColWidth="11.42578125" defaultRowHeight="14.25" x14ac:dyDescent="0.2"/>
  <cols>
    <col min="1" max="1" width="2.140625" style="463" customWidth="1"/>
    <col min="2" max="2" width="87.42578125" style="463" customWidth="1"/>
    <col min="3" max="3" width="4.85546875" style="463" customWidth="1"/>
    <col min="4" max="16384" width="11.42578125" style="463"/>
  </cols>
  <sheetData>
    <row r="1" spans="1:2" ht="39.75" customHeight="1" x14ac:dyDescent="0.2">
      <c r="A1" s="461"/>
      <c r="B1" s="462" t="s">
        <v>38</v>
      </c>
    </row>
    <row r="2" spans="1:2" ht="14.25" customHeight="1" x14ac:dyDescent="0.2">
      <c r="B2" s="464" t="s">
        <v>448</v>
      </c>
    </row>
    <row r="3" spans="1:2" ht="6" customHeight="1" x14ac:dyDescent="0.2">
      <c r="B3" s="464"/>
    </row>
    <row r="4" spans="1:2" ht="37.5" customHeight="1" x14ac:dyDescent="0.2">
      <c r="A4" s="465"/>
      <c r="B4" s="466" t="s">
        <v>449</v>
      </c>
    </row>
    <row r="5" spans="1:2" ht="64.5" customHeight="1" x14ac:dyDescent="0.2">
      <c r="A5" s="465"/>
      <c r="B5" s="467" t="s">
        <v>450</v>
      </c>
    </row>
    <row r="6" spans="1:2" ht="102" customHeight="1" x14ac:dyDescent="0.2">
      <c r="A6" s="465"/>
      <c r="B6" s="467" t="s">
        <v>451</v>
      </c>
    </row>
    <row r="7" spans="1:2" ht="26.25" customHeight="1" x14ac:dyDescent="0.2">
      <c r="A7" s="465"/>
      <c r="B7" s="468" t="s">
        <v>452</v>
      </c>
    </row>
    <row r="8" spans="1:2" x14ac:dyDescent="0.2">
      <c r="A8" s="465"/>
      <c r="B8" s="469" t="s">
        <v>453</v>
      </c>
    </row>
    <row r="9" spans="1:2" ht="36" customHeight="1" x14ac:dyDescent="0.2">
      <c r="A9" s="470"/>
      <c r="B9" s="465"/>
    </row>
    <row r="10" spans="1:2" ht="101.25" customHeight="1" x14ac:dyDescent="0.2">
      <c r="A10" s="471"/>
      <c r="B10" s="469"/>
    </row>
    <row r="11" spans="1:2" ht="101.25" customHeight="1" x14ac:dyDescent="0.2">
      <c r="A11" s="471"/>
      <c r="B11" s="467" t="s">
        <v>454</v>
      </c>
    </row>
    <row r="12" spans="1:2" ht="87" customHeight="1" x14ac:dyDescent="0.2">
      <c r="A12" s="471"/>
      <c r="B12" s="467" t="s">
        <v>455</v>
      </c>
    </row>
    <row r="13" spans="1:2" ht="9.9499999999999993" customHeight="1" x14ac:dyDescent="0.2">
      <c r="A13" s="471"/>
      <c r="B13" s="467"/>
    </row>
    <row r="14" spans="1:2" ht="38.25" customHeight="1" x14ac:dyDescent="0.2">
      <c r="A14" s="471"/>
      <c r="B14" s="467" t="s">
        <v>456</v>
      </c>
    </row>
    <row r="15" spans="1:2" ht="30.75" customHeight="1" x14ac:dyDescent="0.2">
      <c r="A15" s="471"/>
      <c r="B15" s="467" t="s">
        <v>457</v>
      </c>
    </row>
    <row r="16" spans="1:2" ht="129" customHeight="1" x14ac:dyDescent="0.2">
      <c r="A16" s="471"/>
      <c r="B16" s="467"/>
    </row>
    <row r="17" spans="1:2" ht="75" customHeight="1" x14ac:dyDescent="0.2">
      <c r="A17" s="471"/>
      <c r="B17" s="467" t="s">
        <v>458</v>
      </c>
    </row>
    <row r="18" spans="1:2" ht="9.9499999999999993" customHeight="1" x14ac:dyDescent="0.2">
      <c r="A18" s="465"/>
      <c r="B18" s="465"/>
    </row>
    <row r="19" spans="1:2" ht="106.5" customHeight="1" x14ac:dyDescent="0.2">
      <c r="A19" s="471"/>
      <c r="B19" s="467" t="s">
        <v>459</v>
      </c>
    </row>
    <row r="20" spans="1:2" ht="9.9499999999999993" customHeight="1" x14ac:dyDescent="0.2">
      <c r="A20" s="465"/>
      <c r="B20" s="465"/>
    </row>
    <row r="21" spans="1:2" ht="194.25" customHeight="1" x14ac:dyDescent="0.2">
      <c r="A21" s="471"/>
      <c r="B21" s="467" t="s">
        <v>460</v>
      </c>
    </row>
    <row r="22" spans="1:2" ht="9.9499999999999993" customHeight="1" x14ac:dyDescent="0.2">
      <c r="A22" s="465"/>
      <c r="B22" s="465"/>
    </row>
    <row r="23" spans="1:2" ht="89.25" customHeight="1" x14ac:dyDescent="0.2">
      <c r="A23" s="471"/>
      <c r="B23" s="467" t="s">
        <v>461</v>
      </c>
    </row>
    <row r="24" spans="1:2" ht="103.5" customHeight="1" x14ac:dyDescent="0.2">
      <c r="A24" s="471"/>
      <c r="B24" s="467" t="s">
        <v>462</v>
      </c>
    </row>
    <row r="25" spans="1:2" ht="9.9499999999999993" customHeight="1" x14ac:dyDescent="0.2">
      <c r="A25" s="465"/>
      <c r="B25" s="465"/>
    </row>
    <row r="26" spans="1:2" ht="23.25" customHeight="1" x14ac:dyDescent="0.2">
      <c r="A26" s="471"/>
      <c r="B26" s="467" t="s">
        <v>463</v>
      </c>
    </row>
    <row r="27" spans="1:2" ht="9.9499999999999993" customHeight="1" x14ac:dyDescent="0.2">
      <c r="A27" s="465"/>
      <c r="B27" s="465"/>
    </row>
    <row r="28" spans="1:2" ht="105.75" customHeight="1" x14ac:dyDescent="0.2">
      <c r="A28" s="471"/>
      <c r="B28" s="467" t="s">
        <v>464</v>
      </c>
    </row>
    <row r="29" spans="1:2" ht="23.25" customHeight="1" x14ac:dyDescent="0.2">
      <c r="A29" s="471"/>
      <c r="B29" s="467" t="s">
        <v>465</v>
      </c>
    </row>
    <row r="30" spans="1:2" x14ac:dyDescent="0.2">
      <c r="A30" s="471"/>
      <c r="B30" s="472" t="s">
        <v>466</v>
      </c>
    </row>
    <row r="31" spans="1:2" ht="8.1" customHeight="1" x14ac:dyDescent="0.2">
      <c r="A31" s="465"/>
      <c r="B31" s="465"/>
    </row>
    <row r="32" spans="1:2" ht="13.5" customHeight="1" x14ac:dyDescent="0.2">
      <c r="A32" s="465"/>
      <c r="B32" s="465"/>
    </row>
    <row r="33" spans="1:2" x14ac:dyDescent="0.2">
      <c r="A33" s="465"/>
      <c r="B33" s="465"/>
    </row>
    <row r="34" spans="1:2" x14ac:dyDescent="0.2">
      <c r="A34" s="465"/>
      <c r="B34" s="465"/>
    </row>
    <row r="35" spans="1:2" x14ac:dyDescent="0.2">
      <c r="A35" s="465"/>
      <c r="B35" s="465"/>
    </row>
    <row r="36" spans="1:2" x14ac:dyDescent="0.2">
      <c r="A36" s="465"/>
      <c r="B36" s="465"/>
    </row>
    <row r="37" spans="1:2" x14ac:dyDescent="0.2">
      <c r="A37" s="465"/>
      <c r="B37" s="465"/>
    </row>
    <row r="38" spans="1:2" x14ac:dyDescent="0.2">
      <c r="A38" s="465"/>
      <c r="B38" s="465"/>
    </row>
    <row r="39" spans="1:2" ht="16.5" customHeight="1" x14ac:dyDescent="0.2">
      <c r="A39" s="465"/>
      <c r="B39" s="465"/>
    </row>
    <row r="40" spans="1:2" x14ac:dyDescent="0.2">
      <c r="A40" s="465"/>
      <c r="B40" s="465"/>
    </row>
    <row r="41" spans="1:2" x14ac:dyDescent="0.2">
      <c r="A41" s="465"/>
      <c r="B41" s="465"/>
    </row>
    <row r="42" spans="1:2" x14ac:dyDescent="0.2">
      <c r="A42" s="465"/>
      <c r="B42" s="465"/>
    </row>
    <row r="43" spans="1:2" x14ac:dyDescent="0.2">
      <c r="A43" s="465"/>
      <c r="B43" s="465"/>
    </row>
    <row r="44" spans="1:2" x14ac:dyDescent="0.2">
      <c r="A44" s="465"/>
      <c r="B44" s="465"/>
    </row>
    <row r="45" spans="1:2" x14ac:dyDescent="0.2">
      <c r="A45" s="465"/>
      <c r="B45" s="465"/>
    </row>
    <row r="46" spans="1:2" x14ac:dyDescent="0.2">
      <c r="A46" s="465"/>
      <c r="B46" s="465"/>
    </row>
    <row r="47" spans="1:2" x14ac:dyDescent="0.2">
      <c r="A47" s="465"/>
      <c r="B47" s="465"/>
    </row>
    <row r="48" spans="1:2" x14ac:dyDescent="0.2">
      <c r="A48" s="465"/>
      <c r="B48" s="465"/>
    </row>
    <row r="49" spans="1:2" x14ac:dyDescent="0.2">
      <c r="A49" s="465"/>
      <c r="B49" s="465"/>
    </row>
    <row r="50" spans="1:2" x14ac:dyDescent="0.2">
      <c r="A50" s="465"/>
      <c r="B50" s="465"/>
    </row>
    <row r="51" spans="1:2" x14ac:dyDescent="0.2">
      <c r="A51" s="465"/>
      <c r="B51" s="465"/>
    </row>
    <row r="52" spans="1:2" x14ac:dyDescent="0.2">
      <c r="A52" s="465"/>
      <c r="B52" s="465"/>
    </row>
    <row r="53" spans="1:2" x14ac:dyDescent="0.2">
      <c r="A53" s="465"/>
      <c r="B53" s="465"/>
    </row>
    <row r="54" spans="1:2" x14ac:dyDescent="0.2">
      <c r="A54" s="465"/>
      <c r="B54" s="465"/>
    </row>
    <row r="55" spans="1:2" x14ac:dyDescent="0.2">
      <c r="A55" s="465"/>
      <c r="B55" s="465"/>
    </row>
    <row r="56" spans="1:2" x14ac:dyDescent="0.2">
      <c r="A56" s="465"/>
      <c r="B56" s="465"/>
    </row>
    <row r="57" spans="1:2" x14ac:dyDescent="0.2">
      <c r="A57" s="465"/>
      <c r="B57" s="465"/>
    </row>
    <row r="58" spans="1:2" x14ac:dyDescent="0.2">
      <c r="A58" s="465"/>
      <c r="B58" s="465"/>
    </row>
    <row r="59" spans="1:2" x14ac:dyDescent="0.2">
      <c r="A59" s="465"/>
      <c r="B59" s="465"/>
    </row>
    <row r="60" spans="1:2" x14ac:dyDescent="0.2">
      <c r="A60" s="465"/>
      <c r="B60" s="465"/>
    </row>
    <row r="61" spans="1:2" x14ac:dyDescent="0.2">
      <c r="A61" s="465"/>
      <c r="B61" s="465"/>
    </row>
    <row r="62" spans="1:2" x14ac:dyDescent="0.2">
      <c r="A62" s="465"/>
      <c r="B62" s="465"/>
    </row>
    <row r="63" spans="1:2" x14ac:dyDescent="0.2">
      <c r="A63" s="465"/>
      <c r="B63" s="465"/>
    </row>
    <row r="64" spans="1:2" x14ac:dyDescent="0.2">
      <c r="A64" s="465"/>
      <c r="B64" s="465"/>
    </row>
    <row r="65" spans="1:2" x14ac:dyDescent="0.2">
      <c r="A65" s="465"/>
      <c r="B65" s="465"/>
    </row>
    <row r="66" spans="1:2" x14ac:dyDescent="0.2">
      <c r="A66" s="465"/>
      <c r="B66" s="465"/>
    </row>
    <row r="67" spans="1:2" x14ac:dyDescent="0.2">
      <c r="A67" s="465"/>
      <c r="B67" s="465"/>
    </row>
    <row r="68" spans="1:2" x14ac:dyDescent="0.2">
      <c r="A68" s="465"/>
      <c r="B68" s="465"/>
    </row>
    <row r="69" spans="1:2" x14ac:dyDescent="0.2">
      <c r="A69" s="465"/>
      <c r="B69" s="465"/>
    </row>
    <row r="70" spans="1:2" x14ac:dyDescent="0.2">
      <c r="A70" s="465"/>
      <c r="B70" s="465"/>
    </row>
    <row r="71" spans="1:2" x14ac:dyDescent="0.2">
      <c r="A71" s="465"/>
      <c r="B71" s="465"/>
    </row>
    <row r="72" spans="1:2" x14ac:dyDescent="0.2">
      <c r="A72" s="465"/>
      <c r="B72" s="465"/>
    </row>
    <row r="73" spans="1:2" x14ac:dyDescent="0.2">
      <c r="A73" s="465"/>
      <c r="B73" s="465"/>
    </row>
    <row r="74" spans="1:2" x14ac:dyDescent="0.2">
      <c r="A74" s="465"/>
      <c r="B74" s="465"/>
    </row>
    <row r="75" spans="1:2" x14ac:dyDescent="0.2">
      <c r="A75" s="465"/>
      <c r="B75" s="465"/>
    </row>
    <row r="76" spans="1:2" x14ac:dyDescent="0.2">
      <c r="A76" s="465"/>
      <c r="B76" s="465"/>
    </row>
    <row r="77" spans="1:2" x14ac:dyDescent="0.2">
      <c r="A77" s="465"/>
      <c r="B77" s="465"/>
    </row>
    <row r="78" spans="1:2" x14ac:dyDescent="0.2">
      <c r="A78" s="465"/>
      <c r="B78" s="465"/>
    </row>
    <row r="79" spans="1:2" x14ac:dyDescent="0.2">
      <c r="A79" s="465"/>
      <c r="B79" s="465"/>
    </row>
    <row r="80" spans="1:2" x14ac:dyDescent="0.2">
      <c r="A80" s="465"/>
      <c r="B80" s="465"/>
    </row>
    <row r="81" spans="1:2" x14ac:dyDescent="0.2">
      <c r="A81" s="465"/>
      <c r="B81" s="465"/>
    </row>
    <row r="82" spans="1:2" x14ac:dyDescent="0.2">
      <c r="A82" s="465"/>
      <c r="B82" s="465"/>
    </row>
    <row r="83" spans="1:2" x14ac:dyDescent="0.2">
      <c r="A83" s="465"/>
      <c r="B83" s="465"/>
    </row>
    <row r="84" spans="1:2" x14ac:dyDescent="0.2">
      <c r="A84" s="465"/>
      <c r="B84" s="465"/>
    </row>
    <row r="85" spans="1:2" x14ac:dyDescent="0.2">
      <c r="A85" s="465"/>
      <c r="B85" s="465"/>
    </row>
    <row r="86" spans="1:2" x14ac:dyDescent="0.2">
      <c r="A86" s="465"/>
      <c r="B86" s="465"/>
    </row>
    <row r="87" spans="1:2" x14ac:dyDescent="0.2">
      <c r="A87" s="465"/>
      <c r="B87" s="465"/>
    </row>
    <row r="88" spans="1:2" x14ac:dyDescent="0.2">
      <c r="A88" s="465"/>
      <c r="B88" s="465"/>
    </row>
    <row r="89" spans="1:2" x14ac:dyDescent="0.2">
      <c r="A89" s="465"/>
      <c r="B89" s="465"/>
    </row>
    <row r="90" spans="1:2" x14ac:dyDescent="0.2">
      <c r="A90" s="465"/>
      <c r="B90" s="465"/>
    </row>
    <row r="91" spans="1:2" x14ac:dyDescent="0.2">
      <c r="A91" s="465"/>
      <c r="B91" s="465"/>
    </row>
    <row r="92" spans="1:2" x14ac:dyDescent="0.2">
      <c r="A92" s="465"/>
      <c r="B92" s="465"/>
    </row>
    <row r="93" spans="1:2" x14ac:dyDescent="0.2">
      <c r="A93" s="465"/>
      <c r="B93" s="465"/>
    </row>
    <row r="94" spans="1:2" x14ac:dyDescent="0.2">
      <c r="A94" s="465"/>
      <c r="B94" s="465"/>
    </row>
    <row r="95" spans="1:2" x14ac:dyDescent="0.2">
      <c r="A95" s="465"/>
      <c r="B95" s="465"/>
    </row>
    <row r="96" spans="1:2" x14ac:dyDescent="0.2">
      <c r="A96" s="465"/>
      <c r="B96" s="465"/>
    </row>
    <row r="97" spans="1:2" x14ac:dyDescent="0.2">
      <c r="A97" s="465"/>
      <c r="B97" s="465"/>
    </row>
    <row r="98" spans="1:2" x14ac:dyDescent="0.2">
      <c r="A98" s="465"/>
      <c r="B98" s="465"/>
    </row>
    <row r="99" spans="1:2" x14ac:dyDescent="0.2">
      <c r="A99" s="465"/>
      <c r="B99" s="465"/>
    </row>
    <row r="100" spans="1:2" x14ac:dyDescent="0.2">
      <c r="A100" s="465"/>
      <c r="B100" s="465"/>
    </row>
    <row r="101" spans="1:2" x14ac:dyDescent="0.2">
      <c r="A101" s="465"/>
      <c r="B101" s="465"/>
    </row>
    <row r="102" spans="1:2" x14ac:dyDescent="0.2">
      <c r="A102" s="465"/>
      <c r="B102" s="465"/>
    </row>
    <row r="103" spans="1:2" x14ac:dyDescent="0.2">
      <c r="A103" s="465"/>
      <c r="B103" s="465"/>
    </row>
    <row r="104" spans="1:2" x14ac:dyDescent="0.2">
      <c r="A104" s="465"/>
      <c r="B104" s="465"/>
    </row>
    <row r="105" spans="1:2" x14ac:dyDescent="0.2">
      <c r="A105" s="465"/>
      <c r="B105" s="465"/>
    </row>
    <row r="106" spans="1:2" x14ac:dyDescent="0.2">
      <c r="A106" s="465"/>
      <c r="B106" s="465"/>
    </row>
    <row r="107" spans="1:2" x14ac:dyDescent="0.2">
      <c r="A107" s="465"/>
      <c r="B107" s="465"/>
    </row>
    <row r="108" spans="1:2" x14ac:dyDescent="0.2">
      <c r="A108" s="465"/>
      <c r="B108" s="465"/>
    </row>
    <row r="109" spans="1:2" x14ac:dyDescent="0.2">
      <c r="A109" s="465"/>
      <c r="B109" s="465"/>
    </row>
    <row r="110" spans="1:2" x14ac:dyDescent="0.2">
      <c r="A110" s="465"/>
      <c r="B110" s="465"/>
    </row>
    <row r="111" spans="1:2" x14ac:dyDescent="0.2">
      <c r="A111" s="465"/>
      <c r="B111" s="465"/>
    </row>
    <row r="112" spans="1:2" x14ac:dyDescent="0.2">
      <c r="A112" s="465"/>
      <c r="B112" s="465"/>
    </row>
    <row r="113" spans="1:2" x14ac:dyDescent="0.2">
      <c r="A113" s="465"/>
      <c r="B113" s="465"/>
    </row>
    <row r="114" spans="1:2" x14ac:dyDescent="0.2">
      <c r="A114" s="465"/>
      <c r="B114" s="465"/>
    </row>
    <row r="115" spans="1:2" x14ac:dyDescent="0.2">
      <c r="A115" s="465"/>
      <c r="B115" s="465"/>
    </row>
    <row r="116" spans="1:2" x14ac:dyDescent="0.2">
      <c r="A116" s="465"/>
      <c r="B116" s="465"/>
    </row>
    <row r="117" spans="1:2" x14ac:dyDescent="0.2">
      <c r="A117" s="465"/>
      <c r="B117" s="465"/>
    </row>
    <row r="118" spans="1:2" x14ac:dyDescent="0.2">
      <c r="A118" s="465"/>
      <c r="B118" s="465"/>
    </row>
    <row r="119" spans="1:2" x14ac:dyDescent="0.2">
      <c r="A119" s="465"/>
      <c r="B119" s="465"/>
    </row>
    <row r="120" spans="1:2" x14ac:dyDescent="0.2">
      <c r="A120" s="465"/>
      <c r="B120" s="465"/>
    </row>
    <row r="121" spans="1:2" x14ac:dyDescent="0.2">
      <c r="A121" s="465"/>
      <c r="B121" s="465"/>
    </row>
    <row r="122" spans="1:2" x14ac:dyDescent="0.2">
      <c r="A122" s="465"/>
      <c r="B122" s="465"/>
    </row>
    <row r="123" spans="1:2" x14ac:dyDescent="0.2">
      <c r="A123" s="465"/>
      <c r="B123" s="465"/>
    </row>
    <row r="124" spans="1:2" x14ac:dyDescent="0.2">
      <c r="A124" s="465"/>
      <c r="B124" s="465"/>
    </row>
    <row r="125" spans="1:2" x14ac:dyDescent="0.2">
      <c r="A125" s="465"/>
      <c r="B125" s="465"/>
    </row>
    <row r="126" spans="1:2" x14ac:dyDescent="0.2">
      <c r="A126" s="465"/>
      <c r="B126" s="465"/>
    </row>
    <row r="127" spans="1:2" x14ac:dyDescent="0.2">
      <c r="A127" s="465"/>
      <c r="B127" s="465"/>
    </row>
    <row r="128" spans="1:2" x14ac:dyDescent="0.2">
      <c r="A128" s="465"/>
      <c r="B128" s="465"/>
    </row>
    <row r="129" spans="1:2" x14ac:dyDescent="0.2">
      <c r="A129" s="465"/>
      <c r="B129" s="465"/>
    </row>
    <row r="130" spans="1:2" x14ac:dyDescent="0.2">
      <c r="A130" s="465"/>
      <c r="B130" s="465"/>
    </row>
    <row r="131" spans="1:2" x14ac:dyDescent="0.2">
      <c r="A131" s="465"/>
      <c r="B131" s="465"/>
    </row>
    <row r="132" spans="1:2" x14ac:dyDescent="0.2">
      <c r="A132" s="465"/>
      <c r="B132" s="465"/>
    </row>
    <row r="133" spans="1:2" x14ac:dyDescent="0.2">
      <c r="A133" s="465"/>
      <c r="B133" s="465"/>
    </row>
    <row r="134" spans="1:2" x14ac:dyDescent="0.2">
      <c r="A134" s="465"/>
      <c r="B134" s="465"/>
    </row>
    <row r="135" spans="1:2" x14ac:dyDescent="0.2">
      <c r="A135" s="465"/>
      <c r="B135" s="465"/>
    </row>
    <row r="136" spans="1:2" x14ac:dyDescent="0.2">
      <c r="A136" s="465"/>
      <c r="B136" s="465"/>
    </row>
    <row r="137" spans="1:2" x14ac:dyDescent="0.2">
      <c r="A137" s="465"/>
      <c r="B137" s="465"/>
    </row>
    <row r="138" spans="1:2" x14ac:dyDescent="0.2">
      <c r="A138" s="465"/>
      <c r="B138" s="465"/>
    </row>
    <row r="139" spans="1:2" x14ac:dyDescent="0.2">
      <c r="A139" s="465"/>
      <c r="B139" s="465"/>
    </row>
    <row r="140" spans="1:2" x14ac:dyDescent="0.2">
      <c r="A140" s="465"/>
      <c r="B140" s="465"/>
    </row>
    <row r="141" spans="1:2" x14ac:dyDescent="0.2">
      <c r="A141" s="465"/>
      <c r="B141" s="465"/>
    </row>
    <row r="142" spans="1:2" x14ac:dyDescent="0.2">
      <c r="A142" s="465"/>
      <c r="B142" s="465"/>
    </row>
    <row r="143" spans="1:2" x14ac:dyDescent="0.2">
      <c r="A143" s="465"/>
      <c r="B143" s="465"/>
    </row>
    <row r="144" spans="1:2" x14ac:dyDescent="0.2">
      <c r="A144" s="465"/>
      <c r="B144" s="465"/>
    </row>
    <row r="145" spans="1:2" x14ac:dyDescent="0.2">
      <c r="A145" s="465"/>
      <c r="B145" s="465"/>
    </row>
    <row r="146" spans="1:2" x14ac:dyDescent="0.2">
      <c r="A146" s="465"/>
      <c r="B146" s="465"/>
    </row>
    <row r="147" spans="1:2" x14ac:dyDescent="0.2">
      <c r="A147" s="465"/>
      <c r="B147" s="465"/>
    </row>
    <row r="148" spans="1:2" x14ac:dyDescent="0.2">
      <c r="A148" s="465"/>
      <c r="B148" s="465"/>
    </row>
    <row r="149" spans="1:2" x14ac:dyDescent="0.2">
      <c r="A149" s="465"/>
      <c r="B149" s="465"/>
    </row>
    <row r="150" spans="1:2" x14ac:dyDescent="0.2">
      <c r="A150" s="465"/>
      <c r="B150" s="465"/>
    </row>
    <row r="151" spans="1:2" x14ac:dyDescent="0.2">
      <c r="A151" s="465"/>
      <c r="B151" s="465"/>
    </row>
    <row r="152" spans="1:2" x14ac:dyDescent="0.2">
      <c r="A152" s="465"/>
      <c r="B152" s="465"/>
    </row>
    <row r="153" spans="1:2" x14ac:dyDescent="0.2">
      <c r="A153" s="465"/>
      <c r="B153" s="465"/>
    </row>
    <row r="154" spans="1:2" x14ac:dyDescent="0.2">
      <c r="A154" s="465"/>
      <c r="B154" s="465"/>
    </row>
    <row r="155" spans="1:2" x14ac:dyDescent="0.2">
      <c r="A155" s="465"/>
      <c r="B155" s="465"/>
    </row>
    <row r="156" spans="1:2" x14ac:dyDescent="0.2">
      <c r="A156" s="465"/>
      <c r="B156" s="465"/>
    </row>
    <row r="157" spans="1:2" x14ac:dyDescent="0.2">
      <c r="A157" s="465"/>
      <c r="B157" s="465"/>
    </row>
    <row r="158" spans="1:2" x14ac:dyDescent="0.2">
      <c r="A158" s="465"/>
      <c r="B158" s="465"/>
    </row>
    <row r="159" spans="1:2" x14ac:dyDescent="0.2">
      <c r="A159" s="465"/>
      <c r="B159" s="465"/>
    </row>
    <row r="160" spans="1:2" x14ac:dyDescent="0.2">
      <c r="A160" s="465"/>
      <c r="B160" s="465"/>
    </row>
    <row r="161" spans="1:2" x14ac:dyDescent="0.2">
      <c r="A161" s="465"/>
      <c r="B161" s="465"/>
    </row>
    <row r="162" spans="1:2" x14ac:dyDescent="0.2">
      <c r="A162" s="465"/>
      <c r="B162" s="465"/>
    </row>
    <row r="163" spans="1:2" x14ac:dyDescent="0.2">
      <c r="A163" s="465"/>
      <c r="B163" s="465"/>
    </row>
    <row r="164" spans="1:2" x14ac:dyDescent="0.2">
      <c r="A164" s="465"/>
      <c r="B164" s="465"/>
    </row>
    <row r="165" spans="1:2" x14ac:dyDescent="0.2">
      <c r="A165" s="465"/>
      <c r="B165" s="465"/>
    </row>
    <row r="166" spans="1:2" x14ac:dyDescent="0.2">
      <c r="A166" s="465"/>
      <c r="B166" s="465"/>
    </row>
    <row r="167" spans="1:2" x14ac:dyDescent="0.2">
      <c r="A167" s="465"/>
      <c r="B167" s="465"/>
    </row>
    <row r="168" spans="1:2" x14ac:dyDescent="0.2">
      <c r="A168" s="465"/>
      <c r="B168" s="465"/>
    </row>
    <row r="169" spans="1:2" x14ac:dyDescent="0.2">
      <c r="A169" s="465"/>
      <c r="B169" s="465"/>
    </row>
    <row r="170" spans="1:2" x14ac:dyDescent="0.2">
      <c r="A170" s="465"/>
      <c r="B170" s="465"/>
    </row>
    <row r="171" spans="1:2" x14ac:dyDescent="0.2">
      <c r="A171" s="465"/>
      <c r="B171" s="465"/>
    </row>
    <row r="172" spans="1:2" x14ac:dyDescent="0.2">
      <c r="A172" s="465"/>
      <c r="B172" s="465"/>
    </row>
    <row r="173" spans="1:2" x14ac:dyDescent="0.2">
      <c r="A173" s="465"/>
      <c r="B173" s="465"/>
    </row>
    <row r="174" spans="1:2" x14ac:dyDescent="0.2">
      <c r="A174" s="465"/>
      <c r="B174" s="465"/>
    </row>
    <row r="175" spans="1:2" x14ac:dyDescent="0.2">
      <c r="A175" s="465"/>
      <c r="B175" s="465"/>
    </row>
    <row r="176" spans="1:2" x14ac:dyDescent="0.2">
      <c r="A176" s="465"/>
      <c r="B176" s="465"/>
    </row>
    <row r="177" spans="1:2" x14ac:dyDescent="0.2">
      <c r="A177" s="465"/>
      <c r="B177" s="465"/>
    </row>
    <row r="178" spans="1:2" x14ac:dyDescent="0.2">
      <c r="A178" s="465"/>
      <c r="B178" s="465"/>
    </row>
    <row r="179" spans="1:2" x14ac:dyDescent="0.2">
      <c r="A179" s="465"/>
      <c r="B179" s="465"/>
    </row>
    <row r="180" spans="1:2" x14ac:dyDescent="0.2">
      <c r="A180" s="465"/>
      <c r="B180" s="465"/>
    </row>
    <row r="181" spans="1:2" x14ac:dyDescent="0.2">
      <c r="A181" s="465"/>
      <c r="B181" s="465"/>
    </row>
    <row r="182" spans="1:2" x14ac:dyDescent="0.2">
      <c r="A182" s="465"/>
      <c r="B182" s="465"/>
    </row>
    <row r="183" spans="1:2" x14ac:dyDescent="0.2">
      <c r="A183" s="465"/>
      <c r="B183" s="465"/>
    </row>
    <row r="184" spans="1:2" x14ac:dyDescent="0.2">
      <c r="A184" s="465"/>
      <c r="B184" s="465"/>
    </row>
    <row r="185" spans="1:2" x14ac:dyDescent="0.2">
      <c r="A185" s="465"/>
      <c r="B185" s="465"/>
    </row>
    <row r="186" spans="1:2" x14ac:dyDescent="0.2">
      <c r="A186" s="465"/>
      <c r="B186" s="465"/>
    </row>
    <row r="187" spans="1:2" x14ac:dyDescent="0.2">
      <c r="A187" s="465"/>
      <c r="B187" s="465"/>
    </row>
    <row r="188" spans="1:2" x14ac:dyDescent="0.2">
      <c r="A188" s="465"/>
      <c r="B188" s="465"/>
    </row>
    <row r="189" spans="1:2" x14ac:dyDescent="0.2">
      <c r="A189" s="465"/>
      <c r="B189" s="465"/>
    </row>
    <row r="190" spans="1:2" x14ac:dyDescent="0.2">
      <c r="A190" s="465"/>
      <c r="B190" s="465"/>
    </row>
    <row r="191" spans="1:2" x14ac:dyDescent="0.2">
      <c r="A191" s="465"/>
      <c r="B191" s="465"/>
    </row>
    <row r="192" spans="1:2" x14ac:dyDescent="0.2">
      <c r="A192" s="465"/>
      <c r="B192" s="465"/>
    </row>
    <row r="193" spans="1:2" x14ac:dyDescent="0.2">
      <c r="A193" s="465"/>
      <c r="B193" s="465"/>
    </row>
    <row r="194" spans="1:2" x14ac:dyDescent="0.2">
      <c r="A194" s="465"/>
      <c r="B194" s="465"/>
    </row>
    <row r="195" spans="1:2" x14ac:dyDescent="0.2">
      <c r="A195" s="465"/>
      <c r="B195" s="465"/>
    </row>
    <row r="196" spans="1:2" x14ac:dyDescent="0.2">
      <c r="A196" s="465"/>
      <c r="B196" s="465"/>
    </row>
    <row r="197" spans="1:2" x14ac:dyDescent="0.2">
      <c r="A197" s="465"/>
      <c r="B197" s="465"/>
    </row>
    <row r="198" spans="1:2" x14ac:dyDescent="0.2">
      <c r="A198" s="465"/>
      <c r="B198" s="465"/>
    </row>
    <row r="199" spans="1:2" x14ac:dyDescent="0.2">
      <c r="A199" s="465"/>
      <c r="B199" s="465"/>
    </row>
    <row r="200" spans="1:2" x14ac:dyDescent="0.2">
      <c r="A200" s="465"/>
      <c r="B200" s="465"/>
    </row>
    <row r="201" spans="1:2" x14ac:dyDescent="0.2">
      <c r="A201" s="465"/>
      <c r="B201" s="465"/>
    </row>
    <row r="202" spans="1:2" x14ac:dyDescent="0.2">
      <c r="A202" s="465"/>
      <c r="B202" s="465"/>
    </row>
    <row r="203" spans="1:2" x14ac:dyDescent="0.2">
      <c r="A203" s="465"/>
      <c r="B203" s="465"/>
    </row>
    <row r="204" spans="1:2" x14ac:dyDescent="0.2">
      <c r="A204" s="465"/>
      <c r="B204" s="465"/>
    </row>
    <row r="205" spans="1:2" x14ac:dyDescent="0.2">
      <c r="A205" s="465"/>
      <c r="B205" s="465"/>
    </row>
    <row r="206" spans="1:2" x14ac:dyDescent="0.2">
      <c r="A206" s="465"/>
      <c r="B206" s="465"/>
    </row>
    <row r="207" spans="1:2" x14ac:dyDescent="0.2">
      <c r="A207" s="465"/>
      <c r="B207" s="465"/>
    </row>
    <row r="208" spans="1:2" x14ac:dyDescent="0.2">
      <c r="A208" s="465"/>
      <c r="B208" s="465"/>
    </row>
    <row r="209" spans="1:2" x14ac:dyDescent="0.2">
      <c r="A209" s="465"/>
      <c r="B209" s="465"/>
    </row>
    <row r="210" spans="1:2" x14ac:dyDescent="0.2">
      <c r="A210" s="465"/>
      <c r="B210" s="465"/>
    </row>
    <row r="211" spans="1:2" x14ac:dyDescent="0.2">
      <c r="A211" s="465"/>
      <c r="B211" s="465"/>
    </row>
    <row r="212" spans="1:2" x14ac:dyDescent="0.2">
      <c r="A212" s="465"/>
      <c r="B212" s="465"/>
    </row>
    <row r="213" spans="1:2" x14ac:dyDescent="0.2">
      <c r="A213" s="465"/>
      <c r="B213" s="465"/>
    </row>
    <row r="214" spans="1:2" x14ac:dyDescent="0.2">
      <c r="A214" s="465"/>
      <c r="B214" s="465"/>
    </row>
    <row r="215" spans="1:2" x14ac:dyDescent="0.2">
      <c r="A215" s="465"/>
      <c r="B215" s="465"/>
    </row>
    <row r="216" spans="1:2" x14ac:dyDescent="0.2">
      <c r="A216" s="465"/>
      <c r="B216" s="465"/>
    </row>
    <row r="217" spans="1:2" x14ac:dyDescent="0.2">
      <c r="A217" s="465"/>
      <c r="B217" s="465"/>
    </row>
    <row r="218" spans="1:2" x14ac:dyDescent="0.2">
      <c r="A218" s="465"/>
      <c r="B218" s="465"/>
    </row>
    <row r="219" spans="1:2" x14ac:dyDescent="0.2">
      <c r="A219" s="465"/>
      <c r="B219" s="465"/>
    </row>
    <row r="220" spans="1:2" x14ac:dyDescent="0.2">
      <c r="A220" s="465"/>
      <c r="B220" s="465"/>
    </row>
    <row r="221" spans="1:2" x14ac:dyDescent="0.2">
      <c r="A221" s="465"/>
      <c r="B221" s="465"/>
    </row>
    <row r="222" spans="1:2" x14ac:dyDescent="0.2">
      <c r="A222" s="465"/>
      <c r="B222" s="465"/>
    </row>
    <row r="223" spans="1:2" x14ac:dyDescent="0.2">
      <c r="A223" s="465"/>
      <c r="B223" s="465"/>
    </row>
    <row r="224" spans="1:2" x14ac:dyDescent="0.2">
      <c r="A224" s="465"/>
      <c r="B224" s="465"/>
    </row>
    <row r="225" spans="1:2" x14ac:dyDescent="0.2">
      <c r="A225" s="465"/>
      <c r="B225" s="465"/>
    </row>
    <row r="226" spans="1:2" x14ac:dyDescent="0.2">
      <c r="A226" s="465"/>
      <c r="B226" s="465"/>
    </row>
    <row r="227" spans="1:2" x14ac:dyDescent="0.2">
      <c r="A227" s="465"/>
      <c r="B227" s="465"/>
    </row>
    <row r="228" spans="1:2" x14ac:dyDescent="0.2">
      <c r="A228" s="465"/>
      <c r="B228" s="465"/>
    </row>
    <row r="229" spans="1:2" x14ac:dyDescent="0.2">
      <c r="A229" s="465"/>
      <c r="B229" s="465"/>
    </row>
    <row r="230" spans="1:2" x14ac:dyDescent="0.2">
      <c r="A230" s="465"/>
      <c r="B230" s="465"/>
    </row>
    <row r="231" spans="1:2" x14ac:dyDescent="0.2">
      <c r="A231" s="465"/>
      <c r="B231" s="465"/>
    </row>
    <row r="232" spans="1:2" x14ac:dyDescent="0.2">
      <c r="A232" s="465"/>
      <c r="B232" s="465"/>
    </row>
    <row r="233" spans="1:2" x14ac:dyDescent="0.2">
      <c r="A233" s="465"/>
      <c r="B233" s="465"/>
    </row>
    <row r="234" spans="1:2" x14ac:dyDescent="0.2">
      <c r="A234" s="465"/>
      <c r="B234" s="465"/>
    </row>
    <row r="235" spans="1:2" x14ac:dyDescent="0.2">
      <c r="A235" s="465"/>
      <c r="B235" s="465"/>
    </row>
    <row r="236" spans="1:2" x14ac:dyDescent="0.2">
      <c r="A236" s="465"/>
      <c r="B236" s="465"/>
    </row>
    <row r="237" spans="1:2" x14ac:dyDescent="0.2">
      <c r="A237" s="465"/>
      <c r="B237" s="465"/>
    </row>
    <row r="238" spans="1:2" x14ac:dyDescent="0.2">
      <c r="A238" s="465"/>
      <c r="B238" s="465"/>
    </row>
    <row r="239" spans="1:2" x14ac:dyDescent="0.2">
      <c r="A239" s="465"/>
      <c r="B239" s="465"/>
    </row>
    <row r="240" spans="1:2" x14ac:dyDescent="0.2">
      <c r="A240" s="465"/>
      <c r="B240" s="465"/>
    </row>
    <row r="241" spans="1:2" x14ac:dyDescent="0.2">
      <c r="A241" s="465"/>
      <c r="B241" s="465"/>
    </row>
    <row r="242" spans="1:2" x14ac:dyDescent="0.2">
      <c r="A242" s="465"/>
      <c r="B242" s="465"/>
    </row>
    <row r="243" spans="1:2" x14ac:dyDescent="0.2">
      <c r="A243" s="465"/>
      <c r="B243" s="465"/>
    </row>
    <row r="244" spans="1:2" x14ac:dyDescent="0.2">
      <c r="A244" s="465"/>
      <c r="B244" s="465"/>
    </row>
    <row r="245" spans="1:2" x14ac:dyDescent="0.2">
      <c r="A245" s="465"/>
      <c r="B245" s="465"/>
    </row>
    <row r="246" spans="1:2" x14ac:dyDescent="0.2">
      <c r="A246" s="465"/>
      <c r="B246" s="465"/>
    </row>
    <row r="247" spans="1:2" x14ac:dyDescent="0.2">
      <c r="A247" s="465"/>
      <c r="B247" s="465"/>
    </row>
    <row r="248" spans="1:2" x14ac:dyDescent="0.2">
      <c r="A248" s="465"/>
      <c r="B248" s="465"/>
    </row>
    <row r="249" spans="1:2" x14ac:dyDescent="0.2">
      <c r="A249" s="465"/>
      <c r="B249" s="465"/>
    </row>
    <row r="250" spans="1:2" x14ac:dyDescent="0.2">
      <c r="A250" s="465"/>
      <c r="B250" s="465"/>
    </row>
    <row r="251" spans="1:2" x14ac:dyDescent="0.2">
      <c r="A251" s="465"/>
      <c r="B251" s="465"/>
    </row>
    <row r="252" spans="1:2" x14ac:dyDescent="0.2">
      <c r="A252" s="465"/>
      <c r="B252" s="465"/>
    </row>
    <row r="253" spans="1:2" x14ac:dyDescent="0.2">
      <c r="A253" s="465"/>
      <c r="B253" s="465"/>
    </row>
    <row r="254" spans="1:2" x14ac:dyDescent="0.2">
      <c r="A254" s="465"/>
      <c r="B254" s="465"/>
    </row>
    <row r="255" spans="1:2" x14ac:dyDescent="0.2">
      <c r="A255" s="465"/>
      <c r="B255" s="465"/>
    </row>
    <row r="256" spans="1:2" x14ac:dyDescent="0.2">
      <c r="A256" s="465"/>
      <c r="B256" s="465"/>
    </row>
    <row r="257" spans="1:2" x14ac:dyDescent="0.2">
      <c r="A257" s="465"/>
      <c r="B257" s="465"/>
    </row>
    <row r="258" spans="1:2" x14ac:dyDescent="0.2">
      <c r="A258" s="465"/>
      <c r="B258" s="465"/>
    </row>
    <row r="259" spans="1:2" x14ac:dyDescent="0.2">
      <c r="A259" s="465"/>
      <c r="B259" s="465"/>
    </row>
    <row r="260" spans="1:2" x14ac:dyDescent="0.2">
      <c r="A260" s="465"/>
      <c r="B260" s="465"/>
    </row>
    <row r="261" spans="1:2" x14ac:dyDescent="0.2">
      <c r="A261" s="465"/>
      <c r="B261" s="465"/>
    </row>
    <row r="262" spans="1:2" x14ac:dyDescent="0.2">
      <c r="A262" s="465"/>
      <c r="B262" s="465"/>
    </row>
    <row r="263" spans="1:2" x14ac:dyDescent="0.2">
      <c r="A263" s="465"/>
      <c r="B263" s="465"/>
    </row>
    <row r="264" spans="1:2" x14ac:dyDescent="0.2">
      <c r="A264" s="465"/>
      <c r="B264" s="465"/>
    </row>
    <row r="265" spans="1:2" x14ac:dyDescent="0.2">
      <c r="A265" s="465"/>
      <c r="B265" s="465"/>
    </row>
    <row r="266" spans="1:2" x14ac:dyDescent="0.2">
      <c r="A266" s="465"/>
      <c r="B266" s="465"/>
    </row>
    <row r="267" spans="1:2" x14ac:dyDescent="0.2">
      <c r="A267" s="465"/>
      <c r="B267" s="465"/>
    </row>
    <row r="268" spans="1:2" x14ac:dyDescent="0.2">
      <c r="A268" s="465"/>
      <c r="B268" s="465"/>
    </row>
    <row r="269" spans="1:2" x14ac:dyDescent="0.2">
      <c r="A269" s="465"/>
      <c r="B269" s="465"/>
    </row>
    <row r="270" spans="1:2" x14ac:dyDescent="0.2">
      <c r="A270" s="465"/>
      <c r="B270" s="465"/>
    </row>
    <row r="271" spans="1:2" x14ac:dyDescent="0.2">
      <c r="A271" s="465"/>
      <c r="B271" s="465"/>
    </row>
    <row r="272" spans="1:2" x14ac:dyDescent="0.2">
      <c r="A272" s="465"/>
      <c r="B272" s="465"/>
    </row>
    <row r="273" spans="1:2" x14ac:dyDescent="0.2">
      <c r="A273" s="465"/>
      <c r="B273" s="465"/>
    </row>
    <row r="274" spans="1:2" x14ac:dyDescent="0.2">
      <c r="A274" s="465"/>
      <c r="B274" s="465"/>
    </row>
    <row r="275" spans="1:2" x14ac:dyDescent="0.2">
      <c r="A275" s="465"/>
      <c r="B275" s="465"/>
    </row>
    <row r="276" spans="1:2" x14ac:dyDescent="0.2">
      <c r="A276" s="465"/>
      <c r="B276" s="465"/>
    </row>
    <row r="277" spans="1:2" x14ac:dyDescent="0.2">
      <c r="A277" s="465"/>
      <c r="B277" s="465"/>
    </row>
    <row r="278" spans="1:2" x14ac:dyDescent="0.2">
      <c r="A278" s="465"/>
      <c r="B278" s="465"/>
    </row>
    <row r="279" spans="1:2" x14ac:dyDescent="0.2">
      <c r="A279" s="465"/>
      <c r="B279" s="465"/>
    </row>
    <row r="280" spans="1:2" x14ac:dyDescent="0.2">
      <c r="A280" s="465"/>
      <c r="B280" s="465"/>
    </row>
    <row r="281" spans="1:2" x14ac:dyDescent="0.2">
      <c r="A281" s="465"/>
      <c r="B281" s="465"/>
    </row>
    <row r="282" spans="1:2" x14ac:dyDescent="0.2">
      <c r="A282" s="465"/>
      <c r="B282" s="465"/>
    </row>
    <row r="283" spans="1:2" x14ac:dyDescent="0.2">
      <c r="A283" s="465"/>
      <c r="B283" s="465"/>
    </row>
    <row r="284" spans="1:2" x14ac:dyDescent="0.2">
      <c r="A284" s="465"/>
      <c r="B284" s="465"/>
    </row>
    <row r="285" spans="1:2" x14ac:dyDescent="0.2">
      <c r="B285" s="465"/>
    </row>
  </sheetData>
  <hyperlinks>
    <hyperlink ref="B30" r:id="rId1" xr:uid="{0ED61C3C-B068-4392-A28D-7BDF485B12D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A2101-2E11-4D4B-80D5-3040E545E6D3}">
  <sheetPr codeName="Tabelle20">
    <tabColor indexed="53"/>
  </sheetPr>
  <dimension ref="A1:N84"/>
  <sheetViews>
    <sheetView zoomScale="70" zoomScaleNormal="70" workbookViewId="0"/>
  </sheetViews>
  <sheetFormatPr baseColWidth="10" defaultRowHeight="15" customHeight="1" x14ac:dyDescent="0.2"/>
  <cols>
    <col min="1" max="1" width="15.7109375" style="486" customWidth="1"/>
    <col min="2" max="4" width="15.7109375" customWidth="1"/>
    <col min="5" max="7" width="15.7109375" style="477" customWidth="1"/>
    <col min="8" max="8" width="15.7109375" customWidth="1"/>
    <col min="9" max="14" width="15.7109375" style="477" customWidth="1"/>
  </cols>
  <sheetData>
    <row r="1" spans="1:14" ht="15" customHeight="1" x14ac:dyDescent="0.2">
      <c r="A1"/>
      <c r="E1"/>
      <c r="F1"/>
      <c r="G1"/>
      <c r="I1"/>
      <c r="J1"/>
      <c r="K1"/>
      <c r="L1"/>
      <c r="M1"/>
      <c r="N1"/>
    </row>
    <row r="2" spans="1:14" ht="15" customHeight="1" x14ac:dyDescent="0.2">
      <c r="A2" s="415" t="s">
        <v>48</v>
      </c>
      <c r="E2"/>
      <c r="F2"/>
      <c r="G2"/>
      <c r="I2"/>
      <c r="J2"/>
      <c r="K2"/>
      <c r="L2"/>
      <c r="M2"/>
      <c r="N2"/>
    </row>
    <row r="3" spans="1:14" ht="15" customHeight="1" x14ac:dyDescent="0.2">
      <c r="A3"/>
      <c r="E3"/>
      <c r="F3"/>
      <c r="G3"/>
      <c r="I3"/>
      <c r="J3"/>
      <c r="K3"/>
      <c r="L3"/>
      <c r="M3"/>
      <c r="N3"/>
    </row>
    <row r="4" spans="1:14" ht="15" customHeight="1" x14ac:dyDescent="0.2">
      <c r="A4"/>
      <c r="B4" s="473" t="s">
        <v>467</v>
      </c>
      <c r="C4" s="473"/>
      <c r="D4" s="473" t="s">
        <v>468</v>
      </c>
      <c r="E4" s="473"/>
      <c r="F4" s="473" t="s">
        <v>469</v>
      </c>
      <c r="G4" s="473"/>
      <c r="H4" s="473" t="s">
        <v>470</v>
      </c>
      <c r="I4" s="473"/>
      <c r="J4" s="473" t="s">
        <v>471</v>
      </c>
      <c r="K4" s="473"/>
      <c r="L4" s="473"/>
      <c r="M4" s="473"/>
      <c r="N4" s="473"/>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4" t="s">
        <v>479</v>
      </c>
      <c r="B6" s="475">
        <f>'Tabelle 2.3'!J11</f>
        <v>-5.8323824014200581E-2</v>
      </c>
      <c r="C6" s="476">
        <f>'Tabelle 3.3'!J11</f>
        <v>1.6462346760070052</v>
      </c>
      <c r="D6" s="477">
        <f t="shared" ref="D6:E9" si="0">IF(OR(AND(B6&gt;=-50,B6&lt;=50),ISNUMBER(B6)=FALSE),B6,"")</f>
        <v>-5.8323824014200581E-2</v>
      </c>
      <c r="E6" s="477">
        <f t="shared" si="0"/>
        <v>1.6462346760070052</v>
      </c>
      <c r="F6" t="str">
        <f t="shared" ref="F6:G9" si="1">IF(ISNUMBER(B6)=FALSE,"",IF(B6&lt;-50,"&lt; -50",IF(B6&gt;50,"&gt; 50","")))</f>
        <v/>
      </c>
      <c r="G6" t="str">
        <f t="shared" si="1"/>
        <v/>
      </c>
      <c r="H6" s="477" t="str">
        <f t="shared" ref="H6:I9" si="2">IF(B6&lt;-50,0.75,IF(B6&gt;50,-0.75,""))</f>
        <v/>
      </c>
      <c r="I6" s="477" t="str">
        <f t="shared" si="2"/>
        <v/>
      </c>
      <c r="J6" t="e">
        <f>IF(OR(B6&lt;-50,B6&gt;50),N6,#N/A)</f>
        <v>#N/A</v>
      </c>
      <c r="K6" t="e">
        <f>IF(B6&lt;-50,-45,IF(B6&gt;50,45,#N/A))</f>
        <v>#N/A</v>
      </c>
      <c r="L6" t="e">
        <f>IF(OR(C6&lt;-50,C6&gt;50),N6,#N/A)</f>
        <v>#N/A</v>
      </c>
      <c r="M6" t="e">
        <f>IF(C6&lt;-50,-45,IF(C6&gt;50,45,#N/A))</f>
        <v>#N/A</v>
      </c>
      <c r="N6">
        <v>5</v>
      </c>
    </row>
    <row r="7" spans="1:14" ht="15" customHeight="1" x14ac:dyDescent="0.2">
      <c r="A7" s="474" t="s">
        <v>480</v>
      </c>
      <c r="B7" s="475">
        <f>'Tabelle 2.1'!J25</f>
        <v>-0.14277803297437663</v>
      </c>
      <c r="C7" s="476">
        <f>'Tabelle 3.1'!J23</f>
        <v>-0.35813599833999515</v>
      </c>
      <c r="D7" s="477">
        <f t="shared" si="0"/>
        <v>-0.14277803297437663</v>
      </c>
      <c r="E7" s="477">
        <f>IF(OR(AND(C7&gt;=-50,C7&lt;=50),ISNUMBER(C7)=FALSE),C7,"")</f>
        <v>-0.35813599833999515</v>
      </c>
      <c r="F7" t="str">
        <f t="shared" si="1"/>
        <v/>
      </c>
      <c r="G7" t="str">
        <f>IF(ISNUMBER(C7)=FALSE,"",IF(C7&lt;-50,"&lt; -50",IF(C7&gt;50,"&gt; 50","")))</f>
        <v/>
      </c>
      <c r="H7" s="477" t="str">
        <f t="shared" si="2"/>
        <v/>
      </c>
      <c r="I7" s="477" t="str">
        <f>IF(C7&lt;-50,0.75,IF(C7&gt;50,-0.75,""))</f>
        <v/>
      </c>
      <c r="J7" t="e">
        <f>IF(OR(B7&lt;-50,B7&gt;50),N7,#N/A)</f>
        <v>#N/A</v>
      </c>
      <c r="K7" t="e">
        <f>IF(B7&lt;-50,-45,IF(B7&gt;50,45,#N/A))</f>
        <v>#N/A</v>
      </c>
      <c r="L7" t="e">
        <f>IF(OR(C7&lt;-50,C7&gt;50),N7,#N/A)</f>
        <v>#N/A</v>
      </c>
      <c r="M7" t="e">
        <f>IF(C7&lt;-50,-45,IF(C7&gt;50,45,#N/A))</f>
        <v>#N/A</v>
      </c>
      <c r="N7">
        <v>15</v>
      </c>
    </row>
    <row r="8" spans="1:14" ht="15" customHeight="1" x14ac:dyDescent="0.2">
      <c r="A8" s="474" t="s">
        <v>481</v>
      </c>
      <c r="B8" s="475">
        <f>'Tabelle 2.1'!J38</f>
        <v>2.0004637946786547E-2</v>
      </c>
      <c r="C8" s="476">
        <f>'Tabelle 3.1'!J34</f>
        <v>-0.60483996951772001</v>
      </c>
      <c r="D8" s="477">
        <f t="shared" si="0"/>
        <v>2.0004637946786547E-2</v>
      </c>
      <c r="E8" s="477">
        <f>IF(OR(AND(C8&gt;=-50,C8&lt;=50),ISNUMBER(C8)=FALSE),C8,"")</f>
        <v>-0.60483996951772001</v>
      </c>
      <c r="F8" t="str">
        <f t="shared" si="1"/>
        <v/>
      </c>
      <c r="G8" t="str">
        <f>IF(ISNUMBER(C8)=FALSE,"",IF(C8&lt;-50,"&lt; -50",IF(C8&gt;50,"&gt; 50","")))</f>
        <v/>
      </c>
      <c r="H8" s="477" t="str">
        <f t="shared" si="2"/>
        <v/>
      </c>
      <c r="I8" s="477" t="str">
        <f>IF(C8&lt;-50,0.75,IF(C8&gt;50,-0.75,""))</f>
        <v/>
      </c>
      <c r="J8" t="e">
        <f>IF(OR(B8&lt;-50,B8&gt;50),N8,#N/A)</f>
        <v>#N/A</v>
      </c>
      <c r="K8" t="e">
        <f>IF(B8&lt;-50,-45,IF(B8&gt;50,45,#N/A))</f>
        <v>#N/A</v>
      </c>
      <c r="L8" t="e">
        <f>IF(OR(C8&lt;-50,C8&gt;50),N8,#N/A)</f>
        <v>#N/A</v>
      </c>
      <c r="M8" t="e">
        <f>IF(C8&lt;-50,-45,IF(C8&gt;50,45,#N/A))</f>
        <v>#N/A</v>
      </c>
      <c r="N8">
        <v>25</v>
      </c>
    </row>
    <row r="9" spans="1:14" ht="15" customHeight="1" x14ac:dyDescent="0.2">
      <c r="A9" s="474" t="s">
        <v>482</v>
      </c>
      <c r="B9" s="475">
        <f>'Tabelle 2.1'!J51</f>
        <v>-9.3722224403616675E-2</v>
      </c>
      <c r="C9" s="476">
        <f>'Tabelle 3.1'!J45</f>
        <v>-0.45400908070601026</v>
      </c>
      <c r="D9" s="477">
        <f t="shared" si="0"/>
        <v>-9.3722224403616675E-2</v>
      </c>
      <c r="E9" s="477">
        <f t="shared" si="0"/>
        <v>-0.45400908070601026</v>
      </c>
      <c r="F9" t="str">
        <f t="shared" si="1"/>
        <v/>
      </c>
      <c r="G9" t="str">
        <f t="shared" si="1"/>
        <v/>
      </c>
      <c r="H9" s="477" t="str">
        <f t="shared" si="2"/>
        <v/>
      </c>
      <c r="I9" s="477"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8" t="s">
        <v>483</v>
      </c>
      <c r="B12" s="473" t="s">
        <v>467</v>
      </c>
      <c r="C12" s="473"/>
      <c r="D12" s="473" t="s">
        <v>468</v>
      </c>
      <c r="E12" s="473"/>
      <c r="F12" s="473" t="s">
        <v>469</v>
      </c>
      <c r="G12" s="473"/>
      <c r="H12" s="473" t="s">
        <v>470</v>
      </c>
      <c r="I12" s="473"/>
      <c r="J12" s="473" t="s">
        <v>471</v>
      </c>
      <c r="K12" s="473"/>
      <c r="L12" s="473"/>
      <c r="M12" s="473"/>
      <c r="N12" s="473"/>
    </row>
    <row r="13" spans="1:14" ht="15" customHeight="1" x14ac:dyDescent="0.2">
      <c r="A13" s="478"/>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5">
        <f>'Tabelle 2.3'!J11</f>
        <v>-5.8323824014200581E-2</v>
      </c>
      <c r="C14" s="476">
        <f>'Tabelle 3.3'!J11</f>
        <v>1.6462346760070052</v>
      </c>
      <c r="D14" s="477">
        <f>IF(OR(AND(B14&gt;=-50,B14&lt;=50),ISNUMBER(B14)=FALSE),B14,"")</f>
        <v>-5.8323824014200581E-2</v>
      </c>
      <c r="E14" s="477">
        <f>IF(OR(AND(C14&gt;=-50,C14&lt;=50),ISNUMBER(C14)=FALSE),C14,"")</f>
        <v>1.6462346760070052</v>
      </c>
      <c r="F14" t="str">
        <f>IF(ISNUMBER(B14)=FALSE,"",IF(B14&lt;-50,"&lt; -50",IF(B14&gt;50,"&gt; 50","")))</f>
        <v/>
      </c>
      <c r="G14" t="str">
        <f>IF(ISNUMBER(C14)=FALSE,"",IF(C14&lt;-50,"&lt; -50",IF(C14&gt;50,"&gt; 50","")))</f>
        <v/>
      </c>
      <c r="H14" s="477" t="str">
        <f>IF(B14&lt;-50,0.75,IF(B14&gt;50,-0.75,""))</f>
        <v/>
      </c>
      <c r="I14" s="477"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5">
        <f>'Tabelle 2.3'!J12</f>
        <v>1.6885553470919326</v>
      </c>
      <c r="C15" s="476">
        <f>'Tabelle 3.3'!J12</f>
        <v>2.9090909090909092</v>
      </c>
      <c r="D15" s="477">
        <f t="shared" ref="D15:E46" si="3">IF(OR(AND(B15&gt;=-50,B15&lt;=50),ISNUMBER(B15)=FALSE),B15,"")</f>
        <v>1.6885553470919326</v>
      </c>
      <c r="E15" s="477">
        <f t="shared" si="3"/>
        <v>2.9090909090909092</v>
      </c>
      <c r="F15" t="str">
        <f t="shared" ref="F15:G46" si="4">IF(ISNUMBER(B15)=FALSE,"",IF(B15&lt;-50,"&lt; -50",IF(B15&gt;50,"&gt; 50","")))</f>
        <v/>
      </c>
      <c r="G15" t="str">
        <f t="shared" si="4"/>
        <v/>
      </c>
      <c r="H15" s="477" t="str">
        <f t="shared" ref="H15:I46" si="5">IF(B15&lt;-50,0.75,IF(B15&gt;50,-0.75,""))</f>
        <v/>
      </c>
      <c r="I15" s="477"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5">
        <f>'Tabelle 2.3'!J13</f>
        <v>9.3023255813953494</v>
      </c>
      <c r="C16" s="476">
        <f>'Tabelle 3.3'!J13</f>
        <v>49.514563106796118</v>
      </c>
      <c r="D16" s="477">
        <f t="shared" si="3"/>
        <v>9.3023255813953494</v>
      </c>
      <c r="E16" s="477">
        <f t="shared" si="3"/>
        <v>49.514563106796118</v>
      </c>
      <c r="F16" t="str">
        <f t="shared" si="4"/>
        <v/>
      </c>
      <c r="G16" t="str">
        <f t="shared" si="4"/>
        <v/>
      </c>
      <c r="H16" s="477" t="str">
        <f t="shared" si="5"/>
        <v/>
      </c>
      <c r="I16" s="477" t="str">
        <f t="shared" si="5"/>
        <v/>
      </c>
      <c r="J16" t="e">
        <f t="shared" si="6"/>
        <v>#N/A</v>
      </c>
      <c r="K16" t="e">
        <f t="shared" si="7"/>
        <v>#N/A</v>
      </c>
      <c r="L16" t="e">
        <f t="shared" si="8"/>
        <v>#N/A</v>
      </c>
      <c r="M16" t="e">
        <f t="shared" si="9"/>
        <v>#N/A</v>
      </c>
      <c r="N16">
        <v>25</v>
      </c>
    </row>
    <row r="17" spans="1:14" ht="15" customHeight="1" x14ac:dyDescent="0.2">
      <c r="A17">
        <v>4</v>
      </c>
      <c r="B17" s="475">
        <f>'Tabelle 2.3'!J14</f>
        <v>-2.4162701744565727</v>
      </c>
      <c r="C17" s="476">
        <f>'Tabelle 3.3'!J14</f>
        <v>2.1074099252209382</v>
      </c>
      <c r="D17" s="477">
        <f t="shared" si="3"/>
        <v>-2.4162701744565727</v>
      </c>
      <c r="E17" s="477">
        <f t="shared" si="3"/>
        <v>2.1074099252209382</v>
      </c>
      <c r="F17" t="str">
        <f t="shared" si="4"/>
        <v/>
      </c>
      <c r="G17" t="str">
        <f t="shared" si="4"/>
        <v/>
      </c>
      <c r="H17" s="477" t="str">
        <f t="shared" si="5"/>
        <v/>
      </c>
      <c r="I17" s="477" t="str">
        <f t="shared" si="5"/>
        <v/>
      </c>
      <c r="J17" t="e">
        <f t="shared" si="6"/>
        <v>#N/A</v>
      </c>
      <c r="K17" t="e">
        <f t="shared" si="7"/>
        <v>#N/A</v>
      </c>
      <c r="L17" t="e">
        <f t="shared" si="8"/>
        <v>#N/A</v>
      </c>
      <c r="M17" t="e">
        <f t="shared" si="9"/>
        <v>#N/A</v>
      </c>
      <c r="N17">
        <v>36</v>
      </c>
    </row>
    <row r="18" spans="1:14" ht="15" customHeight="1" x14ac:dyDescent="0.2">
      <c r="A18">
        <v>5</v>
      </c>
      <c r="B18" s="475">
        <f>'Tabelle 2.3'!J15</f>
        <v>0.88972768940415203</v>
      </c>
      <c r="C18" s="476">
        <f>'Tabelle 3.3'!J15</f>
        <v>7.6071922544951587</v>
      </c>
      <c r="D18" s="477">
        <f t="shared" si="3"/>
        <v>0.88972768940415203</v>
      </c>
      <c r="E18" s="477">
        <f t="shared" si="3"/>
        <v>7.6071922544951587</v>
      </c>
      <c r="F18" t="str">
        <f t="shared" si="4"/>
        <v/>
      </c>
      <c r="G18" t="str">
        <f t="shared" si="4"/>
        <v/>
      </c>
      <c r="H18" s="477" t="str">
        <f t="shared" si="5"/>
        <v/>
      </c>
      <c r="I18" s="477" t="str">
        <f t="shared" si="5"/>
        <v/>
      </c>
      <c r="J18" t="e">
        <f t="shared" si="6"/>
        <v>#N/A</v>
      </c>
      <c r="K18" t="e">
        <f t="shared" si="7"/>
        <v>#N/A</v>
      </c>
      <c r="L18" t="e">
        <f t="shared" si="8"/>
        <v>#N/A</v>
      </c>
      <c r="M18" t="e">
        <f t="shared" si="9"/>
        <v>#N/A</v>
      </c>
      <c r="N18">
        <v>46</v>
      </c>
    </row>
    <row r="19" spans="1:14" ht="15" customHeight="1" x14ac:dyDescent="0.2">
      <c r="A19">
        <v>6</v>
      </c>
      <c r="B19" s="475">
        <f>'Tabelle 2.3'!J16</f>
        <v>-4.3074767991595166</v>
      </c>
      <c r="C19" s="476">
        <f>'Tabelle 3.3'!J16</f>
        <v>-2.6755852842809364</v>
      </c>
      <c r="D19" s="477">
        <f t="shared" si="3"/>
        <v>-4.3074767991595166</v>
      </c>
      <c r="E19" s="477">
        <f t="shared" si="3"/>
        <v>-2.6755852842809364</v>
      </c>
      <c r="F19" t="str">
        <f t="shared" si="4"/>
        <v/>
      </c>
      <c r="G19" t="str">
        <f t="shared" si="4"/>
        <v/>
      </c>
      <c r="H19" s="477" t="str">
        <f t="shared" si="5"/>
        <v/>
      </c>
      <c r="I19" s="477" t="str">
        <f t="shared" si="5"/>
        <v/>
      </c>
      <c r="J19" t="e">
        <f t="shared" si="6"/>
        <v>#N/A</v>
      </c>
      <c r="K19" t="e">
        <f t="shared" si="7"/>
        <v>#N/A</v>
      </c>
      <c r="L19" t="e">
        <f t="shared" si="8"/>
        <v>#N/A</v>
      </c>
      <c r="M19" t="e">
        <f t="shared" si="9"/>
        <v>#N/A</v>
      </c>
      <c r="N19">
        <v>56</v>
      </c>
    </row>
    <row r="20" spans="1:14" ht="15" customHeight="1" x14ac:dyDescent="0.2">
      <c r="A20">
        <v>7</v>
      </c>
      <c r="B20" s="475">
        <f>'Tabelle 2.3'!J17</f>
        <v>-3.5411855273287145</v>
      </c>
      <c r="C20" s="476">
        <f>'Tabelle 3.3'!J17</f>
        <v>-5.333333333333333</v>
      </c>
      <c r="D20" s="477">
        <f t="shared" si="3"/>
        <v>-3.5411855273287145</v>
      </c>
      <c r="E20" s="477">
        <f t="shared" si="3"/>
        <v>-5.333333333333333</v>
      </c>
      <c r="F20" t="str">
        <f t="shared" si="4"/>
        <v/>
      </c>
      <c r="G20" t="str">
        <f t="shared" si="4"/>
        <v/>
      </c>
      <c r="H20" s="477" t="str">
        <f t="shared" si="5"/>
        <v/>
      </c>
      <c r="I20" s="477" t="str">
        <f t="shared" si="5"/>
        <v/>
      </c>
      <c r="J20" t="e">
        <f t="shared" si="6"/>
        <v>#N/A</v>
      </c>
      <c r="K20" t="e">
        <f t="shared" si="7"/>
        <v>#N/A</v>
      </c>
      <c r="L20" t="e">
        <f t="shared" si="8"/>
        <v>#N/A</v>
      </c>
      <c r="M20" t="e">
        <f t="shared" si="9"/>
        <v>#N/A</v>
      </c>
      <c r="N20">
        <v>67</v>
      </c>
    </row>
    <row r="21" spans="1:14" ht="15" customHeight="1" x14ac:dyDescent="0.2">
      <c r="A21">
        <v>8</v>
      </c>
      <c r="B21" s="475">
        <f>'Tabelle 2.3'!J18</f>
        <v>-2.3243933588761174</v>
      </c>
      <c r="C21" s="476">
        <f>'Tabelle 3.3'!J18</f>
        <v>-2.2279348757497859</v>
      </c>
      <c r="D21" s="477">
        <f t="shared" si="3"/>
        <v>-2.3243933588761174</v>
      </c>
      <c r="E21" s="477">
        <f t="shared" si="3"/>
        <v>-2.2279348757497859</v>
      </c>
      <c r="F21" t="str">
        <f t="shared" si="4"/>
        <v/>
      </c>
      <c r="G21" t="str">
        <f t="shared" si="4"/>
        <v/>
      </c>
      <c r="H21" s="477" t="str">
        <f t="shared" si="5"/>
        <v/>
      </c>
      <c r="I21" s="477" t="str">
        <f t="shared" si="5"/>
        <v/>
      </c>
      <c r="J21" t="e">
        <f t="shared" si="6"/>
        <v>#N/A</v>
      </c>
      <c r="K21" t="e">
        <f t="shared" si="7"/>
        <v>#N/A</v>
      </c>
      <c r="L21" t="e">
        <f t="shared" si="8"/>
        <v>#N/A</v>
      </c>
      <c r="M21" t="e">
        <f t="shared" si="9"/>
        <v>#N/A</v>
      </c>
      <c r="N21">
        <v>77</v>
      </c>
    </row>
    <row r="22" spans="1:14" ht="15" customHeight="1" x14ac:dyDescent="0.2">
      <c r="A22">
        <v>9</v>
      </c>
      <c r="B22" s="475">
        <f>'Tabelle 2.3'!J19</f>
        <v>-0.54824561403508776</v>
      </c>
      <c r="C22" s="476">
        <f>'Tabelle 3.3'!J19</f>
        <v>-1.9758507135016465</v>
      </c>
      <c r="D22" s="477">
        <f t="shared" si="3"/>
        <v>-0.54824561403508776</v>
      </c>
      <c r="E22" s="477">
        <f t="shared" si="3"/>
        <v>-1.9758507135016465</v>
      </c>
      <c r="F22" t="str">
        <f t="shared" si="4"/>
        <v/>
      </c>
      <c r="G22" t="str">
        <f t="shared" si="4"/>
        <v/>
      </c>
      <c r="H22" s="477" t="str">
        <f t="shared" si="5"/>
        <v/>
      </c>
      <c r="I22" s="477" t="str">
        <f t="shared" si="5"/>
        <v/>
      </c>
      <c r="J22" t="e">
        <f t="shared" si="6"/>
        <v>#N/A</v>
      </c>
      <c r="K22" t="e">
        <f t="shared" si="7"/>
        <v>#N/A</v>
      </c>
      <c r="L22" t="e">
        <f t="shared" si="8"/>
        <v>#N/A</v>
      </c>
      <c r="M22" t="e">
        <f t="shared" si="9"/>
        <v>#N/A</v>
      </c>
      <c r="N22">
        <v>87</v>
      </c>
    </row>
    <row r="23" spans="1:14" ht="15" customHeight="1" x14ac:dyDescent="0.2">
      <c r="A23">
        <v>10</v>
      </c>
      <c r="B23" s="475">
        <f>'Tabelle 2.3'!J20</f>
        <v>-2.4519230769230771</v>
      </c>
      <c r="C23" s="476">
        <f>'Tabelle 3.3'!J20</f>
        <v>-2.2831050228310503</v>
      </c>
      <c r="D23" s="477">
        <f t="shared" si="3"/>
        <v>-2.4519230769230771</v>
      </c>
      <c r="E23" s="477">
        <f t="shared" si="3"/>
        <v>-2.2831050228310503</v>
      </c>
      <c r="F23" t="str">
        <f t="shared" si="4"/>
        <v/>
      </c>
      <c r="G23" t="str">
        <f t="shared" si="4"/>
        <v/>
      </c>
      <c r="H23" s="477" t="str">
        <f t="shared" si="5"/>
        <v/>
      </c>
      <c r="I23" s="477" t="str">
        <f t="shared" si="5"/>
        <v/>
      </c>
      <c r="J23" t="e">
        <f t="shared" si="6"/>
        <v>#N/A</v>
      </c>
      <c r="K23" t="e">
        <f t="shared" si="7"/>
        <v>#N/A</v>
      </c>
      <c r="L23" t="e">
        <f t="shared" si="8"/>
        <v>#N/A</v>
      </c>
      <c r="M23" t="e">
        <f t="shared" si="9"/>
        <v>#N/A</v>
      </c>
      <c r="N23">
        <v>98</v>
      </c>
    </row>
    <row r="24" spans="1:14" ht="15" customHeight="1" x14ac:dyDescent="0.2">
      <c r="A24">
        <v>11</v>
      </c>
      <c r="B24" s="475">
        <f>'Tabelle 2.3'!J21</f>
        <v>5.0084889643463502</v>
      </c>
      <c r="C24" s="476">
        <f>'Tabelle 3.3'!J21</f>
        <v>12.145748987854251</v>
      </c>
      <c r="D24" s="477">
        <f t="shared" si="3"/>
        <v>5.0084889643463502</v>
      </c>
      <c r="E24" s="477">
        <f t="shared" si="3"/>
        <v>12.145748987854251</v>
      </c>
      <c r="F24" t="str">
        <f t="shared" si="4"/>
        <v/>
      </c>
      <c r="G24" t="str">
        <f t="shared" si="4"/>
        <v/>
      </c>
      <c r="H24" s="477" t="str">
        <f t="shared" si="5"/>
        <v/>
      </c>
      <c r="I24" s="477" t="str">
        <f t="shared" si="5"/>
        <v/>
      </c>
      <c r="J24" t="e">
        <f t="shared" si="6"/>
        <v>#N/A</v>
      </c>
      <c r="K24" t="e">
        <f t="shared" si="7"/>
        <v>#N/A</v>
      </c>
      <c r="L24" t="e">
        <f t="shared" si="8"/>
        <v>#N/A</v>
      </c>
      <c r="M24" t="e">
        <f t="shared" si="9"/>
        <v>#N/A</v>
      </c>
      <c r="N24">
        <v>108</v>
      </c>
    </row>
    <row r="25" spans="1:14" ht="15" customHeight="1" x14ac:dyDescent="0.2">
      <c r="A25">
        <v>12</v>
      </c>
      <c r="B25" s="475">
        <f>'Tabelle 2.3'!J22</f>
        <v>-6.516072980017376</v>
      </c>
      <c r="C25" s="476">
        <f>'Tabelle 3.3'!J22</f>
        <v>7.042253521126761</v>
      </c>
      <c r="D25" s="477">
        <f t="shared" si="3"/>
        <v>-6.516072980017376</v>
      </c>
      <c r="E25" s="477">
        <f t="shared" si="3"/>
        <v>7.042253521126761</v>
      </c>
      <c r="F25" t="str">
        <f t="shared" si="4"/>
        <v/>
      </c>
      <c r="G25" t="str">
        <f t="shared" si="4"/>
        <v/>
      </c>
      <c r="H25" s="477" t="str">
        <f t="shared" si="5"/>
        <v/>
      </c>
      <c r="I25" s="477" t="str">
        <f t="shared" si="5"/>
        <v/>
      </c>
      <c r="J25" t="e">
        <f t="shared" si="6"/>
        <v>#N/A</v>
      </c>
      <c r="K25" t="e">
        <f t="shared" si="7"/>
        <v>#N/A</v>
      </c>
      <c r="L25" t="e">
        <f t="shared" si="8"/>
        <v>#N/A</v>
      </c>
      <c r="M25" t="e">
        <f t="shared" si="9"/>
        <v>#N/A</v>
      </c>
      <c r="N25">
        <v>118</v>
      </c>
    </row>
    <row r="26" spans="1:14" ht="15" customHeight="1" x14ac:dyDescent="0.2">
      <c r="A26">
        <v>13</v>
      </c>
      <c r="B26" s="475">
        <f>'Tabelle 2.3'!J23</f>
        <v>-3.4993270524899058</v>
      </c>
      <c r="C26" s="476">
        <f>'Tabelle 3.3'!J23</f>
        <v>-6.6298342541436464</v>
      </c>
      <c r="D26" s="477">
        <f t="shared" si="3"/>
        <v>-3.4993270524899058</v>
      </c>
      <c r="E26" s="477">
        <f t="shared" si="3"/>
        <v>-6.6298342541436464</v>
      </c>
      <c r="F26" t="str">
        <f t="shared" si="4"/>
        <v/>
      </c>
      <c r="G26" t="str">
        <f t="shared" si="4"/>
        <v/>
      </c>
      <c r="H26" s="477" t="str">
        <f t="shared" si="5"/>
        <v/>
      </c>
      <c r="I26" s="477" t="str">
        <f t="shared" si="5"/>
        <v/>
      </c>
      <c r="J26" t="e">
        <f t="shared" si="6"/>
        <v>#N/A</v>
      </c>
      <c r="K26" t="e">
        <f t="shared" si="7"/>
        <v>#N/A</v>
      </c>
      <c r="L26" t="e">
        <f t="shared" si="8"/>
        <v>#N/A</v>
      </c>
      <c r="M26" t="e">
        <f t="shared" si="9"/>
        <v>#N/A</v>
      </c>
      <c r="N26">
        <v>129</v>
      </c>
    </row>
    <row r="27" spans="1:14" ht="15" customHeight="1" x14ac:dyDescent="0.2">
      <c r="A27">
        <v>14</v>
      </c>
      <c r="B27" s="475">
        <f>'Tabelle 2.3'!J24</f>
        <v>5.1381215469613259</v>
      </c>
      <c r="C27" s="476">
        <f>'Tabelle 3.3'!J24</f>
        <v>-1.6550522648083623</v>
      </c>
      <c r="D27" s="477">
        <f t="shared" si="3"/>
        <v>5.1381215469613259</v>
      </c>
      <c r="E27" s="477">
        <f t="shared" si="3"/>
        <v>-1.6550522648083623</v>
      </c>
      <c r="F27" t="str">
        <f t="shared" si="4"/>
        <v/>
      </c>
      <c r="G27" t="str">
        <f t="shared" si="4"/>
        <v/>
      </c>
      <c r="H27" s="477" t="str">
        <f t="shared" si="5"/>
        <v/>
      </c>
      <c r="I27" s="477" t="str">
        <f t="shared" si="5"/>
        <v/>
      </c>
      <c r="J27" t="e">
        <f t="shared" si="6"/>
        <v>#N/A</v>
      </c>
      <c r="K27" t="e">
        <f t="shared" si="7"/>
        <v>#N/A</v>
      </c>
      <c r="L27" t="e">
        <f t="shared" si="8"/>
        <v>#N/A</v>
      </c>
      <c r="M27" t="e">
        <f t="shared" si="9"/>
        <v>#N/A</v>
      </c>
      <c r="N27">
        <v>139</v>
      </c>
    </row>
    <row r="28" spans="1:14" ht="15" customHeight="1" x14ac:dyDescent="0.2">
      <c r="A28">
        <v>15</v>
      </c>
      <c r="B28" s="475">
        <f>'Tabelle 2.3'!J25</f>
        <v>-2.4720893141945774</v>
      </c>
      <c r="C28" s="476">
        <f>'Tabelle 3.3'!J25</f>
        <v>2.187784867821331</v>
      </c>
      <c r="D28" s="477">
        <f t="shared" si="3"/>
        <v>-2.4720893141945774</v>
      </c>
      <c r="E28" s="477">
        <f t="shared" si="3"/>
        <v>2.187784867821331</v>
      </c>
      <c r="F28" t="str">
        <f t="shared" si="4"/>
        <v/>
      </c>
      <c r="G28" t="str">
        <f t="shared" si="4"/>
        <v/>
      </c>
      <c r="H28" s="477" t="str">
        <f t="shared" si="5"/>
        <v/>
      </c>
      <c r="I28" s="477" t="str">
        <f t="shared" si="5"/>
        <v/>
      </c>
      <c r="J28" t="e">
        <f t="shared" si="6"/>
        <v>#N/A</v>
      </c>
      <c r="K28" t="e">
        <f t="shared" si="7"/>
        <v>#N/A</v>
      </c>
      <c r="L28" t="e">
        <f t="shared" si="8"/>
        <v>#N/A</v>
      </c>
      <c r="M28" t="e">
        <f t="shared" si="9"/>
        <v>#N/A</v>
      </c>
      <c r="N28">
        <v>149</v>
      </c>
    </row>
    <row r="29" spans="1:14" ht="15" customHeight="1" x14ac:dyDescent="0.2">
      <c r="A29">
        <v>16</v>
      </c>
      <c r="B29" s="475">
        <f>'Tabelle 2.3'!J26</f>
        <v>-2.7360988526037069</v>
      </c>
      <c r="C29" s="476">
        <f>'Tabelle 3.3'!J26</f>
        <v>1.486988847583643</v>
      </c>
      <c r="D29" s="477">
        <f t="shared" si="3"/>
        <v>-2.7360988526037069</v>
      </c>
      <c r="E29" s="477">
        <f t="shared" si="3"/>
        <v>1.486988847583643</v>
      </c>
      <c r="F29" t="str">
        <f t="shared" si="4"/>
        <v/>
      </c>
      <c r="G29" t="str">
        <f t="shared" si="4"/>
        <v/>
      </c>
      <c r="H29" s="477" t="str">
        <f t="shared" si="5"/>
        <v/>
      </c>
      <c r="I29" s="477" t="str">
        <f t="shared" si="5"/>
        <v/>
      </c>
      <c r="J29" t="e">
        <f t="shared" si="6"/>
        <v>#N/A</v>
      </c>
      <c r="K29" t="e">
        <f t="shared" si="7"/>
        <v>#N/A</v>
      </c>
      <c r="L29" t="e">
        <f t="shared" si="8"/>
        <v>#N/A</v>
      </c>
      <c r="M29" t="e">
        <f t="shared" si="9"/>
        <v>#N/A</v>
      </c>
      <c r="N29">
        <v>160</v>
      </c>
    </row>
    <row r="30" spans="1:14" ht="15" customHeight="1" x14ac:dyDescent="0.2">
      <c r="A30">
        <v>17</v>
      </c>
      <c r="B30" s="475">
        <f>'Tabelle 2.3'!J27</f>
        <v>0</v>
      </c>
      <c r="C30" s="476">
        <f>'Tabelle 3.3'!J27</f>
        <v>38.095238095238095</v>
      </c>
      <c r="D30" s="477">
        <f t="shared" si="3"/>
        <v>0</v>
      </c>
      <c r="E30" s="477">
        <f t="shared" si="3"/>
        <v>38.095238095238095</v>
      </c>
      <c r="F30" t="str">
        <f t="shared" si="4"/>
        <v/>
      </c>
      <c r="G30" t="str">
        <f t="shared" si="4"/>
        <v/>
      </c>
      <c r="H30" s="477" t="str">
        <f t="shared" si="5"/>
        <v/>
      </c>
      <c r="I30" s="477" t="str">
        <f t="shared" si="5"/>
        <v/>
      </c>
      <c r="J30" t="e">
        <f t="shared" si="6"/>
        <v>#N/A</v>
      </c>
      <c r="K30" t="e">
        <f t="shared" si="7"/>
        <v>#N/A</v>
      </c>
      <c r="L30" t="e">
        <f t="shared" si="8"/>
        <v>#N/A</v>
      </c>
      <c r="M30" t="e">
        <f t="shared" si="9"/>
        <v>#N/A</v>
      </c>
      <c r="N30">
        <v>170</v>
      </c>
    </row>
    <row r="31" spans="1:14" ht="15" customHeight="1" x14ac:dyDescent="0.2">
      <c r="A31">
        <v>18</v>
      </c>
      <c r="B31" s="475">
        <f>'Tabelle 2.3'!J28</f>
        <v>1.7529215358931554</v>
      </c>
      <c r="C31" s="476">
        <f>'Tabelle 3.3'!J28</f>
        <v>-16.577540106951872</v>
      </c>
      <c r="D31" s="477">
        <f t="shared" si="3"/>
        <v>1.7529215358931554</v>
      </c>
      <c r="E31" s="477">
        <f t="shared" si="3"/>
        <v>-16.577540106951872</v>
      </c>
      <c r="F31" t="str">
        <f t="shared" si="4"/>
        <v/>
      </c>
      <c r="G31" t="str">
        <f t="shared" si="4"/>
        <v/>
      </c>
      <c r="H31" s="477" t="str">
        <f t="shared" si="5"/>
        <v/>
      </c>
      <c r="I31" s="477" t="str">
        <f t="shared" si="5"/>
        <v/>
      </c>
      <c r="J31" t="e">
        <f t="shared" si="6"/>
        <v>#N/A</v>
      </c>
      <c r="K31" t="e">
        <f t="shared" si="7"/>
        <v>#N/A</v>
      </c>
      <c r="L31" t="e">
        <f t="shared" si="8"/>
        <v>#N/A</v>
      </c>
      <c r="M31" t="e">
        <f t="shared" si="9"/>
        <v>#N/A</v>
      </c>
      <c r="N31">
        <v>180</v>
      </c>
    </row>
    <row r="32" spans="1:14" ht="15" customHeight="1" x14ac:dyDescent="0.2">
      <c r="A32">
        <v>19</v>
      </c>
      <c r="B32" s="475">
        <f>'Tabelle 2.3'!J29</f>
        <v>1.06544901065449</v>
      </c>
      <c r="C32" s="476">
        <f>'Tabelle 3.3'!J29</f>
        <v>11.764705882352942</v>
      </c>
      <c r="D32" s="477">
        <f t="shared" si="3"/>
        <v>1.06544901065449</v>
      </c>
      <c r="E32" s="477">
        <f t="shared" si="3"/>
        <v>11.764705882352942</v>
      </c>
      <c r="F32" t="str">
        <f t="shared" si="4"/>
        <v/>
      </c>
      <c r="G32" t="str">
        <f t="shared" si="4"/>
        <v/>
      </c>
      <c r="H32" s="477" t="str">
        <f t="shared" si="5"/>
        <v/>
      </c>
      <c r="I32" s="477" t="str">
        <f t="shared" si="5"/>
        <v/>
      </c>
      <c r="J32" t="e">
        <f t="shared" si="6"/>
        <v>#N/A</v>
      </c>
      <c r="K32" t="e">
        <f t="shared" si="7"/>
        <v>#N/A</v>
      </c>
      <c r="L32" t="e">
        <f t="shared" si="8"/>
        <v>#N/A</v>
      </c>
      <c r="M32" t="e">
        <f t="shared" si="9"/>
        <v>#N/A</v>
      </c>
      <c r="N32">
        <v>191</v>
      </c>
    </row>
    <row r="33" spans="1:14" ht="15" customHeight="1" x14ac:dyDescent="0.2">
      <c r="A33">
        <v>20</v>
      </c>
      <c r="B33" s="475">
        <f>'Tabelle 2.3'!J30</f>
        <v>2.5500910746812386</v>
      </c>
      <c r="C33" s="476">
        <f>'Tabelle 3.3'!J30</f>
        <v>3.125</v>
      </c>
      <c r="D33" s="477">
        <f t="shared" si="3"/>
        <v>2.5500910746812386</v>
      </c>
      <c r="E33" s="477">
        <f t="shared" si="3"/>
        <v>3.125</v>
      </c>
      <c r="F33" t="str">
        <f t="shared" si="4"/>
        <v/>
      </c>
      <c r="G33" t="str">
        <f t="shared" si="4"/>
        <v/>
      </c>
      <c r="H33" s="477" t="str">
        <f t="shared" si="5"/>
        <v/>
      </c>
      <c r="I33" s="477" t="str">
        <f t="shared" si="5"/>
        <v/>
      </c>
      <c r="J33" t="e">
        <f t="shared" si="6"/>
        <v>#N/A</v>
      </c>
      <c r="K33" t="e">
        <f t="shared" si="7"/>
        <v>#N/A</v>
      </c>
      <c r="L33" t="e">
        <f t="shared" si="8"/>
        <v>#N/A</v>
      </c>
      <c r="M33" t="e">
        <f t="shared" si="9"/>
        <v>#N/A</v>
      </c>
      <c r="N33">
        <v>201</v>
      </c>
    </row>
    <row r="34" spans="1:14" ht="15" customHeight="1" x14ac:dyDescent="0.2">
      <c r="A34">
        <v>21</v>
      </c>
      <c r="B34" s="475">
        <f>'Tabelle 2.3'!J31</f>
        <v>10.431654676258994</v>
      </c>
      <c r="C34" s="476">
        <f>'Tabelle 3.3'!J31</f>
        <v>19.943820224719101</v>
      </c>
      <c r="D34" s="477">
        <f t="shared" si="3"/>
        <v>10.431654676258994</v>
      </c>
      <c r="E34" s="477">
        <f t="shared" si="3"/>
        <v>19.943820224719101</v>
      </c>
      <c r="F34" t="str">
        <f t="shared" si="4"/>
        <v/>
      </c>
      <c r="G34" t="str">
        <f t="shared" si="4"/>
        <v/>
      </c>
      <c r="H34" s="477" t="str">
        <f t="shared" si="5"/>
        <v/>
      </c>
      <c r="I34" s="477" t="str">
        <f t="shared" si="5"/>
        <v/>
      </c>
      <c r="J34" t="e">
        <f t="shared" si="6"/>
        <v>#N/A</v>
      </c>
      <c r="K34" t="e">
        <f t="shared" si="7"/>
        <v>#N/A</v>
      </c>
      <c r="L34" t="e">
        <f t="shared" si="8"/>
        <v>#N/A</v>
      </c>
      <c r="M34" t="e">
        <f t="shared" si="9"/>
        <v>#N/A</v>
      </c>
      <c r="N34">
        <v>211</v>
      </c>
    </row>
    <row r="35" spans="1:14" ht="15" customHeight="1" x14ac:dyDescent="0.2">
      <c r="A35">
        <v>22</v>
      </c>
      <c r="B35" s="475">
        <f>'Tabelle 2.3'!J32</f>
        <v>0.77519379844961245</v>
      </c>
      <c r="C35" s="476">
        <f>'Tabelle 3.3'!J32</f>
        <v>-2.8465346534653464</v>
      </c>
      <c r="D35" s="477">
        <f t="shared" si="3"/>
        <v>0.77519379844961245</v>
      </c>
      <c r="E35" s="477">
        <f t="shared" si="3"/>
        <v>-2.8465346534653464</v>
      </c>
      <c r="F35" t="str">
        <f t="shared" si="4"/>
        <v/>
      </c>
      <c r="G35" t="str">
        <f t="shared" si="4"/>
        <v/>
      </c>
      <c r="H35" s="477" t="str">
        <f t="shared" si="5"/>
        <v/>
      </c>
      <c r="I35" s="477" t="str">
        <f t="shared" si="5"/>
        <v/>
      </c>
      <c r="J35" t="e">
        <f t="shared" si="6"/>
        <v>#N/A</v>
      </c>
      <c r="K35" t="e">
        <f t="shared" si="7"/>
        <v>#N/A</v>
      </c>
      <c r="L35" t="e">
        <f t="shared" si="8"/>
        <v>#N/A</v>
      </c>
      <c r="M35" t="e">
        <f t="shared" si="9"/>
        <v>#N/A</v>
      </c>
      <c r="N35">
        <v>222</v>
      </c>
    </row>
    <row r="36" spans="1:14" ht="15" customHeight="1" x14ac:dyDescent="0.2">
      <c r="A36">
        <v>23</v>
      </c>
      <c r="B36" s="475">
        <f>'Tabelle 2.3'!J33</f>
        <v>0</v>
      </c>
      <c r="C36" s="476">
        <f>'Tabelle 3.3'!J33</f>
        <v>0</v>
      </c>
      <c r="D36" s="477">
        <f t="shared" si="3"/>
        <v>0</v>
      </c>
      <c r="E36" s="477">
        <f t="shared" si="3"/>
        <v>0</v>
      </c>
      <c r="F36" t="str">
        <f t="shared" si="4"/>
        <v/>
      </c>
      <c r="G36" t="str">
        <f t="shared" si="4"/>
        <v/>
      </c>
      <c r="H36" s="477" t="str">
        <f t="shared" si="5"/>
        <v/>
      </c>
      <c r="I36" s="477" t="str">
        <f t="shared" si="5"/>
        <v/>
      </c>
      <c r="J36" t="e">
        <f t="shared" si="6"/>
        <v>#N/A</v>
      </c>
      <c r="K36" t="e">
        <f t="shared" si="7"/>
        <v>#N/A</v>
      </c>
      <c r="L36" t="e">
        <f t="shared" si="8"/>
        <v>#N/A</v>
      </c>
      <c r="M36" t="e">
        <f t="shared" si="9"/>
        <v>#N/A</v>
      </c>
      <c r="N36">
        <v>232</v>
      </c>
    </row>
    <row r="37" spans="1:14" ht="15" customHeight="1" x14ac:dyDescent="0.2">
      <c r="A37">
        <v>24</v>
      </c>
      <c r="B37" s="475"/>
      <c r="C37" s="476"/>
      <c r="D37" s="477">
        <f t="shared" si="3"/>
        <v>0</v>
      </c>
      <c r="E37" s="477">
        <f t="shared" si="3"/>
        <v>0</v>
      </c>
      <c r="F37"/>
      <c r="G37"/>
      <c r="H37" s="477"/>
      <c r="J37"/>
      <c r="K37"/>
      <c r="L37"/>
      <c r="M37"/>
      <c r="N37"/>
    </row>
    <row r="38" spans="1:14" ht="15" customHeight="1" x14ac:dyDescent="0.2">
      <c r="A38">
        <v>25</v>
      </c>
      <c r="B38" s="475">
        <f>'Tabelle 2.3'!J35</f>
        <v>1.6885553470919326</v>
      </c>
      <c r="C38" s="476">
        <f>'Tabelle 3.3'!J35</f>
        <v>2.9090909090909092</v>
      </c>
      <c r="D38" s="477">
        <f t="shared" si="3"/>
        <v>1.6885553470919326</v>
      </c>
      <c r="E38" s="477">
        <f t="shared" si="3"/>
        <v>2.9090909090909092</v>
      </c>
      <c r="F38" t="str">
        <f t="shared" si="4"/>
        <v/>
      </c>
      <c r="G38" t="str">
        <f t="shared" si="4"/>
        <v/>
      </c>
      <c r="H38" s="477" t="str">
        <f t="shared" si="5"/>
        <v/>
      </c>
      <c r="I38" s="477" t="str">
        <f t="shared" si="5"/>
        <v/>
      </c>
      <c r="J38" t="e">
        <f t="shared" si="6"/>
        <v>#N/A</v>
      </c>
      <c r="K38" t="e">
        <f t="shared" si="7"/>
        <v>#N/A</v>
      </c>
      <c r="L38" t="e">
        <f t="shared" si="8"/>
        <v>#N/A</v>
      </c>
      <c r="M38" t="e">
        <f t="shared" si="9"/>
        <v>#N/A</v>
      </c>
      <c r="N38">
        <v>242</v>
      </c>
    </row>
    <row r="39" spans="1:14" ht="15" customHeight="1" x14ac:dyDescent="0.2">
      <c r="A39">
        <v>26</v>
      </c>
      <c r="B39" s="475">
        <f>'Tabelle 2.3'!J36</f>
        <v>-2.222371876894067</v>
      </c>
      <c r="C39" s="476">
        <f>'Tabelle 3.3'!J36</f>
        <v>2.0430499817584824</v>
      </c>
      <c r="D39" s="477">
        <f t="shared" si="3"/>
        <v>-2.222371876894067</v>
      </c>
      <c r="E39" s="477">
        <f t="shared" si="3"/>
        <v>2.0430499817584824</v>
      </c>
      <c r="F39" t="str">
        <f t="shared" si="4"/>
        <v/>
      </c>
      <c r="G39" t="str">
        <f t="shared" si="4"/>
        <v/>
      </c>
      <c r="H39" s="477" t="str">
        <f t="shared" si="5"/>
        <v/>
      </c>
      <c r="I39" s="477" t="str">
        <f t="shared" si="5"/>
        <v/>
      </c>
      <c r="J39" t="e">
        <f t="shared" si="6"/>
        <v>#N/A</v>
      </c>
      <c r="K39" t="e">
        <f t="shared" si="7"/>
        <v>#N/A</v>
      </c>
      <c r="L39" t="e">
        <f t="shared" si="8"/>
        <v>#N/A</v>
      </c>
      <c r="M39" t="e">
        <f t="shared" si="9"/>
        <v>#N/A</v>
      </c>
      <c r="N39">
        <v>253</v>
      </c>
    </row>
    <row r="40" spans="1:14" ht="15" customHeight="1" x14ac:dyDescent="0.2">
      <c r="A40">
        <v>27</v>
      </c>
      <c r="B40" s="475">
        <f>'Tabelle 2.3'!J37</f>
        <v>1.2389306947158358</v>
      </c>
      <c r="C40" s="476">
        <f>'Tabelle 3.3'!J37</f>
        <v>1.4839766933721776</v>
      </c>
      <c r="D40" s="477">
        <f t="shared" si="3"/>
        <v>1.2389306947158358</v>
      </c>
      <c r="E40" s="477">
        <f t="shared" si="3"/>
        <v>1.4839766933721776</v>
      </c>
      <c r="F40" t="str">
        <f t="shared" si="4"/>
        <v/>
      </c>
      <c r="G40" t="str">
        <f t="shared" si="4"/>
        <v/>
      </c>
      <c r="H40" s="477" t="str">
        <f t="shared" si="5"/>
        <v/>
      </c>
      <c r="I40" s="477" t="str">
        <f t="shared" si="5"/>
        <v/>
      </c>
      <c r="J40" t="e">
        <f t="shared" si="6"/>
        <v>#N/A</v>
      </c>
      <c r="K40" t="e">
        <f t="shared" si="7"/>
        <v>#N/A</v>
      </c>
      <c r="L40" t="e">
        <f t="shared" si="8"/>
        <v>#N/A</v>
      </c>
      <c r="M40" t="e">
        <f t="shared" si="9"/>
        <v>#N/A</v>
      </c>
      <c r="N40">
        <v>263</v>
      </c>
    </row>
    <row r="41" spans="1:14" ht="15" customHeight="1" x14ac:dyDescent="0.2">
      <c r="A41">
        <v>28</v>
      </c>
      <c r="B41" s="475" t="e">
        <f>'Tabelle 2.3'!#REF!</f>
        <v>#REF!</v>
      </c>
      <c r="C41" s="476" t="e">
        <f>'Tabelle 3.3'!#REF!</f>
        <v>#REF!</v>
      </c>
      <c r="D41" s="477" t="e">
        <f t="shared" si="3"/>
        <v>#REF!</v>
      </c>
      <c r="E41" s="477" t="e">
        <f t="shared" si="3"/>
        <v>#REF!</v>
      </c>
      <c r="F41" t="str">
        <f t="shared" si="4"/>
        <v/>
      </c>
      <c r="G41" t="str">
        <f t="shared" si="4"/>
        <v/>
      </c>
      <c r="H41" s="477" t="e">
        <f t="shared" si="5"/>
        <v>#REF!</v>
      </c>
      <c r="I41" s="477" t="e">
        <f t="shared" si="5"/>
        <v>#REF!</v>
      </c>
      <c r="J41" t="e">
        <f t="shared" si="6"/>
        <v>#REF!</v>
      </c>
      <c r="K41" t="e">
        <f t="shared" si="7"/>
        <v>#REF!</v>
      </c>
      <c r="L41" t="e">
        <f t="shared" si="8"/>
        <v>#REF!</v>
      </c>
      <c r="M41" t="e">
        <f t="shared" si="9"/>
        <v>#REF!</v>
      </c>
      <c r="N41">
        <v>273</v>
      </c>
    </row>
    <row r="42" spans="1:14" ht="15" customHeight="1" x14ac:dyDescent="0.2">
      <c r="A42">
        <v>29</v>
      </c>
      <c r="B42" s="475" t="e">
        <f>'Tabelle 2.3'!#REF!</f>
        <v>#REF!</v>
      </c>
      <c r="C42" s="476" t="e">
        <f>'Tabelle 3.3'!#REF!</f>
        <v>#REF!</v>
      </c>
      <c r="D42" s="477" t="e">
        <f t="shared" si="3"/>
        <v>#REF!</v>
      </c>
      <c r="E42" s="477" t="e">
        <f t="shared" si="3"/>
        <v>#REF!</v>
      </c>
      <c r="F42" t="str">
        <f t="shared" si="4"/>
        <v/>
      </c>
      <c r="G42" t="str">
        <f t="shared" si="4"/>
        <v/>
      </c>
      <c r="H42" s="477" t="e">
        <f t="shared" si="5"/>
        <v>#REF!</v>
      </c>
      <c r="I42" s="477" t="e">
        <f t="shared" si="5"/>
        <v>#REF!</v>
      </c>
      <c r="J42" t="e">
        <f t="shared" si="6"/>
        <v>#REF!</v>
      </c>
      <c r="K42" t="e">
        <f t="shared" si="7"/>
        <v>#REF!</v>
      </c>
      <c r="L42" t="e">
        <f t="shared" si="8"/>
        <v>#REF!</v>
      </c>
      <c r="M42" t="e">
        <f t="shared" si="9"/>
        <v>#REF!</v>
      </c>
      <c r="N42">
        <v>284</v>
      </c>
    </row>
    <row r="43" spans="1:14" ht="15" customHeight="1" x14ac:dyDescent="0.2">
      <c r="A43">
        <v>30</v>
      </c>
      <c r="B43" s="475" t="e">
        <f>'Tabelle 2.3'!#REF!</f>
        <v>#REF!</v>
      </c>
      <c r="C43" s="476" t="e">
        <f>'Tabelle 3.3'!#REF!</f>
        <v>#REF!</v>
      </c>
      <c r="D43" s="477" t="e">
        <f t="shared" si="3"/>
        <v>#REF!</v>
      </c>
      <c r="E43" s="477" t="e">
        <f t="shared" si="3"/>
        <v>#REF!</v>
      </c>
      <c r="F43" t="str">
        <f t="shared" si="4"/>
        <v/>
      </c>
      <c r="G43" t="str">
        <f t="shared" si="4"/>
        <v/>
      </c>
      <c r="H43" s="477" t="e">
        <f t="shared" si="5"/>
        <v>#REF!</v>
      </c>
      <c r="I43" s="477" t="e">
        <f t="shared" si="5"/>
        <v>#REF!</v>
      </c>
      <c r="J43" t="e">
        <f t="shared" si="6"/>
        <v>#REF!</v>
      </c>
      <c r="K43" t="e">
        <f t="shared" si="7"/>
        <v>#REF!</v>
      </c>
      <c r="L43" t="e">
        <f t="shared" si="8"/>
        <v>#REF!</v>
      </c>
      <c r="M43" t="e">
        <f t="shared" si="9"/>
        <v>#REF!</v>
      </c>
      <c r="N43">
        <v>294</v>
      </c>
    </row>
    <row r="44" spans="1:14" ht="15" customHeight="1" x14ac:dyDescent="0.2">
      <c r="A44">
        <v>31</v>
      </c>
      <c r="B44" s="475" t="e">
        <f>'Tabelle 2.3'!#REF!</f>
        <v>#REF!</v>
      </c>
      <c r="C44" s="476" t="e">
        <f>'Tabelle 3.3'!#REF!</f>
        <v>#REF!</v>
      </c>
      <c r="D44" s="477" t="e">
        <f t="shared" si="3"/>
        <v>#REF!</v>
      </c>
      <c r="E44" s="477" t="e">
        <f t="shared" si="3"/>
        <v>#REF!</v>
      </c>
      <c r="F44" t="str">
        <f t="shared" si="4"/>
        <v/>
      </c>
      <c r="G44" t="str">
        <f t="shared" si="4"/>
        <v/>
      </c>
      <c r="H44" s="477" t="e">
        <f t="shared" si="5"/>
        <v>#REF!</v>
      </c>
      <c r="I44" s="477" t="e">
        <f t="shared" si="5"/>
        <v>#REF!</v>
      </c>
      <c r="J44" t="e">
        <f t="shared" si="6"/>
        <v>#REF!</v>
      </c>
      <c r="K44" t="e">
        <f t="shared" si="7"/>
        <v>#REF!</v>
      </c>
      <c r="L44" t="e">
        <f t="shared" si="8"/>
        <v>#REF!</v>
      </c>
      <c r="M44" t="e">
        <f t="shared" si="9"/>
        <v>#REF!</v>
      </c>
      <c r="N44">
        <v>304</v>
      </c>
    </row>
    <row r="45" spans="1:14" ht="15" customHeight="1" x14ac:dyDescent="0.2">
      <c r="A45">
        <v>32</v>
      </c>
      <c r="B45" s="475" t="e">
        <f>'Tabelle 2.3'!#REF!</f>
        <v>#REF!</v>
      </c>
      <c r="C45" s="476" t="e">
        <f>'Tabelle 3.3'!#REF!</f>
        <v>#REF!</v>
      </c>
      <c r="D45" s="477" t="e">
        <f t="shared" si="3"/>
        <v>#REF!</v>
      </c>
      <c r="E45" s="477" t="e">
        <f t="shared" si="3"/>
        <v>#REF!</v>
      </c>
      <c r="F45" t="str">
        <f t="shared" si="4"/>
        <v/>
      </c>
      <c r="G45" t="str">
        <f t="shared" si="4"/>
        <v/>
      </c>
      <c r="H45" s="477" t="e">
        <f t="shared" si="5"/>
        <v>#REF!</v>
      </c>
      <c r="I45" s="477" t="e">
        <f t="shared" si="5"/>
        <v>#REF!</v>
      </c>
      <c r="J45" t="e">
        <f t="shared" si="6"/>
        <v>#REF!</v>
      </c>
      <c r="K45" t="e">
        <f t="shared" si="7"/>
        <v>#REF!</v>
      </c>
      <c r="L45" t="e">
        <f t="shared" si="8"/>
        <v>#REF!</v>
      </c>
      <c r="M45" t="e">
        <f t="shared" si="9"/>
        <v>#REF!</v>
      </c>
      <c r="N45">
        <v>315</v>
      </c>
    </row>
    <row r="46" spans="1:14" ht="15" customHeight="1" x14ac:dyDescent="0.2">
      <c r="A46">
        <v>33</v>
      </c>
      <c r="B46" s="475">
        <f>'Tabelle 2.3'!J37</f>
        <v>1.2389306947158358</v>
      </c>
      <c r="C46" s="476">
        <f>'Tabelle 3.3'!J37</f>
        <v>1.4839766933721776</v>
      </c>
      <c r="D46" s="477">
        <f t="shared" si="3"/>
        <v>1.2389306947158358</v>
      </c>
      <c r="E46" s="477">
        <f t="shared" si="3"/>
        <v>1.4839766933721776</v>
      </c>
      <c r="F46" t="str">
        <f t="shared" si="4"/>
        <v/>
      </c>
      <c r="G46" t="str">
        <f t="shared" si="4"/>
        <v/>
      </c>
      <c r="H46" s="477" t="str">
        <f t="shared" si="5"/>
        <v/>
      </c>
      <c r="I46" s="477"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9"/>
      <c r="E48"/>
      <c r="F48"/>
      <c r="G48"/>
      <c r="I48"/>
      <c r="J48"/>
      <c r="K48"/>
      <c r="L48"/>
      <c r="M48"/>
      <c r="N48"/>
    </row>
    <row r="49" spans="1:14" ht="15" customHeight="1" x14ac:dyDescent="0.2">
      <c r="A49" s="415" t="s">
        <v>484</v>
      </c>
      <c r="E49"/>
      <c r="F49"/>
      <c r="G49"/>
      <c r="I49"/>
      <c r="J49"/>
      <c r="K49"/>
      <c r="L49"/>
      <c r="M49"/>
      <c r="N49"/>
    </row>
    <row r="50" spans="1:14" ht="15" customHeight="1" x14ac:dyDescent="0.2">
      <c r="A50" s="480" t="s">
        <v>485</v>
      </c>
      <c r="B50" s="473" t="s">
        <v>94</v>
      </c>
      <c r="C50" s="473"/>
      <c r="D50" s="473"/>
      <c r="E50" s="481" t="s">
        <v>486</v>
      </c>
      <c r="F50" s="481"/>
      <c r="G50" s="481"/>
      <c r="H50" s="482" t="s">
        <v>487</v>
      </c>
      <c r="I50" s="481" t="s">
        <v>488</v>
      </c>
      <c r="J50" s="481"/>
      <c r="K50" s="481"/>
      <c r="L50" s="388" t="s">
        <v>489</v>
      </c>
      <c r="M50"/>
      <c r="N50"/>
    </row>
    <row r="51" spans="1:14" ht="39.950000000000003" customHeight="1" x14ac:dyDescent="0.2">
      <c r="A51" s="480"/>
      <c r="B51" s="483">
        <v>76479</v>
      </c>
      <c r="C51" s="483">
        <v>75566</v>
      </c>
      <c r="D51" s="483">
        <v>35950</v>
      </c>
      <c r="E51" s="483" t="s">
        <v>472</v>
      </c>
      <c r="F51" s="483" t="s">
        <v>112</v>
      </c>
      <c r="G51" s="483" t="s">
        <v>113</v>
      </c>
      <c r="H51" s="482"/>
      <c r="I51" s="483" t="s">
        <v>472</v>
      </c>
      <c r="J51" s="483" t="s">
        <v>112</v>
      </c>
      <c r="K51" s="483" t="s">
        <v>113</v>
      </c>
      <c r="L51" s="483" t="s">
        <v>490</v>
      </c>
      <c r="M51" s="483"/>
      <c r="N51" s="483"/>
    </row>
    <row r="52" spans="1:14" ht="15" customHeight="1" x14ac:dyDescent="0.2">
      <c r="A52" s="484" t="s">
        <v>491</v>
      </c>
      <c r="B52" s="485">
        <v>36857</v>
      </c>
      <c r="C52" s="485">
        <v>7021</v>
      </c>
      <c r="D52" s="485">
        <v>6392</v>
      </c>
      <c r="E52" s="477">
        <f>IF($A$52=37802,IF(COUNTBLANK(B$52:B$71)&gt;0,#N/A,B52/B$52*100),IF(COUNTBLANK(B$52:B$76)&gt;0,#N/A,B52/B$52*100))</f>
        <v>100</v>
      </c>
      <c r="F52" s="477">
        <f>IF($A$52=37802,IF(COUNTBLANK(C$52:C$71)&gt;0,#N/A,C52/C$52*100),IF(COUNTBLANK(C$52:C$76)&gt;0,#N/A,C52/C$52*100))</f>
        <v>100</v>
      </c>
      <c r="G52" s="477">
        <f>IF($A$52=37802,IF(COUNTBLANK(D$52:D$71)&gt;0,#N/A,D52/D$52*100),IF(COUNTBLANK(D$52:D$76)&gt;0,#N/A,D52/D$52*100))</f>
        <v>100</v>
      </c>
      <c r="H52" s="486" t="str">
        <f>IF(ISERROR(L52)=TRUE,IF(MONTH(A52)=MONTH(MAX(A$52:A$76)),A52,""),"")</f>
        <v/>
      </c>
      <c r="I52" s="477" t="str">
        <f>IF($H52&lt;&gt;"",E52,"")</f>
        <v/>
      </c>
      <c r="J52" s="477" t="str">
        <f>IF($H52&lt;&gt;"",F52,"")</f>
        <v/>
      </c>
      <c r="K52" s="477" t="str">
        <f t="shared" ref="J52:K67" si="10">IF($H52&lt;&gt;"",G52,"")</f>
        <v/>
      </c>
      <c r="L52" s="477" t="e">
        <f>IF(A$52=37802,IF(AND(COUNTBLANK(B$52:B$71)&lt;&gt;0,COUNTBLANK(C$52:C$71)&lt;&gt;0,COUNTBLANK(D$52:D$71)&lt;&gt;0),135,#N/A),IF(AND(COUNTBLANK(B$52:B$76)&lt;&gt;0,COUNTBLANK(C$52:C$76)&lt;&gt;0,COUNTBLANK(D$52:D$76)&lt;&gt;0),135,#N/A))</f>
        <v>#N/A</v>
      </c>
    </row>
    <row r="53" spans="1:14" ht="15" customHeight="1" x14ac:dyDescent="0.2">
      <c r="A53" s="484" t="s">
        <v>492</v>
      </c>
      <c r="B53" s="485">
        <v>37348</v>
      </c>
      <c r="C53" s="485">
        <v>6819</v>
      </c>
      <c r="D53" s="485">
        <v>6164</v>
      </c>
      <c r="E53" s="477">
        <f t="shared" ref="E53:G71" si="11">IF($A$52=37802,IF(COUNTBLANK(B$52:B$71)&gt;0,#N/A,B53/B$52*100),IF(COUNTBLANK(B$52:B$76)&gt;0,#N/A,B53/B$52*100))</f>
        <v>101.33217570610739</v>
      </c>
      <c r="F53" s="477">
        <f t="shared" si="11"/>
        <v>97.122916963395525</v>
      </c>
      <c r="G53" s="477">
        <f t="shared" si="11"/>
        <v>96.433041301627028</v>
      </c>
      <c r="H53" s="486" t="str">
        <f>IF(ISERROR(L53)=TRUE,IF(MONTH(A53)=MONTH(MAX(A$52:A$76)),A53,""),"")</f>
        <v/>
      </c>
      <c r="I53" s="477" t="str">
        <f t="shared" ref="I53:K76" si="12">IF($H53&lt;&gt;"",E53,"")</f>
        <v/>
      </c>
      <c r="J53" s="477" t="str">
        <f t="shared" si="10"/>
        <v/>
      </c>
      <c r="K53" s="477" t="str">
        <f t="shared" si="10"/>
        <v/>
      </c>
      <c r="L53" s="477" t="e">
        <f t="shared" ref="L53:L76" si="13">IF(A$52=37802,IF(AND(COUNTBLANK(B$52:B$71)&lt;&gt;0,COUNTBLANK(C$52:C$71)&lt;&gt;0,COUNTBLANK(D$52:D$71)&lt;&gt;0),135,#N/A),IF(AND(COUNTBLANK(B$52:B$76)&lt;&gt;0,COUNTBLANK(C$52:C$76)&lt;&gt;0,COUNTBLANK(D$52:D$76)&lt;&gt;0),135,#N/A))</f>
        <v>#N/A</v>
      </c>
    </row>
    <row r="54" spans="1:14" ht="15" customHeight="1" x14ac:dyDescent="0.2">
      <c r="A54" s="487" t="s">
        <v>493</v>
      </c>
      <c r="B54" s="485">
        <v>37485</v>
      </c>
      <c r="C54" s="485">
        <v>6791</v>
      </c>
      <c r="D54" s="485">
        <v>6135</v>
      </c>
      <c r="E54" s="477">
        <f t="shared" si="11"/>
        <v>101.70388257318828</v>
      </c>
      <c r="F54" s="477">
        <f t="shared" si="11"/>
        <v>96.724113374163224</v>
      </c>
      <c r="G54" s="477">
        <f t="shared" si="11"/>
        <v>95.979349186483105</v>
      </c>
      <c r="H54" s="486" t="str">
        <f>IF(ISERROR(L54)=TRUE,IF(MONTH(A54)=MONTH(MAX(A$52:A$76)),A54,""),"")</f>
        <v/>
      </c>
      <c r="I54" s="477" t="str">
        <f t="shared" si="12"/>
        <v/>
      </c>
      <c r="J54" s="477" t="str">
        <f t="shared" si="10"/>
        <v/>
      </c>
      <c r="K54" s="477" t="str">
        <f t="shared" si="10"/>
        <v/>
      </c>
      <c r="L54" s="477" t="e">
        <f t="shared" si="13"/>
        <v>#N/A</v>
      </c>
    </row>
    <row r="55" spans="1:14" ht="15" customHeight="1" x14ac:dyDescent="0.2">
      <c r="A55" s="487">
        <v>44075</v>
      </c>
      <c r="B55" s="485">
        <v>37892</v>
      </c>
      <c r="C55" s="485">
        <v>6706</v>
      </c>
      <c r="D55" s="485">
        <v>6361</v>
      </c>
      <c r="E55" s="477">
        <f t="shared" si="11"/>
        <v>102.80815041918767</v>
      </c>
      <c r="F55" s="477">
        <f t="shared" si="11"/>
        <v>95.51345962113659</v>
      </c>
      <c r="G55" s="477">
        <f t="shared" si="11"/>
        <v>99.515018773466835</v>
      </c>
      <c r="H55" s="486">
        <f>IF(ISERROR(L55)=TRUE,IF(MONTH(A55)=MONTH(MAX(A$52:A$76)),A55,""),"")</f>
        <v>44075</v>
      </c>
      <c r="I55" s="477">
        <f t="shared" si="12"/>
        <v>102.80815041918767</v>
      </c>
      <c r="J55" s="477">
        <f t="shared" si="10"/>
        <v>95.51345962113659</v>
      </c>
      <c r="K55" s="477">
        <f t="shared" si="10"/>
        <v>99.515018773466835</v>
      </c>
      <c r="L55" s="477" t="e">
        <f t="shared" si="13"/>
        <v>#N/A</v>
      </c>
    </row>
    <row r="56" spans="1:14" ht="15" customHeight="1" x14ac:dyDescent="0.2">
      <c r="A56" s="487" t="s">
        <v>494</v>
      </c>
      <c r="B56" s="485">
        <v>37400</v>
      </c>
      <c r="C56" s="485">
        <v>6575</v>
      </c>
      <c r="D56" s="485">
        <v>6198</v>
      </c>
      <c r="E56" s="477">
        <f t="shared" si="11"/>
        <v>101.47326152426947</v>
      </c>
      <c r="F56" s="477">
        <f t="shared" si="11"/>
        <v>93.647628542942599</v>
      </c>
      <c r="G56" s="477">
        <f t="shared" si="11"/>
        <v>96.964956195244056</v>
      </c>
      <c r="H56" s="486" t="str">
        <f t="shared" ref="H56:H71" si="14">IF(ISERROR(L56)=TRUE,IF(MONTH(A56)=MONTH(MAX(A$52:A$76)),A56,""),"")</f>
        <v/>
      </c>
      <c r="I56" s="477" t="str">
        <f t="shared" si="12"/>
        <v/>
      </c>
      <c r="J56" s="477" t="str">
        <f t="shared" si="10"/>
        <v/>
      </c>
      <c r="K56" s="477" t="str">
        <f t="shared" si="10"/>
        <v/>
      </c>
      <c r="L56" s="477" t="e">
        <f t="shared" si="13"/>
        <v>#N/A</v>
      </c>
    </row>
    <row r="57" spans="1:14" ht="15" customHeight="1" x14ac:dyDescent="0.2">
      <c r="A57" s="487" t="s">
        <v>495</v>
      </c>
      <c r="B57" s="485">
        <v>37577</v>
      </c>
      <c r="C57" s="485">
        <v>6503</v>
      </c>
      <c r="D57" s="485">
        <v>6166</v>
      </c>
      <c r="E57" s="477">
        <f t="shared" si="11"/>
        <v>101.95349594378274</v>
      </c>
      <c r="F57" s="477">
        <f t="shared" si="11"/>
        <v>92.6221335992024</v>
      </c>
      <c r="G57" s="477">
        <f t="shared" si="11"/>
        <v>96.46433041301627</v>
      </c>
      <c r="H57" s="486" t="str">
        <f t="shared" si="14"/>
        <v/>
      </c>
      <c r="I57" s="477" t="str">
        <f t="shared" si="12"/>
        <v/>
      </c>
      <c r="J57" s="477" t="str">
        <f t="shared" si="10"/>
        <v/>
      </c>
      <c r="K57" s="477" t="str">
        <f t="shared" si="10"/>
        <v/>
      </c>
      <c r="L57" s="477" t="e">
        <f t="shared" si="13"/>
        <v>#N/A</v>
      </c>
    </row>
    <row r="58" spans="1:14" ht="15" customHeight="1" x14ac:dyDescent="0.2">
      <c r="A58" s="487" t="s">
        <v>496</v>
      </c>
      <c r="B58" s="485">
        <v>37750</v>
      </c>
      <c r="C58" s="485">
        <v>6641</v>
      </c>
      <c r="D58" s="485">
        <v>6460</v>
      </c>
      <c r="E58" s="477">
        <f t="shared" si="11"/>
        <v>102.42287760805276</v>
      </c>
      <c r="F58" s="477">
        <f t="shared" si="11"/>
        <v>94.587665574704459</v>
      </c>
      <c r="G58" s="477">
        <f t="shared" si="11"/>
        <v>101.06382978723406</v>
      </c>
      <c r="H58" s="486" t="str">
        <f t="shared" si="14"/>
        <v/>
      </c>
      <c r="I58" s="477" t="str">
        <f t="shared" si="12"/>
        <v/>
      </c>
      <c r="J58" s="477" t="str">
        <f t="shared" si="10"/>
        <v/>
      </c>
      <c r="K58" s="477" t="str">
        <f t="shared" si="10"/>
        <v/>
      </c>
      <c r="L58" s="477" t="e">
        <f t="shared" si="13"/>
        <v>#N/A</v>
      </c>
    </row>
    <row r="59" spans="1:14" ht="15" customHeight="1" x14ac:dyDescent="0.2">
      <c r="A59" s="487">
        <v>44440</v>
      </c>
      <c r="B59" s="485">
        <v>38458</v>
      </c>
      <c r="C59" s="485">
        <v>6548</v>
      </c>
      <c r="D59" s="485">
        <v>6698</v>
      </c>
      <c r="E59" s="477">
        <f t="shared" si="11"/>
        <v>104.34381528610577</v>
      </c>
      <c r="F59" s="477">
        <f t="shared" si="11"/>
        <v>93.263067939040027</v>
      </c>
      <c r="G59" s="477">
        <f t="shared" si="11"/>
        <v>104.78723404255319</v>
      </c>
      <c r="H59" s="486">
        <f t="shared" si="14"/>
        <v>44440</v>
      </c>
      <c r="I59" s="477">
        <f t="shared" si="12"/>
        <v>104.34381528610577</v>
      </c>
      <c r="J59" s="477">
        <f t="shared" si="10"/>
        <v>93.263067939040027</v>
      </c>
      <c r="K59" s="477">
        <f t="shared" si="10"/>
        <v>104.78723404255319</v>
      </c>
      <c r="L59" s="477" t="e">
        <f t="shared" si="13"/>
        <v>#N/A</v>
      </c>
    </row>
    <row r="60" spans="1:14" ht="15" customHeight="1" x14ac:dyDescent="0.2">
      <c r="A60" s="487" t="s">
        <v>497</v>
      </c>
      <c r="B60" s="485">
        <v>38005</v>
      </c>
      <c r="C60" s="485">
        <v>6527</v>
      </c>
      <c r="D60" s="485">
        <v>6588</v>
      </c>
      <c r="E60" s="477">
        <f t="shared" si="11"/>
        <v>103.11474075480913</v>
      </c>
      <c r="F60" s="477">
        <f t="shared" si="11"/>
        <v>92.963965247115794</v>
      </c>
      <c r="G60" s="477">
        <f t="shared" si="11"/>
        <v>103.06633291614517</v>
      </c>
      <c r="H60" s="486" t="str">
        <f t="shared" si="14"/>
        <v/>
      </c>
      <c r="I60" s="477" t="str">
        <f t="shared" si="12"/>
        <v/>
      </c>
      <c r="J60" s="477" t="str">
        <f t="shared" si="10"/>
        <v/>
      </c>
      <c r="K60" s="477" t="str">
        <f t="shared" si="10"/>
        <v/>
      </c>
      <c r="L60" s="477" t="e">
        <f t="shared" si="13"/>
        <v>#N/A</v>
      </c>
    </row>
    <row r="61" spans="1:14" ht="15" customHeight="1" x14ac:dyDescent="0.2">
      <c r="A61" s="487" t="s">
        <v>498</v>
      </c>
      <c r="B61" s="485">
        <v>38263</v>
      </c>
      <c r="C61" s="485">
        <v>6464</v>
      </c>
      <c r="D61" s="485">
        <v>6629</v>
      </c>
      <c r="E61" s="477">
        <f t="shared" si="11"/>
        <v>103.81474346799793</v>
      </c>
      <c r="F61" s="477">
        <f t="shared" si="11"/>
        <v>92.06665717134311</v>
      </c>
      <c r="G61" s="477">
        <f t="shared" si="11"/>
        <v>103.70775969962453</v>
      </c>
      <c r="H61" s="486" t="str">
        <f t="shared" si="14"/>
        <v/>
      </c>
      <c r="I61" s="477" t="str">
        <f t="shared" si="12"/>
        <v/>
      </c>
      <c r="J61" s="477" t="str">
        <f t="shared" si="10"/>
        <v/>
      </c>
      <c r="K61" s="477" t="str">
        <f t="shared" si="10"/>
        <v/>
      </c>
      <c r="L61" s="477" t="e">
        <f t="shared" si="13"/>
        <v>#N/A</v>
      </c>
    </row>
    <row r="62" spans="1:14" ht="15" customHeight="1" x14ac:dyDescent="0.2">
      <c r="A62" s="487" t="s">
        <v>499</v>
      </c>
      <c r="B62" s="485">
        <v>38541</v>
      </c>
      <c r="C62" s="485">
        <v>6609</v>
      </c>
      <c r="D62" s="485">
        <v>6804</v>
      </c>
      <c r="E62" s="477">
        <f t="shared" si="11"/>
        <v>104.56900995740293</v>
      </c>
      <c r="F62" s="477">
        <f t="shared" si="11"/>
        <v>94.131890044153252</v>
      </c>
      <c r="G62" s="477">
        <f t="shared" si="11"/>
        <v>106.44555694618272</v>
      </c>
      <c r="H62" s="486" t="str">
        <f t="shared" si="14"/>
        <v/>
      </c>
      <c r="I62" s="477" t="str">
        <f t="shared" si="12"/>
        <v/>
      </c>
      <c r="J62" s="477" t="str">
        <f t="shared" si="10"/>
        <v/>
      </c>
      <c r="K62" s="477" t="str">
        <f t="shared" si="10"/>
        <v/>
      </c>
      <c r="L62" s="477" t="e">
        <f t="shared" si="13"/>
        <v>#N/A</v>
      </c>
    </row>
    <row r="63" spans="1:14" ht="15" customHeight="1" x14ac:dyDescent="0.2">
      <c r="A63" s="487">
        <v>44805</v>
      </c>
      <c r="B63" s="485">
        <v>38994</v>
      </c>
      <c r="C63" s="485">
        <v>6575</v>
      </c>
      <c r="D63" s="485">
        <v>6964</v>
      </c>
      <c r="E63" s="477">
        <f t="shared" si="11"/>
        <v>105.79808448869956</v>
      </c>
      <c r="F63" s="477">
        <f t="shared" si="11"/>
        <v>93.647628542942599</v>
      </c>
      <c r="G63" s="477">
        <f t="shared" si="11"/>
        <v>108.94868585732165</v>
      </c>
      <c r="H63" s="486">
        <f t="shared" si="14"/>
        <v>44805</v>
      </c>
      <c r="I63" s="477">
        <f t="shared" si="12"/>
        <v>105.79808448869956</v>
      </c>
      <c r="J63" s="477">
        <f t="shared" si="10"/>
        <v>93.647628542942599</v>
      </c>
      <c r="K63" s="477">
        <f t="shared" si="10"/>
        <v>108.94868585732165</v>
      </c>
      <c r="L63" s="477" t="e">
        <f t="shared" si="13"/>
        <v>#N/A</v>
      </c>
    </row>
    <row r="64" spans="1:14" ht="15" customHeight="1" x14ac:dyDescent="0.2">
      <c r="A64" s="487" t="s">
        <v>500</v>
      </c>
      <c r="B64" s="485">
        <v>38454</v>
      </c>
      <c r="C64" s="485">
        <v>6691</v>
      </c>
      <c r="D64" s="485">
        <v>7023</v>
      </c>
      <c r="E64" s="477">
        <f t="shared" si="11"/>
        <v>104.33296253086253</v>
      </c>
      <c r="F64" s="477">
        <f t="shared" si="11"/>
        <v>95.29981484119071</v>
      </c>
      <c r="G64" s="477">
        <f t="shared" si="11"/>
        <v>109.87171464330412</v>
      </c>
      <c r="H64" s="486" t="str">
        <f t="shared" si="14"/>
        <v/>
      </c>
      <c r="I64" s="477" t="str">
        <f t="shared" si="12"/>
        <v/>
      </c>
      <c r="J64" s="477" t="str">
        <f t="shared" si="10"/>
        <v/>
      </c>
      <c r="K64" s="477" t="str">
        <f t="shared" si="10"/>
        <v/>
      </c>
      <c r="L64" s="477" t="e">
        <f t="shared" si="13"/>
        <v>#N/A</v>
      </c>
    </row>
    <row r="65" spans="1:12" ht="15" customHeight="1" x14ac:dyDescent="0.2">
      <c r="A65" s="487" t="s">
        <v>501</v>
      </c>
      <c r="B65" s="485">
        <v>39062</v>
      </c>
      <c r="C65" s="485">
        <v>6738</v>
      </c>
      <c r="D65" s="485">
        <v>7072</v>
      </c>
      <c r="E65" s="477">
        <f t="shared" si="11"/>
        <v>105.98258132783459</v>
      </c>
      <c r="F65" s="477">
        <f t="shared" si="11"/>
        <v>95.969235151687798</v>
      </c>
      <c r="G65" s="477">
        <f t="shared" si="11"/>
        <v>110.63829787234043</v>
      </c>
      <c r="H65" s="486" t="str">
        <f t="shared" si="14"/>
        <v/>
      </c>
      <c r="I65" s="477" t="str">
        <f t="shared" si="12"/>
        <v/>
      </c>
      <c r="J65" s="477" t="str">
        <f t="shared" si="10"/>
        <v/>
      </c>
      <c r="K65" s="477" t="str">
        <f t="shared" si="10"/>
        <v/>
      </c>
      <c r="L65" s="477" t="e">
        <f t="shared" si="13"/>
        <v>#N/A</v>
      </c>
    </row>
    <row r="66" spans="1:12" ht="15" customHeight="1" x14ac:dyDescent="0.2">
      <c r="A66" s="487" t="s">
        <v>502</v>
      </c>
      <c r="B66" s="485">
        <v>39068</v>
      </c>
      <c r="C66" s="485">
        <v>6979</v>
      </c>
      <c r="D66" s="485">
        <v>7213</v>
      </c>
      <c r="E66" s="477">
        <f t="shared" si="11"/>
        <v>105.99886046069946</v>
      </c>
      <c r="F66" s="477">
        <f t="shared" si="11"/>
        <v>99.401794616151548</v>
      </c>
      <c r="G66" s="477">
        <f t="shared" si="11"/>
        <v>112.8441802252816</v>
      </c>
      <c r="H66" s="486" t="str">
        <f t="shared" si="14"/>
        <v/>
      </c>
      <c r="I66" s="477" t="str">
        <f t="shared" si="12"/>
        <v/>
      </c>
      <c r="J66" s="477" t="str">
        <f t="shared" si="10"/>
        <v/>
      </c>
      <c r="K66" s="477" t="str">
        <f t="shared" si="10"/>
        <v/>
      </c>
      <c r="L66" s="477" t="e">
        <f t="shared" si="13"/>
        <v>#N/A</v>
      </c>
    </row>
    <row r="67" spans="1:12" ht="15" customHeight="1" x14ac:dyDescent="0.2">
      <c r="A67" s="487">
        <v>45170</v>
      </c>
      <c r="B67" s="485">
        <v>39725</v>
      </c>
      <c r="C67" s="485">
        <v>6887</v>
      </c>
      <c r="D67" s="485">
        <v>7383</v>
      </c>
      <c r="E67" s="477">
        <f t="shared" si="11"/>
        <v>107.7814255094012</v>
      </c>
      <c r="F67" s="477">
        <f t="shared" si="11"/>
        <v>98.091439965816846</v>
      </c>
      <c r="G67" s="477">
        <f t="shared" si="11"/>
        <v>115.50375469336672</v>
      </c>
      <c r="H67" s="486">
        <f t="shared" si="14"/>
        <v>45170</v>
      </c>
      <c r="I67" s="477">
        <f t="shared" si="12"/>
        <v>107.7814255094012</v>
      </c>
      <c r="J67" s="477">
        <f t="shared" si="10"/>
        <v>98.091439965816846</v>
      </c>
      <c r="K67" s="477">
        <f t="shared" si="10"/>
        <v>115.50375469336672</v>
      </c>
      <c r="L67" s="477" t="e">
        <f t="shared" si="13"/>
        <v>#N/A</v>
      </c>
    </row>
    <row r="68" spans="1:12" ht="15" customHeight="1" x14ac:dyDescent="0.2">
      <c r="A68" s="487" t="s">
        <v>503</v>
      </c>
      <c r="B68" s="485">
        <v>39086</v>
      </c>
      <c r="C68" s="485">
        <v>6915</v>
      </c>
      <c r="D68" s="485">
        <v>7469</v>
      </c>
      <c r="E68" s="477">
        <f t="shared" si="11"/>
        <v>106.04769785929402</v>
      </c>
      <c r="F68" s="477">
        <f t="shared" si="11"/>
        <v>98.490243555049133</v>
      </c>
      <c r="G68" s="477">
        <f t="shared" si="11"/>
        <v>116.84918648310388</v>
      </c>
      <c r="H68" s="486" t="str">
        <f t="shared" si="14"/>
        <v/>
      </c>
      <c r="I68" s="477" t="str">
        <f t="shared" si="12"/>
        <v/>
      </c>
      <c r="J68" s="477" t="str">
        <f t="shared" si="12"/>
        <v/>
      </c>
      <c r="K68" s="477" t="str">
        <f t="shared" si="12"/>
        <v/>
      </c>
      <c r="L68" s="477" t="e">
        <f t="shared" si="13"/>
        <v>#N/A</v>
      </c>
    </row>
    <row r="69" spans="1:12" ht="15" customHeight="1" x14ac:dyDescent="0.2">
      <c r="A69" s="487" t="s">
        <v>504</v>
      </c>
      <c r="B69" s="485">
        <v>39175</v>
      </c>
      <c r="C69" s="485">
        <v>6922</v>
      </c>
      <c r="D69" s="485">
        <v>7365</v>
      </c>
      <c r="E69" s="477">
        <f t="shared" si="11"/>
        <v>106.28917166345606</v>
      </c>
      <c r="F69" s="477">
        <f t="shared" si="11"/>
        <v>98.589944452357216</v>
      </c>
      <c r="G69" s="477">
        <f t="shared" si="11"/>
        <v>115.22215269086358</v>
      </c>
      <c r="H69" s="486" t="str">
        <f t="shared" si="14"/>
        <v/>
      </c>
      <c r="I69" s="477" t="str">
        <f t="shared" si="12"/>
        <v/>
      </c>
      <c r="J69" s="477" t="str">
        <f t="shared" si="12"/>
        <v/>
      </c>
      <c r="K69" s="477" t="str">
        <f t="shared" si="12"/>
        <v/>
      </c>
      <c r="L69" s="477" t="e">
        <f t="shared" si="13"/>
        <v>#N/A</v>
      </c>
    </row>
    <row r="70" spans="1:12" ht="15" customHeight="1" x14ac:dyDescent="0.2">
      <c r="A70" s="487" t="s">
        <v>505</v>
      </c>
      <c r="B70" s="485">
        <v>39189</v>
      </c>
      <c r="C70" s="485">
        <v>7010</v>
      </c>
      <c r="D70" s="485">
        <v>7414</v>
      </c>
      <c r="E70" s="477">
        <f t="shared" si="11"/>
        <v>106.32715630680738</v>
      </c>
      <c r="F70" s="477">
        <f t="shared" si="11"/>
        <v>99.843327161373026</v>
      </c>
      <c r="G70" s="477">
        <f t="shared" si="11"/>
        <v>115.98873591989987</v>
      </c>
      <c r="H70" s="486" t="str">
        <f t="shared" si="14"/>
        <v/>
      </c>
      <c r="I70" s="477" t="str">
        <f t="shared" si="12"/>
        <v/>
      </c>
      <c r="J70" s="477" t="str">
        <f t="shared" si="12"/>
        <v/>
      </c>
      <c r="K70" s="477" t="str">
        <f t="shared" si="12"/>
        <v/>
      </c>
      <c r="L70" s="477" t="e">
        <f t="shared" si="13"/>
        <v>#N/A</v>
      </c>
    </row>
    <row r="71" spans="1:12" ht="15" customHeight="1" x14ac:dyDescent="0.2">
      <c r="A71" s="487">
        <v>45536</v>
      </c>
      <c r="B71" s="485">
        <v>39925</v>
      </c>
      <c r="C71" s="485">
        <v>6890</v>
      </c>
      <c r="D71" s="485">
        <v>7511</v>
      </c>
      <c r="E71" s="477">
        <f t="shared" si="11"/>
        <v>108.32406327156308</v>
      </c>
      <c r="F71" s="477">
        <f t="shared" si="11"/>
        <v>98.134168921806008</v>
      </c>
      <c r="G71" s="477">
        <f t="shared" si="11"/>
        <v>117.50625782227783</v>
      </c>
      <c r="H71" s="486">
        <f t="shared" si="14"/>
        <v>45536</v>
      </c>
      <c r="I71" s="477">
        <f t="shared" si="12"/>
        <v>108.32406327156308</v>
      </c>
      <c r="J71" s="477">
        <f t="shared" si="12"/>
        <v>98.134168921806008</v>
      </c>
      <c r="K71" s="477">
        <f t="shared" si="12"/>
        <v>117.50625782227783</v>
      </c>
      <c r="L71" s="477" t="e">
        <f t="shared" si="13"/>
        <v>#N/A</v>
      </c>
    </row>
    <row r="72" spans="1:12" ht="15" customHeight="1" x14ac:dyDescent="0.2">
      <c r="A72" s="487" t="s">
        <v>506</v>
      </c>
      <c r="B72" s="485">
        <v>39435</v>
      </c>
      <c r="C72" s="485">
        <v>6854</v>
      </c>
      <c r="D72" s="485">
        <v>7421</v>
      </c>
      <c r="E72" s="488">
        <f t="shared" ref="E72:G76" si="15">IF($A$52=37802,IF(COUNTBLANK(B$52:B$71)&gt;0,#N/A,IF(ISBLANK(B72)=FALSE,B72/B$52*100,#N/A)),IF(COUNTBLANK(B$52:B$76)&gt;0,#N/A,B72/B$52*100))</f>
        <v>106.9946007542665</v>
      </c>
      <c r="F72" s="488">
        <f t="shared" si="15"/>
        <v>97.621421449935909</v>
      </c>
      <c r="G72" s="488">
        <f t="shared" si="15"/>
        <v>116.09824780976221</v>
      </c>
      <c r="H72" s="489" t="str">
        <f>IF(A$52=37802,IF(ISERROR(L72)=TRUE,IF(ISBLANK(A72)=FALSE,IF(MONTH(A72)=MONTH(MAX(A$52:A$76)),A72,""),""),""),IF(ISERROR(L72)=TRUE,IF(MONTH(A72)=MONTH(MAX(A$52:A$76)),A72,""),""))</f>
        <v/>
      </c>
      <c r="I72" s="477" t="str">
        <f t="shared" si="12"/>
        <v/>
      </c>
      <c r="J72" s="477" t="str">
        <f t="shared" si="12"/>
        <v/>
      </c>
      <c r="K72" s="477" t="str">
        <f t="shared" si="12"/>
        <v/>
      </c>
      <c r="L72" s="477" t="e">
        <f t="shared" si="13"/>
        <v>#N/A</v>
      </c>
    </row>
    <row r="73" spans="1:12" ht="15" customHeight="1" x14ac:dyDescent="0.2">
      <c r="A73" s="487" t="s">
        <v>507</v>
      </c>
      <c r="B73" s="485">
        <v>39376</v>
      </c>
      <c r="C73" s="485">
        <v>6848</v>
      </c>
      <c r="D73" s="485">
        <v>7296</v>
      </c>
      <c r="E73" s="488">
        <f t="shared" si="15"/>
        <v>106.83452261442874</v>
      </c>
      <c r="F73" s="488">
        <f t="shared" si="15"/>
        <v>97.535963537957556</v>
      </c>
      <c r="G73" s="488">
        <f t="shared" si="15"/>
        <v>114.14267834793492</v>
      </c>
      <c r="H73" s="489" t="str">
        <f>IF(A$52=37802,IF(ISERROR(L73)=TRUE,IF(ISBLANK(A73)=FALSE,IF(MONTH(A73)=MONTH(MAX(A$52:A$76)),A73,""),""),""),IF(ISERROR(L73)=TRUE,IF(MONTH(A73)=MONTH(MAX(A$52:A$76)),A73,""),""))</f>
        <v/>
      </c>
      <c r="I73" s="477" t="str">
        <f t="shared" si="12"/>
        <v/>
      </c>
      <c r="J73" s="477" t="str">
        <f t="shared" si="12"/>
        <v/>
      </c>
      <c r="K73" s="477" t="str">
        <f t="shared" si="12"/>
        <v/>
      </c>
      <c r="L73" s="477" t="e">
        <f t="shared" si="13"/>
        <v>#N/A</v>
      </c>
    </row>
    <row r="74" spans="1:12" ht="15" customHeight="1" x14ac:dyDescent="0.2">
      <c r="A74" s="487" t="s">
        <v>508</v>
      </c>
      <c r="B74" s="485">
        <v>39586</v>
      </c>
      <c r="C74" s="485">
        <v>6962</v>
      </c>
      <c r="D74" s="485">
        <v>7488</v>
      </c>
      <c r="E74" s="488">
        <f t="shared" si="15"/>
        <v>107.4042922646987</v>
      </c>
      <c r="F74" s="488">
        <f t="shared" si="15"/>
        <v>99.159663865546221</v>
      </c>
      <c r="G74" s="488">
        <f t="shared" si="15"/>
        <v>117.14643304130163</v>
      </c>
      <c r="H74" s="489" t="str">
        <f>IF(A$52=37802,IF(ISERROR(L74)=TRUE,IF(ISBLANK(A74)=FALSE,IF(MONTH(A74)=MONTH(MAX(A$52:A$76)),A74,""),""),""),IF(ISERROR(L74)=TRUE,IF(MONTH(A74)=MONTH(MAX(A$52:A$76)),A74,""),""))</f>
        <v/>
      </c>
      <c r="I74" s="477" t="str">
        <f t="shared" si="12"/>
        <v/>
      </c>
      <c r="J74" s="477" t="str">
        <f t="shared" si="12"/>
        <v/>
      </c>
      <c r="K74" s="477" t="str">
        <f t="shared" si="12"/>
        <v/>
      </c>
      <c r="L74" s="477" t="e">
        <f t="shared" si="13"/>
        <v>#N/A</v>
      </c>
    </row>
    <row r="75" spans="1:12" ht="15" customHeight="1" x14ac:dyDescent="0.2">
      <c r="A75" s="487">
        <v>45901</v>
      </c>
      <c r="B75" s="485">
        <v>39987</v>
      </c>
      <c r="C75" s="485">
        <v>6845</v>
      </c>
      <c r="D75" s="485">
        <v>7661</v>
      </c>
      <c r="E75" s="488">
        <f t="shared" si="15"/>
        <v>108.49228097783326</v>
      </c>
      <c r="F75" s="488">
        <f t="shared" si="15"/>
        <v>97.49323458196838</v>
      </c>
      <c r="G75" s="488">
        <f t="shared" si="15"/>
        <v>119.85294117647058</v>
      </c>
      <c r="H75" s="489">
        <f>IF(A$52=37802,IF(ISERROR(L75)=TRUE,IF(ISBLANK(A75)=FALSE,IF(MONTH(A75)=MONTH(MAX(A$52:A$76)),A75,""),""),""),IF(ISERROR(L75)=TRUE,IF(MONTH(A75)=MONTH(MAX(A$52:A$76)),A75,""),""))</f>
        <v>45901</v>
      </c>
      <c r="I75" s="477">
        <f t="shared" si="12"/>
        <v>108.49228097783326</v>
      </c>
      <c r="J75" s="477">
        <f t="shared" si="12"/>
        <v>97.49323458196838</v>
      </c>
      <c r="K75" s="477">
        <f t="shared" si="12"/>
        <v>119.85294117647058</v>
      </c>
      <c r="L75" s="477" t="e">
        <f t="shared" si="13"/>
        <v>#N/A</v>
      </c>
    </row>
    <row r="76" spans="1:12" ht="15" customHeight="1" x14ac:dyDescent="0.2">
      <c r="A76" s="487" t="s">
        <v>509</v>
      </c>
      <c r="B76" s="485">
        <v>39412</v>
      </c>
      <c r="C76" s="490">
        <v>6921</v>
      </c>
      <c r="D76" s="490">
        <v>7589</v>
      </c>
      <c r="E76" s="488">
        <f t="shared" si="15"/>
        <v>106.93219741161788</v>
      </c>
      <c r="F76" s="488">
        <f t="shared" si="15"/>
        <v>98.575701467027486</v>
      </c>
      <c r="G76" s="488">
        <f t="shared" si="15"/>
        <v>118.72653316645807</v>
      </c>
      <c r="H76" s="489" t="str">
        <f>IF(A$52=37802,IF(ISERROR(L76)=TRUE,IF(ISBLANK(A76)=FALSE,IF(MONTH(A76)=MONTH(MAX(A$52:A$76)),A76,""),""),""),IF(ISERROR(L76)=TRUE,IF(MONTH(A76)=MONTH(MAX(A$52:A$76)),A76,""),""))</f>
        <v/>
      </c>
      <c r="I76" s="477" t="str">
        <f t="shared" si="12"/>
        <v/>
      </c>
      <c r="J76" s="477" t="str">
        <f t="shared" si="12"/>
        <v/>
      </c>
      <c r="K76" s="477" t="str">
        <f t="shared" si="12"/>
        <v/>
      </c>
      <c r="L76" s="477" t="e">
        <f t="shared" si="13"/>
        <v>#N/A</v>
      </c>
    </row>
    <row r="78" spans="1:12" ht="15" customHeight="1" x14ac:dyDescent="0.2">
      <c r="I78" s="477">
        <f>IF(I76&lt;&gt;"",I76,IF(I75&lt;&gt;"",I75,IF(I74&lt;&gt;"",I74,IF(I73&lt;&gt;"",I73,IF(I72&lt;&gt;"",I72,IF(I71&lt;&gt;"",I71,""))))))</f>
        <v>108.49228097783326</v>
      </c>
      <c r="J78" s="477">
        <f>IF(J76&lt;&gt;"",J76,IF(J75&lt;&gt;"",J75,IF(J74&lt;&gt;"",J74,IF(J73&lt;&gt;"",J73,IF(J72&lt;&gt;"",J72,IF(J71&lt;&gt;"",J71,""))))))</f>
        <v>97.49323458196838</v>
      </c>
      <c r="K78" s="477">
        <f>IF(K76&lt;&gt;"",K76,IF(K75&lt;&gt;"",K75,IF(K74&lt;&gt;"",K74,IF(K73&lt;&gt;"",K73,IF(K72&lt;&gt;"",K72,IF(K71&lt;&gt;"",K71,""))))))</f>
        <v>119.85294117647058</v>
      </c>
    </row>
    <row r="79" spans="1:12" ht="15" customHeight="1" x14ac:dyDescent="0.2">
      <c r="I79" s="474">
        <f>RANK(I78,$I78:$K78)</f>
        <v>2</v>
      </c>
      <c r="J79" s="474">
        <f>RANK(J78,$I78:$K78)</f>
        <v>3</v>
      </c>
      <c r="K79" s="474">
        <f>RANK(K78,$I78:$K78)</f>
        <v>1</v>
      </c>
    </row>
    <row r="80" spans="1:12" ht="15" customHeight="1" x14ac:dyDescent="0.2">
      <c r="I80" s="477" t="str">
        <f>"SvB: "&amp;IF(I78&gt;100,"+","")&amp;TEXT(I78-100,"0,0")&amp;"%"</f>
        <v>SvB: +8,5%</v>
      </c>
      <c r="J80" s="477" t="str">
        <f>"GeB - ausschließlich: "&amp;IF(J78&gt;100,"+","")&amp;TEXT(J78-100,"0,0")&amp;"%"</f>
        <v>GeB - ausschließlich: -2,5%</v>
      </c>
      <c r="K80" s="477" t="str">
        <f>"GeB - im Nebenjob: "&amp;IF(K78&gt;100,"+","")&amp;TEXT(K78-100,"0,0")&amp;"%"</f>
        <v>GeB - im Nebenjob: +19,9%</v>
      </c>
    </row>
    <row r="82" spans="9:9" ht="15" customHeight="1" x14ac:dyDescent="0.2">
      <c r="I82" s="477" t="str">
        <f>IF(ISERROR(HLOOKUP(1,I$79:K$80,2,FALSE)),"",HLOOKUP(1,I$79:K$80,2,FALSE))</f>
        <v>GeB - im Nebenjob: +19,9%</v>
      </c>
    </row>
    <row r="83" spans="9:9" ht="15" customHeight="1" x14ac:dyDescent="0.2">
      <c r="I83" s="477" t="str">
        <f>IF(ISERROR(HLOOKUP(2,I$79:K$80,2,FALSE)),"",HLOOKUP(2,I$79:K$80,2,FALSE))</f>
        <v>SvB: +8,5%</v>
      </c>
    </row>
    <row r="84" spans="9:9" ht="15" customHeight="1" x14ac:dyDescent="0.2">
      <c r="I84" s="477" t="str">
        <f>IF(ISERROR(HLOOKUP(3,I$79:K$80,2,FALSE)),"",HLOOKUP(3,I$79:K$80,2,FALSE))</f>
        <v>GeB - ausschließlich: -2,5%</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E43E-4DC2-4260-A0B7-BCFDBA9DA561}">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30" customWidth="1"/>
    <col min="2" max="2" width="17.28515625" style="530" customWidth="1"/>
    <col min="3" max="3" width="23.28515625" style="530" customWidth="1"/>
    <col min="4" max="5" width="11.42578125" style="530" customWidth="1"/>
    <col min="6" max="8" width="11.42578125" style="530"/>
    <col min="9" max="9" width="15.7109375" style="530" customWidth="1"/>
    <col min="10" max="256" width="11.42578125" style="530"/>
    <col min="257" max="257" width="2.7109375" style="530" customWidth="1"/>
    <col min="258" max="258" width="17.28515625" style="530" customWidth="1"/>
    <col min="259" max="259" width="23.28515625" style="530" customWidth="1"/>
    <col min="260" max="261" width="11.42578125" style="530" customWidth="1"/>
    <col min="262" max="264" width="11.42578125" style="530"/>
    <col min="265" max="265" width="15.7109375" style="530" customWidth="1"/>
    <col min="266" max="512" width="11.42578125" style="530"/>
    <col min="513" max="513" width="2.7109375" style="530" customWidth="1"/>
    <col min="514" max="514" width="17.28515625" style="530" customWidth="1"/>
    <col min="515" max="515" width="23.28515625" style="530" customWidth="1"/>
    <col min="516" max="517" width="11.42578125" style="530" customWidth="1"/>
    <col min="518" max="520" width="11.42578125" style="530"/>
    <col min="521" max="521" width="15.7109375" style="530" customWidth="1"/>
    <col min="522" max="768" width="11.42578125" style="530"/>
    <col min="769" max="769" width="2.7109375" style="530" customWidth="1"/>
    <col min="770" max="770" width="17.28515625" style="530" customWidth="1"/>
    <col min="771" max="771" width="23.28515625" style="530" customWidth="1"/>
    <col min="772" max="773" width="11.42578125" style="530" customWidth="1"/>
    <col min="774" max="776" width="11.42578125" style="530"/>
    <col min="777" max="777" width="15.7109375" style="530" customWidth="1"/>
    <col min="778" max="1024" width="11.42578125" style="530"/>
    <col min="1025" max="1025" width="2.7109375" style="530" customWidth="1"/>
    <col min="1026" max="1026" width="17.28515625" style="530" customWidth="1"/>
    <col min="1027" max="1027" width="23.28515625" style="530" customWidth="1"/>
    <col min="1028" max="1029" width="11.42578125" style="530" customWidth="1"/>
    <col min="1030" max="1032" width="11.42578125" style="530"/>
    <col min="1033" max="1033" width="15.7109375" style="530" customWidth="1"/>
    <col min="1034" max="1280" width="11.42578125" style="530"/>
    <col min="1281" max="1281" width="2.7109375" style="530" customWidth="1"/>
    <col min="1282" max="1282" width="17.28515625" style="530" customWidth="1"/>
    <col min="1283" max="1283" width="23.28515625" style="530" customWidth="1"/>
    <col min="1284" max="1285" width="11.42578125" style="530" customWidth="1"/>
    <col min="1286" max="1288" width="11.42578125" style="530"/>
    <col min="1289" max="1289" width="15.7109375" style="530" customWidth="1"/>
    <col min="1290" max="1536" width="11.42578125" style="530"/>
    <col min="1537" max="1537" width="2.7109375" style="530" customWidth="1"/>
    <col min="1538" max="1538" width="17.28515625" style="530" customWidth="1"/>
    <col min="1539" max="1539" width="23.28515625" style="530" customWidth="1"/>
    <col min="1540" max="1541" width="11.42578125" style="530" customWidth="1"/>
    <col min="1542" max="1544" width="11.42578125" style="530"/>
    <col min="1545" max="1545" width="15.7109375" style="530" customWidth="1"/>
    <col min="1546" max="1792" width="11.42578125" style="530"/>
    <col min="1793" max="1793" width="2.7109375" style="530" customWidth="1"/>
    <col min="1794" max="1794" width="17.28515625" style="530" customWidth="1"/>
    <col min="1795" max="1795" width="23.28515625" style="530" customWidth="1"/>
    <col min="1796" max="1797" width="11.42578125" style="530" customWidth="1"/>
    <col min="1798" max="1800" width="11.42578125" style="530"/>
    <col min="1801" max="1801" width="15.7109375" style="530" customWidth="1"/>
    <col min="1802" max="2048" width="11.42578125" style="530"/>
    <col min="2049" max="2049" width="2.7109375" style="530" customWidth="1"/>
    <col min="2050" max="2050" width="17.28515625" style="530" customWidth="1"/>
    <col min="2051" max="2051" width="23.28515625" style="530" customWidth="1"/>
    <col min="2052" max="2053" width="11.42578125" style="530" customWidth="1"/>
    <col min="2054" max="2056" width="11.42578125" style="530"/>
    <col min="2057" max="2057" width="15.7109375" style="530" customWidth="1"/>
    <col min="2058" max="2304" width="11.42578125" style="530"/>
    <col min="2305" max="2305" width="2.7109375" style="530" customWidth="1"/>
    <col min="2306" max="2306" width="17.28515625" style="530" customWidth="1"/>
    <col min="2307" max="2307" width="23.28515625" style="530" customWidth="1"/>
    <col min="2308" max="2309" width="11.42578125" style="530" customWidth="1"/>
    <col min="2310" max="2312" width="11.42578125" style="530"/>
    <col min="2313" max="2313" width="15.7109375" style="530" customWidth="1"/>
    <col min="2314" max="2560" width="11.42578125" style="530"/>
    <col min="2561" max="2561" width="2.7109375" style="530" customWidth="1"/>
    <col min="2562" max="2562" width="17.28515625" style="530" customWidth="1"/>
    <col min="2563" max="2563" width="23.28515625" style="530" customWidth="1"/>
    <col min="2564" max="2565" width="11.42578125" style="530" customWidth="1"/>
    <col min="2566" max="2568" width="11.42578125" style="530"/>
    <col min="2569" max="2569" width="15.7109375" style="530" customWidth="1"/>
    <col min="2570" max="2816" width="11.42578125" style="530"/>
    <col min="2817" max="2817" width="2.7109375" style="530" customWidth="1"/>
    <col min="2818" max="2818" width="17.28515625" style="530" customWidth="1"/>
    <col min="2819" max="2819" width="23.28515625" style="530" customWidth="1"/>
    <col min="2820" max="2821" width="11.42578125" style="530" customWidth="1"/>
    <col min="2822" max="2824" width="11.42578125" style="530"/>
    <col min="2825" max="2825" width="15.7109375" style="530" customWidth="1"/>
    <col min="2826" max="3072" width="11.42578125" style="530"/>
    <col min="3073" max="3073" width="2.7109375" style="530" customWidth="1"/>
    <col min="3074" max="3074" width="17.28515625" style="530" customWidth="1"/>
    <col min="3075" max="3075" width="23.28515625" style="530" customWidth="1"/>
    <col min="3076" max="3077" width="11.42578125" style="530" customWidth="1"/>
    <col min="3078" max="3080" width="11.42578125" style="530"/>
    <col min="3081" max="3081" width="15.7109375" style="530" customWidth="1"/>
    <col min="3082" max="3328" width="11.42578125" style="530"/>
    <col min="3329" max="3329" width="2.7109375" style="530" customWidth="1"/>
    <col min="3330" max="3330" width="17.28515625" style="530" customWidth="1"/>
    <col min="3331" max="3331" width="23.28515625" style="530" customWidth="1"/>
    <col min="3332" max="3333" width="11.42578125" style="530" customWidth="1"/>
    <col min="3334" max="3336" width="11.42578125" style="530"/>
    <col min="3337" max="3337" width="15.7109375" style="530" customWidth="1"/>
    <col min="3338" max="3584" width="11.42578125" style="530"/>
    <col min="3585" max="3585" width="2.7109375" style="530" customWidth="1"/>
    <col min="3586" max="3586" width="17.28515625" style="530" customWidth="1"/>
    <col min="3587" max="3587" width="23.28515625" style="530" customWidth="1"/>
    <col min="3588" max="3589" width="11.42578125" style="530" customWidth="1"/>
    <col min="3590" max="3592" width="11.42578125" style="530"/>
    <col min="3593" max="3593" width="15.7109375" style="530" customWidth="1"/>
    <col min="3594" max="3840" width="11.42578125" style="530"/>
    <col min="3841" max="3841" width="2.7109375" style="530" customWidth="1"/>
    <col min="3842" max="3842" width="17.28515625" style="530" customWidth="1"/>
    <col min="3843" max="3843" width="23.28515625" style="530" customWidth="1"/>
    <col min="3844" max="3845" width="11.42578125" style="530" customWidth="1"/>
    <col min="3846" max="3848" width="11.42578125" style="530"/>
    <col min="3849" max="3849" width="15.7109375" style="530" customWidth="1"/>
    <col min="3850" max="4096" width="11.42578125" style="530"/>
    <col min="4097" max="4097" width="2.7109375" style="530" customWidth="1"/>
    <col min="4098" max="4098" width="17.28515625" style="530" customWidth="1"/>
    <col min="4099" max="4099" width="23.28515625" style="530" customWidth="1"/>
    <col min="4100" max="4101" width="11.42578125" style="530" customWidth="1"/>
    <col min="4102" max="4104" width="11.42578125" style="530"/>
    <col min="4105" max="4105" width="15.7109375" style="530" customWidth="1"/>
    <col min="4106" max="4352" width="11.42578125" style="530"/>
    <col min="4353" max="4353" width="2.7109375" style="530" customWidth="1"/>
    <col min="4354" max="4354" width="17.28515625" style="530" customWidth="1"/>
    <col min="4355" max="4355" width="23.28515625" style="530" customWidth="1"/>
    <col min="4356" max="4357" width="11.42578125" style="530" customWidth="1"/>
    <col min="4358" max="4360" width="11.42578125" style="530"/>
    <col min="4361" max="4361" width="15.7109375" style="530" customWidth="1"/>
    <col min="4362" max="4608" width="11.42578125" style="530"/>
    <col min="4609" max="4609" width="2.7109375" style="530" customWidth="1"/>
    <col min="4610" max="4610" width="17.28515625" style="530" customWidth="1"/>
    <col min="4611" max="4611" width="23.28515625" style="530" customWidth="1"/>
    <col min="4612" max="4613" width="11.42578125" style="530" customWidth="1"/>
    <col min="4614" max="4616" width="11.42578125" style="530"/>
    <col min="4617" max="4617" width="15.7109375" style="530" customWidth="1"/>
    <col min="4618" max="4864" width="11.42578125" style="530"/>
    <col min="4865" max="4865" width="2.7109375" style="530" customWidth="1"/>
    <col min="4866" max="4866" width="17.28515625" style="530" customWidth="1"/>
    <col min="4867" max="4867" width="23.28515625" style="530" customWidth="1"/>
    <col min="4868" max="4869" width="11.42578125" style="530" customWidth="1"/>
    <col min="4870" max="4872" width="11.42578125" style="530"/>
    <col min="4873" max="4873" width="15.7109375" style="530" customWidth="1"/>
    <col min="4874" max="5120" width="11.42578125" style="530"/>
    <col min="5121" max="5121" width="2.7109375" style="530" customWidth="1"/>
    <col min="5122" max="5122" width="17.28515625" style="530" customWidth="1"/>
    <col min="5123" max="5123" width="23.28515625" style="530" customWidth="1"/>
    <col min="5124" max="5125" width="11.42578125" style="530" customWidth="1"/>
    <col min="5126" max="5128" width="11.42578125" style="530"/>
    <col min="5129" max="5129" width="15.7109375" style="530" customWidth="1"/>
    <col min="5130" max="5376" width="11.42578125" style="530"/>
    <col min="5377" max="5377" width="2.7109375" style="530" customWidth="1"/>
    <col min="5378" max="5378" width="17.28515625" style="530" customWidth="1"/>
    <col min="5379" max="5379" width="23.28515625" style="530" customWidth="1"/>
    <col min="5380" max="5381" width="11.42578125" style="530" customWidth="1"/>
    <col min="5382" max="5384" width="11.42578125" style="530"/>
    <col min="5385" max="5385" width="15.7109375" style="530" customWidth="1"/>
    <col min="5386" max="5632" width="11.42578125" style="530"/>
    <col min="5633" max="5633" width="2.7109375" style="530" customWidth="1"/>
    <col min="5634" max="5634" width="17.28515625" style="530" customWidth="1"/>
    <col min="5635" max="5635" width="23.28515625" style="530" customWidth="1"/>
    <col min="5636" max="5637" width="11.42578125" style="530" customWidth="1"/>
    <col min="5638" max="5640" width="11.42578125" style="530"/>
    <col min="5641" max="5641" width="15.7109375" style="530" customWidth="1"/>
    <col min="5642" max="5888" width="11.42578125" style="530"/>
    <col min="5889" max="5889" width="2.7109375" style="530" customWidth="1"/>
    <col min="5890" max="5890" width="17.28515625" style="530" customWidth="1"/>
    <col min="5891" max="5891" width="23.28515625" style="530" customWidth="1"/>
    <col min="5892" max="5893" width="11.42578125" style="530" customWidth="1"/>
    <col min="5894" max="5896" width="11.42578125" style="530"/>
    <col min="5897" max="5897" width="15.7109375" style="530" customWidth="1"/>
    <col min="5898" max="6144" width="11.42578125" style="530"/>
    <col min="6145" max="6145" width="2.7109375" style="530" customWidth="1"/>
    <col min="6146" max="6146" width="17.28515625" style="530" customWidth="1"/>
    <col min="6147" max="6147" width="23.28515625" style="530" customWidth="1"/>
    <col min="6148" max="6149" width="11.42578125" style="530" customWidth="1"/>
    <col min="6150" max="6152" width="11.42578125" style="530"/>
    <col min="6153" max="6153" width="15.7109375" style="530" customWidth="1"/>
    <col min="6154" max="6400" width="11.42578125" style="530"/>
    <col min="6401" max="6401" width="2.7109375" style="530" customWidth="1"/>
    <col min="6402" max="6402" width="17.28515625" style="530" customWidth="1"/>
    <col min="6403" max="6403" width="23.28515625" style="530" customWidth="1"/>
    <col min="6404" max="6405" width="11.42578125" style="530" customWidth="1"/>
    <col min="6406" max="6408" width="11.42578125" style="530"/>
    <col min="6409" max="6409" width="15.7109375" style="530" customWidth="1"/>
    <col min="6410" max="6656" width="11.42578125" style="530"/>
    <col min="6657" max="6657" width="2.7109375" style="530" customWidth="1"/>
    <col min="6658" max="6658" width="17.28515625" style="530" customWidth="1"/>
    <col min="6659" max="6659" width="23.28515625" style="530" customWidth="1"/>
    <col min="6660" max="6661" width="11.42578125" style="530" customWidth="1"/>
    <col min="6662" max="6664" width="11.42578125" style="530"/>
    <col min="6665" max="6665" width="15.7109375" style="530" customWidth="1"/>
    <col min="6666" max="6912" width="11.42578125" style="530"/>
    <col min="6913" max="6913" width="2.7109375" style="530" customWidth="1"/>
    <col min="6914" max="6914" width="17.28515625" style="530" customWidth="1"/>
    <col min="6915" max="6915" width="23.28515625" style="530" customWidth="1"/>
    <col min="6916" max="6917" width="11.42578125" style="530" customWidth="1"/>
    <col min="6918" max="6920" width="11.42578125" style="530"/>
    <col min="6921" max="6921" width="15.7109375" style="530" customWidth="1"/>
    <col min="6922" max="7168" width="11.42578125" style="530"/>
    <col min="7169" max="7169" width="2.7109375" style="530" customWidth="1"/>
    <col min="7170" max="7170" width="17.28515625" style="530" customWidth="1"/>
    <col min="7171" max="7171" width="23.28515625" style="530" customWidth="1"/>
    <col min="7172" max="7173" width="11.42578125" style="530" customWidth="1"/>
    <col min="7174" max="7176" width="11.42578125" style="530"/>
    <col min="7177" max="7177" width="15.7109375" style="530" customWidth="1"/>
    <col min="7178" max="7424" width="11.42578125" style="530"/>
    <col min="7425" max="7425" width="2.7109375" style="530" customWidth="1"/>
    <col min="7426" max="7426" width="17.28515625" style="530" customWidth="1"/>
    <col min="7427" max="7427" width="23.28515625" style="530" customWidth="1"/>
    <col min="7428" max="7429" width="11.42578125" style="530" customWidth="1"/>
    <col min="7430" max="7432" width="11.42578125" style="530"/>
    <col min="7433" max="7433" width="15.7109375" style="530" customWidth="1"/>
    <col min="7434" max="7680" width="11.42578125" style="530"/>
    <col min="7681" max="7681" width="2.7109375" style="530" customWidth="1"/>
    <col min="7682" max="7682" width="17.28515625" style="530" customWidth="1"/>
    <col min="7683" max="7683" width="23.28515625" style="530" customWidth="1"/>
    <col min="7684" max="7685" width="11.42578125" style="530" customWidth="1"/>
    <col min="7686" max="7688" width="11.42578125" style="530"/>
    <col min="7689" max="7689" width="15.7109375" style="530" customWidth="1"/>
    <col min="7690" max="7936" width="11.42578125" style="530"/>
    <col min="7937" max="7937" width="2.7109375" style="530" customWidth="1"/>
    <col min="7938" max="7938" width="17.28515625" style="530" customWidth="1"/>
    <col min="7939" max="7939" width="23.28515625" style="530" customWidth="1"/>
    <col min="7940" max="7941" width="11.42578125" style="530" customWidth="1"/>
    <col min="7942" max="7944" width="11.42578125" style="530"/>
    <col min="7945" max="7945" width="15.7109375" style="530" customWidth="1"/>
    <col min="7946" max="8192" width="11.42578125" style="530"/>
    <col min="8193" max="8193" width="2.7109375" style="530" customWidth="1"/>
    <col min="8194" max="8194" width="17.28515625" style="530" customWidth="1"/>
    <col min="8195" max="8195" width="23.28515625" style="530" customWidth="1"/>
    <col min="8196" max="8197" width="11.42578125" style="530" customWidth="1"/>
    <col min="8198" max="8200" width="11.42578125" style="530"/>
    <col min="8201" max="8201" width="15.7109375" style="530" customWidth="1"/>
    <col min="8202" max="8448" width="11.42578125" style="530"/>
    <col min="8449" max="8449" width="2.7109375" style="530" customWidth="1"/>
    <col min="8450" max="8450" width="17.28515625" style="530" customWidth="1"/>
    <col min="8451" max="8451" width="23.28515625" style="530" customWidth="1"/>
    <col min="8452" max="8453" width="11.42578125" style="530" customWidth="1"/>
    <col min="8454" max="8456" width="11.42578125" style="530"/>
    <col min="8457" max="8457" width="15.7109375" style="530" customWidth="1"/>
    <col min="8458" max="8704" width="11.42578125" style="530"/>
    <col min="8705" max="8705" width="2.7109375" style="530" customWidth="1"/>
    <col min="8706" max="8706" width="17.28515625" style="530" customWidth="1"/>
    <col min="8707" max="8707" width="23.28515625" style="530" customWidth="1"/>
    <col min="8708" max="8709" width="11.42578125" style="530" customWidth="1"/>
    <col min="8710" max="8712" width="11.42578125" style="530"/>
    <col min="8713" max="8713" width="15.7109375" style="530" customWidth="1"/>
    <col min="8714" max="8960" width="11.42578125" style="530"/>
    <col min="8961" max="8961" width="2.7109375" style="530" customWidth="1"/>
    <col min="8962" max="8962" width="17.28515625" style="530" customWidth="1"/>
    <col min="8963" max="8963" width="23.28515625" style="530" customWidth="1"/>
    <col min="8964" max="8965" width="11.42578125" style="530" customWidth="1"/>
    <col min="8966" max="8968" width="11.42578125" style="530"/>
    <col min="8969" max="8969" width="15.7109375" style="530" customWidth="1"/>
    <col min="8970" max="9216" width="11.42578125" style="530"/>
    <col min="9217" max="9217" width="2.7109375" style="530" customWidth="1"/>
    <col min="9218" max="9218" width="17.28515625" style="530" customWidth="1"/>
    <col min="9219" max="9219" width="23.28515625" style="530" customWidth="1"/>
    <col min="9220" max="9221" width="11.42578125" style="530" customWidth="1"/>
    <col min="9222" max="9224" width="11.42578125" style="530"/>
    <col min="9225" max="9225" width="15.7109375" style="530" customWidth="1"/>
    <col min="9226" max="9472" width="11.42578125" style="530"/>
    <col min="9473" max="9473" width="2.7109375" style="530" customWidth="1"/>
    <col min="9474" max="9474" width="17.28515625" style="530" customWidth="1"/>
    <col min="9475" max="9475" width="23.28515625" style="530" customWidth="1"/>
    <col min="9476" max="9477" width="11.42578125" style="530" customWidth="1"/>
    <col min="9478" max="9480" width="11.42578125" style="530"/>
    <col min="9481" max="9481" width="15.7109375" style="530" customWidth="1"/>
    <col min="9482" max="9728" width="11.42578125" style="530"/>
    <col min="9729" max="9729" width="2.7109375" style="530" customWidth="1"/>
    <col min="9730" max="9730" width="17.28515625" style="530" customWidth="1"/>
    <col min="9731" max="9731" width="23.28515625" style="530" customWidth="1"/>
    <col min="9732" max="9733" width="11.42578125" style="530" customWidth="1"/>
    <col min="9734" max="9736" width="11.42578125" style="530"/>
    <col min="9737" max="9737" width="15.7109375" style="530" customWidth="1"/>
    <col min="9738" max="9984" width="11.42578125" style="530"/>
    <col min="9985" max="9985" width="2.7109375" style="530" customWidth="1"/>
    <col min="9986" max="9986" width="17.28515625" style="530" customWidth="1"/>
    <col min="9987" max="9987" width="23.28515625" style="530" customWidth="1"/>
    <col min="9988" max="9989" width="11.42578125" style="530" customWidth="1"/>
    <col min="9990" max="9992" width="11.42578125" style="530"/>
    <col min="9993" max="9993" width="15.7109375" style="530" customWidth="1"/>
    <col min="9994" max="10240" width="11.42578125" style="530"/>
    <col min="10241" max="10241" width="2.7109375" style="530" customWidth="1"/>
    <col min="10242" max="10242" width="17.28515625" style="530" customWidth="1"/>
    <col min="10243" max="10243" width="23.28515625" style="530" customWidth="1"/>
    <col min="10244" max="10245" width="11.42578125" style="530" customWidth="1"/>
    <col min="10246" max="10248" width="11.42578125" style="530"/>
    <col min="10249" max="10249" width="15.7109375" style="530" customWidth="1"/>
    <col min="10250" max="10496" width="11.42578125" style="530"/>
    <col min="10497" max="10497" width="2.7109375" style="530" customWidth="1"/>
    <col min="10498" max="10498" width="17.28515625" style="530" customWidth="1"/>
    <col min="10499" max="10499" width="23.28515625" style="530" customWidth="1"/>
    <col min="10500" max="10501" width="11.42578125" style="530" customWidth="1"/>
    <col min="10502" max="10504" width="11.42578125" style="530"/>
    <col min="10505" max="10505" width="15.7109375" style="530" customWidth="1"/>
    <col min="10506" max="10752" width="11.42578125" style="530"/>
    <col min="10753" max="10753" width="2.7109375" style="530" customWidth="1"/>
    <col min="10754" max="10754" width="17.28515625" style="530" customWidth="1"/>
    <col min="10755" max="10755" width="23.28515625" style="530" customWidth="1"/>
    <col min="10756" max="10757" width="11.42578125" style="530" customWidth="1"/>
    <col min="10758" max="10760" width="11.42578125" style="530"/>
    <col min="10761" max="10761" width="15.7109375" style="530" customWidth="1"/>
    <col min="10762" max="11008" width="11.42578125" style="530"/>
    <col min="11009" max="11009" width="2.7109375" style="530" customWidth="1"/>
    <col min="11010" max="11010" width="17.28515625" style="530" customWidth="1"/>
    <col min="11011" max="11011" width="23.28515625" style="530" customWidth="1"/>
    <col min="11012" max="11013" width="11.42578125" style="530" customWidth="1"/>
    <col min="11014" max="11016" width="11.42578125" style="530"/>
    <col min="11017" max="11017" width="15.7109375" style="530" customWidth="1"/>
    <col min="11018" max="11264" width="11.42578125" style="530"/>
    <col min="11265" max="11265" width="2.7109375" style="530" customWidth="1"/>
    <col min="11266" max="11266" width="17.28515625" style="530" customWidth="1"/>
    <col min="11267" max="11267" width="23.28515625" style="530" customWidth="1"/>
    <col min="11268" max="11269" width="11.42578125" style="530" customWidth="1"/>
    <col min="11270" max="11272" width="11.42578125" style="530"/>
    <col min="11273" max="11273" width="15.7109375" style="530" customWidth="1"/>
    <col min="11274" max="11520" width="11.42578125" style="530"/>
    <col min="11521" max="11521" width="2.7109375" style="530" customWidth="1"/>
    <col min="11522" max="11522" width="17.28515625" style="530" customWidth="1"/>
    <col min="11523" max="11523" width="23.28515625" style="530" customWidth="1"/>
    <col min="11524" max="11525" width="11.42578125" style="530" customWidth="1"/>
    <col min="11526" max="11528" width="11.42578125" style="530"/>
    <col min="11529" max="11529" width="15.7109375" style="530" customWidth="1"/>
    <col min="11530" max="11776" width="11.42578125" style="530"/>
    <col min="11777" max="11777" width="2.7109375" style="530" customWidth="1"/>
    <col min="11778" max="11778" width="17.28515625" style="530" customWidth="1"/>
    <col min="11779" max="11779" width="23.28515625" style="530" customWidth="1"/>
    <col min="11780" max="11781" width="11.42578125" style="530" customWidth="1"/>
    <col min="11782" max="11784" width="11.42578125" style="530"/>
    <col min="11785" max="11785" width="15.7109375" style="530" customWidth="1"/>
    <col min="11786" max="12032" width="11.42578125" style="530"/>
    <col min="12033" max="12033" width="2.7109375" style="530" customWidth="1"/>
    <col min="12034" max="12034" width="17.28515625" style="530" customWidth="1"/>
    <col min="12035" max="12035" width="23.28515625" style="530" customWidth="1"/>
    <col min="12036" max="12037" width="11.42578125" style="530" customWidth="1"/>
    <col min="12038" max="12040" width="11.42578125" style="530"/>
    <col min="12041" max="12041" width="15.7109375" style="530" customWidth="1"/>
    <col min="12042" max="12288" width="11.42578125" style="530"/>
    <col min="12289" max="12289" width="2.7109375" style="530" customWidth="1"/>
    <col min="12290" max="12290" width="17.28515625" style="530" customWidth="1"/>
    <col min="12291" max="12291" width="23.28515625" style="530" customWidth="1"/>
    <col min="12292" max="12293" width="11.42578125" style="530" customWidth="1"/>
    <col min="12294" max="12296" width="11.42578125" style="530"/>
    <col min="12297" max="12297" width="15.7109375" style="530" customWidth="1"/>
    <col min="12298" max="12544" width="11.42578125" style="530"/>
    <col min="12545" max="12545" width="2.7109375" style="530" customWidth="1"/>
    <col min="12546" max="12546" width="17.28515625" style="530" customWidth="1"/>
    <col min="12547" max="12547" width="23.28515625" style="530" customWidth="1"/>
    <col min="12548" max="12549" width="11.42578125" style="530" customWidth="1"/>
    <col min="12550" max="12552" width="11.42578125" style="530"/>
    <col min="12553" max="12553" width="15.7109375" style="530" customWidth="1"/>
    <col min="12554" max="12800" width="11.42578125" style="530"/>
    <col min="12801" max="12801" width="2.7109375" style="530" customWidth="1"/>
    <col min="12802" max="12802" width="17.28515625" style="530" customWidth="1"/>
    <col min="12803" max="12803" width="23.28515625" style="530" customWidth="1"/>
    <col min="12804" max="12805" width="11.42578125" style="530" customWidth="1"/>
    <col min="12806" max="12808" width="11.42578125" style="530"/>
    <col min="12809" max="12809" width="15.7109375" style="530" customWidth="1"/>
    <col min="12810" max="13056" width="11.42578125" style="530"/>
    <col min="13057" max="13057" width="2.7109375" style="530" customWidth="1"/>
    <col min="13058" max="13058" width="17.28515625" style="530" customWidth="1"/>
    <col min="13059" max="13059" width="23.28515625" style="530" customWidth="1"/>
    <col min="13060" max="13061" width="11.42578125" style="530" customWidth="1"/>
    <col min="13062" max="13064" width="11.42578125" style="530"/>
    <col min="13065" max="13065" width="15.7109375" style="530" customWidth="1"/>
    <col min="13066" max="13312" width="11.42578125" style="530"/>
    <col min="13313" max="13313" width="2.7109375" style="530" customWidth="1"/>
    <col min="13314" max="13314" width="17.28515625" style="530" customWidth="1"/>
    <col min="13315" max="13315" width="23.28515625" style="530" customWidth="1"/>
    <col min="13316" max="13317" width="11.42578125" style="530" customWidth="1"/>
    <col min="13318" max="13320" width="11.42578125" style="530"/>
    <col min="13321" max="13321" width="15.7109375" style="530" customWidth="1"/>
    <col min="13322" max="13568" width="11.42578125" style="530"/>
    <col min="13569" max="13569" width="2.7109375" style="530" customWidth="1"/>
    <col min="13570" max="13570" width="17.28515625" style="530" customWidth="1"/>
    <col min="13571" max="13571" width="23.28515625" style="530" customWidth="1"/>
    <col min="13572" max="13573" width="11.42578125" style="530" customWidth="1"/>
    <col min="13574" max="13576" width="11.42578125" style="530"/>
    <col min="13577" max="13577" width="15.7109375" style="530" customWidth="1"/>
    <col min="13578" max="13824" width="11.42578125" style="530"/>
    <col min="13825" max="13825" width="2.7109375" style="530" customWidth="1"/>
    <col min="13826" max="13826" width="17.28515625" style="530" customWidth="1"/>
    <col min="13827" max="13827" width="23.28515625" style="530" customWidth="1"/>
    <col min="13828" max="13829" width="11.42578125" style="530" customWidth="1"/>
    <col min="13830" max="13832" width="11.42578125" style="530"/>
    <col min="13833" max="13833" width="15.7109375" style="530" customWidth="1"/>
    <col min="13834" max="14080" width="11.42578125" style="530"/>
    <col min="14081" max="14081" width="2.7109375" style="530" customWidth="1"/>
    <col min="14082" max="14082" width="17.28515625" style="530" customWidth="1"/>
    <col min="14083" max="14083" width="23.28515625" style="530" customWidth="1"/>
    <col min="14084" max="14085" width="11.42578125" style="530" customWidth="1"/>
    <col min="14086" max="14088" width="11.42578125" style="530"/>
    <col min="14089" max="14089" width="15.7109375" style="530" customWidth="1"/>
    <col min="14090" max="14336" width="11.42578125" style="530"/>
    <col min="14337" max="14337" width="2.7109375" style="530" customWidth="1"/>
    <col min="14338" max="14338" width="17.28515625" style="530" customWidth="1"/>
    <col min="14339" max="14339" width="23.28515625" style="530" customWidth="1"/>
    <col min="14340" max="14341" width="11.42578125" style="530" customWidth="1"/>
    <col min="14342" max="14344" width="11.42578125" style="530"/>
    <col min="14345" max="14345" width="15.7109375" style="530" customWidth="1"/>
    <col min="14346" max="14592" width="11.42578125" style="530"/>
    <col min="14593" max="14593" width="2.7109375" style="530" customWidth="1"/>
    <col min="14594" max="14594" width="17.28515625" style="530" customWidth="1"/>
    <col min="14595" max="14595" width="23.28515625" style="530" customWidth="1"/>
    <col min="14596" max="14597" width="11.42578125" style="530" customWidth="1"/>
    <col min="14598" max="14600" width="11.42578125" style="530"/>
    <col min="14601" max="14601" width="15.7109375" style="530" customWidth="1"/>
    <col min="14602" max="14848" width="11.42578125" style="530"/>
    <col min="14849" max="14849" width="2.7109375" style="530" customWidth="1"/>
    <col min="14850" max="14850" width="17.28515625" style="530" customWidth="1"/>
    <col min="14851" max="14851" width="23.28515625" style="530" customWidth="1"/>
    <col min="14852" max="14853" width="11.42578125" style="530" customWidth="1"/>
    <col min="14854" max="14856" width="11.42578125" style="530"/>
    <col min="14857" max="14857" width="15.7109375" style="530" customWidth="1"/>
    <col min="14858" max="15104" width="11.42578125" style="530"/>
    <col min="15105" max="15105" width="2.7109375" style="530" customWidth="1"/>
    <col min="15106" max="15106" width="17.28515625" style="530" customWidth="1"/>
    <col min="15107" max="15107" width="23.28515625" style="530" customWidth="1"/>
    <col min="15108" max="15109" width="11.42578125" style="530" customWidth="1"/>
    <col min="15110" max="15112" width="11.42578125" style="530"/>
    <col min="15113" max="15113" width="15.7109375" style="530" customWidth="1"/>
    <col min="15114" max="15360" width="11.42578125" style="530"/>
    <col min="15361" max="15361" width="2.7109375" style="530" customWidth="1"/>
    <col min="15362" max="15362" width="17.28515625" style="530" customWidth="1"/>
    <col min="15363" max="15363" width="23.28515625" style="530" customWidth="1"/>
    <col min="15364" max="15365" width="11.42578125" style="530" customWidth="1"/>
    <col min="15366" max="15368" width="11.42578125" style="530"/>
    <col min="15369" max="15369" width="15.7109375" style="530" customWidth="1"/>
    <col min="15370" max="15616" width="11.42578125" style="530"/>
    <col min="15617" max="15617" width="2.7109375" style="530" customWidth="1"/>
    <col min="15618" max="15618" width="17.28515625" style="530" customWidth="1"/>
    <col min="15619" max="15619" width="23.28515625" style="530" customWidth="1"/>
    <col min="15620" max="15621" width="11.42578125" style="530" customWidth="1"/>
    <col min="15622" max="15624" width="11.42578125" style="530"/>
    <col min="15625" max="15625" width="15.7109375" style="530" customWidth="1"/>
    <col min="15626" max="15872" width="11.42578125" style="530"/>
    <col min="15873" max="15873" width="2.7109375" style="530" customWidth="1"/>
    <col min="15874" max="15874" width="17.28515625" style="530" customWidth="1"/>
    <col min="15875" max="15875" width="23.28515625" style="530" customWidth="1"/>
    <col min="15876" max="15877" width="11.42578125" style="530" customWidth="1"/>
    <col min="15878" max="15880" width="11.42578125" style="530"/>
    <col min="15881" max="15881" width="15.7109375" style="530" customWidth="1"/>
    <col min="15882" max="16128" width="11.42578125" style="530"/>
    <col min="16129" max="16129" width="2.7109375" style="530" customWidth="1"/>
    <col min="16130" max="16130" width="17.28515625" style="530" customWidth="1"/>
    <col min="16131" max="16131" width="23.28515625" style="530" customWidth="1"/>
    <col min="16132" max="16133" width="11.42578125" style="530" customWidth="1"/>
    <col min="16134" max="16136" width="11.42578125" style="530"/>
    <col min="16137" max="16137" width="15.7109375" style="530" customWidth="1"/>
    <col min="16138" max="16384" width="11.42578125" style="530"/>
  </cols>
  <sheetData>
    <row r="1" spans="1:11" s="492" customFormat="1" ht="32.25" customHeight="1" x14ac:dyDescent="0.2">
      <c r="A1" s="491"/>
      <c r="B1" s="491"/>
      <c r="C1" s="491"/>
      <c r="D1" s="491"/>
      <c r="E1" s="491"/>
      <c r="F1" s="491"/>
      <c r="G1" s="491"/>
      <c r="I1" s="493"/>
    </row>
    <row r="2" spans="1:11" s="495" customFormat="1" ht="13.15" customHeight="1" x14ac:dyDescent="0.2">
      <c r="A2" s="494"/>
      <c r="G2" s="496" t="s">
        <v>510</v>
      </c>
      <c r="H2" s="497"/>
      <c r="I2" s="497"/>
      <c r="K2" s="493"/>
    </row>
    <row r="3" spans="1:11" s="492" customFormat="1" ht="19.5" customHeight="1" x14ac:dyDescent="0.25">
      <c r="A3" s="498" t="s">
        <v>511</v>
      </c>
      <c r="D3" s="499"/>
    </row>
    <row r="4" spans="1:11" s="495" customFormat="1" ht="19.5" customHeight="1" x14ac:dyDescent="0.2">
      <c r="A4" s="494"/>
      <c r="G4" s="500"/>
      <c r="H4" s="497"/>
      <c r="I4" s="497"/>
    </row>
    <row r="5" spans="1:11" s="495" customFormat="1" ht="13.15" customHeight="1" x14ac:dyDescent="0.2">
      <c r="A5" s="494"/>
      <c r="G5" s="500"/>
      <c r="H5" s="497"/>
      <c r="I5" s="497"/>
    </row>
    <row r="6" spans="1:11" s="495" customFormat="1" ht="13.15" customHeight="1" x14ac:dyDescent="0.2">
      <c r="A6" s="501" t="s">
        <v>512</v>
      </c>
      <c r="B6" s="502"/>
      <c r="C6" s="502"/>
      <c r="D6" s="502"/>
      <c r="E6" s="502"/>
      <c r="F6" s="501"/>
      <c r="G6" s="501"/>
      <c r="H6" s="497"/>
      <c r="I6" s="497"/>
    </row>
    <row r="7" spans="1:11" s="495" customFormat="1" ht="13.15" customHeight="1" x14ac:dyDescent="0.2">
      <c r="A7" s="494"/>
      <c r="G7" s="500"/>
      <c r="H7" s="497"/>
      <c r="I7" s="497"/>
    </row>
    <row r="8" spans="1:11" s="500" customFormat="1" ht="13.15" customHeight="1" x14ac:dyDescent="0.2">
      <c r="B8" s="503" t="s">
        <v>513</v>
      </c>
      <c r="C8" s="504"/>
      <c r="D8" s="504"/>
      <c r="E8" s="505"/>
      <c r="F8" s="506"/>
      <c r="G8" s="506"/>
      <c r="H8" s="497"/>
      <c r="I8" s="497"/>
    </row>
    <row r="9" spans="1:11" s="500" customFormat="1" ht="13.15" customHeight="1" x14ac:dyDescent="0.2">
      <c r="A9" s="507"/>
      <c r="B9" s="508" t="s">
        <v>514</v>
      </c>
      <c r="C9" s="508"/>
      <c r="D9" s="509"/>
      <c r="E9" s="510"/>
      <c r="F9" s="510"/>
      <c r="H9" s="497"/>
      <c r="I9" s="497"/>
    </row>
    <row r="10" spans="1:11" s="500" customFormat="1" ht="13.15" customHeight="1" x14ac:dyDescent="0.2">
      <c r="A10" s="507"/>
      <c r="B10" s="511" t="s">
        <v>515</v>
      </c>
      <c r="C10" s="511"/>
      <c r="D10" s="512"/>
      <c r="E10" s="513"/>
      <c r="G10" s="514"/>
      <c r="H10" s="497"/>
      <c r="I10" s="497"/>
    </row>
    <row r="11" spans="1:11" s="500" customFormat="1" ht="13.15" customHeight="1" x14ac:dyDescent="0.2">
      <c r="A11" s="507"/>
      <c r="B11" s="515" t="s">
        <v>516</v>
      </c>
      <c r="C11" s="508"/>
      <c r="D11" s="512"/>
      <c r="E11" s="513"/>
      <c r="G11" s="514"/>
      <c r="H11" s="516"/>
      <c r="I11" s="516"/>
    </row>
    <row r="12" spans="1:11" s="500" customFormat="1" ht="13.15" customHeight="1" x14ac:dyDescent="0.2">
      <c r="A12" s="507"/>
      <c r="B12" s="517" t="s">
        <v>517</v>
      </c>
      <c r="C12" s="517"/>
      <c r="D12" s="512"/>
      <c r="E12" s="513"/>
      <c r="G12" s="514"/>
      <c r="H12" s="516"/>
      <c r="I12" s="516"/>
    </row>
    <row r="13" spans="1:11" s="500" customFormat="1" ht="13.15" customHeight="1" x14ac:dyDescent="0.2">
      <c r="A13" s="507"/>
      <c r="B13" s="517" t="s">
        <v>518</v>
      </c>
      <c r="C13" s="517"/>
      <c r="D13" s="512"/>
      <c r="E13" s="513"/>
      <c r="G13" s="514"/>
    </row>
    <row r="14" spans="1:11" s="500" customFormat="1" ht="13.15" customHeight="1" x14ac:dyDescent="0.2">
      <c r="A14" s="507"/>
      <c r="B14" s="517" t="s">
        <v>519</v>
      </c>
      <c r="C14" s="517"/>
      <c r="D14" s="512"/>
      <c r="E14" s="513"/>
      <c r="G14" s="514"/>
    </row>
    <row r="15" spans="1:11" s="500" customFormat="1" ht="13.15" customHeight="1" x14ac:dyDescent="0.2">
      <c r="A15" s="507"/>
      <c r="B15" s="517" t="s">
        <v>520</v>
      </c>
      <c r="C15" s="517"/>
      <c r="D15" s="512"/>
      <c r="E15" s="513"/>
      <c r="G15" s="514"/>
    </row>
    <row r="16" spans="1:11" s="500" customFormat="1" ht="13.15" customHeight="1" x14ac:dyDescent="0.2">
      <c r="A16" s="507"/>
      <c r="B16" s="518" t="s">
        <v>521</v>
      </c>
      <c r="C16" s="518"/>
      <c r="D16" s="512"/>
      <c r="E16" s="513"/>
      <c r="G16" s="514"/>
    </row>
    <row r="17" spans="1:7" s="500" customFormat="1" ht="13.15" customHeight="1" x14ac:dyDescent="0.2">
      <c r="A17" s="507"/>
      <c r="B17" s="518"/>
      <c r="C17" s="518"/>
      <c r="D17" s="512"/>
      <c r="E17" s="513"/>
      <c r="G17" s="514"/>
    </row>
    <row r="18" spans="1:7" s="500" customFormat="1" ht="13.15" customHeight="1" x14ac:dyDescent="0.2">
      <c r="B18" s="503" t="s">
        <v>522</v>
      </c>
      <c r="C18" s="519"/>
      <c r="D18" s="512"/>
      <c r="E18" s="513"/>
      <c r="G18" s="514"/>
    </row>
    <row r="19" spans="1:7" s="500" customFormat="1" ht="13.15" customHeight="1" x14ac:dyDescent="0.2">
      <c r="A19" s="507"/>
      <c r="B19" s="515" t="s">
        <v>523</v>
      </c>
      <c r="C19" s="508"/>
      <c r="D19" s="512"/>
      <c r="E19" s="513"/>
      <c r="G19" s="514"/>
    </row>
    <row r="20" spans="1:7" s="500" customFormat="1" ht="13.15" customHeight="1" x14ac:dyDescent="0.2">
      <c r="A20" s="507"/>
      <c r="B20" s="518" t="s">
        <v>524</v>
      </c>
      <c r="C20" s="518"/>
      <c r="D20" s="512"/>
      <c r="E20" s="513"/>
      <c r="G20" s="514"/>
    </row>
    <row r="21" spans="1:7" s="500" customFormat="1" ht="13.15" customHeight="1" x14ac:dyDescent="0.2">
      <c r="A21" s="507"/>
      <c r="B21" s="517" t="s">
        <v>525</v>
      </c>
      <c r="C21" s="517"/>
      <c r="D21" s="512"/>
      <c r="E21" s="513"/>
      <c r="G21" s="514"/>
    </row>
    <row r="22" spans="1:7" s="500" customFormat="1" ht="13.15" customHeight="1" x14ac:dyDescent="0.2">
      <c r="A22" s="507"/>
      <c r="B22" s="517" t="s">
        <v>526</v>
      </c>
      <c r="C22" s="517"/>
      <c r="D22" s="512"/>
      <c r="E22" s="513"/>
      <c r="G22" s="514"/>
    </row>
    <row r="23" spans="1:7" s="500" customFormat="1" ht="13.15" customHeight="1" x14ac:dyDescent="0.2">
      <c r="A23" s="507"/>
      <c r="B23" s="517" t="s">
        <v>527</v>
      </c>
      <c r="C23" s="517"/>
      <c r="D23" s="512"/>
      <c r="E23" s="513"/>
      <c r="G23" s="514"/>
    </row>
    <row r="24" spans="1:7" s="500" customFormat="1" ht="13.15" customHeight="1" x14ac:dyDescent="0.2">
      <c r="A24" s="507"/>
      <c r="B24" s="517" t="s">
        <v>528</v>
      </c>
      <c r="C24" s="517"/>
      <c r="D24" s="512"/>
      <c r="E24" s="513"/>
      <c r="G24" s="514"/>
    </row>
    <row r="25" spans="1:7" s="500" customFormat="1" ht="13.15" customHeight="1" x14ac:dyDescent="0.2">
      <c r="A25" s="507"/>
      <c r="B25" s="517" t="s">
        <v>529</v>
      </c>
      <c r="C25" s="517"/>
      <c r="D25" s="512"/>
      <c r="E25" s="513"/>
      <c r="G25" s="495"/>
    </row>
    <row r="26" spans="1:7" s="500" customFormat="1" ht="13.15" customHeight="1" x14ac:dyDescent="0.2">
      <c r="A26" s="507"/>
      <c r="B26" s="515" t="s">
        <v>530</v>
      </c>
      <c r="C26" s="508"/>
      <c r="D26" s="512"/>
      <c r="E26" s="513"/>
      <c r="G26" s="495"/>
    </row>
    <row r="27" spans="1:7" s="495" customFormat="1" ht="13.15" customHeight="1" x14ac:dyDescent="0.2">
      <c r="A27" s="520" t="s">
        <v>531</v>
      </c>
      <c r="B27" s="515" t="s">
        <v>531</v>
      </c>
      <c r="C27" s="508"/>
      <c r="D27" s="512"/>
      <c r="E27" s="513"/>
      <c r="F27" s="500"/>
    </row>
    <row r="28" spans="1:7" s="495" customFormat="1" ht="13.15" customHeight="1" x14ac:dyDescent="0.2">
      <c r="A28" s="507"/>
      <c r="B28" s="515" t="s">
        <v>532</v>
      </c>
      <c r="C28" s="508"/>
      <c r="D28" s="512"/>
      <c r="E28" s="513"/>
      <c r="F28" s="500"/>
    </row>
    <row r="29" spans="1:7" s="495" customFormat="1" ht="13.15" customHeight="1" x14ac:dyDescent="0.2">
      <c r="A29" s="507"/>
      <c r="B29" s="517" t="s">
        <v>533</v>
      </c>
      <c r="C29" s="521"/>
      <c r="D29" s="512"/>
      <c r="E29" s="513"/>
    </row>
    <row r="30" spans="1:7" s="495" customFormat="1" ht="13.15" customHeight="1" x14ac:dyDescent="0.2">
      <c r="A30" s="507"/>
      <c r="B30" s="517" t="s">
        <v>534</v>
      </c>
      <c r="C30" s="517"/>
      <c r="D30" s="512"/>
      <c r="E30" s="513"/>
    </row>
    <row r="31" spans="1:7" s="495" customFormat="1" ht="13.15" customHeight="1" x14ac:dyDescent="0.2">
      <c r="A31" s="507"/>
      <c r="B31" s="517" t="s">
        <v>535</v>
      </c>
      <c r="C31" s="517"/>
      <c r="D31" s="512"/>
      <c r="E31" s="513"/>
    </row>
    <row r="32" spans="1:7" s="495" customFormat="1" ht="13.15" customHeight="1" x14ac:dyDescent="0.2">
      <c r="A32" s="507"/>
      <c r="B32" s="522" t="s">
        <v>536</v>
      </c>
      <c r="C32" s="522"/>
      <c r="D32" s="512"/>
      <c r="E32" s="513"/>
    </row>
    <row r="33" spans="1:7" s="495" customFormat="1" ht="13.15" customHeight="1" x14ac:dyDescent="0.2">
      <c r="A33" s="507"/>
      <c r="B33" s="517" t="s">
        <v>537</v>
      </c>
      <c r="C33" s="517"/>
      <c r="D33" s="512"/>
      <c r="E33" s="513"/>
    </row>
    <row r="34" spans="1:7" s="495" customFormat="1" ht="13.15" customHeight="1" x14ac:dyDescent="0.2">
      <c r="A34" s="507"/>
      <c r="B34" s="517" t="s">
        <v>538</v>
      </c>
      <c r="C34" s="517"/>
      <c r="D34" s="512"/>
      <c r="E34" s="513"/>
    </row>
    <row r="35" spans="1:7" s="495" customFormat="1" ht="13.15" customHeight="1" x14ac:dyDescent="0.2">
      <c r="A35" s="507"/>
      <c r="B35" s="517" t="s">
        <v>539</v>
      </c>
      <c r="C35" s="517"/>
      <c r="D35" s="512"/>
      <c r="E35" s="513"/>
    </row>
    <row r="36" spans="1:7" s="495" customFormat="1" ht="13.15" customHeight="1" x14ac:dyDescent="0.2">
      <c r="A36" s="507"/>
      <c r="B36" s="522"/>
      <c r="C36" s="523"/>
      <c r="D36" s="512"/>
      <c r="E36" s="513"/>
    </row>
    <row r="37" spans="1:7" s="500" customFormat="1" ht="13.15" customHeight="1" x14ac:dyDescent="0.2">
      <c r="A37" s="524" t="s">
        <v>540</v>
      </c>
      <c r="B37" s="525"/>
      <c r="C37" s="525"/>
      <c r="D37" s="525"/>
      <c r="E37" s="525"/>
      <c r="F37" s="526"/>
      <c r="G37" s="526"/>
    </row>
    <row r="38" spans="1:7" ht="13.15" customHeight="1" x14ac:dyDescent="0.2">
      <c r="A38" s="527"/>
      <c r="B38" s="528"/>
      <c r="C38" s="528"/>
      <c r="D38" s="529"/>
      <c r="E38" s="529"/>
      <c r="F38" s="529"/>
      <c r="G38" s="529"/>
    </row>
    <row r="39" spans="1:7" ht="13.15" customHeight="1" x14ac:dyDescent="0.2">
      <c r="A39" s="531" t="s">
        <v>541</v>
      </c>
      <c r="B39" s="531"/>
      <c r="C39" s="531"/>
      <c r="D39" s="531"/>
      <c r="E39" s="531"/>
      <c r="F39" s="531"/>
      <c r="G39" s="531"/>
    </row>
    <row r="40" spans="1:7" ht="13.15" customHeight="1" x14ac:dyDescent="0.2">
      <c r="A40" s="507"/>
      <c r="B40" s="532"/>
      <c r="C40" s="532"/>
      <c r="D40" s="512"/>
      <c r="E40" s="513"/>
      <c r="F40" s="495"/>
      <c r="G40" s="495"/>
    </row>
    <row r="41" spans="1:7" ht="13.15" customHeight="1" x14ac:dyDescent="0.2">
      <c r="A41" s="533" t="s">
        <v>542</v>
      </c>
      <c r="B41" s="533"/>
      <c r="C41" s="533"/>
      <c r="D41" s="533"/>
      <c r="E41" s="533"/>
      <c r="F41" s="534"/>
      <c r="G41" s="534"/>
    </row>
    <row r="42" spans="1:7" ht="13.15" customHeight="1" x14ac:dyDescent="0.2">
      <c r="A42" s="534"/>
      <c r="B42" s="534"/>
      <c r="C42" s="534"/>
      <c r="D42" s="534"/>
      <c r="E42" s="534"/>
      <c r="F42" s="534"/>
      <c r="G42" s="534"/>
    </row>
    <row r="43" spans="1:7" ht="13.15" customHeight="1" x14ac:dyDescent="0.2">
      <c r="A43" s="535"/>
      <c r="B43" s="535"/>
      <c r="C43" s="535"/>
      <c r="D43" s="535"/>
      <c r="E43" s="535"/>
    </row>
    <row r="44" spans="1:7" ht="13.15" customHeight="1" x14ac:dyDescent="0.2">
      <c r="A44" s="536" t="s">
        <v>543</v>
      </c>
      <c r="B44" s="536"/>
      <c r="C44" s="536"/>
      <c r="D44" s="536"/>
      <c r="E44" s="536"/>
      <c r="F44" s="536"/>
      <c r="G44" s="536"/>
    </row>
    <row r="45" spans="1:7" ht="13.15" customHeight="1" x14ac:dyDescent="0.2">
      <c r="A45" s="531" t="s">
        <v>544</v>
      </c>
      <c r="B45" s="531"/>
      <c r="C45" s="537" t="s">
        <v>545</v>
      </c>
      <c r="D45" s="537"/>
      <c r="E45" s="537"/>
      <c r="F45" s="537"/>
      <c r="G45" s="53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613DC6E6-A1A4-4DE0-A1C2-A221B4F8FF53}"/>
    <hyperlink ref="A41:G42" r:id="rId2" display="Das Glossar enthält Erläuterungen zu allen statistisch relevanten Begriffen, die in den verschiedenen Produkten der Statistik der BA Verwendung finden." xr:uid="{2C7C0776-1998-4BF1-94BB-C240069FBE1C}"/>
    <hyperlink ref="A45:B45" r:id="rId3" display="Abkürzungsverzeichnis" xr:uid="{9A69A817-EF0C-4366-9C05-773DA9343112}"/>
    <hyperlink ref="C45" r:id="rId4" xr:uid="{B33CC20F-A53E-4CC0-85A5-BC44BB4132A1}"/>
    <hyperlink ref="A39:G39" r:id="rId5" display="Die Qualitätsberichte der Statistik erläutern die Entstehung und Aussagekraft der jeweiligen Fachstatistik." xr:uid="{52F5FF64-924C-45CE-B107-05DC5BC6908B}"/>
    <hyperlink ref="B9:D9" r:id="rId6" display="Arbeitsuche, Arbeitslosigkeit und Unterbeschäftigung" xr:uid="{46504DDA-ACF2-4553-8E55-AB8436D9E57A}"/>
    <hyperlink ref="B10:C10" r:id="rId7" display="Ausbildungsmarkt" xr:uid="{EA57EE98-A845-46AE-808B-721578C472D3}"/>
    <hyperlink ref="B11:C11" r:id="rId8" display="Beschäftigung" xr:uid="{CC27A658-3741-4CD7-BF2F-1F2CB2F20BC2}"/>
    <hyperlink ref="B12:C12" r:id="rId9" display="Einnahmen/Ausgaben" xr:uid="{268E55C7-F460-4FE2-B07A-0413AF53216E}"/>
    <hyperlink ref="B13:C13" r:id="rId10" display="Förderung und berufliche Rehabilitation" xr:uid="{63DBF4BA-410F-42C4-BAD4-569A4AEE30AC}"/>
    <hyperlink ref="B14:C14" r:id="rId11" display="Gemeldete Arbeitsstellen" xr:uid="{21B7AD76-949C-40CB-B386-8DB16521EB75}"/>
    <hyperlink ref="B15:C15" r:id="rId12" display="Grundsicherung für Arbeitsuchende (SGB II)" xr:uid="{88C4780E-AB5B-4F4B-AD62-7AFB83B0560A}"/>
    <hyperlink ref="B16:C16" r:id="rId13" display="Leistungen SGB III" xr:uid="{40D66080-5338-40E9-8D86-3FA0D63E138E}"/>
    <hyperlink ref="B19:C19" r:id="rId14" display="Berufe" xr:uid="{92F50654-88D9-4F29-A7F3-EED3C0C9724F}"/>
    <hyperlink ref="B20:C20" r:id="rId15" display="Bildung" xr:uid="{81813EE0-1A95-4E5B-B54C-D36DE755A16C}"/>
    <hyperlink ref="B21:C21" r:id="rId16" display="Demografie" xr:uid="{E356FA50-7879-40A7-8E62-BD9955C79844}"/>
    <hyperlink ref="B22:C22" r:id="rId17" display="Eingliederungsbilanzen" xr:uid="{8FEF83AD-808F-4714-B468-A1747930075A}"/>
    <hyperlink ref="B23:C23" r:id="rId18" display="Entgelt" xr:uid="{54EDE9A9-8245-4A06-BEF3-3D9CE5914061}"/>
    <hyperlink ref="B24:C24" r:id="rId19" display="Fachkräftebedarf" xr:uid="{CD82D032-8741-4469-9054-D9CE0CFCB952}"/>
    <hyperlink ref="B25:C25" r:id="rId20" display="Familien und Kinder" xr:uid="{59333E57-63F7-4FF1-BAE0-07D19189C888}"/>
    <hyperlink ref="B26:C26" r:id="rId21" display="Frauen und Männer" xr:uid="{B5705B87-9CC6-4C3D-A022-4B5ADF20B16F}"/>
    <hyperlink ref="B28:C28" r:id="rId22" display="Langzeitarbeitslosigkeit" xr:uid="{9950BD1E-0EA0-4A8A-AC19-149382E40B44}"/>
    <hyperlink ref="B29:C29" r:id="rId23" display="Menschen mit Behinderungen" xr:uid="{D0C5984D-1E00-445D-ACB5-1800B413E4B3}"/>
    <hyperlink ref="B30:C30" r:id="rId24" display="Migration" xr:uid="{F2EEAA7F-EE5A-4C2A-8ED9-65E6D11DE84C}"/>
    <hyperlink ref="B31:C31" r:id="rId25" display="Regionale Mobilität" xr:uid="{E4E9F586-757E-489B-89AF-07FEAAAB0D17}"/>
    <hyperlink ref="B34:C34" r:id="rId26" display="Wirtschaftszweige" xr:uid="{97FF8ED3-D4D6-4E19-8C95-04892E42B2AF}"/>
    <hyperlink ref="B35:C35" r:id="rId27" display="Zeitarbeit" xr:uid="{7D530AAE-7E53-40E2-B381-EE34BC300A87}"/>
    <hyperlink ref="A27" r:id="rId28" tooltip="Jüngere" display="https://statistik.arbeitsagentur.de/DE/Navigation/Statistiken/Themen-im-Fokus/Juengere/Juengere-Nav.html?mtm_campaign=Bericht" xr:uid="{2F26936C-5999-4CBC-B5BD-46AABA5C38FE}"/>
    <hyperlink ref="B27:C27" r:id="rId29" display="Jüngere" xr:uid="{925E161C-8114-4D2C-B55B-6C45645B6AC6}"/>
    <hyperlink ref="B33:C33" r:id="rId30" display="Ukraine-Krieg" xr:uid="{ABFC94F7-C5E9-45E0-BC38-DF674D72D7F2}"/>
    <hyperlink ref="A37:E37" r:id="rId31" display="Die Methodischen Hinweise der Statistik bieten ergänzende Informationen." xr:uid="{AAC561A9-4F75-49C1-B8FB-37B318B46FB9}"/>
    <hyperlink ref="B32" r:id="rId32" xr:uid="{92DF590C-95DB-487A-B5E1-C17306E1B775}"/>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0E9A-5B79-4453-99AE-7EF9FACBECFA}">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5" customWidth="1"/>
    <col min="2" max="4" width="15.140625" style="15" customWidth="1"/>
    <col min="5" max="5" width="6.42578125" style="15" customWidth="1"/>
    <col min="6" max="6" width="20.7109375" style="15" customWidth="1"/>
    <col min="7" max="7" width="13.28515625" style="16" customWidth="1"/>
    <col min="8" max="16384" width="11.140625" style="15"/>
  </cols>
  <sheetData>
    <row r="1" spans="1:7" s="14" customFormat="1" ht="33.75" customHeight="1" x14ac:dyDescent="0.2">
      <c r="A1" s="11"/>
      <c r="B1" s="12"/>
      <c r="C1" s="12"/>
      <c r="D1" s="12"/>
      <c r="E1" s="12"/>
      <c r="F1" s="12"/>
      <c r="G1" s="13" t="s">
        <v>38</v>
      </c>
    </row>
    <row r="2" spans="1:7" ht="12.75" customHeight="1" x14ac:dyDescent="0.2"/>
    <row r="3" spans="1:7" ht="12.75" x14ac:dyDescent="0.2"/>
    <row r="4" spans="1:7" ht="15.75" x14ac:dyDescent="0.25">
      <c r="A4" s="17" t="s">
        <v>39</v>
      </c>
      <c r="C4" s="17"/>
      <c r="D4" s="17"/>
      <c r="E4" s="17"/>
      <c r="F4" s="17"/>
    </row>
    <row r="5" spans="1:7" ht="12.75" x14ac:dyDescent="0.2"/>
    <row r="6" spans="1:7" ht="12.75" x14ac:dyDescent="0.2"/>
    <row r="7" spans="1:7" ht="15" x14ac:dyDescent="0.25">
      <c r="A7" s="18" t="s">
        <v>5</v>
      </c>
      <c r="C7" s="19"/>
      <c r="D7" s="19"/>
      <c r="E7" s="19"/>
      <c r="F7" s="19"/>
    </row>
    <row r="8" spans="1:7" ht="15" customHeight="1" x14ac:dyDescent="0.2">
      <c r="A8" s="16" t="s">
        <v>7</v>
      </c>
      <c r="C8" s="20"/>
      <c r="D8" s="20"/>
      <c r="E8" s="20"/>
      <c r="F8" s="20"/>
    </row>
    <row r="9" spans="1:7" ht="15" customHeight="1" x14ac:dyDescent="0.2">
      <c r="A9" s="20" t="s">
        <v>40</v>
      </c>
      <c r="C9" s="20"/>
      <c r="D9" s="20"/>
      <c r="E9" s="20"/>
      <c r="F9" s="20"/>
    </row>
    <row r="10" spans="1:7" ht="15" customHeight="1" x14ac:dyDescent="0.2"/>
    <row r="11" spans="1:7" ht="15" customHeight="1" x14ac:dyDescent="0.2">
      <c r="A11" s="18"/>
    </row>
    <row r="12" spans="1:7" s="16" customFormat="1" ht="15" customHeight="1" x14ac:dyDescent="0.2">
      <c r="A12" s="18" t="s">
        <v>41</v>
      </c>
      <c r="B12" s="18"/>
      <c r="C12" s="18"/>
      <c r="D12" s="18"/>
      <c r="E12" s="18"/>
    </row>
    <row r="13" spans="1:7" s="16" customFormat="1" ht="15" customHeight="1" x14ac:dyDescent="0.2">
      <c r="A13" s="16" t="s">
        <v>42</v>
      </c>
      <c r="F13" s="21"/>
    </row>
    <row r="14" spans="1:7" s="16" customFormat="1" ht="15" customHeight="1" x14ac:dyDescent="0.2">
      <c r="B14" s="16" t="s">
        <v>43</v>
      </c>
      <c r="F14" s="21"/>
      <c r="G14" s="22" t="s">
        <v>44</v>
      </c>
    </row>
    <row r="15" spans="1:7" s="16" customFormat="1" ht="15" customHeight="1" x14ac:dyDescent="0.2">
      <c r="A15" s="16" t="s">
        <v>45</v>
      </c>
      <c r="F15" s="21"/>
    </row>
    <row r="16" spans="1:7" s="16" customFormat="1" ht="15" customHeight="1" x14ac:dyDescent="0.2">
      <c r="B16" s="16" t="s">
        <v>46</v>
      </c>
      <c r="F16" s="21"/>
    </row>
    <row r="17" spans="1:7" s="16" customFormat="1" ht="15" customHeight="1" x14ac:dyDescent="0.2">
      <c r="B17" s="16" t="s">
        <v>47</v>
      </c>
      <c r="F17" s="21"/>
      <c r="G17" s="22" t="s">
        <v>48</v>
      </c>
    </row>
    <row r="18" spans="1:7" s="16" customFormat="1" ht="15" customHeight="1" x14ac:dyDescent="0.2">
      <c r="F18" s="21"/>
    </row>
    <row r="19" spans="1:7" s="16" customFormat="1" ht="15" customHeight="1" x14ac:dyDescent="0.2">
      <c r="A19" s="18" t="s">
        <v>49</v>
      </c>
      <c r="F19" s="21"/>
    </row>
    <row r="20" spans="1:7" s="16" customFormat="1" ht="15" customHeight="1" x14ac:dyDescent="0.2">
      <c r="B20" s="16" t="s">
        <v>50</v>
      </c>
      <c r="F20" s="21"/>
      <c r="G20" s="22" t="s">
        <v>51</v>
      </c>
    </row>
    <row r="21" spans="1:7" s="16" customFormat="1" ht="15" customHeight="1" x14ac:dyDescent="0.2">
      <c r="B21" s="16" t="s">
        <v>43</v>
      </c>
      <c r="F21" s="21"/>
      <c r="G21" s="22" t="s">
        <v>52</v>
      </c>
    </row>
    <row r="22" spans="1:7" s="16" customFormat="1" ht="15" customHeight="1" x14ac:dyDescent="0.2">
      <c r="B22" s="16" t="s">
        <v>53</v>
      </c>
      <c r="F22" s="21"/>
      <c r="G22" s="22" t="s">
        <v>54</v>
      </c>
    </row>
    <row r="23" spans="1:7" s="16" customFormat="1" ht="15" customHeight="1" x14ac:dyDescent="0.2">
      <c r="B23" s="16" t="s">
        <v>55</v>
      </c>
      <c r="F23" s="21"/>
      <c r="G23" s="22" t="s">
        <v>56</v>
      </c>
    </row>
    <row r="24" spans="1:7" s="16" customFormat="1" ht="15" customHeight="1" x14ac:dyDescent="0.2">
      <c r="F24" s="21"/>
    </row>
    <row r="25" spans="1:7" s="16" customFormat="1" ht="15" customHeight="1" x14ac:dyDescent="0.2">
      <c r="A25" s="18" t="s">
        <v>57</v>
      </c>
      <c r="F25" s="21"/>
    </row>
    <row r="26" spans="1:7" s="16" customFormat="1" ht="15" customHeight="1" x14ac:dyDescent="0.2">
      <c r="B26" s="16" t="s">
        <v>50</v>
      </c>
      <c r="F26" s="21"/>
      <c r="G26" s="22" t="s">
        <v>58</v>
      </c>
    </row>
    <row r="27" spans="1:7" s="16" customFormat="1" ht="15" customHeight="1" x14ac:dyDescent="0.2">
      <c r="B27" s="16" t="s">
        <v>43</v>
      </c>
      <c r="F27" s="21"/>
      <c r="G27" s="22" t="s">
        <v>59</v>
      </c>
    </row>
    <row r="28" spans="1:7" s="16" customFormat="1" ht="15" customHeight="1" x14ac:dyDescent="0.2">
      <c r="B28" s="16" t="s">
        <v>53</v>
      </c>
      <c r="F28" s="21"/>
      <c r="G28" s="22" t="s">
        <v>60</v>
      </c>
    </row>
    <row r="29" spans="1:7" s="16" customFormat="1" ht="15" customHeight="1" x14ac:dyDescent="0.2">
      <c r="A29" s="16" t="s">
        <v>61</v>
      </c>
      <c r="B29" s="16" t="s">
        <v>55</v>
      </c>
      <c r="F29" s="21"/>
      <c r="G29" s="22" t="s">
        <v>62</v>
      </c>
    </row>
    <row r="30" spans="1:7" s="16" customFormat="1" ht="15" customHeight="1" x14ac:dyDescent="0.2">
      <c r="F30" s="21"/>
    </row>
    <row r="31" spans="1:7" s="16" customFormat="1" ht="15" customHeight="1" x14ac:dyDescent="0.2">
      <c r="A31" s="18" t="s">
        <v>63</v>
      </c>
      <c r="F31" s="21"/>
    </row>
    <row r="32" spans="1:7" s="16" customFormat="1" ht="15" customHeight="1" x14ac:dyDescent="0.2">
      <c r="B32" s="16" t="s">
        <v>64</v>
      </c>
      <c r="F32" s="21"/>
      <c r="G32" s="22" t="s">
        <v>65</v>
      </c>
    </row>
    <row r="33" spans="1:7" s="16" customFormat="1" ht="15" customHeight="1" x14ac:dyDescent="0.2">
      <c r="B33" s="16" t="s">
        <v>53</v>
      </c>
      <c r="F33" s="21"/>
      <c r="G33" s="22" t="s">
        <v>66</v>
      </c>
    </row>
    <row r="34" spans="1:7" s="16" customFormat="1" ht="15" customHeight="1" x14ac:dyDescent="0.2">
      <c r="B34" s="16" t="s">
        <v>55</v>
      </c>
      <c r="F34" s="21"/>
      <c r="G34" s="22" t="s">
        <v>67</v>
      </c>
    </row>
    <row r="35" spans="1:7" s="16" customFormat="1" ht="15" customHeight="1" x14ac:dyDescent="0.2">
      <c r="F35" s="21"/>
    </row>
    <row r="36" spans="1:7" s="16" customFormat="1" ht="15" customHeight="1" x14ac:dyDescent="0.2">
      <c r="A36" s="18" t="s">
        <v>68</v>
      </c>
      <c r="F36" s="21"/>
    </row>
    <row r="37" spans="1:7" s="16" customFormat="1" ht="15" customHeight="1" x14ac:dyDescent="0.2">
      <c r="B37" s="16" t="s">
        <v>53</v>
      </c>
      <c r="F37" s="21"/>
      <c r="G37" s="22" t="s">
        <v>69</v>
      </c>
    </row>
    <row r="38" spans="1:7" s="16" customFormat="1" ht="15" customHeight="1" x14ac:dyDescent="0.2">
      <c r="B38" s="16" t="s">
        <v>55</v>
      </c>
      <c r="F38" s="21"/>
      <c r="G38" s="22" t="s">
        <v>70</v>
      </c>
    </row>
    <row r="39" spans="1:7" s="16" customFormat="1" ht="15" customHeight="1" x14ac:dyDescent="0.2">
      <c r="F39" s="21"/>
    </row>
    <row r="40" spans="1:7" s="16" customFormat="1" ht="15" customHeight="1" x14ac:dyDescent="0.2">
      <c r="A40" s="18" t="s">
        <v>71</v>
      </c>
      <c r="F40" s="21"/>
    </row>
    <row r="41" spans="1:7" s="16" customFormat="1" ht="32.25" customHeight="1" x14ac:dyDescent="0.2">
      <c r="B41" s="23" t="s">
        <v>72</v>
      </c>
      <c r="C41" s="23"/>
      <c r="D41" s="23"/>
      <c r="E41" s="23"/>
      <c r="F41" s="23"/>
      <c r="G41" s="22" t="s">
        <v>73</v>
      </c>
    </row>
    <row r="42" spans="1:7" s="16" customFormat="1" ht="15" customHeight="1" x14ac:dyDescent="0.2">
      <c r="F42" s="21"/>
    </row>
    <row r="43" spans="1:7" s="16" customFormat="1" ht="15" customHeight="1" x14ac:dyDescent="0.2">
      <c r="A43" s="18" t="s">
        <v>74</v>
      </c>
      <c r="F43" s="21"/>
      <c r="G43" s="22"/>
    </row>
    <row r="44" spans="1:7" s="16" customFormat="1" ht="12.75" x14ac:dyDescent="0.2">
      <c r="A44" s="20"/>
      <c r="B44" s="20"/>
      <c r="C44" s="20"/>
      <c r="D44" s="20"/>
      <c r="E44" s="20"/>
      <c r="F44" s="20"/>
    </row>
    <row r="45" spans="1:7" s="16" customFormat="1" ht="12.75" x14ac:dyDescent="0.2">
      <c r="B45" s="20" t="s">
        <v>75</v>
      </c>
      <c r="C45" s="20"/>
      <c r="D45" s="20"/>
      <c r="E45" s="20"/>
      <c r="F45" s="24"/>
      <c r="G45" s="21" t="s">
        <v>76</v>
      </c>
    </row>
    <row r="46" spans="1:7" s="16" customFormat="1" ht="12.75" x14ac:dyDescent="0.2">
      <c r="B46" s="20" t="s">
        <v>77</v>
      </c>
      <c r="C46" s="20"/>
      <c r="D46" s="20"/>
      <c r="E46" s="20"/>
      <c r="F46" s="24"/>
      <c r="G46" s="21" t="s">
        <v>78</v>
      </c>
    </row>
    <row r="47" spans="1:7" s="16" customFormat="1" ht="12.75" x14ac:dyDescent="0.2">
      <c r="B47" s="20" t="s">
        <v>79</v>
      </c>
      <c r="C47" s="20"/>
      <c r="D47" s="20"/>
      <c r="E47" s="20"/>
      <c r="F47" s="24"/>
      <c r="G47" s="21" t="s">
        <v>80</v>
      </c>
    </row>
    <row r="48" spans="1:7" s="16" customFormat="1" ht="12.75" x14ac:dyDescent="0.2">
      <c r="B48" s="20" t="s">
        <v>81</v>
      </c>
      <c r="C48" s="20"/>
      <c r="D48" s="20"/>
      <c r="E48" s="20"/>
      <c r="F48" s="24"/>
      <c r="G48" s="21" t="s">
        <v>82</v>
      </c>
    </row>
    <row r="49" spans="1:7" s="16" customFormat="1" ht="12.75" x14ac:dyDescent="0.2">
      <c r="B49" s="20"/>
      <c r="C49" s="20"/>
      <c r="D49" s="20"/>
      <c r="E49" s="20"/>
      <c r="F49" s="20"/>
      <c r="G49" s="22"/>
    </row>
    <row r="50" spans="1:7" s="16" customFormat="1" ht="12.75" x14ac:dyDescent="0.2">
      <c r="B50" s="20"/>
      <c r="D50" s="25"/>
      <c r="E50" s="25"/>
      <c r="F50" s="25"/>
    </row>
    <row r="51" spans="1:7" s="16" customFormat="1" ht="12.75" x14ac:dyDescent="0.2">
      <c r="B51" s="20"/>
      <c r="C51" s="26"/>
      <c r="D51" s="26"/>
      <c r="E51" s="26"/>
      <c r="F51" s="26"/>
    </row>
    <row r="52" spans="1:7" s="16" customFormat="1" ht="12.75" x14ac:dyDescent="0.2">
      <c r="B52" s="20"/>
      <c r="C52" s="20"/>
      <c r="D52" s="20"/>
      <c r="E52" s="20"/>
      <c r="F52" s="20"/>
    </row>
    <row r="53" spans="1:7" s="16" customFormat="1" ht="12.75" x14ac:dyDescent="0.2">
      <c r="B53" s="20"/>
      <c r="C53" s="20"/>
      <c r="D53" s="20"/>
      <c r="E53" s="20"/>
      <c r="F53" s="20"/>
    </row>
    <row r="54" spans="1:7" s="16" customFormat="1" ht="12.75" x14ac:dyDescent="0.2">
      <c r="B54" s="8"/>
      <c r="D54" s="27"/>
      <c r="E54" s="27"/>
      <c r="F54" s="27"/>
    </row>
    <row r="55" spans="1:7" ht="12.75" x14ac:dyDescent="0.2">
      <c r="A55" s="16"/>
      <c r="B55" s="28"/>
      <c r="C55" s="29"/>
      <c r="D55" s="29"/>
      <c r="E55" s="29"/>
      <c r="F55" s="29"/>
    </row>
    <row r="56" spans="1:7" ht="12.75" x14ac:dyDescent="0.2">
      <c r="A56" s="16"/>
      <c r="B56" s="30"/>
    </row>
    <row r="57" spans="1:7" ht="12.75" x14ac:dyDescent="0.2">
      <c r="A57" s="16"/>
    </row>
    <row r="58" spans="1:7" ht="12.75" x14ac:dyDescent="0.2">
      <c r="A58" s="16"/>
    </row>
    <row r="59" spans="1:7" ht="12.75" x14ac:dyDescent="0.2">
      <c r="A59" s="16"/>
      <c r="E59" s="31"/>
    </row>
    <row r="60" spans="1:7" ht="12.75" x14ac:dyDescent="0.2">
      <c r="B60" s="30"/>
    </row>
    <row r="61" spans="1:7" ht="12.75" x14ac:dyDescent="0.2">
      <c r="B61" s="32"/>
    </row>
    <row r="62" spans="1:7" ht="12.75" x14ac:dyDescent="0.2"/>
  </sheetData>
  <mergeCells count="1">
    <mergeCell ref="B41:F41"/>
  </mergeCells>
  <hyperlinks>
    <hyperlink ref="G14" location="'Tabelle 1'!A1" display="'Tabelle 1'!A1" xr:uid="{BF944270-F73E-48D5-8FC4-67EAE89708FE}"/>
    <hyperlink ref="G17" location="'Diagramm'!A1" display="'Diagramm'!A1" xr:uid="{17FE45F3-CF0B-4642-A73B-6F6D84B4FAAC}"/>
    <hyperlink ref="G20" location="'Tabelle 2.1'!A1" display="'Tabelle 2.1'!A1" xr:uid="{98E58E24-0F03-4E65-92FB-20C88E9D13EC}"/>
    <hyperlink ref="G21" location="'Tabelle 2.2'!A1" display="'Tabelle 2.2'!A1" xr:uid="{1E087F81-39AC-4ACB-9336-6EEF23745D0F}"/>
    <hyperlink ref="G22" location="'Tabelle 2.3'!A1" display="'Tabelle 2.3'!A1" xr:uid="{F230164C-935E-4A69-9FF3-C6188DB5A0D9}"/>
    <hyperlink ref="G23" location="'Tabelle 2.4'!A1" display="'Tabelle 2.4'!A1" xr:uid="{0DEAB814-92AE-4305-974D-6C4593743180}"/>
    <hyperlink ref="G26" location="'Tabelle 3.1'!A1" display="'Tabelle 3.1'!A1" xr:uid="{181A0D75-F3DD-4C07-89D1-C3A4495307E5}"/>
    <hyperlink ref="G27" location="'Tabelle 3.2'!A1" display="'Tabelle 3.2'!A1" xr:uid="{50AC4990-897B-4E13-91C4-6DB8F6E744B9}"/>
    <hyperlink ref="G28" location="'Tabelle 3.3'!A1" display="'Tabelle 3.3'!A1" xr:uid="{15D4FF71-C157-4F58-81E3-2841123042FA}"/>
    <hyperlink ref="G29" location="'Tabelle 3.4'!A1" display="'Tabelle 3.4'!A1" xr:uid="{C492D0AA-3427-4753-8089-5AE21264369F}"/>
    <hyperlink ref="G32" location="'Tabelle 4.1'!A1" display="'Tabelle 4.1'!A1" xr:uid="{FBFB9450-AA6E-4CD5-8A32-FEAA7FC81386}"/>
    <hyperlink ref="G33" location="'Tabelle 4.2'!A1" display="'Tabelle 4.2'!A1" xr:uid="{8FB3AAE6-F7A3-42FA-996C-5BCD238B1352}"/>
    <hyperlink ref="G34" location="'Tabelle 4.3'!A1" display="'Tabelle 4.3'!A1" xr:uid="{76136417-1F96-44BE-B288-3C351A72E2AA}"/>
    <hyperlink ref="G37" location="'Tabelle 5.1'!A1" display="'Tabelle 5.1'!A1" xr:uid="{0EE37FA5-12BC-41DB-B620-FBD64C0ADB6F}"/>
    <hyperlink ref="G38" location="'Tabelle 5.2'!A1" display="'Tabelle 5.2'!A1" xr:uid="{05094E08-D51E-40EE-BD68-8E26368C6D47}"/>
    <hyperlink ref="G41" location="'Tabelle 6'!A1" display="'Tabelle 6'!A1" xr:uid="{95B1D6A8-28A4-4453-8083-01F2E4B62361}"/>
    <hyperlink ref="G45" location="'Hinweis - Berufsaggregate'!A1" display="Hinw Berufsagg" xr:uid="{57661BC7-14C2-4D72-B3C6-BB2C3E1766D7}"/>
    <hyperlink ref="G46" location="Hinweis_Befristung!A1" display="Hinw Befristung" xr:uid="{4885C90C-27B6-4BC8-AA27-E1130DC526D5}"/>
    <hyperlink ref="G47" location="Hinweis_beg_been_BV!A1" display="Hinw beg_been_BV" xr:uid="{12583BE6-B5F4-4222-A4B2-7696FB11D2CA}"/>
    <hyperlink ref="G48" location="Hinweise_SvB_GB!A1" display="Hinw SvB GB" xr:uid="{2923472D-304E-42B5-80BB-C1844CE84692}"/>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AFB3-1FFE-409C-B1AF-731A72F96307}">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4" customWidth="1"/>
    <col min="2" max="2" width="18.85546875" style="54" bestFit="1"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83</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43"/>
      <c r="F5" s="43"/>
      <c r="G5" s="43"/>
      <c r="H5" s="43"/>
      <c r="I5" s="43"/>
      <c r="J5" s="43"/>
    </row>
    <row r="6" spans="1:15" s="40" customFormat="1" ht="11.25" customHeight="1" x14ac:dyDescent="0.2">
      <c r="A6" s="44"/>
      <c r="B6" s="45"/>
      <c r="C6" s="45"/>
      <c r="D6" s="45"/>
      <c r="E6" s="45"/>
      <c r="F6" s="45"/>
      <c r="G6" s="45"/>
      <c r="H6" s="45"/>
      <c r="I6" s="45"/>
      <c r="J6" s="45"/>
    </row>
    <row r="7" spans="1:15" customFormat="1" ht="12" customHeight="1" x14ac:dyDescent="0.2">
      <c r="A7" s="46" t="s">
        <v>85</v>
      </c>
      <c r="B7" s="47"/>
      <c r="C7" s="48" t="s">
        <v>86</v>
      </c>
      <c r="D7" s="49" t="s">
        <v>87</v>
      </c>
      <c r="E7" s="50"/>
      <c r="F7" s="50"/>
      <c r="G7" s="50"/>
      <c r="H7" s="51"/>
      <c r="I7" s="52" t="s">
        <v>88</v>
      </c>
      <c r="J7" s="53"/>
      <c r="K7" s="54"/>
      <c r="L7" s="54"/>
      <c r="M7" s="54"/>
      <c r="N7" s="54"/>
      <c r="O7" s="54"/>
    </row>
    <row r="8" spans="1:15" ht="34.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8" customHeight="1" x14ac:dyDescent="0.2">
      <c r="A11" s="69" t="s">
        <v>49</v>
      </c>
      <c r="B11" s="70"/>
      <c r="C11" s="71"/>
      <c r="D11" s="72"/>
      <c r="E11" s="73"/>
      <c r="F11" s="73"/>
      <c r="G11" s="73"/>
      <c r="H11" s="74"/>
      <c r="I11" s="75"/>
      <c r="J11" s="76"/>
    </row>
    <row r="12" spans="1:15" ht="13.5" customHeight="1" x14ac:dyDescent="0.2">
      <c r="A12" s="77" t="s">
        <v>96</v>
      </c>
      <c r="B12" s="78"/>
      <c r="C12" s="79">
        <v>100</v>
      </c>
      <c r="D12" s="80">
        <v>39412</v>
      </c>
      <c r="E12" s="80">
        <v>39987</v>
      </c>
      <c r="F12" s="80">
        <v>39586</v>
      </c>
      <c r="G12" s="80">
        <v>39376</v>
      </c>
      <c r="H12" s="80">
        <v>39435</v>
      </c>
      <c r="I12" s="81">
        <v>-23</v>
      </c>
      <c r="J12" s="82">
        <v>-5.8323824014200581E-2</v>
      </c>
      <c r="N12" s="83"/>
    </row>
    <row r="13" spans="1:15" ht="13.5" customHeight="1" x14ac:dyDescent="0.2">
      <c r="A13" s="84" t="s">
        <v>97</v>
      </c>
      <c r="B13" s="85" t="s">
        <v>98</v>
      </c>
      <c r="C13" s="79">
        <v>51.679691464528567</v>
      </c>
      <c r="D13" s="80">
        <v>20368</v>
      </c>
      <c r="E13" s="80">
        <v>20762</v>
      </c>
      <c r="F13" s="80">
        <v>20709</v>
      </c>
      <c r="G13" s="80">
        <v>20571</v>
      </c>
      <c r="H13" s="80">
        <v>20611</v>
      </c>
      <c r="I13" s="81">
        <v>-243</v>
      </c>
      <c r="J13" s="82">
        <v>-1.1789820969385281</v>
      </c>
    </row>
    <row r="14" spans="1:15" ht="13.5" customHeight="1" x14ac:dyDescent="0.2">
      <c r="A14" s="86"/>
      <c r="B14" s="85" t="s">
        <v>99</v>
      </c>
      <c r="C14" s="79">
        <v>48.320308535471433</v>
      </c>
      <c r="D14" s="80">
        <v>19044</v>
      </c>
      <c r="E14" s="80">
        <v>19225</v>
      </c>
      <c r="F14" s="80">
        <v>18877</v>
      </c>
      <c r="G14" s="80">
        <v>18805</v>
      </c>
      <c r="H14" s="80">
        <v>18824</v>
      </c>
      <c r="I14" s="81">
        <v>220</v>
      </c>
      <c r="J14" s="82">
        <v>1.1687207819804506</v>
      </c>
    </row>
    <row r="15" spans="1:15" ht="13.5" customHeight="1" x14ac:dyDescent="0.2">
      <c r="A15" s="84" t="s">
        <v>97</v>
      </c>
      <c r="B15" s="87" t="s">
        <v>100</v>
      </c>
      <c r="C15" s="79">
        <v>12.52410433370547</v>
      </c>
      <c r="D15" s="80">
        <v>4936</v>
      </c>
      <c r="E15" s="80">
        <v>5067</v>
      </c>
      <c r="F15" s="80">
        <v>4758</v>
      </c>
      <c r="G15" s="80">
        <v>4809</v>
      </c>
      <c r="H15" s="80">
        <v>4980</v>
      </c>
      <c r="I15" s="81">
        <v>-44</v>
      </c>
      <c r="J15" s="82">
        <v>-0.88353413654618473</v>
      </c>
    </row>
    <row r="16" spans="1:15" ht="13.5" customHeight="1" x14ac:dyDescent="0.2">
      <c r="A16" s="84"/>
      <c r="B16" s="87" t="s">
        <v>101</v>
      </c>
      <c r="C16" s="79">
        <v>63.254846239723939</v>
      </c>
      <c r="D16" s="80">
        <v>24930</v>
      </c>
      <c r="E16" s="80">
        <v>25306</v>
      </c>
      <c r="F16" s="80">
        <v>25213</v>
      </c>
      <c r="G16" s="80">
        <v>25106</v>
      </c>
      <c r="H16" s="80">
        <v>25029</v>
      </c>
      <c r="I16" s="81">
        <v>-99</v>
      </c>
      <c r="J16" s="82">
        <v>-0.39554117224020136</v>
      </c>
    </row>
    <row r="17" spans="1:10" ht="13.5" customHeight="1" x14ac:dyDescent="0.2">
      <c r="A17" s="84"/>
      <c r="B17" s="87" t="s">
        <v>102</v>
      </c>
      <c r="C17" s="79">
        <v>22.056733989647825</v>
      </c>
      <c r="D17" s="80">
        <v>8693</v>
      </c>
      <c r="E17" s="80">
        <v>8792</v>
      </c>
      <c r="F17" s="80">
        <v>8830</v>
      </c>
      <c r="G17" s="80">
        <v>8699</v>
      </c>
      <c r="H17" s="80">
        <v>8693</v>
      </c>
      <c r="I17" s="81">
        <v>0</v>
      </c>
      <c r="J17" s="82">
        <v>0</v>
      </c>
    </row>
    <row r="18" spans="1:10" ht="13.5" customHeight="1" x14ac:dyDescent="0.2">
      <c r="A18" s="86"/>
      <c r="B18" s="87" t="s">
        <v>103</v>
      </c>
      <c r="C18" s="79">
        <v>2.1643154369227648</v>
      </c>
      <c r="D18" s="80">
        <v>853</v>
      </c>
      <c r="E18" s="80">
        <v>822</v>
      </c>
      <c r="F18" s="80">
        <v>785</v>
      </c>
      <c r="G18" s="80">
        <v>762</v>
      </c>
      <c r="H18" s="80">
        <v>733</v>
      </c>
      <c r="I18" s="81">
        <v>120</v>
      </c>
      <c r="J18" s="82">
        <v>16.371077762619372</v>
      </c>
    </row>
    <row r="19" spans="1:10" ht="13.5" customHeight="1" x14ac:dyDescent="0.2">
      <c r="A19" s="86"/>
      <c r="B19" s="87" t="s">
        <v>104</v>
      </c>
      <c r="C19" s="79">
        <v>0.85760682025778956</v>
      </c>
      <c r="D19" s="80">
        <v>338</v>
      </c>
      <c r="E19" s="80">
        <v>315</v>
      </c>
      <c r="F19" s="80">
        <v>293</v>
      </c>
      <c r="G19" s="80">
        <v>280</v>
      </c>
      <c r="H19" s="80">
        <v>234</v>
      </c>
      <c r="I19" s="81">
        <v>104</v>
      </c>
      <c r="J19" s="82">
        <v>44.444444444444443</v>
      </c>
    </row>
    <row r="20" spans="1:10" ht="13.5" customHeight="1" x14ac:dyDescent="0.2">
      <c r="A20" s="84" t="s">
        <v>105</v>
      </c>
      <c r="B20" s="88" t="s">
        <v>106</v>
      </c>
      <c r="C20" s="79">
        <v>66.71572110017253</v>
      </c>
      <c r="D20" s="80">
        <v>26294</v>
      </c>
      <c r="E20" s="80">
        <v>26921</v>
      </c>
      <c r="F20" s="80">
        <v>26568</v>
      </c>
      <c r="G20" s="80">
        <v>26492</v>
      </c>
      <c r="H20" s="80">
        <v>26619</v>
      </c>
      <c r="I20" s="81">
        <v>-325</v>
      </c>
      <c r="J20" s="82">
        <v>-1.2209324166948421</v>
      </c>
    </row>
    <row r="21" spans="1:10" ht="13.5" customHeight="1" x14ac:dyDescent="0.2">
      <c r="A21" s="86"/>
      <c r="B21" s="88" t="s">
        <v>107</v>
      </c>
      <c r="C21" s="79">
        <v>33.284278899827463</v>
      </c>
      <c r="D21" s="80">
        <v>13118</v>
      </c>
      <c r="E21" s="80">
        <v>13066</v>
      </c>
      <c r="F21" s="80">
        <v>13018</v>
      </c>
      <c r="G21" s="80">
        <v>12884</v>
      </c>
      <c r="H21" s="80">
        <v>12816</v>
      </c>
      <c r="I21" s="81">
        <v>302</v>
      </c>
      <c r="J21" s="82">
        <v>2.3564294631710361</v>
      </c>
    </row>
    <row r="22" spans="1:10" ht="13.5" customHeight="1" x14ac:dyDescent="0.2">
      <c r="A22" s="84" t="s">
        <v>105</v>
      </c>
      <c r="B22" s="88" t="s">
        <v>108</v>
      </c>
      <c r="C22" s="79">
        <v>80.305490713488282</v>
      </c>
      <c r="D22" s="80">
        <v>31650</v>
      </c>
      <c r="E22" s="80">
        <v>31971</v>
      </c>
      <c r="F22" s="80">
        <v>31653</v>
      </c>
      <c r="G22" s="80">
        <v>31627</v>
      </c>
      <c r="H22" s="80">
        <v>31841</v>
      </c>
      <c r="I22" s="81">
        <v>-191</v>
      </c>
      <c r="J22" s="82">
        <v>-0.59985553217549703</v>
      </c>
    </row>
    <row r="23" spans="1:10" ht="13.5" customHeight="1" x14ac:dyDescent="0.2">
      <c r="A23" s="89"/>
      <c r="B23" s="90" t="s">
        <v>109</v>
      </c>
      <c r="C23" s="91">
        <v>19.694509286511721</v>
      </c>
      <c r="D23" s="80">
        <v>7762</v>
      </c>
      <c r="E23" s="80">
        <v>8016</v>
      </c>
      <c r="F23" s="80">
        <v>7933</v>
      </c>
      <c r="G23" s="80">
        <v>7749</v>
      </c>
      <c r="H23" s="80">
        <v>7594</v>
      </c>
      <c r="I23" s="81">
        <v>168</v>
      </c>
      <c r="J23" s="82">
        <v>2.2122728469844612</v>
      </c>
    </row>
    <row r="24" spans="1:10" ht="18" customHeight="1" x14ac:dyDescent="0.2">
      <c r="A24" s="92" t="s">
        <v>110</v>
      </c>
      <c r="B24" s="70"/>
      <c r="C24" s="93"/>
      <c r="D24" s="94"/>
      <c r="E24" s="95"/>
      <c r="F24" s="95"/>
      <c r="G24" s="95"/>
      <c r="H24" s="96"/>
      <c r="I24" s="97"/>
      <c r="J24" s="98"/>
    </row>
    <row r="25" spans="1:10" ht="15.75" customHeight="1" x14ac:dyDescent="0.2">
      <c r="A25" s="77" t="s">
        <v>111</v>
      </c>
      <c r="B25" s="78"/>
      <c r="C25" s="99"/>
      <c r="D25" s="100"/>
      <c r="E25" s="101"/>
      <c r="F25" s="101"/>
      <c r="G25" s="101"/>
      <c r="H25" s="102"/>
      <c r="I25" s="103"/>
      <c r="J25" s="104"/>
    </row>
    <row r="26" spans="1:10" ht="13.5" customHeight="1" x14ac:dyDescent="0.2">
      <c r="A26" s="77" t="s">
        <v>96</v>
      </c>
      <c r="B26" s="78"/>
      <c r="C26" s="79">
        <v>100</v>
      </c>
      <c r="D26" s="105">
        <v>14510</v>
      </c>
      <c r="E26" s="80">
        <v>14506</v>
      </c>
      <c r="F26" s="80">
        <v>14450</v>
      </c>
      <c r="G26" s="80">
        <v>14144</v>
      </c>
      <c r="H26" s="106">
        <v>14275</v>
      </c>
      <c r="I26" s="81">
        <v>235</v>
      </c>
      <c r="J26" s="82">
        <v>1.6462346760070052</v>
      </c>
    </row>
    <row r="27" spans="1:10" ht="13.5" customHeight="1" x14ac:dyDescent="0.2">
      <c r="A27" s="84" t="s">
        <v>97</v>
      </c>
      <c r="B27" s="85" t="s">
        <v>98</v>
      </c>
      <c r="C27" s="79">
        <v>43.707787732598206</v>
      </c>
      <c r="D27" s="81">
        <v>6342</v>
      </c>
      <c r="E27" s="80">
        <v>6338</v>
      </c>
      <c r="F27" s="80">
        <v>6284</v>
      </c>
      <c r="G27" s="80">
        <v>6169</v>
      </c>
      <c r="H27" s="106">
        <v>6194</v>
      </c>
      <c r="I27" s="81">
        <v>148</v>
      </c>
      <c r="J27" s="82">
        <v>2.3894091055860511</v>
      </c>
    </row>
    <row r="28" spans="1:10" ht="13.5" customHeight="1" x14ac:dyDescent="0.2">
      <c r="A28" s="86"/>
      <c r="B28" s="85" t="s">
        <v>99</v>
      </c>
      <c r="C28" s="79">
        <v>56.292212267401794</v>
      </c>
      <c r="D28" s="81">
        <v>8168</v>
      </c>
      <c r="E28" s="80">
        <v>8168</v>
      </c>
      <c r="F28" s="80">
        <v>8166</v>
      </c>
      <c r="G28" s="80">
        <v>7975</v>
      </c>
      <c r="H28" s="106">
        <v>8081</v>
      </c>
      <c r="I28" s="81">
        <v>87</v>
      </c>
      <c r="J28" s="82">
        <v>1.0765994307635194</v>
      </c>
    </row>
    <row r="29" spans="1:10" ht="13.5" customHeight="1" x14ac:dyDescent="0.2">
      <c r="A29" s="84" t="s">
        <v>97</v>
      </c>
      <c r="B29" s="87" t="s">
        <v>100</v>
      </c>
      <c r="C29" s="79">
        <v>16.381805651274984</v>
      </c>
      <c r="D29" s="81">
        <v>2377</v>
      </c>
      <c r="E29" s="80">
        <v>2310</v>
      </c>
      <c r="F29" s="80">
        <v>2354</v>
      </c>
      <c r="G29" s="80">
        <v>2231</v>
      </c>
      <c r="H29" s="106">
        <v>2252</v>
      </c>
      <c r="I29" s="81">
        <v>125</v>
      </c>
      <c r="J29" s="82">
        <v>5.5506216696269979</v>
      </c>
    </row>
    <row r="30" spans="1:10" ht="13.5" customHeight="1" x14ac:dyDescent="0.2">
      <c r="A30" s="84"/>
      <c r="B30" s="87" t="s">
        <v>101</v>
      </c>
      <c r="C30" s="79">
        <v>49.000689179875948</v>
      </c>
      <c r="D30" s="81">
        <v>7110</v>
      </c>
      <c r="E30" s="80">
        <v>7147</v>
      </c>
      <c r="F30" s="80">
        <v>7109</v>
      </c>
      <c r="G30" s="80">
        <v>7002</v>
      </c>
      <c r="H30" s="106">
        <v>7092</v>
      </c>
      <c r="I30" s="81">
        <v>18</v>
      </c>
      <c r="J30" s="82">
        <v>0.25380710659898476</v>
      </c>
    </row>
    <row r="31" spans="1:10" ht="13.5" customHeight="1" x14ac:dyDescent="0.2">
      <c r="A31" s="84"/>
      <c r="B31" s="87" t="s">
        <v>102</v>
      </c>
      <c r="C31" s="79">
        <v>17.477601654031702</v>
      </c>
      <c r="D31" s="81">
        <v>2536</v>
      </c>
      <c r="E31" s="80">
        <v>2571</v>
      </c>
      <c r="F31" s="80">
        <v>2549</v>
      </c>
      <c r="G31" s="80">
        <v>2521</v>
      </c>
      <c r="H31" s="106">
        <v>2567</v>
      </c>
      <c r="I31" s="81">
        <v>-31</v>
      </c>
      <c r="J31" s="82">
        <v>-1.2076353720296065</v>
      </c>
    </row>
    <row r="32" spans="1:10" ht="13.5" customHeight="1" x14ac:dyDescent="0.2">
      <c r="A32" s="86"/>
      <c r="B32" s="87" t="s">
        <v>103</v>
      </c>
      <c r="C32" s="79">
        <v>17.139903514817366</v>
      </c>
      <c r="D32" s="81">
        <v>2487</v>
      </c>
      <c r="E32" s="80">
        <v>2478</v>
      </c>
      <c r="F32" s="80">
        <v>2438</v>
      </c>
      <c r="G32" s="80">
        <v>2390</v>
      </c>
      <c r="H32" s="106">
        <v>2364</v>
      </c>
      <c r="I32" s="81">
        <v>123</v>
      </c>
      <c r="J32" s="82">
        <v>5.2030456852791875</v>
      </c>
    </row>
    <row r="33" spans="1:10" ht="13.5" customHeight="1" x14ac:dyDescent="0.2">
      <c r="A33" s="86"/>
      <c r="B33" s="87" t="s">
        <v>104</v>
      </c>
      <c r="C33" s="79">
        <v>2.4948311509303926</v>
      </c>
      <c r="D33" s="81">
        <v>362</v>
      </c>
      <c r="E33" s="80">
        <v>359</v>
      </c>
      <c r="F33" s="80">
        <v>360</v>
      </c>
      <c r="G33" s="80">
        <v>375</v>
      </c>
      <c r="H33" s="106">
        <v>317</v>
      </c>
      <c r="I33" s="81">
        <v>45</v>
      </c>
      <c r="J33" s="82">
        <v>14.195583596214512</v>
      </c>
    </row>
    <row r="34" spans="1:10" ht="13.5" customHeight="1" x14ac:dyDescent="0.2">
      <c r="A34" s="84" t="s">
        <v>105</v>
      </c>
      <c r="B34" s="88" t="s">
        <v>108</v>
      </c>
      <c r="C34" s="79">
        <v>85.97518952446589</v>
      </c>
      <c r="D34" s="81">
        <v>12475</v>
      </c>
      <c r="E34" s="80">
        <v>12454</v>
      </c>
      <c r="F34" s="80">
        <v>12394</v>
      </c>
      <c r="G34" s="80">
        <v>12134</v>
      </c>
      <c r="H34" s="106">
        <v>12267</v>
      </c>
      <c r="I34" s="81">
        <v>208</v>
      </c>
      <c r="J34" s="82">
        <v>1.6956060976603897</v>
      </c>
    </row>
    <row r="35" spans="1:10" ht="13.5" customHeight="1" x14ac:dyDescent="0.2">
      <c r="A35" s="84"/>
      <c r="B35" s="85" t="s">
        <v>109</v>
      </c>
      <c r="C35" s="79">
        <v>14.024810475534114</v>
      </c>
      <c r="D35" s="81">
        <v>2035</v>
      </c>
      <c r="E35" s="80">
        <v>2052</v>
      </c>
      <c r="F35" s="80">
        <v>2056</v>
      </c>
      <c r="G35" s="80">
        <v>2009</v>
      </c>
      <c r="H35" s="106">
        <v>2007</v>
      </c>
      <c r="I35" s="81">
        <v>28</v>
      </c>
      <c r="J35" s="82">
        <v>1.3951170901843548</v>
      </c>
    </row>
    <row r="36" spans="1:10" ht="18" customHeight="1" x14ac:dyDescent="0.2">
      <c r="A36" s="77" t="s">
        <v>112</v>
      </c>
      <c r="B36" s="78"/>
      <c r="C36" s="107"/>
      <c r="D36" s="100"/>
      <c r="E36" s="101"/>
      <c r="F36" s="101"/>
      <c r="G36" s="101"/>
      <c r="H36" s="102"/>
      <c r="I36" s="103"/>
      <c r="J36" s="104"/>
    </row>
    <row r="37" spans="1:10" ht="13.5" customHeight="1" x14ac:dyDescent="0.2">
      <c r="A37" s="77" t="s">
        <v>96</v>
      </c>
      <c r="B37" s="78"/>
      <c r="C37" s="79">
        <v>100</v>
      </c>
      <c r="D37" s="105">
        <v>6921</v>
      </c>
      <c r="E37" s="80">
        <v>6845</v>
      </c>
      <c r="F37" s="80">
        <v>6962</v>
      </c>
      <c r="G37" s="80">
        <v>6848</v>
      </c>
      <c r="H37" s="106">
        <v>6854</v>
      </c>
      <c r="I37" s="81">
        <v>67</v>
      </c>
      <c r="J37" s="82">
        <v>0.97753136854391598</v>
      </c>
    </row>
    <row r="38" spans="1:10" ht="13.5" customHeight="1" x14ac:dyDescent="0.2">
      <c r="A38" s="84" t="s">
        <v>97</v>
      </c>
      <c r="B38" s="85" t="s">
        <v>98</v>
      </c>
      <c r="C38" s="79">
        <v>39.228435197225835</v>
      </c>
      <c r="D38" s="81">
        <v>2715</v>
      </c>
      <c r="E38" s="80">
        <v>2687</v>
      </c>
      <c r="F38" s="80">
        <v>2725</v>
      </c>
      <c r="G38" s="80">
        <v>2698</v>
      </c>
      <c r="H38" s="106">
        <v>2688</v>
      </c>
      <c r="I38" s="81">
        <v>27</v>
      </c>
      <c r="J38" s="82">
        <v>1.0044642857142858</v>
      </c>
    </row>
    <row r="39" spans="1:10" ht="13.5" customHeight="1" x14ac:dyDescent="0.2">
      <c r="A39" s="86"/>
      <c r="B39" s="85" t="s">
        <v>99</v>
      </c>
      <c r="C39" s="79">
        <v>60.771564802774165</v>
      </c>
      <c r="D39" s="81">
        <v>4206</v>
      </c>
      <c r="E39" s="80">
        <v>4158</v>
      </c>
      <c r="F39" s="80">
        <v>4237</v>
      </c>
      <c r="G39" s="80">
        <v>4150</v>
      </c>
      <c r="H39" s="106">
        <v>4166</v>
      </c>
      <c r="I39" s="81">
        <v>40</v>
      </c>
      <c r="J39" s="82">
        <v>0.96015362457993281</v>
      </c>
    </row>
    <row r="40" spans="1:10" ht="13.5" customHeight="1" x14ac:dyDescent="0.2">
      <c r="A40" s="84" t="s">
        <v>97</v>
      </c>
      <c r="B40" s="87" t="s">
        <v>100</v>
      </c>
      <c r="C40" s="79">
        <v>20.44502239560757</v>
      </c>
      <c r="D40" s="81">
        <v>1415</v>
      </c>
      <c r="E40" s="80">
        <v>1337</v>
      </c>
      <c r="F40" s="80">
        <v>1446</v>
      </c>
      <c r="G40" s="80">
        <v>1332</v>
      </c>
      <c r="H40" s="106">
        <v>1314</v>
      </c>
      <c r="I40" s="81">
        <v>101</v>
      </c>
      <c r="J40" s="82">
        <v>7.6864535768645359</v>
      </c>
    </row>
    <row r="41" spans="1:10" ht="13.5" customHeight="1" x14ac:dyDescent="0.2">
      <c r="A41" s="84"/>
      <c r="B41" s="87" t="s">
        <v>101</v>
      </c>
      <c r="C41" s="79">
        <v>28.146221644271058</v>
      </c>
      <c r="D41" s="81">
        <v>1948</v>
      </c>
      <c r="E41" s="80">
        <v>1930</v>
      </c>
      <c r="F41" s="80">
        <v>1948</v>
      </c>
      <c r="G41" s="80">
        <v>1991</v>
      </c>
      <c r="H41" s="106">
        <v>2027</v>
      </c>
      <c r="I41" s="81">
        <v>-79</v>
      </c>
      <c r="J41" s="82">
        <v>-3.8973852984706463</v>
      </c>
    </row>
    <row r="42" spans="1:10" ht="13.5" customHeight="1" x14ac:dyDescent="0.2">
      <c r="A42" s="84"/>
      <c r="B42" s="87" t="s">
        <v>102</v>
      </c>
      <c r="C42" s="79">
        <v>17.194047103019795</v>
      </c>
      <c r="D42" s="81">
        <v>1190</v>
      </c>
      <c r="E42" s="80">
        <v>1215</v>
      </c>
      <c r="F42" s="80">
        <v>1240</v>
      </c>
      <c r="G42" s="80">
        <v>1242</v>
      </c>
      <c r="H42" s="106">
        <v>1253</v>
      </c>
      <c r="I42" s="81">
        <v>-63</v>
      </c>
      <c r="J42" s="82">
        <v>-5.027932960893855</v>
      </c>
    </row>
    <row r="43" spans="1:10" ht="13.5" customHeight="1" x14ac:dyDescent="0.2">
      <c r="A43" s="86"/>
      <c r="B43" s="87" t="s">
        <v>103</v>
      </c>
      <c r="C43" s="79">
        <v>34.214708857101577</v>
      </c>
      <c r="D43" s="81">
        <v>2368</v>
      </c>
      <c r="E43" s="80">
        <v>2363</v>
      </c>
      <c r="F43" s="80">
        <v>2328</v>
      </c>
      <c r="G43" s="80">
        <v>2283</v>
      </c>
      <c r="H43" s="106">
        <v>2260</v>
      </c>
      <c r="I43" s="81">
        <v>108</v>
      </c>
      <c r="J43" s="82">
        <v>4.778761061946903</v>
      </c>
    </row>
    <row r="44" spans="1:10" ht="13.5" customHeight="1" x14ac:dyDescent="0.2">
      <c r="A44" s="86"/>
      <c r="B44" s="87" t="s">
        <v>104</v>
      </c>
      <c r="C44" s="79">
        <v>4.4213263979193762</v>
      </c>
      <c r="D44" s="81">
        <v>306</v>
      </c>
      <c r="E44" s="80">
        <v>310</v>
      </c>
      <c r="F44" s="80">
        <v>315</v>
      </c>
      <c r="G44" s="80">
        <v>328</v>
      </c>
      <c r="H44" s="106">
        <v>275</v>
      </c>
      <c r="I44" s="81">
        <v>31</v>
      </c>
      <c r="J44" s="82">
        <v>11.272727272727273</v>
      </c>
    </row>
    <row r="45" spans="1:10" ht="13.5" customHeight="1" x14ac:dyDescent="0.2">
      <c r="A45" s="84" t="s">
        <v>105</v>
      </c>
      <c r="B45" s="88" t="s">
        <v>108</v>
      </c>
      <c r="C45" s="79">
        <v>88.51322063285653</v>
      </c>
      <c r="D45" s="81">
        <v>6126</v>
      </c>
      <c r="E45" s="80">
        <v>6069</v>
      </c>
      <c r="F45" s="80">
        <v>6157</v>
      </c>
      <c r="G45" s="80">
        <v>6035</v>
      </c>
      <c r="H45" s="106">
        <v>6053</v>
      </c>
      <c r="I45" s="81">
        <v>73</v>
      </c>
      <c r="J45" s="82">
        <v>1.2060135470014868</v>
      </c>
    </row>
    <row r="46" spans="1:10" ht="13.5" customHeight="1" x14ac:dyDescent="0.2">
      <c r="A46" s="84"/>
      <c r="B46" s="85" t="s">
        <v>109</v>
      </c>
      <c r="C46" s="79">
        <v>11.486779367143477</v>
      </c>
      <c r="D46" s="81">
        <v>795</v>
      </c>
      <c r="E46" s="80">
        <v>776</v>
      </c>
      <c r="F46" s="80">
        <v>805</v>
      </c>
      <c r="G46" s="80">
        <v>812</v>
      </c>
      <c r="H46" s="106">
        <v>800</v>
      </c>
      <c r="I46" s="81">
        <v>-5</v>
      </c>
      <c r="J46" s="82">
        <v>-0.625</v>
      </c>
    </row>
    <row r="47" spans="1:10" ht="18" customHeight="1" x14ac:dyDescent="0.2">
      <c r="A47" s="77" t="s">
        <v>113</v>
      </c>
      <c r="B47" s="78"/>
      <c r="C47" s="107"/>
      <c r="D47" s="100"/>
      <c r="E47" s="101"/>
      <c r="F47" s="101"/>
      <c r="G47" s="101"/>
      <c r="H47" s="102"/>
      <c r="I47" s="103"/>
      <c r="J47" s="104"/>
    </row>
    <row r="48" spans="1:10" ht="13.5" customHeight="1" x14ac:dyDescent="0.2">
      <c r="A48" s="77" t="s">
        <v>96</v>
      </c>
      <c r="B48" s="78"/>
      <c r="C48" s="79">
        <v>100</v>
      </c>
      <c r="D48" s="105">
        <v>7589</v>
      </c>
      <c r="E48" s="80">
        <v>7661</v>
      </c>
      <c r="F48" s="80">
        <v>7488</v>
      </c>
      <c r="G48" s="80">
        <v>7296</v>
      </c>
      <c r="H48" s="106">
        <v>7421</v>
      </c>
      <c r="I48" s="81">
        <v>168</v>
      </c>
      <c r="J48" s="82">
        <v>2.2638458428783181</v>
      </c>
    </row>
    <row r="49" spans="1:12" ht="13.5" customHeight="1" x14ac:dyDescent="0.2">
      <c r="A49" s="84" t="s">
        <v>97</v>
      </c>
      <c r="B49" s="85" t="s">
        <v>98</v>
      </c>
      <c r="C49" s="79">
        <v>47.792858084069046</v>
      </c>
      <c r="D49" s="81">
        <v>3627</v>
      </c>
      <c r="E49" s="80">
        <v>3651</v>
      </c>
      <c r="F49" s="80">
        <v>3559</v>
      </c>
      <c r="G49" s="80">
        <v>3471</v>
      </c>
      <c r="H49" s="106">
        <v>3506</v>
      </c>
      <c r="I49" s="81">
        <v>121</v>
      </c>
      <c r="J49" s="82">
        <v>3.451226468910439</v>
      </c>
    </row>
    <row r="50" spans="1:12" ht="13.5" customHeight="1" x14ac:dyDescent="0.2">
      <c r="A50" s="86"/>
      <c r="B50" s="85" t="s">
        <v>99</v>
      </c>
      <c r="C50" s="79">
        <v>52.207141915930954</v>
      </c>
      <c r="D50" s="81">
        <v>3962</v>
      </c>
      <c r="E50" s="80">
        <v>4010</v>
      </c>
      <c r="F50" s="80">
        <v>3929</v>
      </c>
      <c r="G50" s="80">
        <v>3825</v>
      </c>
      <c r="H50" s="106">
        <v>3915</v>
      </c>
      <c r="I50" s="81">
        <v>47</v>
      </c>
      <c r="J50" s="82">
        <v>1.2005108556832695</v>
      </c>
    </row>
    <row r="51" spans="1:12" ht="13.5" customHeight="1" x14ac:dyDescent="0.2">
      <c r="A51" s="84" t="s">
        <v>97</v>
      </c>
      <c r="B51" s="87" t="s">
        <v>100</v>
      </c>
      <c r="C51" s="79">
        <v>12.676241929107919</v>
      </c>
      <c r="D51" s="81">
        <v>962</v>
      </c>
      <c r="E51" s="80">
        <v>973</v>
      </c>
      <c r="F51" s="80">
        <v>908</v>
      </c>
      <c r="G51" s="80">
        <v>899</v>
      </c>
      <c r="H51" s="106">
        <v>938</v>
      </c>
      <c r="I51" s="81">
        <v>24</v>
      </c>
      <c r="J51" s="82">
        <v>2.5586353944562901</v>
      </c>
    </row>
    <row r="52" spans="1:12" ht="13.5" customHeight="1" x14ac:dyDescent="0.2">
      <c r="A52" s="84"/>
      <c r="B52" s="87" t="s">
        <v>101</v>
      </c>
      <c r="C52" s="79">
        <v>68.019501910660168</v>
      </c>
      <c r="D52" s="81">
        <v>5162</v>
      </c>
      <c r="E52" s="80">
        <v>5217</v>
      </c>
      <c r="F52" s="80">
        <v>5161</v>
      </c>
      <c r="G52" s="80">
        <v>5011</v>
      </c>
      <c r="H52" s="106">
        <v>5065</v>
      </c>
      <c r="I52" s="81">
        <v>97</v>
      </c>
      <c r="J52" s="82">
        <v>1.9151036525172753</v>
      </c>
    </row>
    <row r="53" spans="1:12" ht="13.5" customHeight="1" x14ac:dyDescent="0.2">
      <c r="A53" s="84"/>
      <c r="B53" s="87" t="s">
        <v>102</v>
      </c>
      <c r="C53" s="79">
        <v>17.736197127421267</v>
      </c>
      <c r="D53" s="81">
        <v>1346</v>
      </c>
      <c r="E53" s="80">
        <v>1356</v>
      </c>
      <c r="F53" s="80">
        <v>1309</v>
      </c>
      <c r="G53" s="80">
        <v>1279</v>
      </c>
      <c r="H53" s="106">
        <v>1314</v>
      </c>
      <c r="I53" s="81">
        <v>32</v>
      </c>
      <c r="J53" s="82">
        <v>2.4353120243531201</v>
      </c>
    </row>
    <row r="54" spans="1:12" ht="13.5" customHeight="1" x14ac:dyDescent="0.2">
      <c r="A54" s="86"/>
      <c r="B54" s="87" t="s">
        <v>103</v>
      </c>
      <c r="C54" s="79">
        <v>1.568059032810647</v>
      </c>
      <c r="D54" s="81">
        <v>119</v>
      </c>
      <c r="E54" s="80">
        <v>115</v>
      </c>
      <c r="F54" s="80">
        <v>110</v>
      </c>
      <c r="G54" s="80">
        <v>107</v>
      </c>
      <c r="H54" s="106">
        <v>104</v>
      </c>
      <c r="I54" s="81">
        <v>15</v>
      </c>
      <c r="J54" s="82">
        <v>14.423076923076923</v>
      </c>
    </row>
    <row r="55" spans="1:12" ht="13.5" customHeight="1" x14ac:dyDescent="0.2">
      <c r="A55" s="86"/>
      <c r="B55" s="87" t="s">
        <v>104</v>
      </c>
      <c r="C55" s="79">
        <v>0.73791013308736331</v>
      </c>
      <c r="D55" s="81">
        <v>56</v>
      </c>
      <c r="E55" s="80">
        <v>49</v>
      </c>
      <c r="F55" s="80">
        <v>45</v>
      </c>
      <c r="G55" s="80">
        <v>47</v>
      </c>
      <c r="H55" s="106">
        <v>42</v>
      </c>
      <c r="I55" s="81">
        <v>14</v>
      </c>
      <c r="J55" s="82">
        <v>33.333333333333336</v>
      </c>
    </row>
    <row r="56" spans="1:12" ht="13.5" customHeight="1" x14ac:dyDescent="0.2">
      <c r="A56" s="84" t="s">
        <v>105</v>
      </c>
      <c r="B56" s="88" t="s">
        <v>108</v>
      </c>
      <c r="C56" s="79">
        <v>83.660561338779814</v>
      </c>
      <c r="D56" s="81">
        <v>6349</v>
      </c>
      <c r="E56" s="80">
        <v>6385</v>
      </c>
      <c r="F56" s="80">
        <v>6237</v>
      </c>
      <c r="G56" s="80">
        <v>6099</v>
      </c>
      <c r="H56" s="106">
        <v>6214</v>
      </c>
      <c r="I56" s="81">
        <v>135</v>
      </c>
      <c r="J56" s="82">
        <v>2.1725136787898296</v>
      </c>
    </row>
    <row r="57" spans="1:12" ht="13.5" customHeight="1" x14ac:dyDescent="0.2">
      <c r="A57" s="108"/>
      <c r="B57" s="90" t="s">
        <v>109</v>
      </c>
      <c r="C57" s="91">
        <v>16.339438661220186</v>
      </c>
      <c r="D57" s="109">
        <v>1240</v>
      </c>
      <c r="E57" s="110">
        <v>1276</v>
      </c>
      <c r="F57" s="110">
        <v>1251</v>
      </c>
      <c r="G57" s="110">
        <v>1197</v>
      </c>
      <c r="H57" s="111">
        <v>1207</v>
      </c>
      <c r="I57" s="109">
        <v>33</v>
      </c>
      <c r="J57" s="112">
        <v>2.7340513670256836</v>
      </c>
    </row>
    <row r="58" spans="1:12" s="113" customFormat="1" ht="11.25" customHeight="1" x14ac:dyDescent="0.15">
      <c r="B58" s="114"/>
      <c r="C58" s="114"/>
      <c r="D58" s="114"/>
      <c r="E58" s="114"/>
      <c r="F58" s="114"/>
      <c r="G58" s="114"/>
      <c r="H58" s="114"/>
      <c r="I58" s="114"/>
      <c r="J58" s="115" t="s">
        <v>35</v>
      </c>
      <c r="K58" s="114"/>
      <c r="L58" s="114"/>
    </row>
    <row r="59" spans="1:12" s="113" customFormat="1" ht="12.75" customHeight="1" x14ac:dyDescent="0.15">
      <c r="A59" s="114" t="s">
        <v>114</v>
      </c>
      <c r="D59" s="116"/>
      <c r="K59" s="114"/>
      <c r="L59" s="114"/>
    </row>
    <row r="60" spans="1:12" s="113" customFormat="1" ht="21" customHeight="1" x14ac:dyDescent="0.15">
      <c r="A60" s="117" t="s">
        <v>115</v>
      </c>
      <c r="B60" s="118"/>
      <c r="C60" s="118"/>
      <c r="D60" s="118"/>
      <c r="E60" s="118"/>
      <c r="F60" s="118"/>
      <c r="G60" s="118"/>
      <c r="H60" s="118"/>
      <c r="I60" s="118"/>
      <c r="J60" s="118"/>
      <c r="K60" s="114"/>
      <c r="L60" s="114"/>
    </row>
    <row r="61" spans="1:12" s="87" customFormat="1" ht="12.75" customHeight="1" x14ac:dyDescent="0.2">
      <c r="A61" s="117"/>
      <c r="B61" s="118"/>
      <c r="C61" s="118"/>
      <c r="D61" s="118"/>
      <c r="E61" s="118"/>
      <c r="F61" s="118"/>
      <c r="G61" s="118"/>
      <c r="H61" s="118"/>
      <c r="I61" s="118"/>
      <c r="J61" s="118"/>
      <c r="K61" s="114"/>
      <c r="L61" s="114"/>
    </row>
    <row r="62" spans="1:12" s="87" customFormat="1" ht="12.75" customHeight="1" x14ac:dyDescent="0.2"/>
    <row r="63" spans="1:12" ht="15.95" customHeight="1" x14ac:dyDescent="0.2">
      <c r="B63" s="119"/>
      <c r="C63" s="120"/>
      <c r="D63" s="120"/>
      <c r="E63" s="120"/>
      <c r="F63" s="120"/>
      <c r="G63" s="120"/>
      <c r="H63" s="120"/>
      <c r="I63" s="120"/>
      <c r="J63" s="120"/>
      <c r="K63" s="120"/>
    </row>
    <row r="64" spans="1:12" ht="15.95" customHeight="1" x14ac:dyDescent="0.2">
      <c r="C64" s="54"/>
      <c r="D64" s="54"/>
      <c r="E64" s="54"/>
      <c r="F64" s="54"/>
      <c r="G64" s="54"/>
      <c r="H64" s="54"/>
      <c r="I64" s="54"/>
      <c r="J64" s="54"/>
    </row>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F6739-F52D-4317-8055-FC788D55C589}">
  <sheetPr codeName="Tabelle5"/>
  <dimension ref="A1:K110"/>
  <sheetViews>
    <sheetView showGridLines="0" zoomScaleNormal="100" workbookViewId="0"/>
  </sheetViews>
  <sheetFormatPr baseColWidth="10" defaultColWidth="8.85546875" defaultRowHeight="15.95" customHeight="1" x14ac:dyDescent="0.2"/>
  <cols>
    <col min="1" max="1" width="10" style="54" customWidth="1"/>
    <col min="2" max="2" width="35.7109375" style="54" customWidth="1"/>
    <col min="3" max="3" width="6.28515625" style="88" customWidth="1"/>
    <col min="4" max="4" width="11.7109375" style="121" customWidth="1"/>
    <col min="5" max="9" width="15" style="121" customWidth="1"/>
    <col min="10" max="10" width="10.7109375" style="186" bestFit="1" customWidth="1"/>
    <col min="11" max="11" width="10" style="149" bestFit="1" customWidth="1"/>
    <col min="12" max="16384" width="8.85546875" style="54"/>
  </cols>
  <sheetData>
    <row r="1" spans="1:11" customFormat="1" ht="36.75" customHeight="1" x14ac:dyDescent="0.2">
      <c r="A1" s="33"/>
      <c r="B1" s="34"/>
      <c r="C1" s="34"/>
      <c r="D1" s="34"/>
      <c r="E1" s="34"/>
      <c r="F1" s="34"/>
      <c r="G1" s="34"/>
      <c r="H1" s="34"/>
      <c r="I1" s="13" t="s">
        <v>38</v>
      </c>
      <c r="J1" s="123"/>
      <c r="K1" s="124"/>
    </row>
    <row r="2" spans="1:11" customFormat="1" ht="6.2" customHeight="1" x14ac:dyDescent="0.2">
      <c r="A2" s="36"/>
      <c r="B2" s="37"/>
      <c r="C2" s="37"/>
      <c r="D2" s="37"/>
      <c r="E2" s="37"/>
      <c r="F2" s="37"/>
      <c r="G2" s="37"/>
      <c r="H2" s="37"/>
      <c r="I2" s="37"/>
      <c r="J2" s="123"/>
      <c r="K2" s="124"/>
    </row>
    <row r="3" spans="1:11" s="40" customFormat="1" ht="15" x14ac:dyDescent="0.2">
      <c r="A3" s="39" t="s">
        <v>116</v>
      </c>
      <c r="B3" s="39"/>
      <c r="C3" s="39"/>
      <c r="D3" s="39"/>
      <c r="E3" s="39"/>
      <c r="F3" s="39"/>
      <c r="G3" s="39"/>
      <c r="H3" s="39"/>
      <c r="I3" s="39"/>
      <c r="J3" s="125"/>
      <c r="K3" s="126"/>
    </row>
    <row r="4" spans="1:11" s="40" customFormat="1" ht="15" x14ac:dyDescent="0.2">
      <c r="A4" s="39" t="s">
        <v>117</v>
      </c>
      <c r="B4" s="39"/>
      <c r="C4" s="39"/>
      <c r="D4" s="39"/>
      <c r="E4" s="39"/>
      <c r="F4" s="39"/>
      <c r="G4" s="39"/>
      <c r="H4" s="39"/>
      <c r="I4" s="39"/>
      <c r="J4" s="125"/>
      <c r="K4" s="126"/>
    </row>
    <row r="5" spans="1:11" s="40" customFormat="1" ht="12" customHeight="1" x14ac:dyDescent="0.2">
      <c r="A5" s="42" t="s">
        <v>118</v>
      </c>
      <c r="B5" s="42"/>
      <c r="C5" s="42"/>
      <c r="D5" s="42"/>
      <c r="E5" s="127"/>
      <c r="F5" s="127"/>
      <c r="G5" s="127"/>
      <c r="H5" s="127"/>
      <c r="I5" s="18"/>
      <c r="J5" s="125"/>
      <c r="K5" s="126"/>
    </row>
    <row r="6" spans="1:11" s="40" customFormat="1" ht="11.25" customHeight="1" x14ac:dyDescent="0.2">
      <c r="A6" s="128" t="s">
        <v>40</v>
      </c>
      <c r="B6" s="128"/>
      <c r="C6" s="129"/>
      <c r="D6" s="130" t="s">
        <v>119</v>
      </c>
      <c r="E6" s="130"/>
      <c r="F6" s="130"/>
      <c r="G6" s="130"/>
      <c r="H6" s="130"/>
      <c r="I6" s="130"/>
      <c r="J6" s="125"/>
      <c r="K6" s="126"/>
    </row>
    <row r="7" spans="1:11" s="40" customFormat="1" ht="24.95" customHeight="1" x14ac:dyDescent="0.2">
      <c r="A7" s="131"/>
      <c r="B7" s="132"/>
      <c r="C7" s="133"/>
      <c r="D7" s="134" t="s">
        <v>49</v>
      </c>
      <c r="E7" s="134"/>
      <c r="F7" s="134"/>
      <c r="G7" s="134" t="s">
        <v>120</v>
      </c>
      <c r="H7" s="134"/>
      <c r="I7" s="134"/>
      <c r="J7" s="125"/>
      <c r="K7" s="126"/>
    </row>
    <row r="8" spans="1:11" s="40" customFormat="1" ht="15" customHeight="1" x14ac:dyDescent="0.2">
      <c r="A8" s="135"/>
      <c r="B8" s="136"/>
      <c r="C8" s="136"/>
      <c r="D8" s="136"/>
      <c r="E8" s="136"/>
      <c r="F8" s="136"/>
      <c r="G8" s="136"/>
      <c r="H8" s="136"/>
      <c r="I8" s="137"/>
    </row>
    <row r="9" spans="1:11" s="141" customFormat="1" ht="24.95" customHeight="1" x14ac:dyDescent="0.2">
      <c r="A9" s="138" t="s">
        <v>7</v>
      </c>
      <c r="B9" s="139"/>
      <c r="C9" s="139"/>
      <c r="D9" s="139"/>
      <c r="E9" s="139"/>
      <c r="F9" s="139"/>
      <c r="G9" s="139"/>
      <c r="H9" s="139"/>
      <c r="I9" s="140"/>
    </row>
    <row r="10" spans="1:11" s="141" customFormat="1" ht="24.95" customHeight="1" x14ac:dyDescent="0.2">
      <c r="A10" s="138" t="s">
        <v>121</v>
      </c>
      <c r="B10" s="139"/>
      <c r="C10" s="139"/>
      <c r="D10" s="139"/>
      <c r="E10" s="139"/>
      <c r="F10" s="139"/>
      <c r="G10" s="139"/>
      <c r="H10" s="139"/>
      <c r="I10" s="140"/>
    </row>
    <row r="11" spans="1:11" s="141" customFormat="1" ht="24.95" customHeight="1" x14ac:dyDescent="0.2">
      <c r="A11" s="138" t="s">
        <v>122</v>
      </c>
      <c r="B11" s="139"/>
      <c r="C11" s="139"/>
      <c r="D11" s="139"/>
      <c r="E11" s="139"/>
      <c r="F11" s="139"/>
      <c r="G11" s="139"/>
      <c r="H11" s="139"/>
      <c r="I11" s="140"/>
    </row>
    <row r="12" spans="1:11" s="141" customFormat="1" ht="24.95" customHeight="1" x14ac:dyDescent="0.2">
      <c r="A12" s="138" t="s">
        <v>123</v>
      </c>
      <c r="B12" s="139"/>
      <c r="C12" s="139"/>
      <c r="D12" s="139"/>
      <c r="E12" s="139"/>
      <c r="F12" s="139"/>
      <c r="G12" s="139"/>
      <c r="H12" s="139"/>
      <c r="I12" s="140"/>
    </row>
    <row r="13" spans="1:11" ht="0.75" customHeight="1" x14ac:dyDescent="0.2">
      <c r="A13" s="89"/>
      <c r="B13" s="90"/>
      <c r="C13" s="142"/>
      <c r="D13" s="143"/>
      <c r="E13" s="143"/>
      <c r="F13" s="143"/>
      <c r="G13" s="143"/>
      <c r="H13" s="143"/>
      <c r="I13" s="144"/>
      <c r="J13" s="145"/>
      <c r="K13" s="54"/>
    </row>
    <row r="14" spans="1:11" ht="9.9499999999999993" customHeight="1" x14ac:dyDescent="0.2">
      <c r="A14" s="86"/>
      <c r="B14" s="85"/>
      <c r="C14" s="122"/>
      <c r="D14" s="146"/>
      <c r="E14" s="146"/>
      <c r="F14" s="146"/>
      <c r="G14" s="146"/>
      <c r="H14" s="146"/>
      <c r="I14" s="147"/>
      <c r="J14" s="148"/>
    </row>
    <row r="15" spans="1:11" s="40" customFormat="1" ht="15" x14ac:dyDescent="0.2">
      <c r="A15" s="150" t="s">
        <v>7</v>
      </c>
      <c r="B15" s="151"/>
      <c r="C15" s="151"/>
      <c r="D15" s="151"/>
      <c r="E15" s="151"/>
      <c r="F15" s="151"/>
      <c r="G15" s="151"/>
      <c r="H15" s="151"/>
      <c r="I15" s="152"/>
      <c r="J15" s="123"/>
      <c r="K15" s="126"/>
    </row>
    <row r="16" spans="1:11" s="158" customFormat="1" ht="24.95" customHeight="1" x14ac:dyDescent="0.2">
      <c r="A16" s="153" t="s">
        <v>96</v>
      </c>
      <c r="B16" s="154"/>
      <c r="C16" s="155"/>
      <c r="D16" s="156"/>
      <c r="E16" s="156"/>
      <c r="F16" s="156"/>
      <c r="G16" s="156"/>
      <c r="H16" s="156"/>
      <c r="I16" s="157"/>
    </row>
    <row r="17" spans="1:9" s="164" customFormat="1" ht="24.95" customHeight="1" x14ac:dyDescent="0.2">
      <c r="A17" s="159" t="s">
        <v>124</v>
      </c>
      <c r="B17" s="160" t="s">
        <v>125</v>
      </c>
      <c r="C17" s="161"/>
      <c r="D17" s="162"/>
      <c r="E17" s="162"/>
      <c r="F17" s="162"/>
      <c r="G17" s="162"/>
      <c r="H17" s="162"/>
      <c r="I17" s="163"/>
    </row>
    <row r="18" spans="1:9" s="164" customFormat="1" ht="24.95" customHeight="1" x14ac:dyDescent="0.2">
      <c r="A18" s="159" t="s">
        <v>126</v>
      </c>
      <c r="B18" s="165" t="s">
        <v>127</v>
      </c>
      <c r="C18" s="161"/>
      <c r="D18" s="162"/>
      <c r="E18" s="162"/>
      <c r="F18" s="162"/>
      <c r="G18" s="162"/>
      <c r="H18" s="162"/>
      <c r="I18" s="163"/>
    </row>
    <row r="19" spans="1:9" s="166" customFormat="1" ht="24.95" customHeight="1" x14ac:dyDescent="0.2">
      <c r="A19" s="159" t="s">
        <v>128</v>
      </c>
      <c r="B19" s="165" t="s">
        <v>129</v>
      </c>
      <c r="C19" s="161"/>
      <c r="D19" s="162"/>
      <c r="E19" s="162"/>
      <c r="F19" s="162"/>
      <c r="G19" s="162"/>
      <c r="H19" s="162"/>
      <c r="I19" s="163"/>
    </row>
    <row r="20" spans="1:9" s="164" customFormat="1" ht="24.95" customHeight="1" x14ac:dyDescent="0.2">
      <c r="A20" s="159" t="s">
        <v>130</v>
      </c>
      <c r="B20" s="167" t="s">
        <v>131</v>
      </c>
      <c r="C20" s="167"/>
      <c r="D20" s="162"/>
      <c r="E20" s="162"/>
      <c r="F20" s="162"/>
      <c r="G20" s="162"/>
      <c r="H20" s="162"/>
      <c r="I20" s="163"/>
    </row>
    <row r="21" spans="1:9" s="166" customFormat="1" ht="24.95" customHeight="1" x14ac:dyDescent="0.2">
      <c r="A21" s="159" t="s">
        <v>132</v>
      </c>
      <c r="B21" s="165" t="s">
        <v>133</v>
      </c>
      <c r="C21" s="161"/>
      <c r="D21" s="162"/>
      <c r="E21" s="162"/>
      <c r="F21" s="162"/>
      <c r="G21" s="162"/>
      <c r="H21" s="162"/>
      <c r="I21" s="163"/>
    </row>
    <row r="22" spans="1:9" s="164" customFormat="1" ht="24.95" customHeight="1" x14ac:dyDescent="0.2">
      <c r="A22" s="159" t="s">
        <v>134</v>
      </c>
      <c r="B22" s="167" t="s">
        <v>135</v>
      </c>
      <c r="C22" s="167"/>
      <c r="D22" s="162"/>
      <c r="E22" s="162"/>
      <c r="F22" s="162"/>
      <c r="G22" s="162"/>
      <c r="H22" s="162"/>
      <c r="I22" s="163"/>
    </row>
    <row r="23" spans="1:9" s="166" customFormat="1" ht="24.95" customHeight="1" x14ac:dyDescent="0.2">
      <c r="A23" s="168" t="s">
        <v>136</v>
      </c>
      <c r="B23" s="169" t="s">
        <v>137</v>
      </c>
      <c r="C23" s="161"/>
      <c r="D23" s="162"/>
      <c r="E23" s="162"/>
      <c r="F23" s="162"/>
      <c r="G23" s="162"/>
      <c r="H23" s="162"/>
      <c r="I23" s="163"/>
    </row>
    <row r="24" spans="1:9" s="164" customFormat="1" ht="24.95" customHeight="1" x14ac:dyDescent="0.2">
      <c r="A24" s="159" t="s">
        <v>138</v>
      </c>
      <c r="B24" s="165" t="s">
        <v>139</v>
      </c>
      <c r="C24" s="161"/>
      <c r="D24" s="162"/>
      <c r="E24" s="162"/>
      <c r="F24" s="162"/>
      <c r="G24" s="162"/>
      <c r="H24" s="162"/>
      <c r="I24" s="163"/>
    </row>
    <row r="25" spans="1:9" s="166" customFormat="1" ht="24.95" customHeight="1" x14ac:dyDescent="0.2">
      <c r="A25" s="159" t="s">
        <v>140</v>
      </c>
      <c r="B25" s="165" t="s">
        <v>141</v>
      </c>
      <c r="C25" s="161"/>
      <c r="D25" s="162"/>
      <c r="E25" s="162"/>
      <c r="F25" s="162"/>
      <c r="G25" s="162"/>
      <c r="H25" s="162"/>
      <c r="I25" s="163"/>
    </row>
    <row r="26" spans="1:9" s="164" customFormat="1" ht="24.95" customHeight="1" x14ac:dyDescent="0.2">
      <c r="A26" s="168" t="s">
        <v>142</v>
      </c>
      <c r="B26" s="169" t="s">
        <v>143</v>
      </c>
      <c r="C26" s="161"/>
      <c r="D26" s="162"/>
      <c r="E26" s="162"/>
      <c r="F26" s="162"/>
      <c r="G26" s="162"/>
      <c r="H26" s="162"/>
      <c r="I26" s="163"/>
    </row>
    <row r="27" spans="1:9" s="164" customFormat="1" ht="24.95" customHeight="1" x14ac:dyDescent="0.2">
      <c r="A27" s="168" t="s">
        <v>144</v>
      </c>
      <c r="B27" s="165" t="s">
        <v>145</v>
      </c>
      <c r="C27" s="161"/>
      <c r="D27" s="162"/>
      <c r="E27" s="162"/>
      <c r="F27" s="162"/>
      <c r="G27" s="162"/>
      <c r="H27" s="162"/>
      <c r="I27" s="163"/>
    </row>
    <row r="28" spans="1:9" s="164" customFormat="1" ht="24.95" customHeight="1" x14ac:dyDescent="0.2">
      <c r="A28" s="159" t="s">
        <v>146</v>
      </c>
      <c r="B28" s="167" t="s">
        <v>147</v>
      </c>
      <c r="C28" s="167"/>
      <c r="D28" s="162"/>
      <c r="E28" s="162"/>
      <c r="F28" s="162"/>
      <c r="G28" s="162"/>
      <c r="H28" s="162"/>
      <c r="I28" s="163"/>
    </row>
    <row r="29" spans="1:9" s="164" customFormat="1" ht="24.95" customHeight="1" x14ac:dyDescent="0.2">
      <c r="A29" s="159" t="s">
        <v>148</v>
      </c>
      <c r="B29" s="167" t="s">
        <v>149</v>
      </c>
      <c r="C29" s="167"/>
      <c r="D29" s="162"/>
      <c r="E29" s="162"/>
      <c r="F29" s="162"/>
      <c r="G29" s="162"/>
      <c r="H29" s="162"/>
      <c r="I29" s="163"/>
    </row>
    <row r="30" spans="1:9" s="164" customFormat="1" ht="24.95" customHeight="1" x14ac:dyDescent="0.2">
      <c r="A30" s="168" t="s">
        <v>150</v>
      </c>
      <c r="B30" s="170" t="s">
        <v>151</v>
      </c>
      <c r="C30" s="170"/>
      <c r="D30" s="162"/>
      <c r="E30" s="162"/>
      <c r="F30" s="162"/>
      <c r="G30" s="162"/>
      <c r="H30" s="162"/>
      <c r="I30" s="163"/>
    </row>
    <row r="31" spans="1:9" s="164" customFormat="1" ht="24.95" customHeight="1" x14ac:dyDescent="0.2">
      <c r="A31" s="159" t="s">
        <v>152</v>
      </c>
      <c r="B31" s="170" t="s">
        <v>153</v>
      </c>
      <c r="C31" s="170"/>
      <c r="D31" s="162"/>
      <c r="E31" s="162"/>
      <c r="F31" s="162"/>
      <c r="G31" s="162"/>
      <c r="H31" s="162"/>
      <c r="I31" s="163"/>
    </row>
    <row r="32" spans="1:9" s="164" customFormat="1" ht="24.95" customHeight="1" x14ac:dyDescent="0.2">
      <c r="A32" s="168">
        <v>782.78300000000002</v>
      </c>
      <c r="B32" s="171" t="s">
        <v>154</v>
      </c>
      <c r="C32" s="161"/>
      <c r="D32" s="162"/>
      <c r="E32" s="162"/>
      <c r="F32" s="162"/>
      <c r="G32" s="162"/>
      <c r="H32" s="162"/>
      <c r="I32" s="163"/>
    </row>
    <row r="33" spans="1:11" s="164" customFormat="1" ht="24.95" customHeight="1" x14ac:dyDescent="0.2">
      <c r="A33" s="159" t="s">
        <v>155</v>
      </c>
      <c r="B33" s="167" t="s">
        <v>156</v>
      </c>
      <c r="C33" s="167"/>
      <c r="D33" s="162"/>
      <c r="E33" s="162"/>
      <c r="F33" s="162"/>
      <c r="G33" s="162"/>
      <c r="H33" s="162"/>
      <c r="I33" s="163"/>
    </row>
    <row r="34" spans="1:11" s="164" customFormat="1" ht="24.95" customHeight="1" x14ac:dyDescent="0.2">
      <c r="A34" s="159" t="s">
        <v>157</v>
      </c>
      <c r="B34" s="165" t="s">
        <v>158</v>
      </c>
      <c r="C34" s="161"/>
      <c r="D34" s="162"/>
      <c r="E34" s="162"/>
      <c r="F34" s="162"/>
      <c r="G34" s="162"/>
      <c r="H34" s="162"/>
      <c r="I34" s="163"/>
    </row>
    <row r="35" spans="1:11" s="164" customFormat="1" ht="24.95" customHeight="1" x14ac:dyDescent="0.2">
      <c r="A35" s="159">
        <v>86</v>
      </c>
      <c r="B35" s="165" t="s">
        <v>159</v>
      </c>
      <c r="C35" s="161"/>
      <c r="D35" s="162"/>
      <c r="E35" s="162"/>
      <c r="F35" s="162"/>
      <c r="G35" s="162"/>
      <c r="H35" s="162"/>
      <c r="I35" s="163"/>
    </row>
    <row r="36" spans="1:11" s="164" customFormat="1" ht="24.95" customHeight="1" x14ac:dyDescent="0.2">
      <c r="A36" s="159">
        <v>87.88</v>
      </c>
      <c r="B36" s="172" t="s">
        <v>160</v>
      </c>
      <c r="C36" s="161"/>
      <c r="D36" s="162"/>
      <c r="E36" s="162"/>
      <c r="F36" s="162"/>
      <c r="G36" s="162"/>
      <c r="H36" s="162"/>
      <c r="I36" s="163"/>
    </row>
    <row r="37" spans="1:11" s="164" customFormat="1" ht="24.95" customHeight="1" x14ac:dyDescent="0.2">
      <c r="A37" s="159" t="s">
        <v>161</v>
      </c>
      <c r="B37" s="167" t="s">
        <v>162</v>
      </c>
      <c r="C37" s="167"/>
      <c r="D37" s="162"/>
      <c r="E37" s="162"/>
      <c r="F37" s="162"/>
      <c r="G37" s="162"/>
      <c r="H37" s="162"/>
      <c r="I37" s="163"/>
    </row>
    <row r="38" spans="1:11" s="164" customFormat="1" ht="24.95" customHeight="1" x14ac:dyDescent="0.2">
      <c r="A38" s="159"/>
      <c r="B38" s="172" t="s">
        <v>163</v>
      </c>
      <c r="C38" s="161"/>
      <c r="D38" s="162"/>
      <c r="E38" s="162"/>
      <c r="F38" s="162"/>
      <c r="G38" s="162"/>
      <c r="H38" s="162"/>
      <c r="I38" s="163"/>
    </row>
    <row r="39" spans="1:11" s="164" customFormat="1" ht="24.95" customHeight="1" x14ac:dyDescent="0.2">
      <c r="A39" s="173" t="s">
        <v>164</v>
      </c>
      <c r="B39" s="174"/>
      <c r="C39" s="161"/>
      <c r="D39" s="162"/>
      <c r="E39" s="162"/>
      <c r="F39" s="162"/>
      <c r="G39" s="162"/>
      <c r="H39" s="162"/>
      <c r="I39" s="163"/>
    </row>
    <row r="40" spans="1:11" s="164" customFormat="1" ht="24.95" customHeight="1" x14ac:dyDescent="0.2">
      <c r="A40" s="175" t="s">
        <v>124</v>
      </c>
      <c r="B40" s="176" t="s">
        <v>125</v>
      </c>
      <c r="C40" s="161"/>
      <c r="D40" s="162"/>
      <c r="E40" s="162"/>
      <c r="F40" s="162"/>
      <c r="G40" s="162"/>
      <c r="H40" s="162"/>
      <c r="I40" s="163"/>
    </row>
    <row r="41" spans="1:11" s="164" customFormat="1" ht="24.95" customHeight="1" x14ac:dyDescent="0.2">
      <c r="A41" s="175" t="s">
        <v>165</v>
      </c>
      <c r="B41" s="176" t="s">
        <v>166</v>
      </c>
      <c r="C41" s="161"/>
      <c r="D41" s="162"/>
      <c r="E41" s="162"/>
      <c r="F41" s="162"/>
      <c r="G41" s="162"/>
      <c r="H41" s="162"/>
      <c r="I41" s="163"/>
    </row>
    <row r="42" spans="1:11" s="164" customFormat="1" ht="24.95" customHeight="1" x14ac:dyDescent="0.2">
      <c r="A42" s="175" t="s">
        <v>167</v>
      </c>
      <c r="B42" s="176" t="s">
        <v>168</v>
      </c>
      <c r="C42" s="161"/>
      <c r="D42" s="162"/>
      <c r="E42" s="162"/>
      <c r="F42" s="162"/>
      <c r="G42" s="162"/>
      <c r="H42" s="162"/>
      <c r="I42" s="163"/>
    </row>
    <row r="43" spans="1:11" ht="2.25" customHeight="1" x14ac:dyDescent="0.2">
      <c r="A43" s="177"/>
      <c r="B43" s="132"/>
      <c r="C43" s="178"/>
      <c r="D43" s="179"/>
      <c r="E43" s="179"/>
      <c r="F43" s="179"/>
      <c r="G43" s="179"/>
      <c r="H43" s="179"/>
      <c r="I43" s="180"/>
      <c r="J43" s="54"/>
      <c r="K43" s="54"/>
    </row>
    <row r="44" spans="1:11" s="181" customFormat="1" ht="11.25" customHeight="1" x14ac:dyDescent="0.15">
      <c r="I44" s="182" t="s">
        <v>35</v>
      </c>
      <c r="J44" s="183"/>
      <c r="K44" s="184"/>
    </row>
    <row r="45" spans="1:11" s="181" customFormat="1" ht="20.100000000000001" customHeight="1" x14ac:dyDescent="0.15">
      <c r="A45" s="185" t="s">
        <v>169</v>
      </c>
      <c r="B45" s="185"/>
      <c r="C45" s="185"/>
      <c r="D45" s="185"/>
      <c r="E45" s="185"/>
      <c r="F45" s="185"/>
      <c r="G45" s="185"/>
      <c r="H45" s="185"/>
      <c r="I45" s="185"/>
    </row>
    <row r="46" spans="1:11" s="181" customFormat="1" ht="9" x14ac:dyDescent="0.15"/>
    <row r="47" spans="1:11" ht="11.25" x14ac:dyDescent="0.2">
      <c r="A47" s="68"/>
      <c r="C47" s="54"/>
      <c r="D47" s="54"/>
      <c r="E47" s="54"/>
      <c r="F47" s="54"/>
      <c r="G47" s="54"/>
      <c r="H47" s="54"/>
      <c r="I47" s="54"/>
      <c r="J47" s="54"/>
      <c r="K47" s="54"/>
    </row>
    <row r="48" spans="1:11" ht="15.95" customHeight="1" x14ac:dyDescent="0.2">
      <c r="C48" s="54"/>
      <c r="D48" s="54"/>
      <c r="E48" s="54"/>
      <c r="F48" s="54"/>
      <c r="G48" s="54"/>
      <c r="H48" s="54"/>
      <c r="I48" s="54"/>
    </row>
    <row r="49" spans="10:11" s="54" customFormat="1" ht="15.95" customHeight="1" x14ac:dyDescent="0.2">
      <c r="J49" s="186"/>
      <c r="K49" s="149"/>
    </row>
    <row r="50" spans="10:11" s="54" customFormat="1" ht="15.95" customHeight="1" x14ac:dyDescent="0.2">
      <c r="J50" s="186"/>
      <c r="K50" s="149"/>
    </row>
    <row r="51" spans="10:11" s="54" customFormat="1" ht="15.95" customHeight="1" x14ac:dyDescent="0.2">
      <c r="J51" s="186"/>
      <c r="K51" s="149"/>
    </row>
    <row r="52" spans="10:11" s="54" customFormat="1" ht="15.95" customHeight="1" x14ac:dyDescent="0.2">
      <c r="J52" s="186"/>
      <c r="K52" s="149"/>
    </row>
    <row r="53" spans="10:11" s="54" customFormat="1" ht="15.95" customHeight="1" x14ac:dyDescent="0.2">
      <c r="J53" s="186"/>
      <c r="K53" s="149"/>
    </row>
    <row r="54" spans="10:11" s="54" customFormat="1" ht="15.95" customHeight="1" x14ac:dyDescent="0.2">
      <c r="J54" s="186"/>
      <c r="K54" s="149"/>
    </row>
    <row r="55" spans="10:11" s="54" customFormat="1" ht="15.95" customHeight="1" x14ac:dyDescent="0.2">
      <c r="J55" s="186"/>
      <c r="K55" s="149"/>
    </row>
    <row r="56" spans="10:11" s="54" customFormat="1" ht="15.95" customHeight="1" x14ac:dyDescent="0.2">
      <c r="J56" s="186"/>
      <c r="K56" s="149"/>
    </row>
    <row r="57" spans="10:11" s="54" customFormat="1" ht="15.95" customHeight="1" x14ac:dyDescent="0.2">
      <c r="J57" s="186"/>
      <c r="K57" s="149"/>
    </row>
    <row r="58" spans="10:11" s="54" customFormat="1" ht="15.95" customHeight="1" x14ac:dyDescent="0.2">
      <c r="J58" s="186"/>
      <c r="K58" s="149"/>
    </row>
    <row r="59" spans="10:11" s="54" customFormat="1" ht="15.95" customHeight="1" x14ac:dyDescent="0.2">
      <c r="J59" s="186"/>
      <c r="K59" s="149"/>
    </row>
    <row r="60" spans="10:11" s="54" customFormat="1" ht="15.95" customHeight="1" x14ac:dyDescent="0.2">
      <c r="J60" s="186"/>
      <c r="K60" s="149"/>
    </row>
    <row r="61" spans="10:11" s="54" customFormat="1" ht="15.95" customHeight="1" x14ac:dyDescent="0.2">
      <c r="J61" s="186"/>
      <c r="K61" s="149"/>
    </row>
    <row r="62" spans="10:11" s="54" customFormat="1" ht="15.95" customHeight="1" x14ac:dyDescent="0.2">
      <c r="J62" s="186"/>
      <c r="K62" s="149"/>
    </row>
    <row r="63" spans="10:11" s="54" customFormat="1" ht="15.95" customHeight="1" x14ac:dyDescent="0.2">
      <c r="J63" s="186"/>
      <c r="K63" s="149"/>
    </row>
    <row r="64" spans="10:11" s="54" customFormat="1" ht="15.95" customHeight="1" x14ac:dyDescent="0.2">
      <c r="J64" s="186"/>
      <c r="K64" s="149"/>
    </row>
    <row r="65" spans="10:11" s="54" customFormat="1" ht="15.95" customHeight="1" x14ac:dyDescent="0.2">
      <c r="J65" s="186"/>
      <c r="K65" s="149"/>
    </row>
    <row r="66" spans="10:11" s="54" customFormat="1" ht="15.95" customHeight="1" x14ac:dyDescent="0.2">
      <c r="J66" s="186"/>
      <c r="K66" s="149"/>
    </row>
    <row r="67" spans="10:11" s="54" customFormat="1" ht="15.95" customHeight="1" x14ac:dyDescent="0.2">
      <c r="J67" s="186"/>
      <c r="K67" s="149"/>
    </row>
    <row r="68" spans="10:11" s="54" customFormat="1" ht="15.95" customHeight="1" x14ac:dyDescent="0.2">
      <c r="J68" s="186"/>
      <c r="K68" s="149"/>
    </row>
    <row r="69" spans="10:11" s="54" customFormat="1" ht="15.95" customHeight="1" x14ac:dyDescent="0.2">
      <c r="J69" s="186"/>
      <c r="K69" s="149"/>
    </row>
    <row r="70" spans="10:11" s="54" customFormat="1" ht="15.95" customHeight="1" x14ac:dyDescent="0.2">
      <c r="J70" s="186"/>
      <c r="K70" s="149"/>
    </row>
    <row r="71" spans="10:11" s="54" customFormat="1" ht="15.95" customHeight="1" x14ac:dyDescent="0.2">
      <c r="J71" s="186"/>
      <c r="K71" s="149"/>
    </row>
    <row r="72" spans="10:11" s="54" customFormat="1" ht="15.95" customHeight="1" x14ac:dyDescent="0.2">
      <c r="J72" s="186"/>
      <c r="K72" s="149"/>
    </row>
    <row r="73" spans="10:11" s="54" customFormat="1" ht="15.95" customHeight="1" x14ac:dyDescent="0.2">
      <c r="J73" s="186"/>
      <c r="K73" s="149"/>
    </row>
    <row r="74" spans="10:11" s="54" customFormat="1" ht="15.95" customHeight="1" x14ac:dyDescent="0.2">
      <c r="J74" s="186"/>
      <c r="K74" s="149"/>
    </row>
    <row r="75" spans="10:11" s="54" customFormat="1" ht="15.95" customHeight="1" x14ac:dyDescent="0.2">
      <c r="J75" s="186"/>
      <c r="K75" s="149"/>
    </row>
    <row r="76" spans="10:11" s="54" customFormat="1" ht="15.95" customHeight="1" x14ac:dyDescent="0.2">
      <c r="J76" s="186"/>
      <c r="K76" s="149"/>
    </row>
    <row r="77" spans="10:11" s="54" customFormat="1" ht="15.95" customHeight="1" x14ac:dyDescent="0.2">
      <c r="J77" s="186"/>
      <c r="K77" s="149"/>
    </row>
    <row r="78" spans="10:11" s="54" customFormat="1" ht="15.95" customHeight="1" x14ac:dyDescent="0.2">
      <c r="J78" s="186"/>
      <c r="K78" s="149"/>
    </row>
    <row r="79" spans="10:11" s="54" customFormat="1" ht="15.95" customHeight="1" x14ac:dyDescent="0.2">
      <c r="J79" s="186"/>
      <c r="K79" s="149"/>
    </row>
    <row r="80" spans="10:11" s="54" customFormat="1" ht="15.95" customHeight="1" x14ac:dyDescent="0.2">
      <c r="J80" s="186"/>
      <c r="K80" s="149"/>
    </row>
    <row r="81" spans="10:11" s="54" customFormat="1" ht="15.95" customHeight="1" x14ac:dyDescent="0.2">
      <c r="J81" s="186"/>
      <c r="K81" s="149"/>
    </row>
    <row r="82" spans="10:11" s="54" customFormat="1" ht="15.95" customHeight="1" x14ac:dyDescent="0.2">
      <c r="J82" s="186"/>
      <c r="K82" s="149"/>
    </row>
    <row r="83" spans="10:11" s="54" customFormat="1" ht="15.95" customHeight="1" x14ac:dyDescent="0.2">
      <c r="J83" s="186"/>
      <c r="K83" s="149"/>
    </row>
    <row r="84" spans="10:11" s="54" customFormat="1" ht="15.95" customHeight="1" x14ac:dyDescent="0.2">
      <c r="J84" s="186"/>
      <c r="K84" s="149"/>
    </row>
    <row r="85" spans="10:11" s="54" customFormat="1" ht="15.95" customHeight="1" x14ac:dyDescent="0.2">
      <c r="J85" s="186"/>
      <c r="K85" s="149"/>
    </row>
    <row r="86" spans="10:11" s="54" customFormat="1" ht="15.95" customHeight="1" x14ac:dyDescent="0.2">
      <c r="J86" s="186"/>
      <c r="K86" s="149"/>
    </row>
    <row r="87" spans="10:11" s="54" customFormat="1" ht="15.95" customHeight="1" x14ac:dyDescent="0.2">
      <c r="J87" s="186"/>
      <c r="K87" s="149"/>
    </row>
    <row r="88" spans="10:11" s="54" customFormat="1" ht="15.95" customHeight="1" x14ac:dyDescent="0.2">
      <c r="J88" s="186"/>
      <c r="K88" s="149"/>
    </row>
    <row r="89" spans="10:11" s="54" customFormat="1" ht="15.95" customHeight="1" x14ac:dyDescent="0.2">
      <c r="J89" s="186"/>
      <c r="K89" s="149"/>
    </row>
    <row r="90" spans="10:11" s="54" customFormat="1" ht="15.95" customHeight="1" x14ac:dyDescent="0.2">
      <c r="J90" s="186"/>
      <c r="K90" s="149"/>
    </row>
    <row r="91" spans="10:11" s="54" customFormat="1" ht="15.95" customHeight="1" x14ac:dyDescent="0.2">
      <c r="J91" s="186"/>
      <c r="K91" s="149"/>
    </row>
    <row r="92" spans="10:11" s="54" customFormat="1" ht="15.95" customHeight="1" x14ac:dyDescent="0.2">
      <c r="J92" s="186"/>
      <c r="K92" s="149"/>
    </row>
    <row r="93" spans="10:11" s="54" customFormat="1" ht="15.95" customHeight="1" x14ac:dyDescent="0.2">
      <c r="J93" s="186"/>
      <c r="K93" s="149"/>
    </row>
    <row r="94" spans="10:11" s="54" customFormat="1" ht="15.95" customHeight="1" x14ac:dyDescent="0.2">
      <c r="J94" s="186"/>
      <c r="K94" s="149"/>
    </row>
    <row r="95" spans="10:11" s="54" customFormat="1" ht="15.95" customHeight="1" x14ac:dyDescent="0.2">
      <c r="J95" s="186"/>
      <c r="K95" s="149"/>
    </row>
    <row r="96" spans="10:11" s="54" customFormat="1" ht="15.95" customHeight="1" x14ac:dyDescent="0.2">
      <c r="J96" s="186"/>
      <c r="K96" s="149"/>
    </row>
    <row r="97" spans="10:11" s="54" customFormat="1" ht="15.95" customHeight="1" x14ac:dyDescent="0.2">
      <c r="J97" s="186"/>
      <c r="K97" s="149"/>
    </row>
    <row r="98" spans="10:11" s="54" customFormat="1" ht="15.95" customHeight="1" x14ac:dyDescent="0.2">
      <c r="J98" s="186"/>
      <c r="K98" s="149"/>
    </row>
    <row r="99" spans="10:11" s="54" customFormat="1" ht="15.95" customHeight="1" x14ac:dyDescent="0.2">
      <c r="J99" s="186"/>
      <c r="K99" s="149"/>
    </row>
    <row r="100" spans="10:11" s="54" customFormat="1" ht="15.95" customHeight="1" x14ac:dyDescent="0.2">
      <c r="J100" s="186"/>
      <c r="K100" s="149"/>
    </row>
    <row r="101" spans="10:11" s="54" customFormat="1" ht="15.95" customHeight="1" x14ac:dyDescent="0.2">
      <c r="J101" s="186"/>
      <c r="K101" s="149"/>
    </row>
    <row r="102" spans="10:11" s="54" customFormat="1" ht="15.95" customHeight="1" x14ac:dyDescent="0.2">
      <c r="J102" s="186"/>
      <c r="K102" s="149"/>
    </row>
    <row r="103" spans="10:11" s="54" customFormat="1" ht="15.95" customHeight="1" x14ac:dyDescent="0.2">
      <c r="J103" s="186"/>
      <c r="K103" s="149"/>
    </row>
    <row r="104" spans="10:11" s="54" customFormat="1" ht="15.95" customHeight="1" x14ac:dyDescent="0.2">
      <c r="J104" s="186"/>
      <c r="K104" s="149"/>
    </row>
    <row r="105" spans="10:11" s="54" customFormat="1" ht="15.95" customHeight="1" x14ac:dyDescent="0.2">
      <c r="J105" s="186"/>
      <c r="K105" s="149"/>
    </row>
    <row r="106" spans="10:11" s="54" customFormat="1" ht="15.95" customHeight="1" x14ac:dyDescent="0.2">
      <c r="J106" s="186"/>
      <c r="K106" s="149"/>
    </row>
    <row r="107" spans="10:11" s="54" customFormat="1" ht="15.95" customHeight="1" x14ac:dyDescent="0.2">
      <c r="J107" s="186"/>
      <c r="K107" s="149"/>
    </row>
    <row r="108" spans="10:11" s="54" customFormat="1" ht="15.95" customHeight="1" x14ac:dyDescent="0.2">
      <c r="J108" s="186"/>
      <c r="K108" s="149"/>
    </row>
    <row r="109" spans="10:11" s="54" customFormat="1" ht="15.95" customHeight="1" x14ac:dyDescent="0.2">
      <c r="J109" s="186"/>
      <c r="K109" s="149"/>
    </row>
    <row r="110" spans="10:11" s="54" customFormat="1" ht="15.95" customHeight="1" x14ac:dyDescent="0.2">
      <c r="J110" s="186"/>
      <c r="K110" s="149"/>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A7EA7-7EE9-4288-ABA6-C06C102D5D01}">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4" customWidth="1"/>
    <col min="2" max="2" width="1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t="s">
        <v>61</v>
      </c>
      <c r="B1" s="34"/>
      <c r="C1" s="34"/>
      <c r="D1" s="34"/>
      <c r="E1" s="34"/>
      <c r="F1" s="34"/>
      <c r="G1" s="34"/>
      <c r="H1" s="34"/>
      <c r="I1" s="34"/>
      <c r="J1" s="35" t="s">
        <v>38</v>
      </c>
    </row>
    <row r="2" spans="1:15" customFormat="1" ht="6.2" customHeight="1" x14ac:dyDescent="0.2">
      <c r="A2" s="36"/>
      <c r="B2" s="37"/>
      <c r="C2" s="37"/>
      <c r="D2" s="37"/>
      <c r="E2" s="37"/>
      <c r="F2" s="37"/>
      <c r="G2" s="37"/>
      <c r="H2" s="37"/>
      <c r="I2" s="37"/>
      <c r="J2" s="37"/>
    </row>
    <row r="3" spans="1:15" s="40" customFormat="1" ht="24.95" customHeight="1" x14ac:dyDescent="0.2">
      <c r="A3" s="38" t="s">
        <v>170</v>
      </c>
      <c r="B3" s="39"/>
      <c r="C3" s="39"/>
      <c r="D3" s="39"/>
      <c r="E3" s="39"/>
      <c r="F3" s="39"/>
      <c r="G3" s="39"/>
      <c r="H3" s="39"/>
      <c r="I3" s="39"/>
      <c r="J3" s="39"/>
    </row>
    <row r="4" spans="1:15" s="40" customFormat="1" ht="12" customHeight="1" x14ac:dyDescent="0.2">
      <c r="A4" s="42" t="s">
        <v>118</v>
      </c>
      <c r="B4" s="42"/>
      <c r="C4" s="42"/>
      <c r="D4" s="42"/>
      <c r="E4" s="42"/>
      <c r="F4" s="42"/>
      <c r="G4" s="42"/>
      <c r="H4" s="42"/>
      <c r="I4" s="42"/>
      <c r="J4" s="42"/>
    </row>
    <row r="5" spans="1:15" s="40" customFormat="1" ht="11.25" customHeight="1" x14ac:dyDescent="0.2">
      <c r="A5" s="42" t="s">
        <v>40</v>
      </c>
      <c r="B5" s="42"/>
      <c r="C5" s="42"/>
      <c r="D5" s="42"/>
      <c r="E5" s="43"/>
      <c r="F5" s="43"/>
      <c r="G5" s="43"/>
      <c r="H5" s="43"/>
      <c r="I5" s="43"/>
      <c r="J5" s="43"/>
    </row>
    <row r="6" spans="1:15" s="40" customFormat="1" ht="12.75" customHeight="1" x14ac:dyDescent="0.2">
      <c r="A6" s="187"/>
      <c r="B6" s="188"/>
      <c r="C6" s="188"/>
      <c r="D6" s="188"/>
      <c r="E6" s="188"/>
      <c r="F6" s="188"/>
      <c r="G6" s="188"/>
      <c r="H6" s="188"/>
      <c r="I6" s="188"/>
      <c r="J6" s="188"/>
    </row>
    <row r="7" spans="1:15" customFormat="1" ht="12" customHeight="1" x14ac:dyDescent="0.2">
      <c r="A7" s="46" t="s">
        <v>171</v>
      </c>
      <c r="B7" s="47"/>
      <c r="C7" s="48" t="s">
        <v>172</v>
      </c>
      <c r="D7" s="49" t="s">
        <v>173</v>
      </c>
      <c r="E7" s="50"/>
      <c r="F7" s="50"/>
      <c r="G7" s="50"/>
      <c r="H7" s="51"/>
      <c r="I7" s="52" t="s">
        <v>174</v>
      </c>
      <c r="J7" s="53"/>
      <c r="K7" s="54"/>
      <c r="L7" s="54"/>
      <c r="M7" s="54"/>
      <c r="N7" s="54"/>
      <c r="O7" s="54"/>
    </row>
    <row r="8" spans="1:15" ht="21.75" customHeight="1" x14ac:dyDescent="0.2">
      <c r="A8" s="55"/>
      <c r="B8" s="56"/>
      <c r="C8" s="57"/>
      <c r="D8" s="58" t="s">
        <v>89</v>
      </c>
      <c r="E8" s="58" t="s">
        <v>90</v>
      </c>
      <c r="F8" s="58" t="s">
        <v>91</v>
      </c>
      <c r="G8" s="58" t="s">
        <v>92</v>
      </c>
      <c r="H8" s="58" t="s">
        <v>93</v>
      </c>
      <c r="I8" s="59"/>
      <c r="J8" s="60"/>
    </row>
    <row r="9" spans="1:15" ht="12" customHeight="1" x14ac:dyDescent="0.2">
      <c r="A9" s="55"/>
      <c r="B9" s="56"/>
      <c r="C9" s="57"/>
      <c r="D9" s="61"/>
      <c r="E9" s="61"/>
      <c r="F9" s="61"/>
      <c r="G9" s="61"/>
      <c r="H9" s="61"/>
      <c r="I9" s="62" t="s">
        <v>94</v>
      </c>
      <c r="J9" s="63" t="s">
        <v>95</v>
      </c>
    </row>
    <row r="10" spans="1:15" ht="12" customHeight="1" x14ac:dyDescent="0.2">
      <c r="A10" s="64"/>
      <c r="B10" s="65"/>
      <c r="C10" s="66"/>
      <c r="D10" s="67">
        <v>1</v>
      </c>
      <c r="E10" s="67">
        <v>2</v>
      </c>
      <c r="F10" s="67">
        <v>3</v>
      </c>
      <c r="G10" s="67">
        <v>4</v>
      </c>
      <c r="H10" s="67">
        <v>5</v>
      </c>
      <c r="I10" s="67">
        <v>6</v>
      </c>
      <c r="J10" s="67">
        <v>7</v>
      </c>
      <c r="K10" s="68"/>
    </row>
    <row r="11" spans="1:15" ht="14.1" customHeight="1" x14ac:dyDescent="0.2">
      <c r="A11" s="69" t="s">
        <v>7</v>
      </c>
      <c r="B11" s="189"/>
      <c r="C11" s="190"/>
      <c r="D11" s="191"/>
      <c r="E11" s="192"/>
      <c r="F11" s="192"/>
      <c r="G11" s="192"/>
      <c r="H11" s="193"/>
      <c r="I11" s="191"/>
      <c r="J11" s="194"/>
    </row>
    <row r="12" spans="1:15" ht="14.1" customHeight="1" x14ac:dyDescent="0.2">
      <c r="A12" s="92" t="s">
        <v>96</v>
      </c>
      <c r="B12" s="70"/>
      <c r="C12" s="79">
        <v>100</v>
      </c>
      <c r="D12" s="195">
        <v>39412</v>
      </c>
      <c r="E12" s="196">
        <v>39987</v>
      </c>
      <c r="F12" s="80">
        <v>39586</v>
      </c>
      <c r="G12" s="80">
        <v>39376</v>
      </c>
      <c r="H12" s="106">
        <v>39435</v>
      </c>
      <c r="I12" s="81">
        <v>-23</v>
      </c>
      <c r="J12" s="82">
        <v>-5.8323824014200581E-2</v>
      </c>
    </row>
    <row r="13" spans="1:15" ht="12" customHeight="1" x14ac:dyDescent="0.2">
      <c r="A13" s="84" t="s">
        <v>97</v>
      </c>
      <c r="B13" s="85" t="s">
        <v>98</v>
      </c>
      <c r="C13" s="79">
        <v>51.679691464528567</v>
      </c>
      <c r="D13" s="81">
        <v>20368</v>
      </c>
      <c r="E13" s="80">
        <v>20762</v>
      </c>
      <c r="F13" s="80">
        <v>20709</v>
      </c>
      <c r="G13" s="80">
        <v>20571</v>
      </c>
      <c r="H13" s="106">
        <v>20611</v>
      </c>
      <c r="I13" s="81">
        <v>-243</v>
      </c>
      <c r="J13" s="82">
        <v>-1.1789820969385281</v>
      </c>
    </row>
    <row r="14" spans="1:15" ht="12" customHeight="1" x14ac:dyDescent="0.2">
      <c r="A14" s="84"/>
      <c r="B14" s="85" t="s">
        <v>99</v>
      </c>
      <c r="C14" s="79">
        <v>48.320308535471433</v>
      </c>
      <c r="D14" s="81">
        <v>19044</v>
      </c>
      <c r="E14" s="80">
        <v>19225</v>
      </c>
      <c r="F14" s="80">
        <v>18877</v>
      </c>
      <c r="G14" s="80">
        <v>18805</v>
      </c>
      <c r="H14" s="106">
        <v>18824</v>
      </c>
      <c r="I14" s="81">
        <v>220</v>
      </c>
      <c r="J14" s="82">
        <v>1.1687207819804506</v>
      </c>
    </row>
    <row r="15" spans="1:15" ht="12" customHeight="1" x14ac:dyDescent="0.2">
      <c r="A15" s="84" t="s">
        <v>97</v>
      </c>
      <c r="B15" s="87" t="s">
        <v>100</v>
      </c>
      <c r="C15" s="79">
        <v>12.52410433370547</v>
      </c>
      <c r="D15" s="81">
        <v>4936</v>
      </c>
      <c r="E15" s="80">
        <v>5067</v>
      </c>
      <c r="F15" s="80">
        <v>4758</v>
      </c>
      <c r="G15" s="80">
        <v>4809</v>
      </c>
      <c r="H15" s="106">
        <v>4980</v>
      </c>
      <c r="I15" s="81">
        <v>-44</v>
      </c>
      <c r="J15" s="82">
        <v>-0.88353413654618473</v>
      </c>
    </row>
    <row r="16" spans="1:15" ht="12" customHeight="1" x14ac:dyDescent="0.2">
      <c r="A16" s="84"/>
      <c r="B16" s="87" t="s">
        <v>101</v>
      </c>
      <c r="C16" s="79">
        <v>63.254846239723939</v>
      </c>
      <c r="D16" s="81">
        <v>24930</v>
      </c>
      <c r="E16" s="80">
        <v>25306</v>
      </c>
      <c r="F16" s="80">
        <v>25213</v>
      </c>
      <c r="G16" s="80">
        <v>25106</v>
      </c>
      <c r="H16" s="106">
        <v>25029</v>
      </c>
      <c r="I16" s="81">
        <v>-99</v>
      </c>
      <c r="J16" s="82">
        <v>-0.39554117224020136</v>
      </c>
    </row>
    <row r="17" spans="1:10" ht="12" customHeight="1" x14ac:dyDescent="0.2">
      <c r="A17" s="84"/>
      <c r="B17" s="87" t="s">
        <v>102</v>
      </c>
      <c r="C17" s="79">
        <v>22.056733989647825</v>
      </c>
      <c r="D17" s="81">
        <v>8693</v>
      </c>
      <c r="E17" s="80">
        <v>8792</v>
      </c>
      <c r="F17" s="80">
        <v>8830</v>
      </c>
      <c r="G17" s="80">
        <v>8699</v>
      </c>
      <c r="H17" s="106">
        <v>8693</v>
      </c>
      <c r="I17" s="81">
        <v>0</v>
      </c>
      <c r="J17" s="82">
        <v>0</v>
      </c>
    </row>
    <row r="18" spans="1:10" ht="12" customHeight="1" x14ac:dyDescent="0.2">
      <c r="A18" s="86"/>
      <c r="B18" s="87" t="s">
        <v>103</v>
      </c>
      <c r="C18" s="79">
        <v>2.1643154369227648</v>
      </c>
      <c r="D18" s="81">
        <v>853</v>
      </c>
      <c r="E18" s="80">
        <v>822</v>
      </c>
      <c r="F18" s="80">
        <v>785</v>
      </c>
      <c r="G18" s="80">
        <v>762</v>
      </c>
      <c r="H18" s="106">
        <v>733</v>
      </c>
      <c r="I18" s="81">
        <v>120</v>
      </c>
      <c r="J18" s="82">
        <v>16.371077762619372</v>
      </c>
    </row>
    <row r="19" spans="1:10" ht="12" customHeight="1" x14ac:dyDescent="0.2">
      <c r="A19" s="86"/>
      <c r="B19" s="87" t="s">
        <v>104</v>
      </c>
      <c r="C19" s="79">
        <v>0.85760682025778956</v>
      </c>
      <c r="D19" s="81">
        <v>338</v>
      </c>
      <c r="E19" s="80">
        <v>315</v>
      </c>
      <c r="F19" s="80">
        <v>293</v>
      </c>
      <c r="G19" s="80">
        <v>280</v>
      </c>
      <c r="H19" s="106">
        <v>234</v>
      </c>
      <c r="I19" s="81">
        <v>104</v>
      </c>
      <c r="J19" s="82">
        <v>44.444444444444443</v>
      </c>
    </row>
    <row r="20" spans="1:10" ht="12" customHeight="1" x14ac:dyDescent="0.2">
      <c r="A20" s="84" t="s">
        <v>105</v>
      </c>
      <c r="B20" s="85" t="s">
        <v>175</v>
      </c>
      <c r="C20" s="79">
        <v>66.71572110017253</v>
      </c>
      <c r="D20" s="81">
        <v>26294</v>
      </c>
      <c r="E20" s="80">
        <v>26921</v>
      </c>
      <c r="F20" s="80">
        <v>26568</v>
      </c>
      <c r="G20" s="80">
        <v>26492</v>
      </c>
      <c r="H20" s="106">
        <v>26619</v>
      </c>
      <c r="I20" s="81">
        <v>-325</v>
      </c>
      <c r="J20" s="82">
        <v>-1.2209324166948421</v>
      </c>
    </row>
    <row r="21" spans="1:10" ht="12" customHeight="1" x14ac:dyDescent="0.2">
      <c r="A21" s="84"/>
      <c r="B21" s="85" t="s">
        <v>176</v>
      </c>
      <c r="C21" s="79">
        <v>33.284278899827463</v>
      </c>
      <c r="D21" s="81">
        <v>13118</v>
      </c>
      <c r="E21" s="80">
        <v>13066</v>
      </c>
      <c r="F21" s="80">
        <v>13018</v>
      </c>
      <c r="G21" s="80">
        <v>12884</v>
      </c>
      <c r="H21" s="106">
        <v>12816</v>
      </c>
      <c r="I21" s="81">
        <v>302</v>
      </c>
      <c r="J21" s="82">
        <v>2.3564294631710361</v>
      </c>
    </row>
    <row r="22" spans="1:10" ht="12" customHeight="1" x14ac:dyDescent="0.2">
      <c r="A22" s="84" t="s">
        <v>105</v>
      </c>
      <c r="B22" s="85" t="s">
        <v>108</v>
      </c>
      <c r="C22" s="79">
        <v>80.305490713488282</v>
      </c>
      <c r="D22" s="81">
        <v>31650</v>
      </c>
      <c r="E22" s="80">
        <v>31971</v>
      </c>
      <c r="F22" s="80">
        <v>31653</v>
      </c>
      <c r="G22" s="80">
        <v>31627</v>
      </c>
      <c r="H22" s="106">
        <v>31841</v>
      </c>
      <c r="I22" s="81">
        <v>-191</v>
      </c>
      <c r="J22" s="82">
        <v>-0.59985553217549703</v>
      </c>
    </row>
    <row r="23" spans="1:10" ht="12" customHeight="1" x14ac:dyDescent="0.2">
      <c r="A23" s="84"/>
      <c r="B23" s="85" t="s">
        <v>109</v>
      </c>
      <c r="C23" s="79">
        <v>19.694509286511721</v>
      </c>
      <c r="D23" s="81">
        <v>7762</v>
      </c>
      <c r="E23" s="80">
        <v>8016</v>
      </c>
      <c r="F23" s="80">
        <v>7933</v>
      </c>
      <c r="G23" s="80">
        <v>7749</v>
      </c>
      <c r="H23" s="106">
        <v>7594</v>
      </c>
      <c r="I23" s="81">
        <v>168</v>
      </c>
      <c r="J23" s="82">
        <v>2.2122728469844612</v>
      </c>
    </row>
    <row r="24" spans="1:10" ht="14.1" customHeight="1" x14ac:dyDescent="0.2">
      <c r="A24" s="69" t="s">
        <v>121</v>
      </c>
      <c r="B24" s="189"/>
      <c r="C24" s="190"/>
      <c r="D24" s="197"/>
      <c r="E24" s="198"/>
      <c r="F24" s="198"/>
      <c r="G24" s="198"/>
      <c r="H24" s="199"/>
      <c r="I24" s="191"/>
      <c r="J24" s="194"/>
    </row>
    <row r="25" spans="1:10" ht="14.1" customHeight="1" x14ac:dyDescent="0.2">
      <c r="A25" s="92" t="s">
        <v>96</v>
      </c>
      <c r="B25" s="70"/>
      <c r="C25" s="79">
        <v>100</v>
      </c>
      <c r="D25" s="200">
        <v>5965079</v>
      </c>
      <c r="E25" s="196">
        <v>6015479</v>
      </c>
      <c r="F25" s="196">
        <v>5967395</v>
      </c>
      <c r="G25" s="196">
        <v>5961132</v>
      </c>
      <c r="H25" s="201">
        <v>5973608</v>
      </c>
      <c r="I25" s="195">
        <v>-8529</v>
      </c>
      <c r="J25" s="82">
        <v>-0.14277803297437663</v>
      </c>
    </row>
    <row r="26" spans="1:10" ht="12" customHeight="1" x14ac:dyDescent="0.2">
      <c r="A26" s="84" t="s">
        <v>97</v>
      </c>
      <c r="B26" s="85" t="s">
        <v>98</v>
      </c>
      <c r="C26" s="79">
        <v>53.559927705902972</v>
      </c>
      <c r="D26" s="81">
        <v>3194892</v>
      </c>
      <c r="E26" s="80">
        <v>3236004</v>
      </c>
      <c r="F26" s="80">
        <v>3209867</v>
      </c>
      <c r="G26" s="80">
        <v>3201340</v>
      </c>
      <c r="H26" s="106">
        <v>3206171</v>
      </c>
      <c r="I26" s="81">
        <v>-11279</v>
      </c>
      <c r="J26" s="82">
        <v>-0.35179034430789874</v>
      </c>
    </row>
    <row r="27" spans="1:10" ht="12" customHeight="1" x14ac:dyDescent="0.2">
      <c r="A27" s="84"/>
      <c r="B27" s="85" t="s">
        <v>99</v>
      </c>
      <c r="C27" s="79">
        <v>46.440072294097028</v>
      </c>
      <c r="D27" s="81">
        <v>2770187</v>
      </c>
      <c r="E27" s="80">
        <v>2779475</v>
      </c>
      <c r="F27" s="80">
        <v>2757528</v>
      </c>
      <c r="G27" s="80">
        <v>2759792</v>
      </c>
      <c r="H27" s="106">
        <v>2767437</v>
      </c>
      <c r="I27" s="81">
        <v>2750</v>
      </c>
      <c r="J27" s="82">
        <v>9.9369922422804929E-2</v>
      </c>
    </row>
    <row r="28" spans="1:10" ht="12" customHeight="1" x14ac:dyDescent="0.2">
      <c r="A28" s="84" t="s">
        <v>97</v>
      </c>
      <c r="B28" s="87" t="s">
        <v>100</v>
      </c>
      <c r="C28" s="79">
        <v>10.452267270894485</v>
      </c>
      <c r="D28" s="81">
        <v>623486</v>
      </c>
      <c r="E28" s="80">
        <v>642102</v>
      </c>
      <c r="F28" s="80">
        <v>604164</v>
      </c>
      <c r="G28" s="80">
        <v>617267</v>
      </c>
      <c r="H28" s="106">
        <v>638670</v>
      </c>
      <c r="I28" s="81">
        <v>-15184</v>
      </c>
      <c r="J28" s="82">
        <v>-2.3774406187859145</v>
      </c>
    </row>
    <row r="29" spans="1:10" ht="12" customHeight="1" x14ac:dyDescent="0.2">
      <c r="A29" s="84"/>
      <c r="B29" s="87" t="s">
        <v>101</v>
      </c>
      <c r="C29" s="79">
        <v>66.182375790831941</v>
      </c>
      <c r="D29" s="81">
        <v>3947831</v>
      </c>
      <c r="E29" s="80">
        <v>3976645</v>
      </c>
      <c r="F29" s="80">
        <v>3971763</v>
      </c>
      <c r="G29" s="80">
        <v>3966463</v>
      </c>
      <c r="H29" s="106">
        <v>3962499</v>
      </c>
      <c r="I29" s="81">
        <v>-14668</v>
      </c>
      <c r="J29" s="82">
        <v>-0.37017044042156227</v>
      </c>
    </row>
    <row r="30" spans="1:10" ht="12" customHeight="1" x14ac:dyDescent="0.2">
      <c r="A30" s="84"/>
      <c r="B30" s="87" t="s">
        <v>102</v>
      </c>
      <c r="C30" s="79">
        <v>21.316599495161757</v>
      </c>
      <c r="D30" s="81">
        <v>1271552</v>
      </c>
      <c r="E30" s="80">
        <v>1278338</v>
      </c>
      <c r="F30" s="80">
        <v>1275836</v>
      </c>
      <c r="G30" s="80">
        <v>1266357</v>
      </c>
      <c r="H30" s="106">
        <v>1265091</v>
      </c>
      <c r="I30" s="81">
        <v>6461</v>
      </c>
      <c r="J30" s="82">
        <v>0.5107142490144978</v>
      </c>
    </row>
    <row r="31" spans="1:10" ht="12" customHeight="1" x14ac:dyDescent="0.2">
      <c r="A31" s="86"/>
      <c r="B31" s="87" t="s">
        <v>103</v>
      </c>
      <c r="C31" s="79">
        <v>2.0487406788744962</v>
      </c>
      <c r="D31" s="81">
        <v>122209</v>
      </c>
      <c r="E31" s="80">
        <v>118392</v>
      </c>
      <c r="F31" s="80">
        <v>115631</v>
      </c>
      <c r="G31" s="80">
        <v>111044</v>
      </c>
      <c r="H31" s="106">
        <v>107348</v>
      </c>
      <c r="I31" s="81">
        <v>14861</v>
      </c>
      <c r="J31" s="82">
        <v>13.843760479934419</v>
      </c>
    </row>
    <row r="32" spans="1:10" ht="12" customHeight="1" x14ac:dyDescent="0.2">
      <c r="A32" s="86"/>
      <c r="B32" s="87" t="s">
        <v>104</v>
      </c>
      <c r="C32" s="79">
        <v>0.8357307589723455</v>
      </c>
      <c r="D32" s="81">
        <v>49852</v>
      </c>
      <c r="E32" s="80">
        <v>48921</v>
      </c>
      <c r="F32" s="80">
        <v>48499</v>
      </c>
      <c r="G32" s="80">
        <v>47358</v>
      </c>
      <c r="H32" s="106">
        <v>40667</v>
      </c>
      <c r="I32" s="81">
        <v>9185</v>
      </c>
      <c r="J32" s="82">
        <v>22.585880443602921</v>
      </c>
    </row>
    <row r="33" spans="1:10" ht="12" customHeight="1" x14ac:dyDescent="0.2">
      <c r="A33" s="84" t="s">
        <v>105</v>
      </c>
      <c r="B33" s="85" t="s">
        <v>175</v>
      </c>
      <c r="C33" s="79">
        <v>69.341261029401281</v>
      </c>
      <c r="D33" s="81">
        <v>4136261</v>
      </c>
      <c r="E33" s="80">
        <v>4193008</v>
      </c>
      <c r="F33" s="80">
        <v>4162152</v>
      </c>
      <c r="G33" s="80">
        <v>4168810</v>
      </c>
      <c r="H33" s="106">
        <v>4185071</v>
      </c>
      <c r="I33" s="81">
        <v>-48810</v>
      </c>
      <c r="J33" s="82">
        <v>-1.1662884572328642</v>
      </c>
    </row>
    <row r="34" spans="1:10" ht="12" customHeight="1" x14ac:dyDescent="0.2">
      <c r="A34" s="84"/>
      <c r="B34" s="85" t="s">
        <v>176</v>
      </c>
      <c r="C34" s="79">
        <v>30.658738970598712</v>
      </c>
      <c r="D34" s="81">
        <v>1828818</v>
      </c>
      <c r="E34" s="80">
        <v>1822471</v>
      </c>
      <c r="F34" s="80">
        <v>1805243</v>
      </c>
      <c r="G34" s="80">
        <v>1792322</v>
      </c>
      <c r="H34" s="106">
        <v>1788537</v>
      </c>
      <c r="I34" s="81">
        <v>40281</v>
      </c>
      <c r="J34" s="82">
        <v>2.2521759404474158</v>
      </c>
    </row>
    <row r="35" spans="1:10" ht="12" customHeight="1" x14ac:dyDescent="0.2">
      <c r="A35" s="84" t="s">
        <v>105</v>
      </c>
      <c r="B35" s="85" t="s">
        <v>108</v>
      </c>
      <c r="C35" s="79">
        <v>80.607180558715143</v>
      </c>
      <c r="D35" s="81">
        <v>4808282</v>
      </c>
      <c r="E35" s="80">
        <v>4843963</v>
      </c>
      <c r="F35" s="80">
        <v>4805934</v>
      </c>
      <c r="G35" s="80">
        <v>4816919</v>
      </c>
      <c r="H35" s="106">
        <v>4841317</v>
      </c>
      <c r="I35" s="81">
        <v>-33035</v>
      </c>
      <c r="J35" s="82">
        <v>-0.68235564826678363</v>
      </c>
    </row>
    <row r="36" spans="1:10" ht="12" customHeight="1" x14ac:dyDescent="0.2">
      <c r="A36" s="84"/>
      <c r="B36" s="85" t="s">
        <v>109</v>
      </c>
      <c r="C36" s="79">
        <v>19.392752384335562</v>
      </c>
      <c r="D36" s="81">
        <v>1156793</v>
      </c>
      <c r="E36" s="80">
        <v>1171513</v>
      </c>
      <c r="F36" s="80">
        <v>1161457</v>
      </c>
      <c r="G36" s="80">
        <v>1144209</v>
      </c>
      <c r="H36" s="106">
        <v>1132287</v>
      </c>
      <c r="I36" s="81">
        <v>24506</v>
      </c>
      <c r="J36" s="82">
        <v>2.1642922686562684</v>
      </c>
    </row>
    <row r="37" spans="1:10" ht="14.1" customHeight="1" x14ac:dyDescent="0.2">
      <c r="A37" s="69" t="s">
        <v>122</v>
      </c>
      <c r="B37" s="189"/>
      <c r="C37" s="190"/>
      <c r="D37" s="197"/>
      <c r="E37" s="198"/>
      <c r="F37" s="198"/>
      <c r="G37" s="198"/>
      <c r="H37" s="199"/>
      <c r="I37" s="191"/>
      <c r="J37" s="194"/>
    </row>
    <row r="38" spans="1:10" ht="14.1" customHeight="1" x14ac:dyDescent="0.2">
      <c r="A38" s="92" t="s">
        <v>96</v>
      </c>
      <c r="B38" s="70"/>
      <c r="C38" s="79">
        <v>100</v>
      </c>
      <c r="D38" s="200">
        <v>28639088</v>
      </c>
      <c r="E38" s="196">
        <v>28820804</v>
      </c>
      <c r="F38" s="196">
        <v>28542882</v>
      </c>
      <c r="G38" s="196">
        <v>28545079</v>
      </c>
      <c r="H38" s="201">
        <v>28633360</v>
      </c>
      <c r="I38" s="195">
        <v>5728</v>
      </c>
      <c r="J38" s="82">
        <v>2.0004637946786547E-2</v>
      </c>
    </row>
    <row r="39" spans="1:10" ht="12" customHeight="1" x14ac:dyDescent="0.2">
      <c r="A39" s="84" t="s">
        <v>97</v>
      </c>
      <c r="B39" s="85" t="s">
        <v>98</v>
      </c>
      <c r="C39" s="79">
        <v>53.704259018303937</v>
      </c>
      <c r="D39" s="81">
        <v>15380410</v>
      </c>
      <c r="E39" s="80">
        <v>15531366</v>
      </c>
      <c r="F39" s="80">
        <v>15373217</v>
      </c>
      <c r="G39" s="80">
        <v>15360040</v>
      </c>
      <c r="H39" s="106">
        <v>15407871</v>
      </c>
      <c r="I39" s="81">
        <v>-27461</v>
      </c>
      <c r="J39" s="82">
        <v>-0.17822708925847056</v>
      </c>
    </row>
    <row r="40" spans="1:10" ht="12" customHeight="1" x14ac:dyDescent="0.2">
      <c r="A40" s="84"/>
      <c r="B40" s="85" t="s">
        <v>99</v>
      </c>
      <c r="C40" s="79">
        <v>46.295740981696063</v>
      </c>
      <c r="D40" s="81">
        <v>13258678</v>
      </c>
      <c r="E40" s="80">
        <v>13289438</v>
      </c>
      <c r="F40" s="80">
        <v>13169665</v>
      </c>
      <c r="G40" s="80">
        <v>13185039</v>
      </c>
      <c r="H40" s="106">
        <v>13225489</v>
      </c>
      <c r="I40" s="81">
        <v>33189</v>
      </c>
      <c r="J40" s="82">
        <v>0.25094724285809017</v>
      </c>
    </row>
    <row r="41" spans="1:10" ht="12" customHeight="1" x14ac:dyDescent="0.2">
      <c r="A41" s="84" t="s">
        <v>97</v>
      </c>
      <c r="B41" s="87" t="s">
        <v>100</v>
      </c>
      <c r="C41" s="79">
        <v>10.033221029943412</v>
      </c>
      <c r="D41" s="81">
        <v>2873423</v>
      </c>
      <c r="E41" s="80">
        <v>2946269</v>
      </c>
      <c r="F41" s="80">
        <v>2737167</v>
      </c>
      <c r="G41" s="80">
        <v>2816588</v>
      </c>
      <c r="H41" s="106">
        <v>2921773</v>
      </c>
      <c r="I41" s="81">
        <v>-48350</v>
      </c>
      <c r="J41" s="82">
        <v>-1.6548171264502751</v>
      </c>
    </row>
    <row r="42" spans="1:10" ht="12" customHeight="1" x14ac:dyDescent="0.2">
      <c r="A42" s="84"/>
      <c r="B42" s="87" t="s">
        <v>101</v>
      </c>
      <c r="C42" s="79">
        <v>65.412756858737964</v>
      </c>
      <c r="D42" s="81">
        <v>18733617</v>
      </c>
      <c r="E42" s="80">
        <v>18840583</v>
      </c>
      <c r="F42" s="80">
        <v>18793962</v>
      </c>
      <c r="G42" s="80">
        <v>18771978</v>
      </c>
      <c r="H42" s="106">
        <v>18768478</v>
      </c>
      <c r="I42" s="81">
        <v>-34861</v>
      </c>
      <c r="J42" s="82">
        <v>-0.18574228554920649</v>
      </c>
    </row>
    <row r="43" spans="1:10" ht="12" customHeight="1" x14ac:dyDescent="0.2">
      <c r="A43" s="84"/>
      <c r="B43" s="87" t="s">
        <v>102</v>
      </c>
      <c r="C43" s="79">
        <v>22.319481681818917</v>
      </c>
      <c r="D43" s="81">
        <v>6392096</v>
      </c>
      <c r="E43" s="80">
        <v>6413550</v>
      </c>
      <c r="F43" s="80">
        <v>6405870</v>
      </c>
      <c r="G43" s="80">
        <v>6374701</v>
      </c>
      <c r="H43" s="106">
        <v>6380286</v>
      </c>
      <c r="I43" s="81">
        <v>11810</v>
      </c>
      <c r="J43" s="82">
        <v>0.18510142021846671</v>
      </c>
    </row>
    <row r="44" spans="1:10" ht="12" customHeight="1" x14ac:dyDescent="0.2">
      <c r="A44" s="86"/>
      <c r="B44" s="87" t="s">
        <v>103</v>
      </c>
      <c r="C44" s="79">
        <v>2.2345299543058075</v>
      </c>
      <c r="D44" s="81">
        <v>639949</v>
      </c>
      <c r="E44" s="80">
        <v>620398</v>
      </c>
      <c r="F44" s="80">
        <v>605880</v>
      </c>
      <c r="G44" s="80">
        <v>581809</v>
      </c>
      <c r="H44" s="106">
        <v>562822</v>
      </c>
      <c r="I44" s="81">
        <v>77127</v>
      </c>
      <c r="J44" s="82">
        <v>13.70362210432428</v>
      </c>
    </row>
    <row r="45" spans="1:10" ht="12" customHeight="1" x14ac:dyDescent="0.2">
      <c r="A45" s="86"/>
      <c r="B45" s="87" t="s">
        <v>104</v>
      </c>
      <c r="C45" s="79">
        <v>0.93525324549440958</v>
      </c>
      <c r="D45" s="81">
        <v>267848</v>
      </c>
      <c r="E45" s="80">
        <v>264421</v>
      </c>
      <c r="F45" s="80">
        <v>261325</v>
      </c>
      <c r="G45" s="80">
        <v>253811</v>
      </c>
      <c r="H45" s="106">
        <v>218956</v>
      </c>
      <c r="I45" s="81">
        <v>48892</v>
      </c>
      <c r="J45" s="82">
        <v>22.32960046767387</v>
      </c>
    </row>
    <row r="46" spans="1:10" ht="12" customHeight="1" x14ac:dyDescent="0.2">
      <c r="A46" s="84" t="s">
        <v>105</v>
      </c>
      <c r="B46" s="85" t="s">
        <v>175</v>
      </c>
      <c r="C46" s="79">
        <v>69.27240839512767</v>
      </c>
      <c r="D46" s="81">
        <v>19838986</v>
      </c>
      <c r="E46" s="80">
        <v>20052398</v>
      </c>
      <c r="F46" s="80">
        <v>19836547</v>
      </c>
      <c r="G46" s="80">
        <v>19903947</v>
      </c>
      <c r="H46" s="106">
        <v>20006421</v>
      </c>
      <c r="I46" s="81">
        <v>-167435</v>
      </c>
      <c r="J46" s="82">
        <v>-0.83690631122878001</v>
      </c>
    </row>
    <row r="47" spans="1:10" ht="12" customHeight="1" x14ac:dyDescent="0.2">
      <c r="A47" s="84"/>
      <c r="B47" s="85" t="s">
        <v>176</v>
      </c>
      <c r="C47" s="79">
        <v>30.727591604872334</v>
      </c>
      <c r="D47" s="81">
        <v>8800102</v>
      </c>
      <c r="E47" s="80">
        <v>8768406</v>
      </c>
      <c r="F47" s="80">
        <v>8706333</v>
      </c>
      <c r="G47" s="80">
        <v>8641129</v>
      </c>
      <c r="H47" s="106">
        <v>8626936</v>
      </c>
      <c r="I47" s="81">
        <v>173166</v>
      </c>
      <c r="J47" s="82">
        <v>2.0072711794778586</v>
      </c>
    </row>
    <row r="48" spans="1:10" ht="12" customHeight="1" x14ac:dyDescent="0.2">
      <c r="A48" s="84" t="s">
        <v>105</v>
      </c>
      <c r="B48" s="85" t="s">
        <v>108</v>
      </c>
      <c r="C48" s="79">
        <v>82.409167498629841</v>
      </c>
      <c r="D48" s="81">
        <v>23601234</v>
      </c>
      <c r="E48" s="80">
        <v>23735923</v>
      </c>
      <c r="F48" s="80">
        <v>23539369</v>
      </c>
      <c r="G48" s="80">
        <v>23624014</v>
      </c>
      <c r="H48" s="106">
        <v>23774470</v>
      </c>
      <c r="I48" s="81">
        <v>-173236</v>
      </c>
      <c r="J48" s="82">
        <v>-0.72866398283536915</v>
      </c>
    </row>
    <row r="49" spans="1:10" ht="12" customHeight="1" x14ac:dyDescent="0.2">
      <c r="A49" s="84"/>
      <c r="B49" s="85" t="s">
        <v>109</v>
      </c>
      <c r="C49" s="79">
        <v>17.590811550982348</v>
      </c>
      <c r="D49" s="81">
        <v>5037848</v>
      </c>
      <c r="E49" s="80">
        <v>5084875</v>
      </c>
      <c r="F49" s="80">
        <v>5003504</v>
      </c>
      <c r="G49" s="80">
        <v>4921056</v>
      </c>
      <c r="H49" s="106">
        <v>4858880</v>
      </c>
      <c r="I49" s="81">
        <v>178968</v>
      </c>
      <c r="J49" s="82">
        <v>3.6833179662802951</v>
      </c>
    </row>
    <row r="50" spans="1:10" ht="14.1" customHeight="1" x14ac:dyDescent="0.2">
      <c r="A50" s="69" t="s">
        <v>123</v>
      </c>
      <c r="B50" s="189"/>
      <c r="C50" s="190"/>
      <c r="D50" s="197"/>
      <c r="E50" s="198"/>
      <c r="F50" s="198"/>
      <c r="G50" s="198"/>
      <c r="H50" s="199"/>
      <c r="I50" s="191"/>
      <c r="J50" s="194"/>
    </row>
    <row r="51" spans="1:10" ht="14.1" customHeight="1" x14ac:dyDescent="0.2">
      <c r="A51" s="92" t="s">
        <v>96</v>
      </c>
      <c r="B51" s="70"/>
      <c r="C51" s="79">
        <v>100</v>
      </c>
      <c r="D51" s="200">
        <v>34985555</v>
      </c>
      <c r="E51" s="196">
        <v>35215934</v>
      </c>
      <c r="F51" s="196">
        <v>34885488</v>
      </c>
      <c r="G51" s="196">
        <v>34887706</v>
      </c>
      <c r="H51" s="201">
        <v>35018375</v>
      </c>
      <c r="I51" s="195">
        <v>-32820</v>
      </c>
      <c r="J51" s="82">
        <v>-9.3722224403616675E-2</v>
      </c>
    </row>
    <row r="52" spans="1:10" ht="12" customHeight="1" x14ac:dyDescent="0.2">
      <c r="A52" s="84" t="s">
        <v>97</v>
      </c>
      <c r="B52" s="85" t="s">
        <v>98</v>
      </c>
      <c r="C52" s="79">
        <v>53.363732546189418</v>
      </c>
      <c r="D52" s="81">
        <v>18669598</v>
      </c>
      <c r="E52" s="80">
        <v>18853052</v>
      </c>
      <c r="F52" s="80">
        <v>18659848</v>
      </c>
      <c r="G52" s="80">
        <v>18640170</v>
      </c>
      <c r="H52" s="106">
        <v>18707512</v>
      </c>
      <c r="I52" s="81">
        <v>-37914</v>
      </c>
      <c r="J52" s="82">
        <v>-0.20266724939158132</v>
      </c>
    </row>
    <row r="53" spans="1:10" ht="12" customHeight="1" x14ac:dyDescent="0.2">
      <c r="A53" s="84"/>
      <c r="B53" s="85" t="s">
        <v>99</v>
      </c>
      <c r="C53" s="79">
        <v>46.636267453810582</v>
      </c>
      <c r="D53" s="81">
        <v>16315957</v>
      </c>
      <c r="E53" s="80">
        <v>16362882</v>
      </c>
      <c r="F53" s="80">
        <v>16225640</v>
      </c>
      <c r="G53" s="80">
        <v>16247536</v>
      </c>
      <c r="H53" s="106">
        <v>16310863</v>
      </c>
      <c r="I53" s="81">
        <v>5094</v>
      </c>
      <c r="J53" s="82">
        <v>3.1230720287455053E-2</v>
      </c>
    </row>
    <row r="54" spans="1:10" ht="12" customHeight="1" x14ac:dyDescent="0.2">
      <c r="A54" s="84" t="s">
        <v>97</v>
      </c>
      <c r="B54" s="87" t="s">
        <v>100</v>
      </c>
      <c r="C54" s="79">
        <v>9.9519730357286029</v>
      </c>
      <c r="D54" s="81">
        <v>3481753</v>
      </c>
      <c r="E54" s="80">
        <v>3567411</v>
      </c>
      <c r="F54" s="80">
        <v>3312093</v>
      </c>
      <c r="G54" s="80">
        <v>3404157</v>
      </c>
      <c r="H54" s="106">
        <v>3530165</v>
      </c>
      <c r="I54" s="81">
        <v>-48412</v>
      </c>
      <c r="J54" s="82">
        <v>-1.3713806578446051</v>
      </c>
    </row>
    <row r="55" spans="1:10" ht="12" customHeight="1" x14ac:dyDescent="0.2">
      <c r="A55" s="84"/>
      <c r="B55" s="87" t="s">
        <v>101</v>
      </c>
      <c r="C55" s="79">
        <v>65.477855074758708</v>
      </c>
      <c r="D55" s="81">
        <v>22907791</v>
      </c>
      <c r="E55" s="80">
        <v>23045292</v>
      </c>
      <c r="F55" s="80">
        <v>22995034</v>
      </c>
      <c r="G55" s="80">
        <v>22969743</v>
      </c>
      <c r="H55" s="106">
        <v>22977613</v>
      </c>
      <c r="I55" s="81">
        <v>-69822</v>
      </c>
      <c r="J55" s="82">
        <v>-0.30386968393975478</v>
      </c>
    </row>
    <row r="56" spans="1:10" ht="12" customHeight="1" x14ac:dyDescent="0.2">
      <c r="A56" s="84"/>
      <c r="B56" s="87" t="s">
        <v>102</v>
      </c>
      <c r="C56" s="79">
        <v>22.390949636214145</v>
      </c>
      <c r="D56" s="81">
        <v>7833598</v>
      </c>
      <c r="E56" s="80">
        <v>7864767</v>
      </c>
      <c r="F56" s="80">
        <v>7857543</v>
      </c>
      <c r="G56" s="80">
        <v>7821575</v>
      </c>
      <c r="H56" s="106">
        <v>7838209</v>
      </c>
      <c r="I56" s="81">
        <v>-4611</v>
      </c>
      <c r="J56" s="82">
        <v>-5.8827214227127653E-2</v>
      </c>
    </row>
    <row r="57" spans="1:10" ht="12" customHeight="1" x14ac:dyDescent="0.2">
      <c r="A57" s="86"/>
      <c r="B57" s="87" t="s">
        <v>103</v>
      </c>
      <c r="C57" s="79">
        <v>2.179213678330957</v>
      </c>
      <c r="D57" s="81">
        <v>762410</v>
      </c>
      <c r="E57" s="80">
        <v>738460</v>
      </c>
      <c r="F57" s="80">
        <v>720815</v>
      </c>
      <c r="G57" s="80">
        <v>692228</v>
      </c>
      <c r="H57" s="106">
        <v>672387</v>
      </c>
      <c r="I57" s="81">
        <v>90023</v>
      </c>
      <c r="J57" s="82">
        <v>13.38856938043121</v>
      </c>
    </row>
    <row r="58" spans="1:10" ht="12" customHeight="1" x14ac:dyDescent="0.2">
      <c r="A58" s="86"/>
      <c r="B58" s="87" t="s">
        <v>104</v>
      </c>
      <c r="C58" s="79">
        <v>0.91582940444992222</v>
      </c>
      <c r="D58" s="81">
        <v>320408</v>
      </c>
      <c r="E58" s="80">
        <v>315777</v>
      </c>
      <c r="F58" s="80">
        <v>311816</v>
      </c>
      <c r="G58" s="80">
        <v>302788</v>
      </c>
      <c r="H58" s="106">
        <v>262742</v>
      </c>
      <c r="I58" s="81">
        <v>57666</v>
      </c>
      <c r="J58" s="82">
        <v>21.947766249781154</v>
      </c>
    </row>
    <row r="59" spans="1:10" ht="12" customHeight="1" x14ac:dyDescent="0.2">
      <c r="A59" s="84" t="s">
        <v>105</v>
      </c>
      <c r="B59" s="85" t="s">
        <v>175</v>
      </c>
      <c r="C59" s="79">
        <v>68.655872402195712</v>
      </c>
      <c r="D59" s="81">
        <v>24019638</v>
      </c>
      <c r="E59" s="80">
        <v>24278676</v>
      </c>
      <c r="F59" s="80">
        <v>24024859</v>
      </c>
      <c r="G59" s="80">
        <v>24107647</v>
      </c>
      <c r="H59" s="106">
        <v>24248794</v>
      </c>
      <c r="I59" s="81">
        <v>-229156</v>
      </c>
      <c r="J59" s="82">
        <v>-0.94502019358158595</v>
      </c>
    </row>
    <row r="60" spans="1:10" ht="12" customHeight="1" x14ac:dyDescent="0.2">
      <c r="A60" s="84"/>
      <c r="B60" s="85" t="s">
        <v>176</v>
      </c>
      <c r="C60" s="79">
        <v>31.344124739481767</v>
      </c>
      <c r="D60" s="81">
        <v>10965916</v>
      </c>
      <c r="E60" s="80">
        <v>10937257</v>
      </c>
      <c r="F60" s="80">
        <v>10860622</v>
      </c>
      <c r="G60" s="80">
        <v>10780051</v>
      </c>
      <c r="H60" s="106">
        <v>10769577</v>
      </c>
      <c r="I60" s="81">
        <v>196339</v>
      </c>
      <c r="J60" s="82">
        <v>1.823089244823636</v>
      </c>
    </row>
    <row r="61" spans="1:10" ht="12" customHeight="1" x14ac:dyDescent="0.2">
      <c r="A61" s="84" t="s">
        <v>105</v>
      </c>
      <c r="B61" s="85" t="s">
        <v>108</v>
      </c>
      <c r="C61" s="79">
        <v>83.183099424891211</v>
      </c>
      <c r="D61" s="81">
        <v>29102069</v>
      </c>
      <c r="E61" s="80">
        <v>29281880</v>
      </c>
      <c r="F61" s="80">
        <v>29047509</v>
      </c>
      <c r="G61" s="80">
        <v>29151408</v>
      </c>
      <c r="H61" s="106">
        <v>29352342</v>
      </c>
      <c r="I61" s="81">
        <v>-250273</v>
      </c>
      <c r="J61" s="82">
        <v>-0.85265087194745826</v>
      </c>
    </row>
    <row r="62" spans="1:10" ht="12" customHeight="1" x14ac:dyDescent="0.2">
      <c r="A62" s="84"/>
      <c r="B62" s="85" t="s">
        <v>109</v>
      </c>
      <c r="C62" s="79">
        <v>16.816857700270869</v>
      </c>
      <c r="D62" s="81">
        <v>5883471</v>
      </c>
      <c r="E62" s="80">
        <v>5934017</v>
      </c>
      <c r="F62" s="80">
        <v>5837916</v>
      </c>
      <c r="G62" s="80">
        <v>5736211</v>
      </c>
      <c r="H62" s="106">
        <v>5665936</v>
      </c>
      <c r="I62" s="81">
        <v>217535</v>
      </c>
      <c r="J62" s="82">
        <v>3.839347991223339</v>
      </c>
    </row>
    <row r="63" spans="1:10" ht="14.1" customHeight="1" x14ac:dyDescent="0.2">
      <c r="A63" s="69" t="s">
        <v>177</v>
      </c>
      <c r="B63" s="189"/>
      <c r="C63" s="190"/>
      <c r="D63" s="197"/>
      <c r="E63" s="198"/>
      <c r="F63" s="198"/>
      <c r="G63" s="198"/>
      <c r="H63" s="199"/>
      <c r="I63" s="191"/>
      <c r="J63" s="194"/>
    </row>
    <row r="64" spans="1:10" ht="14.1" customHeight="1" x14ac:dyDescent="0.2">
      <c r="A64" s="92" t="s">
        <v>96</v>
      </c>
      <c r="B64" s="70"/>
      <c r="C64" s="79">
        <v>100</v>
      </c>
      <c r="D64" s="200">
        <v>59472</v>
      </c>
      <c r="E64" s="196">
        <v>59962</v>
      </c>
      <c r="F64" s="196">
        <v>59428</v>
      </c>
      <c r="G64" s="196">
        <v>59404</v>
      </c>
      <c r="H64" s="106">
        <v>59343</v>
      </c>
      <c r="I64" s="81">
        <v>129</v>
      </c>
      <c r="J64" s="82">
        <v>0.21738031444315253</v>
      </c>
    </row>
    <row r="65" spans="1:12" ht="12" customHeight="1" x14ac:dyDescent="0.2">
      <c r="A65" s="84" t="s">
        <v>97</v>
      </c>
      <c r="B65" s="85" t="s">
        <v>98</v>
      </c>
      <c r="C65" s="79">
        <v>53.416733925208504</v>
      </c>
      <c r="D65" s="195">
        <v>31768</v>
      </c>
      <c r="E65" s="196">
        <v>32200</v>
      </c>
      <c r="F65" s="196">
        <v>31894</v>
      </c>
      <c r="G65" s="196">
        <v>31854</v>
      </c>
      <c r="H65" s="106">
        <v>31759</v>
      </c>
      <c r="I65" s="81">
        <v>9</v>
      </c>
      <c r="J65" s="82">
        <v>2.8338423753896533E-2</v>
      </c>
    </row>
    <row r="66" spans="1:12" ht="12" customHeight="1" x14ac:dyDescent="0.2">
      <c r="A66" s="84"/>
      <c r="B66" s="85" t="s">
        <v>99</v>
      </c>
      <c r="C66" s="79">
        <v>46.583266074791496</v>
      </c>
      <c r="D66" s="195">
        <v>27704</v>
      </c>
      <c r="E66" s="196">
        <v>27762</v>
      </c>
      <c r="F66" s="196">
        <v>27534</v>
      </c>
      <c r="G66" s="196">
        <v>27550</v>
      </c>
      <c r="H66" s="106">
        <v>27584</v>
      </c>
      <c r="I66" s="81">
        <v>120</v>
      </c>
      <c r="J66" s="82">
        <v>0.43503480278422274</v>
      </c>
    </row>
    <row r="67" spans="1:12" ht="12" customHeight="1" x14ac:dyDescent="0.2">
      <c r="A67" s="84" t="s">
        <v>97</v>
      </c>
      <c r="B67" s="87" t="s">
        <v>100</v>
      </c>
      <c r="C67" s="79">
        <v>11.20359160613398</v>
      </c>
      <c r="D67" s="195">
        <v>6663</v>
      </c>
      <c r="E67" s="196">
        <v>6887</v>
      </c>
      <c r="F67" s="196">
        <v>6461</v>
      </c>
      <c r="G67" s="196">
        <v>6624</v>
      </c>
      <c r="H67" s="106">
        <v>6793</v>
      </c>
      <c r="I67" s="81">
        <v>-130</v>
      </c>
      <c r="J67" s="82">
        <v>-1.9137347269247755</v>
      </c>
    </row>
    <row r="68" spans="1:12" ht="12" customHeight="1" x14ac:dyDescent="0.2">
      <c r="A68" s="84"/>
      <c r="B68" s="87" t="s">
        <v>101</v>
      </c>
      <c r="C68" s="79">
        <v>63.954465967177832</v>
      </c>
      <c r="D68" s="195">
        <v>38035</v>
      </c>
      <c r="E68" s="196">
        <v>38237</v>
      </c>
      <c r="F68" s="196">
        <v>38197</v>
      </c>
      <c r="G68" s="196">
        <v>38188</v>
      </c>
      <c r="H68" s="106">
        <v>37978</v>
      </c>
      <c r="I68" s="81">
        <v>57</v>
      </c>
      <c r="J68" s="82">
        <v>0.15008689241139608</v>
      </c>
    </row>
    <row r="69" spans="1:12" ht="12" customHeight="1" x14ac:dyDescent="0.2">
      <c r="A69" s="84"/>
      <c r="B69" s="87" t="s">
        <v>102</v>
      </c>
      <c r="C69" s="79">
        <v>22.844363734194243</v>
      </c>
      <c r="D69" s="195">
        <v>13586</v>
      </c>
      <c r="E69" s="196">
        <v>13690</v>
      </c>
      <c r="F69" s="196">
        <v>13677</v>
      </c>
      <c r="G69" s="196">
        <v>13565</v>
      </c>
      <c r="H69" s="106">
        <v>13588</v>
      </c>
      <c r="I69" s="81">
        <v>-2</v>
      </c>
      <c r="J69" s="82">
        <v>-1.4718869590815425E-2</v>
      </c>
    </row>
    <row r="70" spans="1:12" ht="12" customHeight="1" x14ac:dyDescent="0.2">
      <c r="A70" s="86"/>
      <c r="B70" s="87" t="s">
        <v>103</v>
      </c>
      <c r="C70" s="79">
        <v>1.9975786924939467</v>
      </c>
      <c r="D70" s="195">
        <v>1188</v>
      </c>
      <c r="E70" s="196">
        <v>1148</v>
      </c>
      <c r="F70" s="196">
        <v>1093</v>
      </c>
      <c r="G70" s="196">
        <v>1027</v>
      </c>
      <c r="H70" s="106">
        <v>984</v>
      </c>
      <c r="I70" s="81">
        <v>204</v>
      </c>
      <c r="J70" s="82">
        <v>20.73170731707317</v>
      </c>
    </row>
    <row r="71" spans="1:12" ht="12" customHeight="1" x14ac:dyDescent="0.2">
      <c r="A71" s="86"/>
      <c r="B71" s="87" t="s">
        <v>104</v>
      </c>
      <c r="C71" s="79">
        <v>0.8726795803066989</v>
      </c>
      <c r="D71" s="195">
        <v>519</v>
      </c>
      <c r="E71" s="196">
        <v>501</v>
      </c>
      <c r="F71" s="196">
        <v>467</v>
      </c>
      <c r="G71" s="196">
        <v>413</v>
      </c>
      <c r="H71" s="106">
        <v>345</v>
      </c>
      <c r="I71" s="81">
        <v>174</v>
      </c>
      <c r="J71" s="82">
        <v>50.434782608695649</v>
      </c>
    </row>
    <row r="72" spans="1:12" ht="12" customHeight="1" x14ac:dyDescent="0.2">
      <c r="A72" s="84" t="s">
        <v>105</v>
      </c>
      <c r="B72" s="85" t="s">
        <v>175</v>
      </c>
      <c r="C72" s="79">
        <v>68.665926822706481</v>
      </c>
      <c r="D72" s="195">
        <v>40837</v>
      </c>
      <c r="E72" s="196">
        <v>41415</v>
      </c>
      <c r="F72" s="196">
        <v>40974</v>
      </c>
      <c r="G72" s="196">
        <v>41036</v>
      </c>
      <c r="H72" s="106">
        <v>41042</v>
      </c>
      <c r="I72" s="81">
        <v>-205</v>
      </c>
      <c r="J72" s="82">
        <v>-0.49948832902879975</v>
      </c>
    </row>
    <row r="73" spans="1:12" ht="12" customHeight="1" x14ac:dyDescent="0.2">
      <c r="A73" s="84"/>
      <c r="B73" s="85" t="s">
        <v>176</v>
      </c>
      <c r="C73" s="79">
        <v>31.334073177293515</v>
      </c>
      <c r="D73" s="81">
        <v>18635</v>
      </c>
      <c r="E73" s="80">
        <v>18547</v>
      </c>
      <c r="F73" s="80">
        <v>18454</v>
      </c>
      <c r="G73" s="80">
        <v>18368</v>
      </c>
      <c r="H73" s="106">
        <v>18301</v>
      </c>
      <c r="I73" s="81">
        <v>334</v>
      </c>
      <c r="J73" s="82">
        <v>1.8250368832304245</v>
      </c>
    </row>
    <row r="74" spans="1:12" ht="12" customHeight="1" x14ac:dyDescent="0.2">
      <c r="A74" s="84" t="s">
        <v>105</v>
      </c>
      <c r="B74" s="85" t="s">
        <v>108</v>
      </c>
      <c r="C74" s="79">
        <v>87.52690341673393</v>
      </c>
      <c r="D74" s="81">
        <v>52054</v>
      </c>
      <c r="E74" s="80">
        <v>52326</v>
      </c>
      <c r="F74" s="80">
        <v>51927</v>
      </c>
      <c r="G74" s="80">
        <v>52047</v>
      </c>
      <c r="H74" s="106">
        <v>52246</v>
      </c>
      <c r="I74" s="81">
        <v>-192</v>
      </c>
      <c r="J74" s="82">
        <v>-0.36749224821038934</v>
      </c>
    </row>
    <row r="75" spans="1:12" ht="12" customHeight="1" x14ac:dyDescent="0.2">
      <c r="A75" s="108"/>
      <c r="B75" s="90" t="s">
        <v>109</v>
      </c>
      <c r="C75" s="91">
        <v>12.473096583266075</v>
      </c>
      <c r="D75" s="109">
        <v>7418</v>
      </c>
      <c r="E75" s="110">
        <v>7636</v>
      </c>
      <c r="F75" s="110">
        <v>7501</v>
      </c>
      <c r="G75" s="110">
        <v>7357</v>
      </c>
      <c r="H75" s="111">
        <v>7097</v>
      </c>
      <c r="I75" s="109">
        <v>321</v>
      </c>
      <c r="J75" s="112">
        <v>4.5230379033394392</v>
      </c>
    </row>
    <row r="76" spans="1:12" s="113" customFormat="1" ht="11.25" customHeight="1" x14ac:dyDescent="0.15">
      <c r="B76" s="114"/>
      <c r="C76" s="114"/>
      <c r="D76" s="114"/>
      <c r="E76" s="114"/>
      <c r="F76" s="114"/>
      <c r="G76" s="114"/>
      <c r="H76" s="114"/>
      <c r="I76" s="114"/>
      <c r="J76" s="115" t="s">
        <v>35</v>
      </c>
    </row>
    <row r="77" spans="1:12" s="113" customFormat="1" ht="12.75" customHeight="1" x14ac:dyDescent="0.15">
      <c r="A77" s="114" t="s">
        <v>114</v>
      </c>
      <c r="D77" s="116"/>
    </row>
    <row r="78" spans="1:12" s="113" customFormat="1" ht="21" customHeight="1" x14ac:dyDescent="0.15">
      <c r="A78" s="117" t="s">
        <v>178</v>
      </c>
      <c r="B78" s="118"/>
      <c r="C78" s="118"/>
      <c r="D78" s="118"/>
      <c r="E78" s="118"/>
      <c r="F78" s="118"/>
      <c r="G78" s="118"/>
      <c r="H78" s="118"/>
      <c r="I78" s="118"/>
      <c r="J78" s="118"/>
    </row>
    <row r="79" spans="1:12" s="87" customFormat="1" ht="12.75" customHeight="1" x14ac:dyDescent="0.2">
      <c r="A79" s="117"/>
      <c r="B79" s="118"/>
      <c r="C79" s="118"/>
      <c r="D79" s="118"/>
      <c r="E79" s="118"/>
      <c r="F79" s="118"/>
      <c r="G79" s="118"/>
      <c r="H79" s="118"/>
      <c r="I79" s="118"/>
      <c r="J79" s="118"/>
    </row>
    <row r="80" spans="1:12" s="87" customFormat="1" ht="12.75" customHeight="1" x14ac:dyDescent="0.2">
      <c r="A80" s="117"/>
      <c r="B80" s="118"/>
      <c r="C80" s="118"/>
      <c r="D80" s="118"/>
      <c r="E80" s="118"/>
      <c r="F80" s="118"/>
      <c r="G80" s="118"/>
      <c r="H80" s="118"/>
      <c r="I80" s="118"/>
      <c r="J80" s="118"/>
      <c r="K80" s="202"/>
      <c r="L80" s="202"/>
    </row>
    <row r="81" s="54" customFormat="1" ht="12.75" customHeight="1" x14ac:dyDescent="0.2"/>
    <row r="82" s="54" customFormat="1" ht="12.75" customHeight="1" x14ac:dyDescent="0.2"/>
    <row r="83" s="54" customFormat="1" ht="12.7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D23F6-9867-4CD4-AECC-3A110BAEE6CC}">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4" customWidth="1"/>
    <col min="2" max="2" width="2.28515625" style="54" customWidth="1"/>
    <col min="3" max="3" width="6.7109375" style="54" customWidth="1"/>
    <col min="4" max="4" width="32.5703125" style="54" customWidth="1"/>
    <col min="5" max="5" width="5.7109375" style="88" customWidth="1"/>
    <col min="6" max="10" width="9.7109375" style="121" customWidth="1"/>
    <col min="11" max="11" width="9.7109375" style="101" customWidth="1"/>
    <col min="12" max="12" width="9.7109375" style="122" customWidth="1"/>
    <col min="13" max="256" width="8.85546875" style="54"/>
    <col min="257" max="258" width="3.7109375" style="54" customWidth="1"/>
    <col min="259" max="259" width="3.85546875" style="54" customWidth="1"/>
    <col min="260" max="260" width="26.28515625" style="54" customWidth="1"/>
    <col min="261" max="261" width="5.7109375" style="54" customWidth="1"/>
    <col min="262" max="268" width="9.5703125" style="54" customWidth="1"/>
    <col min="269" max="512" width="8.85546875" style="54"/>
    <col min="513" max="514" width="3.7109375" style="54" customWidth="1"/>
    <col min="515" max="515" width="3.85546875" style="54" customWidth="1"/>
    <col min="516" max="516" width="26.28515625" style="54" customWidth="1"/>
    <col min="517" max="517" width="5.7109375" style="54" customWidth="1"/>
    <col min="518" max="524" width="9.5703125" style="54" customWidth="1"/>
    <col min="525" max="768" width="8.85546875" style="54"/>
    <col min="769" max="770" width="3.7109375" style="54" customWidth="1"/>
    <col min="771" max="771" width="3.85546875" style="54" customWidth="1"/>
    <col min="772" max="772" width="26.28515625" style="54" customWidth="1"/>
    <col min="773" max="773" width="5.7109375" style="54" customWidth="1"/>
    <col min="774" max="780" width="9.5703125" style="54" customWidth="1"/>
    <col min="781" max="1024" width="8.85546875" style="54"/>
    <col min="1025" max="1026" width="3.7109375" style="54" customWidth="1"/>
    <col min="1027" max="1027" width="3.85546875" style="54" customWidth="1"/>
    <col min="1028" max="1028" width="26.28515625" style="54" customWidth="1"/>
    <col min="1029" max="1029" width="5.7109375" style="54" customWidth="1"/>
    <col min="1030" max="1036" width="9.5703125" style="54" customWidth="1"/>
    <col min="1037" max="1280" width="8.85546875" style="54"/>
    <col min="1281" max="1282" width="3.7109375" style="54" customWidth="1"/>
    <col min="1283" max="1283" width="3.85546875" style="54" customWidth="1"/>
    <col min="1284" max="1284" width="26.28515625" style="54" customWidth="1"/>
    <col min="1285" max="1285" width="5.7109375" style="54" customWidth="1"/>
    <col min="1286" max="1292" width="9.5703125" style="54" customWidth="1"/>
    <col min="1293" max="1536" width="8.85546875" style="54"/>
    <col min="1537" max="1538" width="3.7109375" style="54" customWidth="1"/>
    <col min="1539" max="1539" width="3.85546875" style="54" customWidth="1"/>
    <col min="1540" max="1540" width="26.28515625" style="54" customWidth="1"/>
    <col min="1541" max="1541" width="5.7109375" style="54" customWidth="1"/>
    <col min="1542" max="1548" width="9.5703125" style="54" customWidth="1"/>
    <col min="1549" max="1792" width="8.85546875" style="54"/>
    <col min="1793" max="1794" width="3.7109375" style="54" customWidth="1"/>
    <col min="1795" max="1795" width="3.85546875" style="54" customWidth="1"/>
    <col min="1796" max="1796" width="26.28515625" style="54" customWidth="1"/>
    <col min="1797" max="1797" width="5.7109375" style="54" customWidth="1"/>
    <col min="1798" max="1804" width="9.5703125" style="54" customWidth="1"/>
    <col min="1805" max="2048" width="8.85546875" style="54"/>
    <col min="2049" max="2050" width="3.7109375" style="54" customWidth="1"/>
    <col min="2051" max="2051" width="3.85546875" style="54" customWidth="1"/>
    <col min="2052" max="2052" width="26.28515625" style="54" customWidth="1"/>
    <col min="2053" max="2053" width="5.7109375" style="54" customWidth="1"/>
    <col min="2054" max="2060" width="9.5703125" style="54" customWidth="1"/>
    <col min="2061" max="2304" width="8.85546875" style="54"/>
    <col min="2305" max="2306" width="3.7109375" style="54" customWidth="1"/>
    <col min="2307" max="2307" width="3.85546875" style="54" customWidth="1"/>
    <col min="2308" max="2308" width="26.28515625" style="54" customWidth="1"/>
    <col min="2309" max="2309" width="5.7109375" style="54" customWidth="1"/>
    <col min="2310" max="2316" width="9.5703125" style="54" customWidth="1"/>
    <col min="2317" max="2560" width="8.85546875" style="54"/>
    <col min="2561" max="2562" width="3.7109375" style="54" customWidth="1"/>
    <col min="2563" max="2563" width="3.85546875" style="54" customWidth="1"/>
    <col min="2564" max="2564" width="26.28515625" style="54" customWidth="1"/>
    <col min="2565" max="2565" width="5.7109375" style="54" customWidth="1"/>
    <col min="2566" max="2572" width="9.5703125" style="54" customWidth="1"/>
    <col min="2573" max="2816" width="8.85546875" style="54"/>
    <col min="2817" max="2818" width="3.7109375" style="54" customWidth="1"/>
    <col min="2819" max="2819" width="3.85546875" style="54" customWidth="1"/>
    <col min="2820" max="2820" width="26.28515625" style="54" customWidth="1"/>
    <col min="2821" max="2821" width="5.7109375" style="54" customWidth="1"/>
    <col min="2822" max="2828" width="9.5703125" style="54" customWidth="1"/>
    <col min="2829" max="3072" width="8.85546875" style="54"/>
    <col min="3073" max="3074" width="3.7109375" style="54" customWidth="1"/>
    <col min="3075" max="3075" width="3.85546875" style="54" customWidth="1"/>
    <col min="3076" max="3076" width="26.28515625" style="54" customWidth="1"/>
    <col min="3077" max="3077" width="5.7109375" style="54" customWidth="1"/>
    <col min="3078" max="3084" width="9.5703125" style="54" customWidth="1"/>
    <col min="3085" max="3328" width="8.85546875" style="54"/>
    <col min="3329" max="3330" width="3.7109375" style="54" customWidth="1"/>
    <col min="3331" max="3331" width="3.85546875" style="54" customWidth="1"/>
    <col min="3332" max="3332" width="26.28515625" style="54" customWidth="1"/>
    <col min="3333" max="3333" width="5.7109375" style="54" customWidth="1"/>
    <col min="3334" max="3340" width="9.5703125" style="54" customWidth="1"/>
    <col min="3341" max="3584" width="8.85546875" style="54"/>
    <col min="3585" max="3586" width="3.7109375" style="54" customWidth="1"/>
    <col min="3587" max="3587" width="3.85546875" style="54" customWidth="1"/>
    <col min="3588" max="3588" width="26.28515625" style="54" customWidth="1"/>
    <col min="3589" max="3589" width="5.7109375" style="54" customWidth="1"/>
    <col min="3590" max="3596" width="9.5703125" style="54" customWidth="1"/>
    <col min="3597" max="3840" width="8.85546875" style="54"/>
    <col min="3841" max="3842" width="3.7109375" style="54" customWidth="1"/>
    <col min="3843" max="3843" width="3.85546875" style="54" customWidth="1"/>
    <col min="3844" max="3844" width="26.28515625" style="54" customWidth="1"/>
    <col min="3845" max="3845" width="5.7109375" style="54" customWidth="1"/>
    <col min="3846" max="3852" width="9.5703125" style="54" customWidth="1"/>
    <col min="3853" max="4096" width="8.85546875" style="54"/>
    <col min="4097" max="4098" width="3.7109375" style="54" customWidth="1"/>
    <col min="4099" max="4099" width="3.85546875" style="54" customWidth="1"/>
    <col min="4100" max="4100" width="26.28515625" style="54" customWidth="1"/>
    <col min="4101" max="4101" width="5.7109375" style="54" customWidth="1"/>
    <col min="4102" max="4108" width="9.5703125" style="54" customWidth="1"/>
    <col min="4109" max="4352" width="8.85546875" style="54"/>
    <col min="4353" max="4354" width="3.7109375" style="54" customWidth="1"/>
    <col min="4355" max="4355" width="3.85546875" style="54" customWidth="1"/>
    <col min="4356" max="4356" width="26.28515625" style="54" customWidth="1"/>
    <col min="4357" max="4357" width="5.7109375" style="54" customWidth="1"/>
    <col min="4358" max="4364" width="9.5703125" style="54" customWidth="1"/>
    <col min="4365" max="4608" width="8.85546875" style="54"/>
    <col min="4609" max="4610" width="3.7109375" style="54" customWidth="1"/>
    <col min="4611" max="4611" width="3.85546875" style="54" customWidth="1"/>
    <col min="4612" max="4612" width="26.28515625" style="54" customWidth="1"/>
    <col min="4613" max="4613" width="5.7109375" style="54" customWidth="1"/>
    <col min="4614" max="4620" width="9.5703125" style="54" customWidth="1"/>
    <col min="4621" max="4864" width="8.85546875" style="54"/>
    <col min="4865" max="4866" width="3.7109375" style="54" customWidth="1"/>
    <col min="4867" max="4867" width="3.85546875" style="54" customWidth="1"/>
    <col min="4868" max="4868" width="26.28515625" style="54" customWidth="1"/>
    <col min="4869" max="4869" width="5.7109375" style="54" customWidth="1"/>
    <col min="4870" max="4876" width="9.5703125" style="54" customWidth="1"/>
    <col min="4877" max="5120" width="8.85546875" style="54"/>
    <col min="5121" max="5122" width="3.7109375" style="54" customWidth="1"/>
    <col min="5123" max="5123" width="3.85546875" style="54" customWidth="1"/>
    <col min="5124" max="5124" width="26.28515625" style="54" customWidth="1"/>
    <col min="5125" max="5125" width="5.7109375" style="54" customWidth="1"/>
    <col min="5126" max="5132" width="9.5703125" style="54" customWidth="1"/>
    <col min="5133" max="5376" width="8.85546875" style="54"/>
    <col min="5377" max="5378" width="3.7109375" style="54" customWidth="1"/>
    <col min="5379" max="5379" width="3.85546875" style="54" customWidth="1"/>
    <col min="5380" max="5380" width="26.28515625" style="54" customWidth="1"/>
    <col min="5381" max="5381" width="5.7109375" style="54" customWidth="1"/>
    <col min="5382" max="5388" width="9.5703125" style="54" customWidth="1"/>
    <col min="5389" max="5632" width="8.85546875" style="54"/>
    <col min="5633" max="5634" width="3.7109375" style="54" customWidth="1"/>
    <col min="5635" max="5635" width="3.85546875" style="54" customWidth="1"/>
    <col min="5636" max="5636" width="26.28515625" style="54" customWidth="1"/>
    <col min="5637" max="5637" width="5.7109375" style="54" customWidth="1"/>
    <col min="5638" max="5644" width="9.5703125" style="54" customWidth="1"/>
    <col min="5645" max="5888" width="8.85546875" style="54"/>
    <col min="5889" max="5890" width="3.7109375" style="54" customWidth="1"/>
    <col min="5891" max="5891" width="3.85546875" style="54" customWidth="1"/>
    <col min="5892" max="5892" width="26.28515625" style="54" customWidth="1"/>
    <col min="5893" max="5893" width="5.7109375" style="54" customWidth="1"/>
    <col min="5894" max="5900" width="9.5703125" style="54" customWidth="1"/>
    <col min="5901" max="6144" width="8.85546875" style="54"/>
    <col min="6145" max="6146" width="3.7109375" style="54" customWidth="1"/>
    <col min="6147" max="6147" width="3.85546875" style="54" customWidth="1"/>
    <col min="6148" max="6148" width="26.28515625" style="54" customWidth="1"/>
    <col min="6149" max="6149" width="5.7109375" style="54" customWidth="1"/>
    <col min="6150" max="6156" width="9.5703125" style="54" customWidth="1"/>
    <col min="6157" max="6400" width="8.85546875" style="54"/>
    <col min="6401" max="6402" width="3.7109375" style="54" customWidth="1"/>
    <col min="6403" max="6403" width="3.85546875" style="54" customWidth="1"/>
    <col min="6404" max="6404" width="26.28515625" style="54" customWidth="1"/>
    <col min="6405" max="6405" width="5.7109375" style="54" customWidth="1"/>
    <col min="6406" max="6412" width="9.5703125" style="54" customWidth="1"/>
    <col min="6413" max="6656" width="8.85546875" style="54"/>
    <col min="6657" max="6658" width="3.7109375" style="54" customWidth="1"/>
    <col min="6659" max="6659" width="3.85546875" style="54" customWidth="1"/>
    <col min="6660" max="6660" width="26.28515625" style="54" customWidth="1"/>
    <col min="6661" max="6661" width="5.7109375" style="54" customWidth="1"/>
    <col min="6662" max="6668" width="9.5703125" style="54" customWidth="1"/>
    <col min="6669" max="6912" width="8.85546875" style="54"/>
    <col min="6913" max="6914" width="3.7109375" style="54" customWidth="1"/>
    <col min="6915" max="6915" width="3.85546875" style="54" customWidth="1"/>
    <col min="6916" max="6916" width="26.28515625" style="54" customWidth="1"/>
    <col min="6917" max="6917" width="5.7109375" style="54" customWidth="1"/>
    <col min="6918" max="6924" width="9.5703125" style="54" customWidth="1"/>
    <col min="6925" max="7168" width="8.85546875" style="54"/>
    <col min="7169" max="7170" width="3.7109375" style="54" customWidth="1"/>
    <col min="7171" max="7171" width="3.85546875" style="54" customWidth="1"/>
    <col min="7172" max="7172" width="26.28515625" style="54" customWidth="1"/>
    <col min="7173" max="7173" width="5.7109375" style="54" customWidth="1"/>
    <col min="7174" max="7180" width="9.5703125" style="54" customWidth="1"/>
    <col min="7181" max="7424" width="8.85546875" style="54"/>
    <col min="7425" max="7426" width="3.7109375" style="54" customWidth="1"/>
    <col min="7427" max="7427" width="3.85546875" style="54" customWidth="1"/>
    <col min="7428" max="7428" width="26.28515625" style="54" customWidth="1"/>
    <col min="7429" max="7429" width="5.7109375" style="54" customWidth="1"/>
    <col min="7430" max="7436" width="9.5703125" style="54" customWidth="1"/>
    <col min="7437" max="7680" width="8.85546875" style="54"/>
    <col min="7681" max="7682" width="3.7109375" style="54" customWidth="1"/>
    <col min="7683" max="7683" width="3.85546875" style="54" customWidth="1"/>
    <col min="7684" max="7684" width="26.28515625" style="54" customWidth="1"/>
    <col min="7685" max="7685" width="5.7109375" style="54" customWidth="1"/>
    <col min="7686" max="7692" width="9.5703125" style="54" customWidth="1"/>
    <col min="7693" max="7936" width="8.85546875" style="54"/>
    <col min="7937" max="7938" width="3.7109375" style="54" customWidth="1"/>
    <col min="7939" max="7939" width="3.85546875" style="54" customWidth="1"/>
    <col min="7940" max="7940" width="26.28515625" style="54" customWidth="1"/>
    <col min="7941" max="7941" width="5.7109375" style="54" customWidth="1"/>
    <col min="7942" max="7948" width="9.5703125" style="54" customWidth="1"/>
    <col min="7949" max="8192" width="8.85546875" style="54"/>
    <col min="8193" max="8194" width="3.7109375" style="54" customWidth="1"/>
    <col min="8195" max="8195" width="3.85546875" style="54" customWidth="1"/>
    <col min="8196" max="8196" width="26.28515625" style="54" customWidth="1"/>
    <col min="8197" max="8197" width="5.7109375" style="54" customWidth="1"/>
    <col min="8198" max="8204" width="9.5703125" style="54" customWidth="1"/>
    <col min="8205" max="8448" width="8.85546875" style="54"/>
    <col min="8449" max="8450" width="3.7109375" style="54" customWidth="1"/>
    <col min="8451" max="8451" width="3.85546875" style="54" customWidth="1"/>
    <col min="8452" max="8452" width="26.28515625" style="54" customWidth="1"/>
    <col min="8453" max="8453" width="5.7109375" style="54" customWidth="1"/>
    <col min="8454" max="8460" width="9.5703125" style="54" customWidth="1"/>
    <col min="8461" max="8704" width="8.85546875" style="54"/>
    <col min="8705" max="8706" width="3.7109375" style="54" customWidth="1"/>
    <col min="8707" max="8707" width="3.85546875" style="54" customWidth="1"/>
    <col min="8708" max="8708" width="26.28515625" style="54" customWidth="1"/>
    <col min="8709" max="8709" width="5.7109375" style="54" customWidth="1"/>
    <col min="8710" max="8716" width="9.5703125" style="54" customWidth="1"/>
    <col min="8717" max="8960" width="8.85546875" style="54"/>
    <col min="8961" max="8962" width="3.7109375" style="54" customWidth="1"/>
    <col min="8963" max="8963" width="3.85546875" style="54" customWidth="1"/>
    <col min="8964" max="8964" width="26.28515625" style="54" customWidth="1"/>
    <col min="8965" max="8965" width="5.7109375" style="54" customWidth="1"/>
    <col min="8966" max="8972" width="9.5703125" style="54" customWidth="1"/>
    <col min="8973" max="9216" width="8.85546875" style="54"/>
    <col min="9217" max="9218" width="3.7109375" style="54" customWidth="1"/>
    <col min="9219" max="9219" width="3.85546875" style="54" customWidth="1"/>
    <col min="9220" max="9220" width="26.28515625" style="54" customWidth="1"/>
    <col min="9221" max="9221" width="5.7109375" style="54" customWidth="1"/>
    <col min="9222" max="9228" width="9.5703125" style="54" customWidth="1"/>
    <col min="9229" max="9472" width="8.85546875" style="54"/>
    <col min="9473" max="9474" width="3.7109375" style="54" customWidth="1"/>
    <col min="9475" max="9475" width="3.85546875" style="54" customWidth="1"/>
    <col min="9476" max="9476" width="26.28515625" style="54" customWidth="1"/>
    <col min="9477" max="9477" width="5.7109375" style="54" customWidth="1"/>
    <col min="9478" max="9484" width="9.5703125" style="54" customWidth="1"/>
    <col min="9485" max="9728" width="8.85546875" style="54"/>
    <col min="9729" max="9730" width="3.7109375" style="54" customWidth="1"/>
    <col min="9731" max="9731" width="3.85546875" style="54" customWidth="1"/>
    <col min="9732" max="9732" width="26.28515625" style="54" customWidth="1"/>
    <col min="9733" max="9733" width="5.7109375" style="54" customWidth="1"/>
    <col min="9734" max="9740" width="9.5703125" style="54" customWidth="1"/>
    <col min="9741" max="9984" width="8.85546875" style="54"/>
    <col min="9985" max="9986" width="3.7109375" style="54" customWidth="1"/>
    <col min="9987" max="9987" width="3.85546875" style="54" customWidth="1"/>
    <col min="9988" max="9988" width="26.28515625" style="54" customWidth="1"/>
    <col min="9989" max="9989" width="5.7109375" style="54" customWidth="1"/>
    <col min="9990" max="9996" width="9.5703125" style="54" customWidth="1"/>
    <col min="9997" max="10240" width="8.85546875" style="54"/>
    <col min="10241" max="10242" width="3.7109375" style="54" customWidth="1"/>
    <col min="10243" max="10243" width="3.85546875" style="54" customWidth="1"/>
    <col min="10244" max="10244" width="26.28515625" style="54" customWidth="1"/>
    <col min="10245" max="10245" width="5.7109375" style="54" customWidth="1"/>
    <col min="10246" max="10252" width="9.5703125" style="54" customWidth="1"/>
    <col min="10253" max="10496" width="8.85546875" style="54"/>
    <col min="10497" max="10498" width="3.7109375" style="54" customWidth="1"/>
    <col min="10499" max="10499" width="3.85546875" style="54" customWidth="1"/>
    <col min="10500" max="10500" width="26.28515625" style="54" customWidth="1"/>
    <col min="10501" max="10501" width="5.7109375" style="54" customWidth="1"/>
    <col min="10502" max="10508" width="9.5703125" style="54" customWidth="1"/>
    <col min="10509" max="10752" width="8.85546875" style="54"/>
    <col min="10753" max="10754" width="3.7109375" style="54" customWidth="1"/>
    <col min="10755" max="10755" width="3.85546875" style="54" customWidth="1"/>
    <col min="10756" max="10756" width="26.28515625" style="54" customWidth="1"/>
    <col min="10757" max="10757" width="5.7109375" style="54" customWidth="1"/>
    <col min="10758" max="10764" width="9.5703125" style="54" customWidth="1"/>
    <col min="10765" max="11008" width="8.85546875" style="54"/>
    <col min="11009" max="11010" width="3.7109375" style="54" customWidth="1"/>
    <col min="11011" max="11011" width="3.85546875" style="54" customWidth="1"/>
    <col min="11012" max="11012" width="26.28515625" style="54" customWidth="1"/>
    <col min="11013" max="11013" width="5.7109375" style="54" customWidth="1"/>
    <col min="11014" max="11020" width="9.5703125" style="54" customWidth="1"/>
    <col min="11021" max="11264" width="8.85546875" style="54"/>
    <col min="11265" max="11266" width="3.7109375" style="54" customWidth="1"/>
    <col min="11267" max="11267" width="3.85546875" style="54" customWidth="1"/>
    <col min="11268" max="11268" width="26.28515625" style="54" customWidth="1"/>
    <col min="11269" max="11269" width="5.7109375" style="54" customWidth="1"/>
    <col min="11270" max="11276" width="9.5703125" style="54" customWidth="1"/>
    <col min="11277" max="11520" width="8.85546875" style="54"/>
    <col min="11521" max="11522" width="3.7109375" style="54" customWidth="1"/>
    <col min="11523" max="11523" width="3.85546875" style="54" customWidth="1"/>
    <col min="11524" max="11524" width="26.28515625" style="54" customWidth="1"/>
    <col min="11525" max="11525" width="5.7109375" style="54" customWidth="1"/>
    <col min="11526" max="11532" width="9.5703125" style="54" customWidth="1"/>
    <col min="11533" max="11776" width="8.85546875" style="54"/>
    <col min="11777" max="11778" width="3.7109375" style="54" customWidth="1"/>
    <col min="11779" max="11779" width="3.85546875" style="54" customWidth="1"/>
    <col min="11780" max="11780" width="26.28515625" style="54" customWidth="1"/>
    <col min="11781" max="11781" width="5.7109375" style="54" customWidth="1"/>
    <col min="11782" max="11788" width="9.5703125" style="54" customWidth="1"/>
    <col min="11789" max="12032" width="8.85546875" style="54"/>
    <col min="12033" max="12034" width="3.7109375" style="54" customWidth="1"/>
    <col min="12035" max="12035" width="3.85546875" style="54" customWidth="1"/>
    <col min="12036" max="12036" width="26.28515625" style="54" customWidth="1"/>
    <col min="12037" max="12037" width="5.7109375" style="54" customWidth="1"/>
    <col min="12038" max="12044" width="9.5703125" style="54" customWidth="1"/>
    <col min="12045" max="12288" width="8.85546875" style="54"/>
    <col min="12289" max="12290" width="3.7109375" style="54" customWidth="1"/>
    <col min="12291" max="12291" width="3.85546875" style="54" customWidth="1"/>
    <col min="12292" max="12292" width="26.28515625" style="54" customWidth="1"/>
    <col min="12293" max="12293" width="5.7109375" style="54" customWidth="1"/>
    <col min="12294" max="12300" width="9.5703125" style="54" customWidth="1"/>
    <col min="12301" max="12544" width="8.85546875" style="54"/>
    <col min="12545" max="12546" width="3.7109375" style="54" customWidth="1"/>
    <col min="12547" max="12547" width="3.85546875" style="54" customWidth="1"/>
    <col min="12548" max="12548" width="26.28515625" style="54" customWidth="1"/>
    <col min="12549" max="12549" width="5.7109375" style="54" customWidth="1"/>
    <col min="12550" max="12556" width="9.5703125" style="54" customWidth="1"/>
    <col min="12557" max="12800" width="8.85546875" style="54"/>
    <col min="12801" max="12802" width="3.7109375" style="54" customWidth="1"/>
    <col min="12803" max="12803" width="3.85546875" style="54" customWidth="1"/>
    <col min="12804" max="12804" width="26.28515625" style="54" customWidth="1"/>
    <col min="12805" max="12805" width="5.7109375" style="54" customWidth="1"/>
    <col min="12806" max="12812" width="9.5703125" style="54" customWidth="1"/>
    <col min="12813" max="13056" width="8.85546875" style="54"/>
    <col min="13057" max="13058" width="3.7109375" style="54" customWidth="1"/>
    <col min="13059" max="13059" width="3.85546875" style="54" customWidth="1"/>
    <col min="13060" max="13060" width="26.28515625" style="54" customWidth="1"/>
    <col min="13061" max="13061" width="5.7109375" style="54" customWidth="1"/>
    <col min="13062" max="13068" width="9.5703125" style="54" customWidth="1"/>
    <col min="13069" max="13312" width="8.85546875" style="54"/>
    <col min="13313" max="13314" width="3.7109375" style="54" customWidth="1"/>
    <col min="13315" max="13315" width="3.85546875" style="54" customWidth="1"/>
    <col min="13316" max="13316" width="26.28515625" style="54" customWidth="1"/>
    <col min="13317" max="13317" width="5.7109375" style="54" customWidth="1"/>
    <col min="13318" max="13324" width="9.5703125" style="54" customWidth="1"/>
    <col min="13325" max="13568" width="8.85546875" style="54"/>
    <col min="13569" max="13570" width="3.7109375" style="54" customWidth="1"/>
    <col min="13571" max="13571" width="3.85546875" style="54" customWidth="1"/>
    <col min="13572" max="13572" width="26.28515625" style="54" customWidth="1"/>
    <col min="13573" max="13573" width="5.7109375" style="54" customWidth="1"/>
    <col min="13574" max="13580" width="9.5703125" style="54" customWidth="1"/>
    <col min="13581" max="13824" width="8.85546875" style="54"/>
    <col min="13825" max="13826" width="3.7109375" style="54" customWidth="1"/>
    <col min="13827" max="13827" width="3.85546875" style="54" customWidth="1"/>
    <col min="13828" max="13828" width="26.28515625" style="54" customWidth="1"/>
    <col min="13829" max="13829" width="5.7109375" style="54" customWidth="1"/>
    <col min="13830" max="13836" width="9.5703125" style="54" customWidth="1"/>
    <col min="13837" max="14080" width="8.85546875" style="54"/>
    <col min="14081" max="14082" width="3.7109375" style="54" customWidth="1"/>
    <col min="14083" max="14083" width="3.85546875" style="54" customWidth="1"/>
    <col min="14084" max="14084" width="26.28515625" style="54" customWidth="1"/>
    <col min="14085" max="14085" width="5.7109375" style="54" customWidth="1"/>
    <col min="14086" max="14092" width="9.5703125" style="54" customWidth="1"/>
    <col min="14093" max="14336" width="8.85546875" style="54"/>
    <col min="14337" max="14338" width="3.7109375" style="54" customWidth="1"/>
    <col min="14339" max="14339" width="3.85546875" style="54" customWidth="1"/>
    <col min="14340" max="14340" width="26.28515625" style="54" customWidth="1"/>
    <col min="14341" max="14341" width="5.7109375" style="54" customWidth="1"/>
    <col min="14342" max="14348" width="9.5703125" style="54" customWidth="1"/>
    <col min="14349" max="14592" width="8.85546875" style="54"/>
    <col min="14593" max="14594" width="3.7109375" style="54" customWidth="1"/>
    <col min="14595" max="14595" width="3.85546875" style="54" customWidth="1"/>
    <col min="14596" max="14596" width="26.28515625" style="54" customWidth="1"/>
    <col min="14597" max="14597" width="5.7109375" style="54" customWidth="1"/>
    <col min="14598" max="14604" width="9.5703125" style="54" customWidth="1"/>
    <col min="14605" max="14848" width="8.85546875" style="54"/>
    <col min="14849" max="14850" width="3.7109375" style="54" customWidth="1"/>
    <col min="14851" max="14851" width="3.85546875" style="54" customWidth="1"/>
    <col min="14852" max="14852" width="26.28515625" style="54" customWidth="1"/>
    <col min="14853" max="14853" width="5.7109375" style="54" customWidth="1"/>
    <col min="14854" max="14860" width="9.5703125" style="54" customWidth="1"/>
    <col min="14861" max="15104" width="8.85546875" style="54"/>
    <col min="15105" max="15106" width="3.7109375" style="54" customWidth="1"/>
    <col min="15107" max="15107" width="3.85546875" style="54" customWidth="1"/>
    <col min="15108" max="15108" width="26.28515625" style="54" customWidth="1"/>
    <col min="15109" max="15109" width="5.7109375" style="54" customWidth="1"/>
    <col min="15110" max="15116" width="9.5703125" style="54" customWidth="1"/>
    <col min="15117" max="15360" width="8.85546875" style="54"/>
    <col min="15361" max="15362" width="3.7109375" style="54" customWidth="1"/>
    <col min="15363" max="15363" width="3.85546875" style="54" customWidth="1"/>
    <col min="15364" max="15364" width="26.28515625" style="54" customWidth="1"/>
    <col min="15365" max="15365" width="5.7109375" style="54" customWidth="1"/>
    <col min="15366" max="15372" width="9.5703125" style="54" customWidth="1"/>
    <col min="15373" max="15616" width="8.85546875" style="54"/>
    <col min="15617" max="15618" width="3.7109375" style="54" customWidth="1"/>
    <col min="15619" max="15619" width="3.85546875" style="54" customWidth="1"/>
    <col min="15620" max="15620" width="26.28515625" style="54" customWidth="1"/>
    <col min="15621" max="15621" width="5.7109375" style="54" customWidth="1"/>
    <col min="15622" max="15628" width="9.5703125" style="54" customWidth="1"/>
    <col min="15629" max="15872" width="8.85546875" style="54"/>
    <col min="15873" max="15874" width="3.7109375" style="54" customWidth="1"/>
    <col min="15875" max="15875" width="3.85546875" style="54" customWidth="1"/>
    <col min="15876" max="15876" width="26.28515625" style="54" customWidth="1"/>
    <col min="15877" max="15877" width="5.7109375" style="54" customWidth="1"/>
    <col min="15878" max="15884" width="9.5703125" style="54" customWidth="1"/>
    <col min="15885" max="16128" width="8.85546875" style="54"/>
    <col min="16129" max="16130" width="3.7109375" style="54" customWidth="1"/>
    <col min="16131" max="16131" width="3.85546875" style="54" customWidth="1"/>
    <col min="16132" max="16132" width="26.28515625" style="54" customWidth="1"/>
    <col min="16133" max="16133" width="5.7109375" style="54" customWidth="1"/>
    <col min="16134" max="16140" width="9.5703125" style="54" customWidth="1"/>
    <col min="16141" max="16384" width="8.85546875" style="54"/>
  </cols>
  <sheetData>
    <row r="1" spans="1:17" customFormat="1" ht="36.75" customHeight="1" x14ac:dyDescent="0.2">
      <c r="A1" s="33"/>
      <c r="B1" s="33"/>
      <c r="C1" s="33"/>
      <c r="D1" s="34"/>
      <c r="E1" s="203"/>
      <c r="F1" s="34"/>
      <c r="G1" s="34"/>
      <c r="H1" s="34"/>
      <c r="I1" s="34"/>
      <c r="J1" s="34"/>
      <c r="K1" s="204"/>
      <c r="L1" s="35" t="s">
        <v>38</v>
      </c>
    </row>
    <row r="2" spans="1:17" customFormat="1" ht="11.25" customHeight="1" x14ac:dyDescent="0.2">
      <c r="A2" s="36"/>
      <c r="B2" s="36"/>
      <c r="C2" s="36"/>
      <c r="D2" s="37"/>
      <c r="E2" s="205"/>
      <c r="F2" s="37"/>
      <c r="G2" s="37"/>
      <c r="H2" s="37"/>
      <c r="I2" s="37"/>
      <c r="J2" s="37"/>
      <c r="K2" s="206"/>
      <c r="L2" s="37"/>
    </row>
    <row r="3" spans="1:17" s="40" customFormat="1" ht="20.100000000000001" customHeight="1" x14ac:dyDescent="0.2">
      <c r="A3" s="39" t="s">
        <v>179</v>
      </c>
      <c r="B3" s="39"/>
      <c r="C3" s="39"/>
      <c r="D3" s="39"/>
      <c r="E3" s="39"/>
      <c r="F3" s="39"/>
      <c r="G3" s="39"/>
      <c r="H3" s="39"/>
      <c r="I3" s="39"/>
      <c r="J3" s="39"/>
      <c r="K3" s="39"/>
      <c r="L3" s="39"/>
    </row>
    <row r="4" spans="1:17" s="40" customFormat="1" ht="12" customHeight="1" x14ac:dyDescent="0.2">
      <c r="A4" s="41" t="s">
        <v>84</v>
      </c>
      <c r="B4" s="41"/>
      <c r="C4" s="41"/>
      <c r="D4" s="41"/>
      <c r="E4" s="41"/>
      <c r="F4" s="41"/>
      <c r="G4" s="41"/>
      <c r="H4" s="41"/>
      <c r="I4" s="41"/>
      <c r="J4" s="41"/>
      <c r="K4" s="41"/>
      <c r="L4" s="41"/>
    </row>
    <row r="5" spans="1:17" s="40" customFormat="1" ht="12" customHeight="1" x14ac:dyDescent="0.2">
      <c r="A5" s="42" t="s">
        <v>40</v>
      </c>
      <c r="B5" s="42"/>
      <c r="C5" s="42"/>
      <c r="D5" s="42"/>
      <c r="E5" s="42"/>
      <c r="F5" s="42"/>
      <c r="G5" s="207"/>
      <c r="H5" s="207"/>
      <c r="I5" s="207"/>
      <c r="J5" s="207"/>
      <c r="K5" s="208"/>
      <c r="L5" s="207"/>
    </row>
    <row r="6" spans="1:17" s="40" customFormat="1" ht="11.25" customHeight="1" x14ac:dyDescent="0.2">
      <c r="A6" s="187"/>
      <c r="B6" s="188"/>
      <c r="C6" s="188"/>
      <c r="D6" s="188"/>
      <c r="E6" s="188"/>
      <c r="F6" s="188"/>
      <c r="G6" s="188"/>
      <c r="H6" s="188"/>
      <c r="I6" s="188"/>
      <c r="J6" s="188"/>
      <c r="K6" s="209"/>
    </row>
    <row r="7" spans="1:17" customFormat="1" ht="12" customHeight="1" x14ac:dyDescent="0.2">
      <c r="A7" s="46" t="s">
        <v>85</v>
      </c>
      <c r="B7" s="47"/>
      <c r="C7" s="47"/>
      <c r="D7" s="47"/>
      <c r="E7" s="48" t="s">
        <v>86</v>
      </c>
      <c r="F7" s="49" t="s">
        <v>173</v>
      </c>
      <c r="G7" s="50"/>
      <c r="H7" s="50"/>
      <c r="I7" s="50"/>
      <c r="J7" s="51"/>
      <c r="K7" s="52" t="s">
        <v>174</v>
      </c>
      <c r="L7" s="53"/>
      <c r="M7" s="54"/>
      <c r="N7" s="54"/>
      <c r="O7" s="54"/>
      <c r="P7" s="54"/>
      <c r="Q7" s="54"/>
    </row>
    <row r="8" spans="1:17" ht="21.75" customHeight="1" x14ac:dyDescent="0.2">
      <c r="A8" s="55"/>
      <c r="B8" s="56"/>
      <c r="C8" s="56"/>
      <c r="D8" s="56"/>
      <c r="E8" s="57"/>
      <c r="F8" s="58" t="s">
        <v>89</v>
      </c>
      <c r="G8" s="58" t="s">
        <v>90</v>
      </c>
      <c r="H8" s="58" t="s">
        <v>91</v>
      </c>
      <c r="I8" s="58" t="s">
        <v>92</v>
      </c>
      <c r="J8" s="58" t="s">
        <v>93</v>
      </c>
      <c r="K8" s="59"/>
      <c r="L8" s="60"/>
    </row>
    <row r="9" spans="1:17" ht="12" customHeight="1" x14ac:dyDescent="0.2">
      <c r="A9" s="55"/>
      <c r="B9" s="56"/>
      <c r="C9" s="56"/>
      <c r="D9" s="56"/>
      <c r="E9" s="57"/>
      <c r="F9" s="61"/>
      <c r="G9" s="61"/>
      <c r="H9" s="61"/>
      <c r="I9" s="61"/>
      <c r="J9" s="61"/>
      <c r="K9" s="62" t="s">
        <v>94</v>
      </c>
      <c r="L9" s="63" t="s">
        <v>95</v>
      </c>
    </row>
    <row r="10" spans="1:17" ht="12" customHeight="1" x14ac:dyDescent="0.2">
      <c r="A10" s="64"/>
      <c r="B10" s="65"/>
      <c r="C10" s="65"/>
      <c r="D10" s="65"/>
      <c r="E10" s="66"/>
      <c r="F10" s="67">
        <v>1</v>
      </c>
      <c r="G10" s="67">
        <v>2</v>
      </c>
      <c r="H10" s="67">
        <v>3</v>
      </c>
      <c r="I10" s="67">
        <v>4</v>
      </c>
      <c r="J10" s="67">
        <v>5</v>
      </c>
      <c r="K10" s="67">
        <v>6</v>
      </c>
      <c r="L10" s="67">
        <v>7</v>
      </c>
      <c r="M10" s="68"/>
    </row>
    <row r="11" spans="1:17" ht="18" customHeight="1" x14ac:dyDescent="0.2">
      <c r="A11" s="210" t="s">
        <v>96</v>
      </c>
      <c r="B11" s="211"/>
      <c r="C11" s="211"/>
      <c r="D11" s="212"/>
      <c r="E11" s="79">
        <v>100</v>
      </c>
      <c r="F11" s="81">
        <v>39412</v>
      </c>
      <c r="G11" s="80">
        <v>39987</v>
      </c>
      <c r="H11" s="80">
        <v>39586</v>
      </c>
      <c r="I11" s="80">
        <v>39376</v>
      </c>
      <c r="J11" s="106">
        <v>39435</v>
      </c>
      <c r="K11" s="80">
        <v>-23</v>
      </c>
      <c r="L11" s="82">
        <v>-5.8323824014200581E-2</v>
      </c>
    </row>
    <row r="12" spans="1:17" ht="24.95" customHeight="1" x14ac:dyDescent="0.2">
      <c r="A12" s="213" t="s">
        <v>180</v>
      </c>
      <c r="B12" s="214"/>
      <c r="C12" s="214"/>
      <c r="D12" s="215"/>
      <c r="E12" s="79">
        <v>51.679691464528567</v>
      </c>
      <c r="F12" s="81">
        <v>20368</v>
      </c>
      <c r="G12" s="80">
        <v>20762</v>
      </c>
      <c r="H12" s="80">
        <v>20709</v>
      </c>
      <c r="I12" s="80">
        <v>20571</v>
      </c>
      <c r="J12" s="106">
        <v>20611</v>
      </c>
      <c r="K12" s="80">
        <v>-243</v>
      </c>
      <c r="L12" s="82">
        <v>-1.1789820969385281</v>
      </c>
    </row>
    <row r="13" spans="1:17" ht="15" customHeight="1" x14ac:dyDescent="0.2">
      <c r="A13" s="86"/>
      <c r="B13" s="216" t="s">
        <v>99</v>
      </c>
      <c r="C13" s="216"/>
      <c r="E13" s="79">
        <v>48.320308535471433</v>
      </c>
      <c r="F13" s="81">
        <v>19044</v>
      </c>
      <c r="G13" s="80">
        <v>19225</v>
      </c>
      <c r="H13" s="80">
        <v>18877</v>
      </c>
      <c r="I13" s="80">
        <v>18805</v>
      </c>
      <c r="J13" s="106">
        <v>18824</v>
      </c>
      <c r="K13" s="80">
        <v>220</v>
      </c>
      <c r="L13" s="82">
        <v>1.1687207819804506</v>
      </c>
    </row>
    <row r="14" spans="1:17" ht="24.95" customHeight="1" x14ac:dyDescent="0.2">
      <c r="A14" s="213" t="s">
        <v>181</v>
      </c>
      <c r="B14" s="214"/>
      <c r="C14" s="214"/>
      <c r="D14" s="215"/>
      <c r="E14" s="79">
        <v>12.52410433370547</v>
      </c>
      <c r="F14" s="81">
        <v>4936</v>
      </c>
      <c r="G14" s="80">
        <v>5067</v>
      </c>
      <c r="H14" s="80">
        <v>4758</v>
      </c>
      <c r="I14" s="80">
        <v>4809</v>
      </c>
      <c r="J14" s="106">
        <v>4980</v>
      </c>
      <c r="K14" s="80">
        <v>-44</v>
      </c>
      <c r="L14" s="82">
        <v>-0.88353413654618473</v>
      </c>
    </row>
    <row r="15" spans="1:17" ht="15" customHeight="1" x14ac:dyDescent="0.2">
      <c r="A15" s="86"/>
      <c r="B15" s="85"/>
      <c r="C15" s="54" t="s">
        <v>98</v>
      </c>
      <c r="E15" s="79">
        <v>56.665316045380877</v>
      </c>
      <c r="F15" s="81">
        <v>2797</v>
      </c>
      <c r="G15" s="80">
        <v>2882</v>
      </c>
      <c r="H15" s="80">
        <v>2715</v>
      </c>
      <c r="I15" s="80">
        <v>2731</v>
      </c>
      <c r="J15" s="106">
        <v>2873</v>
      </c>
      <c r="K15" s="80">
        <v>-76</v>
      </c>
      <c r="L15" s="82">
        <v>-2.6453184824225549</v>
      </c>
    </row>
    <row r="16" spans="1:17" ht="15" customHeight="1" x14ac:dyDescent="0.2">
      <c r="A16" s="86"/>
      <c r="B16" s="85"/>
      <c r="C16" s="54" t="s">
        <v>99</v>
      </c>
      <c r="E16" s="79">
        <v>43.334683954619123</v>
      </c>
      <c r="F16" s="81">
        <v>2139</v>
      </c>
      <c r="G16" s="80">
        <v>2185</v>
      </c>
      <c r="H16" s="80">
        <v>2043</v>
      </c>
      <c r="I16" s="80">
        <v>2078</v>
      </c>
      <c r="J16" s="106">
        <v>2107</v>
      </c>
      <c r="K16" s="80">
        <v>32</v>
      </c>
      <c r="L16" s="82">
        <v>1.5187470336971998</v>
      </c>
    </row>
    <row r="17" spans="1:12" ht="15" customHeight="1" x14ac:dyDescent="0.2">
      <c r="A17" s="86"/>
      <c r="B17" s="87" t="s">
        <v>101</v>
      </c>
      <c r="E17" s="79">
        <v>63.254846239723939</v>
      </c>
      <c r="F17" s="81">
        <v>24930</v>
      </c>
      <c r="G17" s="80">
        <v>25306</v>
      </c>
      <c r="H17" s="80">
        <v>25213</v>
      </c>
      <c r="I17" s="80">
        <v>25106</v>
      </c>
      <c r="J17" s="106">
        <v>25029</v>
      </c>
      <c r="K17" s="80">
        <v>-99</v>
      </c>
      <c r="L17" s="82">
        <v>-0.39554117224020136</v>
      </c>
    </row>
    <row r="18" spans="1:12" ht="15" customHeight="1" x14ac:dyDescent="0.2">
      <c r="A18" s="86"/>
      <c r="B18" s="85"/>
      <c r="C18" s="54" t="s">
        <v>98</v>
      </c>
      <c r="E18" s="79">
        <v>52.146008824709185</v>
      </c>
      <c r="F18" s="81">
        <v>13000</v>
      </c>
      <c r="G18" s="80">
        <v>13254</v>
      </c>
      <c r="H18" s="80">
        <v>13334</v>
      </c>
      <c r="I18" s="80">
        <v>13254</v>
      </c>
      <c r="J18" s="106">
        <v>13195</v>
      </c>
      <c r="K18" s="80">
        <v>-195</v>
      </c>
      <c r="L18" s="82">
        <v>-1.4778325123152709</v>
      </c>
    </row>
    <row r="19" spans="1:12" ht="15" customHeight="1" x14ac:dyDescent="0.2">
      <c r="A19" s="86"/>
      <c r="B19" s="85"/>
      <c r="C19" s="54" t="s">
        <v>99</v>
      </c>
      <c r="E19" s="79">
        <v>47.853991175290815</v>
      </c>
      <c r="F19" s="81">
        <v>11930</v>
      </c>
      <c r="G19" s="80">
        <v>12052</v>
      </c>
      <c r="H19" s="80">
        <v>11879</v>
      </c>
      <c r="I19" s="80">
        <v>11852</v>
      </c>
      <c r="J19" s="106">
        <v>11834</v>
      </c>
      <c r="K19" s="80">
        <v>96</v>
      </c>
      <c r="L19" s="82">
        <v>0.81122190299138075</v>
      </c>
    </row>
    <row r="20" spans="1:12" ht="15" customHeight="1" x14ac:dyDescent="0.2">
      <c r="A20" s="86"/>
      <c r="B20" s="87" t="s">
        <v>102</v>
      </c>
      <c r="E20" s="79">
        <v>22.056733989647825</v>
      </c>
      <c r="F20" s="81">
        <v>8693</v>
      </c>
      <c r="G20" s="80">
        <v>8792</v>
      </c>
      <c r="H20" s="80">
        <v>8830</v>
      </c>
      <c r="I20" s="80">
        <v>8699</v>
      </c>
      <c r="J20" s="106">
        <v>8693</v>
      </c>
      <c r="K20" s="80">
        <v>0</v>
      </c>
      <c r="L20" s="82">
        <v>0</v>
      </c>
    </row>
    <row r="21" spans="1:12" ht="15" customHeight="1" x14ac:dyDescent="0.2">
      <c r="A21" s="86"/>
      <c r="B21" s="85"/>
      <c r="C21" s="54" t="s">
        <v>98</v>
      </c>
      <c r="E21" s="79">
        <v>47.16438513746693</v>
      </c>
      <c r="F21" s="81">
        <v>4100</v>
      </c>
      <c r="G21" s="80">
        <v>4167</v>
      </c>
      <c r="H21" s="80">
        <v>4214</v>
      </c>
      <c r="I21" s="80">
        <v>4159</v>
      </c>
      <c r="J21" s="106">
        <v>4122</v>
      </c>
      <c r="K21" s="80">
        <v>-22</v>
      </c>
      <c r="L21" s="82">
        <v>-0.53372149442018435</v>
      </c>
    </row>
    <row r="22" spans="1:12" ht="15" customHeight="1" x14ac:dyDescent="0.2">
      <c r="A22" s="86"/>
      <c r="B22" s="85"/>
      <c r="C22" s="54" t="s">
        <v>99</v>
      </c>
      <c r="E22" s="79">
        <v>52.83561486253307</v>
      </c>
      <c r="F22" s="81">
        <v>4593</v>
      </c>
      <c r="G22" s="80">
        <v>4625</v>
      </c>
      <c r="H22" s="80">
        <v>4616</v>
      </c>
      <c r="I22" s="80">
        <v>4540</v>
      </c>
      <c r="J22" s="106">
        <v>4571</v>
      </c>
      <c r="K22" s="80">
        <v>22</v>
      </c>
      <c r="L22" s="82">
        <v>0.48129512141763292</v>
      </c>
    </row>
    <row r="23" spans="1:12" ht="15" customHeight="1" x14ac:dyDescent="0.2">
      <c r="A23" s="86"/>
      <c r="B23" s="87" t="s">
        <v>103</v>
      </c>
      <c r="E23" s="79">
        <v>2.1643154369227648</v>
      </c>
      <c r="F23" s="81">
        <v>853</v>
      </c>
      <c r="G23" s="80">
        <v>822</v>
      </c>
      <c r="H23" s="80">
        <v>785</v>
      </c>
      <c r="I23" s="80">
        <v>762</v>
      </c>
      <c r="J23" s="106">
        <v>733</v>
      </c>
      <c r="K23" s="80">
        <v>120</v>
      </c>
      <c r="L23" s="82">
        <v>16.371077762619372</v>
      </c>
    </row>
    <row r="24" spans="1:12" ht="15" customHeight="1" x14ac:dyDescent="0.2">
      <c r="A24" s="86"/>
      <c r="B24" s="85"/>
      <c r="C24" s="54" t="s">
        <v>98</v>
      </c>
      <c r="E24" s="79">
        <v>55.216881594372801</v>
      </c>
      <c r="F24" s="81">
        <v>471</v>
      </c>
      <c r="G24" s="80">
        <v>459</v>
      </c>
      <c r="H24" s="80">
        <v>446</v>
      </c>
      <c r="I24" s="80">
        <v>427</v>
      </c>
      <c r="J24" s="106">
        <v>421</v>
      </c>
      <c r="K24" s="80">
        <v>50</v>
      </c>
      <c r="L24" s="82">
        <v>11.876484560570072</v>
      </c>
    </row>
    <row r="25" spans="1:12" ht="15" customHeight="1" x14ac:dyDescent="0.2">
      <c r="A25" s="86"/>
      <c r="B25" s="85"/>
      <c r="C25" s="54" t="s">
        <v>99</v>
      </c>
      <c r="E25" s="79">
        <v>44.783118405627199</v>
      </c>
      <c r="F25" s="81">
        <v>382</v>
      </c>
      <c r="G25" s="80">
        <v>363</v>
      </c>
      <c r="H25" s="80">
        <v>339</v>
      </c>
      <c r="I25" s="80">
        <v>335</v>
      </c>
      <c r="J25" s="106">
        <v>312</v>
      </c>
      <c r="K25" s="80">
        <v>70</v>
      </c>
      <c r="L25" s="82">
        <v>22.435897435897434</v>
      </c>
    </row>
    <row r="26" spans="1:12" ht="15" customHeight="1" x14ac:dyDescent="0.2">
      <c r="A26" s="86"/>
      <c r="C26" s="87" t="s">
        <v>182</v>
      </c>
      <c r="D26" s="54" t="s">
        <v>183</v>
      </c>
      <c r="E26" s="79">
        <v>0.85760682025778956</v>
      </c>
      <c r="F26" s="81">
        <v>338</v>
      </c>
      <c r="G26" s="80">
        <v>315</v>
      </c>
      <c r="H26" s="80">
        <v>293</v>
      </c>
      <c r="I26" s="80">
        <v>280</v>
      </c>
      <c r="J26" s="106">
        <v>234</v>
      </c>
      <c r="K26" s="80">
        <v>104</v>
      </c>
      <c r="L26" s="82">
        <v>44.444444444444443</v>
      </c>
    </row>
    <row r="27" spans="1:12" ht="15" customHeight="1" x14ac:dyDescent="0.2">
      <c r="A27" s="86"/>
      <c r="B27" s="85"/>
      <c r="D27" s="217" t="s">
        <v>98</v>
      </c>
      <c r="E27" s="79">
        <v>46.153846153846153</v>
      </c>
      <c r="F27" s="81">
        <v>156</v>
      </c>
      <c r="G27" s="80">
        <v>142</v>
      </c>
      <c r="H27" s="80">
        <v>138</v>
      </c>
      <c r="I27" s="80">
        <v>126</v>
      </c>
      <c r="J27" s="106">
        <v>107</v>
      </c>
      <c r="K27" s="80">
        <v>49</v>
      </c>
      <c r="L27" s="82">
        <v>45.794392523364486</v>
      </c>
    </row>
    <row r="28" spans="1:12" ht="15" customHeight="1" x14ac:dyDescent="0.2">
      <c r="A28" s="86"/>
      <c r="B28" s="85"/>
      <c r="D28" s="217" t="s">
        <v>99</v>
      </c>
      <c r="E28" s="79">
        <v>53.846153846153847</v>
      </c>
      <c r="F28" s="81">
        <v>182</v>
      </c>
      <c r="G28" s="80">
        <v>173</v>
      </c>
      <c r="H28" s="80">
        <v>155</v>
      </c>
      <c r="I28" s="80">
        <v>154</v>
      </c>
      <c r="J28" s="106">
        <v>127</v>
      </c>
      <c r="K28" s="80">
        <v>55</v>
      </c>
      <c r="L28" s="82">
        <v>43.30708661417323</v>
      </c>
    </row>
    <row r="29" spans="1:12" ht="24.95" customHeight="1" x14ac:dyDescent="0.2">
      <c r="A29" s="213" t="s">
        <v>184</v>
      </c>
      <c r="B29" s="214"/>
      <c r="C29" s="214"/>
      <c r="D29" s="215"/>
      <c r="E29" s="79">
        <v>80.305490713488282</v>
      </c>
      <c r="F29" s="81">
        <v>31650</v>
      </c>
      <c r="G29" s="80">
        <v>31971</v>
      </c>
      <c r="H29" s="80">
        <v>31653</v>
      </c>
      <c r="I29" s="80">
        <v>31627</v>
      </c>
      <c r="J29" s="106">
        <v>31841</v>
      </c>
      <c r="K29" s="80">
        <v>-191</v>
      </c>
      <c r="L29" s="82">
        <v>-0.59985553217549703</v>
      </c>
    </row>
    <row r="30" spans="1:12" ht="15" customHeight="1" x14ac:dyDescent="0.2">
      <c r="A30" s="86"/>
      <c r="B30" s="85"/>
      <c r="C30" s="54" t="s">
        <v>98</v>
      </c>
      <c r="E30" s="79">
        <v>48.597156398104268</v>
      </c>
      <c r="F30" s="81">
        <v>15381</v>
      </c>
      <c r="G30" s="80">
        <v>15572</v>
      </c>
      <c r="H30" s="80">
        <v>15454</v>
      </c>
      <c r="I30" s="80">
        <v>15446</v>
      </c>
      <c r="J30" s="106">
        <v>15601</v>
      </c>
      <c r="K30" s="80">
        <v>-220</v>
      </c>
      <c r="L30" s="82">
        <v>-1.4101660149990385</v>
      </c>
    </row>
    <row r="31" spans="1:12" ht="15" customHeight="1" x14ac:dyDescent="0.2">
      <c r="A31" s="86"/>
      <c r="B31" s="85"/>
      <c r="C31" s="54" t="s">
        <v>99</v>
      </c>
      <c r="E31" s="79">
        <v>51.402843601895732</v>
      </c>
      <c r="F31" s="81">
        <v>16269</v>
      </c>
      <c r="G31" s="80">
        <v>16399</v>
      </c>
      <c r="H31" s="80">
        <v>16199</v>
      </c>
      <c r="I31" s="80">
        <v>16181</v>
      </c>
      <c r="J31" s="106">
        <v>16240</v>
      </c>
      <c r="K31" s="80">
        <v>29</v>
      </c>
      <c r="L31" s="82">
        <v>0.17857142857142858</v>
      </c>
    </row>
    <row r="32" spans="1:12" ht="15" customHeight="1" x14ac:dyDescent="0.2">
      <c r="A32" s="86"/>
      <c r="B32" s="85" t="s">
        <v>109</v>
      </c>
      <c r="E32" s="79">
        <v>19.694509286511721</v>
      </c>
      <c r="F32" s="81">
        <v>7762</v>
      </c>
      <c r="G32" s="80">
        <v>8016</v>
      </c>
      <c r="H32" s="80">
        <v>7933</v>
      </c>
      <c r="I32" s="80">
        <v>7749</v>
      </c>
      <c r="J32" s="106">
        <v>7594</v>
      </c>
      <c r="K32" s="80">
        <v>168</v>
      </c>
      <c r="L32" s="82">
        <v>2.2122728469844612</v>
      </c>
    </row>
    <row r="33" spans="1:12" ht="15" customHeight="1" x14ac:dyDescent="0.2">
      <c r="A33" s="86"/>
      <c r="B33" s="85"/>
      <c r="C33" s="54" t="s">
        <v>98</v>
      </c>
      <c r="E33" s="79">
        <v>64.248904921412006</v>
      </c>
      <c r="F33" s="81">
        <v>4987</v>
      </c>
      <c r="G33" s="80">
        <v>5190</v>
      </c>
      <c r="H33" s="80">
        <v>5255</v>
      </c>
      <c r="I33" s="80">
        <v>5125</v>
      </c>
      <c r="J33" s="106">
        <v>5010</v>
      </c>
      <c r="K33" s="80">
        <v>-23</v>
      </c>
      <c r="L33" s="82">
        <v>-0.45908183632734528</v>
      </c>
    </row>
    <row r="34" spans="1:12" ht="15" customHeight="1" x14ac:dyDescent="0.2">
      <c r="A34" s="86"/>
      <c r="B34" s="85"/>
      <c r="C34" s="54" t="s">
        <v>99</v>
      </c>
      <c r="E34" s="79">
        <v>35.751095078587994</v>
      </c>
      <c r="F34" s="81">
        <v>2775</v>
      </c>
      <c r="G34" s="80">
        <v>2826</v>
      </c>
      <c r="H34" s="80">
        <v>2678</v>
      </c>
      <c r="I34" s="80">
        <v>2624</v>
      </c>
      <c r="J34" s="106">
        <v>2584</v>
      </c>
      <c r="K34" s="80">
        <v>191</v>
      </c>
      <c r="L34" s="82">
        <v>7.3916408668730647</v>
      </c>
    </row>
    <row r="35" spans="1:12" ht="24.95" customHeight="1" x14ac:dyDescent="0.2">
      <c r="A35" s="213" t="s">
        <v>185</v>
      </c>
      <c r="B35" s="214"/>
      <c r="C35" s="214"/>
      <c r="D35" s="215"/>
      <c r="E35" s="79">
        <v>66.71572110017253</v>
      </c>
      <c r="F35" s="81">
        <v>26294</v>
      </c>
      <c r="G35" s="80">
        <v>26921</v>
      </c>
      <c r="H35" s="80">
        <v>26568</v>
      </c>
      <c r="I35" s="80">
        <v>26492</v>
      </c>
      <c r="J35" s="106">
        <v>26619</v>
      </c>
      <c r="K35" s="80">
        <v>-325</v>
      </c>
      <c r="L35" s="82">
        <v>-1.2209324166948421</v>
      </c>
    </row>
    <row r="36" spans="1:12" ht="15" customHeight="1" x14ac:dyDescent="0.2">
      <c r="A36" s="86"/>
      <c r="B36" s="85"/>
      <c r="C36" s="54" t="s">
        <v>98</v>
      </c>
      <c r="E36" s="79">
        <v>68.627823838137985</v>
      </c>
      <c r="F36" s="81">
        <v>18045</v>
      </c>
      <c r="G36" s="80">
        <v>18470</v>
      </c>
      <c r="H36" s="80">
        <v>18391</v>
      </c>
      <c r="I36" s="80">
        <v>18309</v>
      </c>
      <c r="J36" s="106">
        <v>18391</v>
      </c>
      <c r="K36" s="80">
        <v>-346</v>
      </c>
      <c r="L36" s="82">
        <v>-1.8813550106030124</v>
      </c>
    </row>
    <row r="37" spans="1:12" ht="15" customHeight="1" x14ac:dyDescent="0.2">
      <c r="A37" s="86"/>
      <c r="B37" s="85"/>
      <c r="C37" s="54" t="s">
        <v>99</v>
      </c>
      <c r="E37" s="79">
        <v>31.372176161862022</v>
      </c>
      <c r="F37" s="81">
        <v>8249</v>
      </c>
      <c r="G37" s="80">
        <v>8451</v>
      </c>
      <c r="H37" s="80">
        <v>8177</v>
      </c>
      <c r="I37" s="80">
        <v>8183</v>
      </c>
      <c r="J37" s="106">
        <v>8228</v>
      </c>
      <c r="K37" s="80">
        <v>21</v>
      </c>
      <c r="L37" s="82">
        <v>0.25522605736509479</v>
      </c>
    </row>
    <row r="38" spans="1:12" ht="15" customHeight="1" x14ac:dyDescent="0.2">
      <c r="A38" s="86"/>
      <c r="B38" s="85" t="s">
        <v>176</v>
      </c>
      <c r="E38" s="79">
        <v>33.284278899827463</v>
      </c>
      <c r="F38" s="81">
        <v>13118</v>
      </c>
      <c r="G38" s="80">
        <v>13066</v>
      </c>
      <c r="H38" s="80">
        <v>13018</v>
      </c>
      <c r="I38" s="80">
        <v>12884</v>
      </c>
      <c r="J38" s="106">
        <v>12816</v>
      </c>
      <c r="K38" s="80">
        <v>302</v>
      </c>
      <c r="L38" s="82">
        <v>2.3564294631710361</v>
      </c>
    </row>
    <row r="39" spans="1:12" ht="15" customHeight="1" x14ac:dyDescent="0.2">
      <c r="A39" s="86"/>
      <c r="B39" s="85"/>
      <c r="C39" s="54" t="s">
        <v>98</v>
      </c>
      <c r="E39" s="79">
        <v>17.708492148193322</v>
      </c>
      <c r="F39" s="81">
        <v>2323</v>
      </c>
      <c r="G39" s="80">
        <v>2292</v>
      </c>
      <c r="H39" s="80">
        <v>2318</v>
      </c>
      <c r="I39" s="80">
        <v>2262</v>
      </c>
      <c r="J39" s="106">
        <v>2220</v>
      </c>
      <c r="K39" s="80">
        <v>103</v>
      </c>
      <c r="L39" s="82">
        <v>4.6396396396396398</v>
      </c>
    </row>
    <row r="40" spans="1:12" ht="15" customHeight="1" x14ac:dyDescent="0.2">
      <c r="A40" s="86"/>
      <c r="B40" s="85"/>
      <c r="C40" s="54" t="s">
        <v>99</v>
      </c>
      <c r="E40" s="79">
        <v>82.291507851806685</v>
      </c>
      <c r="F40" s="81">
        <v>10795</v>
      </c>
      <c r="G40" s="80">
        <v>10774</v>
      </c>
      <c r="H40" s="80">
        <v>10700</v>
      </c>
      <c r="I40" s="80">
        <v>10622</v>
      </c>
      <c r="J40" s="106">
        <v>10596</v>
      </c>
      <c r="K40" s="80">
        <v>199</v>
      </c>
      <c r="L40" s="82">
        <v>1.8780671951679879</v>
      </c>
    </row>
    <row r="41" spans="1:12" ht="24.75" customHeight="1" x14ac:dyDescent="0.2">
      <c r="A41" s="213" t="s">
        <v>552</v>
      </c>
      <c r="B41" s="214"/>
      <c r="C41" s="214"/>
      <c r="D41" s="215"/>
      <c r="E41" s="79">
        <v>5.7038465441997364</v>
      </c>
      <c r="F41" s="81">
        <v>2248</v>
      </c>
      <c r="G41" s="80">
        <v>2316</v>
      </c>
      <c r="H41" s="80">
        <v>1994</v>
      </c>
      <c r="I41" s="80">
        <v>2047</v>
      </c>
      <c r="J41" s="106">
        <v>2267</v>
      </c>
      <c r="K41" s="80">
        <v>-19</v>
      </c>
      <c r="L41" s="82">
        <v>-0.83811204234671377</v>
      </c>
    </row>
    <row r="42" spans="1:12" ht="15" customHeight="1" x14ac:dyDescent="0.2">
      <c r="A42" s="86"/>
      <c r="B42" s="85"/>
      <c r="C42" s="54" t="s">
        <v>98</v>
      </c>
      <c r="E42" s="79">
        <v>60.097864768683273</v>
      </c>
      <c r="F42" s="81">
        <v>1351</v>
      </c>
      <c r="G42" s="80">
        <v>1398</v>
      </c>
      <c r="H42" s="80">
        <v>1180</v>
      </c>
      <c r="I42" s="80">
        <v>1209</v>
      </c>
      <c r="J42" s="106">
        <v>1363</v>
      </c>
      <c r="K42" s="80">
        <v>-12</v>
      </c>
      <c r="L42" s="82">
        <v>-0.88041085840058697</v>
      </c>
    </row>
    <row r="43" spans="1:12" ht="15" customHeight="1" x14ac:dyDescent="0.2">
      <c r="A43" s="89"/>
      <c r="B43" s="90"/>
      <c r="C43" s="132" t="s">
        <v>99</v>
      </c>
      <c r="D43" s="132"/>
      <c r="E43" s="91">
        <v>39.902135231316727</v>
      </c>
      <c r="F43" s="109">
        <v>897</v>
      </c>
      <c r="G43" s="110">
        <v>918</v>
      </c>
      <c r="H43" s="110">
        <v>814</v>
      </c>
      <c r="I43" s="110">
        <v>838</v>
      </c>
      <c r="J43" s="111">
        <v>904</v>
      </c>
      <c r="K43" s="110">
        <v>-7</v>
      </c>
      <c r="L43" s="112">
        <v>-0.77433628318584069</v>
      </c>
    </row>
    <row r="44" spans="1:12" ht="45.75" customHeight="1" x14ac:dyDescent="0.2">
      <c r="A44" s="213" t="s">
        <v>186</v>
      </c>
      <c r="B44" s="214"/>
      <c r="C44" s="214"/>
      <c r="D44" s="215"/>
      <c r="E44" s="79">
        <v>0.45925098954633109</v>
      </c>
      <c r="F44" s="81">
        <v>181</v>
      </c>
      <c r="G44" s="80">
        <v>183</v>
      </c>
      <c r="H44" s="80">
        <v>177</v>
      </c>
      <c r="I44" s="80">
        <v>181</v>
      </c>
      <c r="J44" s="106">
        <v>183</v>
      </c>
      <c r="K44" s="80">
        <v>-2</v>
      </c>
      <c r="L44" s="82">
        <v>-1.0928961748633881</v>
      </c>
    </row>
    <row r="45" spans="1:12" ht="15" customHeight="1" x14ac:dyDescent="0.2">
      <c r="A45" s="86"/>
      <c r="B45" s="85"/>
      <c r="C45" s="54" t="s">
        <v>98</v>
      </c>
      <c r="E45" s="79">
        <v>62.983425414364639</v>
      </c>
      <c r="F45" s="81">
        <v>114</v>
      </c>
      <c r="G45" s="80">
        <v>115</v>
      </c>
      <c r="H45" s="80">
        <v>112</v>
      </c>
      <c r="I45" s="80">
        <v>115</v>
      </c>
      <c r="J45" s="106">
        <v>117</v>
      </c>
      <c r="K45" s="80">
        <v>-3</v>
      </c>
      <c r="L45" s="82">
        <v>-2.5641025641025643</v>
      </c>
    </row>
    <row r="46" spans="1:12" ht="15" customHeight="1" x14ac:dyDescent="0.2">
      <c r="A46" s="89"/>
      <c r="B46" s="90"/>
      <c r="C46" s="132" t="s">
        <v>99</v>
      </c>
      <c r="D46" s="132"/>
      <c r="E46" s="91">
        <v>37.016574585635361</v>
      </c>
      <c r="F46" s="109">
        <v>67</v>
      </c>
      <c r="G46" s="110">
        <v>68</v>
      </c>
      <c r="H46" s="110">
        <v>65</v>
      </c>
      <c r="I46" s="110">
        <v>66</v>
      </c>
      <c r="J46" s="111">
        <v>66</v>
      </c>
      <c r="K46" s="110">
        <v>1</v>
      </c>
      <c r="L46" s="112">
        <v>1.5151515151515151</v>
      </c>
    </row>
    <row r="47" spans="1:12" ht="39" customHeight="1" x14ac:dyDescent="0.2">
      <c r="A47" s="213" t="s">
        <v>553</v>
      </c>
      <c r="B47" s="128"/>
      <c r="C47" s="128"/>
      <c r="D47" s="218"/>
      <c r="E47" s="79">
        <v>0.11671572110017253</v>
      </c>
      <c r="F47" s="81">
        <v>46</v>
      </c>
      <c r="G47" s="80">
        <v>36</v>
      </c>
      <c r="H47" s="80">
        <v>44</v>
      </c>
      <c r="I47" s="80">
        <v>47</v>
      </c>
      <c r="J47" s="106">
        <v>43</v>
      </c>
      <c r="K47" s="80">
        <v>3</v>
      </c>
      <c r="L47" s="82">
        <v>6.9767441860465116</v>
      </c>
    </row>
    <row r="48" spans="1:12" ht="15" customHeight="1" x14ac:dyDescent="0.2">
      <c r="A48" s="86"/>
      <c r="B48" s="85"/>
      <c r="C48" s="54" t="s">
        <v>98</v>
      </c>
      <c r="E48" s="79">
        <v>36.956521739130437</v>
      </c>
      <c r="F48" s="81">
        <v>17</v>
      </c>
      <c r="G48" s="80">
        <v>13</v>
      </c>
      <c r="H48" s="80">
        <v>20</v>
      </c>
      <c r="I48" s="80">
        <v>22</v>
      </c>
      <c r="J48" s="106">
        <v>21</v>
      </c>
      <c r="K48" s="80">
        <v>-4</v>
      </c>
      <c r="L48" s="82">
        <v>-19.047619047619047</v>
      </c>
    </row>
    <row r="49" spans="1:12" ht="15" customHeight="1" x14ac:dyDescent="0.2">
      <c r="A49" s="89"/>
      <c r="B49" s="90"/>
      <c r="C49" s="132" t="s">
        <v>99</v>
      </c>
      <c r="D49" s="132"/>
      <c r="E49" s="91">
        <v>63.043478260869563</v>
      </c>
      <c r="F49" s="109">
        <v>29</v>
      </c>
      <c r="G49" s="110">
        <v>23</v>
      </c>
      <c r="H49" s="110">
        <v>24</v>
      </c>
      <c r="I49" s="110">
        <v>25</v>
      </c>
      <c r="J49" s="111">
        <v>22</v>
      </c>
      <c r="K49" s="110">
        <v>7</v>
      </c>
      <c r="L49" s="112">
        <v>31.818181818181817</v>
      </c>
    </row>
    <row r="50" spans="1:12" ht="24.95" customHeight="1" x14ac:dyDescent="0.2">
      <c r="A50" s="219" t="s">
        <v>187</v>
      </c>
      <c r="B50" s="220"/>
      <c r="C50" s="220"/>
      <c r="D50" s="221"/>
      <c r="E50" s="222">
        <v>13.719171825839846</v>
      </c>
      <c r="F50" s="223">
        <v>5407</v>
      </c>
      <c r="G50" s="224">
        <v>5519</v>
      </c>
      <c r="H50" s="224">
        <v>5111</v>
      </c>
      <c r="I50" s="224">
        <v>5128</v>
      </c>
      <c r="J50" s="225">
        <v>5323</v>
      </c>
      <c r="K50" s="223">
        <v>84</v>
      </c>
      <c r="L50" s="226">
        <v>1.5780574863798609</v>
      </c>
    </row>
    <row r="51" spans="1:12" ht="15" customHeight="1" x14ac:dyDescent="0.2">
      <c r="A51" s="86"/>
      <c r="B51" s="85"/>
      <c r="C51" s="54" t="s">
        <v>98</v>
      </c>
      <c r="E51" s="79">
        <v>60.144257444054006</v>
      </c>
      <c r="F51" s="81">
        <v>3252</v>
      </c>
      <c r="G51" s="80">
        <v>3347</v>
      </c>
      <c r="H51" s="80">
        <v>3112</v>
      </c>
      <c r="I51" s="80">
        <v>3075</v>
      </c>
      <c r="J51" s="106">
        <v>3219</v>
      </c>
      <c r="K51" s="80">
        <v>33</v>
      </c>
      <c r="L51" s="82">
        <v>1.0251630941286114</v>
      </c>
    </row>
    <row r="52" spans="1:12" ht="15" customHeight="1" x14ac:dyDescent="0.2">
      <c r="A52" s="86"/>
      <c r="B52" s="85"/>
      <c r="C52" s="54" t="s">
        <v>99</v>
      </c>
      <c r="E52" s="79">
        <v>39.855742555945994</v>
      </c>
      <c r="F52" s="81">
        <v>2155</v>
      </c>
      <c r="G52" s="80">
        <v>2172</v>
      </c>
      <c r="H52" s="80">
        <v>1999</v>
      </c>
      <c r="I52" s="80">
        <v>2053</v>
      </c>
      <c r="J52" s="106">
        <v>2104</v>
      </c>
      <c r="K52" s="80">
        <v>51</v>
      </c>
      <c r="L52" s="82">
        <v>2.4239543726235739</v>
      </c>
    </row>
    <row r="53" spans="1:12" ht="15" customHeight="1" x14ac:dyDescent="0.2">
      <c r="A53" s="86"/>
      <c r="B53" s="85"/>
      <c r="C53" s="54" t="s">
        <v>182</v>
      </c>
      <c r="D53" s="54" t="s">
        <v>188</v>
      </c>
      <c r="E53" s="79">
        <v>31.459219530238581</v>
      </c>
      <c r="F53" s="81">
        <v>1701</v>
      </c>
      <c r="G53" s="80">
        <v>1833</v>
      </c>
      <c r="H53" s="80">
        <v>1396</v>
      </c>
      <c r="I53" s="80">
        <v>1522</v>
      </c>
      <c r="J53" s="106">
        <v>1744</v>
      </c>
      <c r="K53" s="80">
        <v>-43</v>
      </c>
      <c r="L53" s="82">
        <v>-2.4655963302752295</v>
      </c>
    </row>
    <row r="54" spans="1:12" ht="15" customHeight="1" x14ac:dyDescent="0.2">
      <c r="A54" s="86"/>
      <c r="B54" s="85"/>
      <c r="D54" s="217" t="s">
        <v>189</v>
      </c>
      <c r="E54" s="79">
        <v>62.257495590828924</v>
      </c>
      <c r="F54" s="81">
        <v>1059</v>
      </c>
      <c r="G54" s="80">
        <v>1147</v>
      </c>
      <c r="H54" s="80">
        <v>849</v>
      </c>
      <c r="I54" s="80">
        <v>912</v>
      </c>
      <c r="J54" s="106">
        <v>1070</v>
      </c>
      <c r="K54" s="80">
        <v>-11</v>
      </c>
      <c r="L54" s="82">
        <v>-1.02803738317757</v>
      </c>
    </row>
    <row r="55" spans="1:12" ht="15" customHeight="1" x14ac:dyDescent="0.2">
      <c r="A55" s="86"/>
      <c r="B55" s="85"/>
      <c r="D55" s="217" t="s">
        <v>190</v>
      </c>
      <c r="E55" s="79">
        <v>37.742504409171076</v>
      </c>
      <c r="F55" s="81">
        <v>642</v>
      </c>
      <c r="G55" s="80">
        <v>686</v>
      </c>
      <c r="H55" s="80">
        <v>547</v>
      </c>
      <c r="I55" s="80">
        <v>610</v>
      </c>
      <c r="J55" s="106">
        <v>674</v>
      </c>
      <c r="K55" s="80">
        <v>-32</v>
      </c>
      <c r="L55" s="82">
        <v>-4.7477744807121658</v>
      </c>
    </row>
    <row r="56" spans="1:12" ht="15" customHeight="1" x14ac:dyDescent="0.2">
      <c r="A56" s="86"/>
      <c r="B56" s="85" t="s">
        <v>191</v>
      </c>
      <c r="E56" s="79">
        <v>66.895869278392368</v>
      </c>
      <c r="F56" s="81">
        <v>26365</v>
      </c>
      <c r="G56" s="80">
        <v>26635</v>
      </c>
      <c r="H56" s="80">
        <v>26720</v>
      </c>
      <c r="I56" s="80">
        <v>26657</v>
      </c>
      <c r="J56" s="106">
        <v>26644</v>
      </c>
      <c r="K56" s="80">
        <v>-279</v>
      </c>
      <c r="L56" s="82">
        <v>-1.0471400690586998</v>
      </c>
    </row>
    <row r="57" spans="1:12" ht="15" customHeight="1" x14ac:dyDescent="0.2">
      <c r="A57" s="86"/>
      <c r="B57" s="85"/>
      <c r="C57" s="54" t="s">
        <v>98</v>
      </c>
      <c r="E57" s="79">
        <v>49.482268158543526</v>
      </c>
      <c r="F57" s="81">
        <v>13046</v>
      </c>
      <c r="G57" s="80">
        <v>13177</v>
      </c>
      <c r="H57" s="80">
        <v>13326</v>
      </c>
      <c r="I57" s="80">
        <v>13312</v>
      </c>
      <c r="J57" s="106">
        <v>13287</v>
      </c>
      <c r="K57" s="80">
        <v>-241</v>
      </c>
      <c r="L57" s="82">
        <v>-1.813802965304433</v>
      </c>
    </row>
    <row r="58" spans="1:12" ht="15" customHeight="1" x14ac:dyDescent="0.2">
      <c r="A58" s="86"/>
      <c r="B58" s="85"/>
      <c r="C58" s="54" t="s">
        <v>99</v>
      </c>
      <c r="E58" s="79">
        <v>50.517731841456474</v>
      </c>
      <c r="F58" s="81">
        <v>13319</v>
      </c>
      <c r="G58" s="80">
        <v>13458</v>
      </c>
      <c r="H58" s="80">
        <v>13394</v>
      </c>
      <c r="I58" s="80">
        <v>13345</v>
      </c>
      <c r="J58" s="106">
        <v>13357</v>
      </c>
      <c r="K58" s="80">
        <v>-38</v>
      </c>
      <c r="L58" s="82">
        <v>-0.28449502133712662</v>
      </c>
    </row>
    <row r="59" spans="1:12" ht="15" customHeight="1" x14ac:dyDescent="0.2">
      <c r="A59" s="86"/>
      <c r="B59" s="85"/>
      <c r="C59" s="54" t="s">
        <v>97</v>
      </c>
      <c r="D59" s="54" t="s">
        <v>192</v>
      </c>
      <c r="E59" s="79">
        <v>89.683292243504653</v>
      </c>
      <c r="F59" s="81">
        <v>23645</v>
      </c>
      <c r="G59" s="80">
        <v>23899</v>
      </c>
      <c r="H59" s="80">
        <v>23976</v>
      </c>
      <c r="I59" s="80">
        <v>23896</v>
      </c>
      <c r="J59" s="106">
        <v>23887</v>
      </c>
      <c r="K59" s="80">
        <v>-242</v>
      </c>
      <c r="L59" s="82">
        <v>-1.0131033616611547</v>
      </c>
    </row>
    <row r="60" spans="1:12" ht="15" customHeight="1" x14ac:dyDescent="0.2">
      <c r="A60" s="86"/>
      <c r="B60" s="85"/>
      <c r="D60" s="217" t="s">
        <v>193</v>
      </c>
      <c r="E60" s="79">
        <v>47.528018608585327</v>
      </c>
      <c r="F60" s="81">
        <v>11238</v>
      </c>
      <c r="G60" s="80">
        <v>11361</v>
      </c>
      <c r="H60" s="80">
        <v>11509</v>
      </c>
      <c r="I60" s="80">
        <v>11481</v>
      </c>
      <c r="J60" s="106">
        <v>11428</v>
      </c>
      <c r="K60" s="80">
        <v>-190</v>
      </c>
      <c r="L60" s="82">
        <v>-1.6625831291564579</v>
      </c>
    </row>
    <row r="61" spans="1:12" ht="15" customHeight="1" x14ac:dyDescent="0.2">
      <c r="A61" s="86"/>
      <c r="B61" s="85"/>
      <c r="D61" s="217" t="s">
        <v>194</v>
      </c>
      <c r="E61" s="79">
        <v>52.471981391414673</v>
      </c>
      <c r="F61" s="81">
        <v>12407</v>
      </c>
      <c r="G61" s="80">
        <v>12538</v>
      </c>
      <c r="H61" s="80">
        <v>12467</v>
      </c>
      <c r="I61" s="80">
        <v>12415</v>
      </c>
      <c r="J61" s="106">
        <v>12459</v>
      </c>
      <c r="K61" s="80">
        <v>-52</v>
      </c>
      <c r="L61" s="82">
        <v>-0.41736897022232922</v>
      </c>
    </row>
    <row r="62" spans="1:12" ht="15" customHeight="1" x14ac:dyDescent="0.2">
      <c r="A62" s="86"/>
      <c r="B62" s="85"/>
      <c r="D62" s="54" t="s">
        <v>195</v>
      </c>
      <c r="E62" s="79">
        <v>10.316707756495354</v>
      </c>
      <c r="F62" s="81">
        <v>2720</v>
      </c>
      <c r="G62" s="80">
        <v>2736</v>
      </c>
      <c r="H62" s="80">
        <v>2744</v>
      </c>
      <c r="I62" s="80">
        <v>2761</v>
      </c>
      <c r="J62" s="106">
        <v>2757</v>
      </c>
      <c r="K62" s="80">
        <v>-37</v>
      </c>
      <c r="L62" s="82">
        <v>-1.3420384475879579</v>
      </c>
    </row>
    <row r="63" spans="1:12" ht="15" customHeight="1" x14ac:dyDescent="0.2">
      <c r="A63" s="86"/>
      <c r="B63" s="85"/>
      <c r="D63" s="217" t="s">
        <v>193</v>
      </c>
      <c r="E63" s="79">
        <v>66.470588235294116</v>
      </c>
      <c r="F63" s="81">
        <v>1808</v>
      </c>
      <c r="G63" s="80">
        <v>1816</v>
      </c>
      <c r="H63" s="80">
        <v>1817</v>
      </c>
      <c r="I63" s="80">
        <v>1831</v>
      </c>
      <c r="J63" s="106">
        <v>1859</v>
      </c>
      <c r="K63" s="80">
        <v>-51</v>
      </c>
      <c r="L63" s="82">
        <v>-2.7434104357181281</v>
      </c>
    </row>
    <row r="64" spans="1:12" ht="15" customHeight="1" x14ac:dyDescent="0.2">
      <c r="A64" s="86"/>
      <c r="B64" s="85"/>
      <c r="D64" s="217" t="s">
        <v>194</v>
      </c>
      <c r="E64" s="79">
        <v>33.529411764705884</v>
      </c>
      <c r="F64" s="81">
        <v>912</v>
      </c>
      <c r="G64" s="80">
        <v>920</v>
      </c>
      <c r="H64" s="80">
        <v>927</v>
      </c>
      <c r="I64" s="80">
        <v>930</v>
      </c>
      <c r="J64" s="106">
        <v>898</v>
      </c>
      <c r="K64" s="80">
        <v>14</v>
      </c>
      <c r="L64" s="82">
        <v>1.5590200445434299</v>
      </c>
    </row>
    <row r="65" spans="1:12" ht="15" customHeight="1" x14ac:dyDescent="0.2">
      <c r="A65" s="86"/>
      <c r="B65" s="85" t="s">
        <v>196</v>
      </c>
      <c r="E65" s="79">
        <v>11.389932000405969</v>
      </c>
      <c r="F65" s="81">
        <v>4489</v>
      </c>
      <c r="G65" s="80">
        <v>4442</v>
      </c>
      <c r="H65" s="80">
        <v>4368</v>
      </c>
      <c r="I65" s="80">
        <v>4304</v>
      </c>
      <c r="J65" s="106">
        <v>4265</v>
      </c>
      <c r="K65" s="80">
        <v>224</v>
      </c>
      <c r="L65" s="82">
        <v>5.2520515826494725</v>
      </c>
    </row>
    <row r="66" spans="1:12" ht="15" customHeight="1" x14ac:dyDescent="0.2">
      <c r="A66" s="86"/>
      <c r="B66" s="85"/>
      <c r="C66" s="54" t="s">
        <v>98</v>
      </c>
      <c r="E66" s="79">
        <v>47.738917353530852</v>
      </c>
      <c r="F66" s="81">
        <v>2143</v>
      </c>
      <c r="G66" s="80">
        <v>2127</v>
      </c>
      <c r="H66" s="80">
        <v>2118</v>
      </c>
      <c r="I66" s="80">
        <v>2102</v>
      </c>
      <c r="J66" s="106">
        <v>2086</v>
      </c>
      <c r="K66" s="80">
        <v>57</v>
      </c>
      <c r="L66" s="82">
        <v>2.7325023969319271</v>
      </c>
    </row>
    <row r="67" spans="1:12" ht="15" customHeight="1" x14ac:dyDescent="0.2">
      <c r="A67" s="86"/>
      <c r="B67" s="85"/>
      <c r="C67" s="54" t="s">
        <v>99</v>
      </c>
      <c r="E67" s="79">
        <v>52.261082646469148</v>
      </c>
      <c r="F67" s="81">
        <v>2346</v>
      </c>
      <c r="G67" s="80">
        <v>2315</v>
      </c>
      <c r="H67" s="80">
        <v>2250</v>
      </c>
      <c r="I67" s="80">
        <v>2202</v>
      </c>
      <c r="J67" s="106">
        <v>2179</v>
      </c>
      <c r="K67" s="80">
        <v>167</v>
      </c>
      <c r="L67" s="82">
        <v>7.6640660853602567</v>
      </c>
    </row>
    <row r="68" spans="1:12" ht="15" customHeight="1" x14ac:dyDescent="0.2">
      <c r="A68" s="86"/>
      <c r="B68" s="85"/>
      <c r="C68" s="54" t="s">
        <v>97</v>
      </c>
      <c r="D68" s="54" t="s">
        <v>197</v>
      </c>
      <c r="E68" s="79">
        <v>30.897750055691692</v>
      </c>
      <c r="F68" s="81">
        <v>1387</v>
      </c>
      <c r="G68" s="80">
        <v>1361</v>
      </c>
      <c r="H68" s="80">
        <v>1327</v>
      </c>
      <c r="I68" s="80">
        <v>1295</v>
      </c>
      <c r="J68" s="106">
        <v>1276</v>
      </c>
      <c r="K68" s="80">
        <v>111</v>
      </c>
      <c r="L68" s="82">
        <v>8.6990595611285269</v>
      </c>
    </row>
    <row r="69" spans="1:12" ht="15" customHeight="1" x14ac:dyDescent="0.2">
      <c r="A69" s="86"/>
      <c r="B69" s="85"/>
      <c r="D69" s="217" t="s">
        <v>193</v>
      </c>
      <c r="E69" s="79">
        <v>46.142754145638065</v>
      </c>
      <c r="F69" s="81">
        <v>640</v>
      </c>
      <c r="G69" s="80">
        <v>629</v>
      </c>
      <c r="H69" s="80">
        <v>628</v>
      </c>
      <c r="I69" s="80">
        <v>613</v>
      </c>
      <c r="J69" s="106">
        <v>605</v>
      </c>
      <c r="K69" s="80">
        <v>35</v>
      </c>
      <c r="L69" s="82">
        <v>5.785123966942149</v>
      </c>
    </row>
    <row r="70" spans="1:12" ht="15" customHeight="1" x14ac:dyDescent="0.2">
      <c r="A70" s="86"/>
      <c r="B70" s="85"/>
      <c r="D70" s="217" t="s">
        <v>194</v>
      </c>
      <c r="E70" s="79">
        <v>53.857245854361935</v>
      </c>
      <c r="F70" s="81">
        <v>747</v>
      </c>
      <c r="G70" s="80">
        <v>732</v>
      </c>
      <c r="H70" s="80">
        <v>699</v>
      </c>
      <c r="I70" s="80">
        <v>682</v>
      </c>
      <c r="J70" s="106">
        <v>671</v>
      </c>
      <c r="K70" s="80">
        <v>76</v>
      </c>
      <c r="L70" s="82">
        <v>11.326378539493293</v>
      </c>
    </row>
    <row r="71" spans="1:12" ht="15" customHeight="1" x14ac:dyDescent="0.2">
      <c r="A71" s="86"/>
      <c r="B71" s="85"/>
      <c r="D71" s="54" t="s">
        <v>198</v>
      </c>
      <c r="E71" s="79">
        <v>61.216306527066159</v>
      </c>
      <c r="F71" s="81">
        <v>2748</v>
      </c>
      <c r="G71" s="80">
        <v>2736</v>
      </c>
      <c r="H71" s="80">
        <v>2699</v>
      </c>
      <c r="I71" s="80">
        <v>2663</v>
      </c>
      <c r="J71" s="106">
        <v>2647</v>
      </c>
      <c r="K71" s="80">
        <v>101</v>
      </c>
      <c r="L71" s="82">
        <v>3.8156403475632792</v>
      </c>
    </row>
    <row r="72" spans="1:12" ht="15" customHeight="1" x14ac:dyDescent="0.2">
      <c r="A72" s="86"/>
      <c r="B72" s="85"/>
      <c r="D72" s="217" t="s">
        <v>193</v>
      </c>
      <c r="E72" s="79">
        <v>48.07132459970888</v>
      </c>
      <c r="F72" s="81">
        <v>1321</v>
      </c>
      <c r="G72" s="80">
        <v>1322</v>
      </c>
      <c r="H72" s="80">
        <v>1305</v>
      </c>
      <c r="I72" s="80">
        <v>1305</v>
      </c>
      <c r="J72" s="106">
        <v>1306</v>
      </c>
      <c r="K72" s="80">
        <v>15</v>
      </c>
      <c r="L72" s="82">
        <v>1.1485451761102603</v>
      </c>
    </row>
    <row r="73" spans="1:12" ht="15" customHeight="1" x14ac:dyDescent="0.2">
      <c r="A73" s="86"/>
      <c r="B73" s="85"/>
      <c r="D73" s="217" t="s">
        <v>194</v>
      </c>
      <c r="E73" s="79">
        <v>51.92867540029112</v>
      </c>
      <c r="F73" s="81">
        <v>1427</v>
      </c>
      <c r="G73" s="80">
        <v>1414</v>
      </c>
      <c r="H73" s="80">
        <v>1394</v>
      </c>
      <c r="I73" s="80">
        <v>1358</v>
      </c>
      <c r="J73" s="106">
        <v>1341</v>
      </c>
      <c r="K73" s="80">
        <v>86</v>
      </c>
      <c r="L73" s="82">
        <v>6.4131245339299028</v>
      </c>
    </row>
    <row r="74" spans="1:12" ht="15" customHeight="1" x14ac:dyDescent="0.2">
      <c r="A74" s="86"/>
      <c r="B74" s="85"/>
      <c r="D74" s="54" t="s">
        <v>199</v>
      </c>
      <c r="E74" s="79">
        <v>7.8859434172421476</v>
      </c>
      <c r="F74" s="81">
        <v>354</v>
      </c>
      <c r="G74" s="80">
        <v>345</v>
      </c>
      <c r="H74" s="80">
        <v>342</v>
      </c>
      <c r="I74" s="80">
        <v>346</v>
      </c>
      <c r="J74" s="106">
        <v>342</v>
      </c>
      <c r="K74" s="80">
        <v>12</v>
      </c>
      <c r="L74" s="82">
        <v>3.5087719298245612</v>
      </c>
    </row>
    <row r="75" spans="1:12" ht="15" customHeight="1" x14ac:dyDescent="0.2">
      <c r="A75" s="86"/>
      <c r="B75" s="85"/>
      <c r="D75" s="217" t="s">
        <v>193</v>
      </c>
      <c r="E75" s="79">
        <v>51.412429378531073</v>
      </c>
      <c r="F75" s="81">
        <v>182</v>
      </c>
      <c r="G75" s="80">
        <v>176</v>
      </c>
      <c r="H75" s="80">
        <v>185</v>
      </c>
      <c r="I75" s="80">
        <v>184</v>
      </c>
      <c r="J75" s="106">
        <v>175</v>
      </c>
      <c r="K75" s="80">
        <v>7</v>
      </c>
      <c r="L75" s="82">
        <v>4</v>
      </c>
    </row>
    <row r="76" spans="1:12" ht="15" customHeight="1" x14ac:dyDescent="0.2">
      <c r="A76" s="86"/>
      <c r="B76" s="85"/>
      <c r="D76" s="217" t="s">
        <v>194</v>
      </c>
      <c r="E76" s="79">
        <v>48.587570621468927</v>
      </c>
      <c r="F76" s="81">
        <v>172</v>
      </c>
      <c r="G76" s="80">
        <v>169</v>
      </c>
      <c r="H76" s="80">
        <v>157</v>
      </c>
      <c r="I76" s="80">
        <v>162</v>
      </c>
      <c r="J76" s="106">
        <v>167</v>
      </c>
      <c r="K76" s="80">
        <v>5</v>
      </c>
      <c r="L76" s="82">
        <v>2.9940119760479043</v>
      </c>
    </row>
    <row r="77" spans="1:12" ht="15" customHeight="1" x14ac:dyDescent="0.2">
      <c r="A77" s="86"/>
      <c r="B77" s="85" t="s">
        <v>200</v>
      </c>
      <c r="E77" s="79">
        <v>7.9950268953618187</v>
      </c>
      <c r="F77" s="81">
        <v>3151</v>
      </c>
      <c r="G77" s="80">
        <v>3391</v>
      </c>
      <c r="H77" s="80">
        <v>3387</v>
      </c>
      <c r="I77" s="80">
        <v>3287</v>
      </c>
      <c r="J77" s="106">
        <v>3203</v>
      </c>
      <c r="K77" s="80">
        <v>-52</v>
      </c>
      <c r="L77" s="82">
        <v>-1.6234779893849516</v>
      </c>
    </row>
    <row r="78" spans="1:12" ht="15" customHeight="1" x14ac:dyDescent="0.2">
      <c r="A78" s="86"/>
      <c r="B78" s="85"/>
      <c r="C78" s="54" t="s">
        <v>98</v>
      </c>
      <c r="E78" s="79">
        <v>61.155188828943196</v>
      </c>
      <c r="F78" s="81">
        <v>1927</v>
      </c>
      <c r="G78" s="80">
        <v>2111</v>
      </c>
      <c r="H78" s="80">
        <v>2153</v>
      </c>
      <c r="I78" s="80">
        <v>2082</v>
      </c>
      <c r="J78" s="106">
        <v>2019</v>
      </c>
      <c r="K78" s="80">
        <v>-92</v>
      </c>
      <c r="L78" s="82">
        <v>-4.5567112431896977</v>
      </c>
    </row>
    <row r="79" spans="1:12" ht="15" customHeight="1" x14ac:dyDescent="0.2">
      <c r="A79" s="89"/>
      <c r="B79" s="90"/>
      <c r="C79" s="132" t="s">
        <v>99</v>
      </c>
      <c r="D79" s="132"/>
      <c r="E79" s="91">
        <v>38.844811171056804</v>
      </c>
      <c r="F79" s="109">
        <v>1224</v>
      </c>
      <c r="G79" s="110">
        <v>1280</v>
      </c>
      <c r="H79" s="110">
        <v>1234</v>
      </c>
      <c r="I79" s="110">
        <v>1205</v>
      </c>
      <c r="J79" s="111">
        <v>1184</v>
      </c>
      <c r="K79" s="110">
        <v>40</v>
      </c>
      <c r="L79" s="112">
        <v>3.3783783783783785</v>
      </c>
    </row>
    <row r="80" spans="1:12" s="114" customFormat="1" ht="11.25" customHeight="1" x14ac:dyDescent="0.15">
      <c r="L80" s="115" t="s">
        <v>35</v>
      </c>
    </row>
    <row r="81" spans="1:12" s="87" customFormat="1" ht="12.75" customHeight="1" x14ac:dyDescent="0.2">
      <c r="A81" s="114" t="s">
        <v>201</v>
      </c>
    </row>
    <row r="82" spans="1:12" s="87" customFormat="1" ht="12.75" customHeight="1" x14ac:dyDescent="0.2">
      <c r="A82" s="114" t="s">
        <v>202</v>
      </c>
      <c r="B82" s="227"/>
      <c r="C82" s="227"/>
      <c r="D82" s="227"/>
      <c r="E82" s="227"/>
      <c r="F82" s="227"/>
      <c r="G82" s="227"/>
      <c r="H82" s="227"/>
      <c r="I82" s="227"/>
      <c r="J82" s="227"/>
      <c r="K82" s="227"/>
      <c r="L82" s="227"/>
    </row>
    <row r="83" spans="1:12" s="87" customFormat="1" ht="12.75" customHeight="1" x14ac:dyDescent="0.2">
      <c r="A83" s="114" t="s">
        <v>203</v>
      </c>
    </row>
    <row r="84" spans="1:12" s="87" customFormat="1" ht="12.75" customHeight="1" x14ac:dyDescent="0.2">
      <c r="A84" s="114" t="s">
        <v>204</v>
      </c>
    </row>
    <row r="85" spans="1:12" s="87" customFormat="1" ht="21" customHeight="1" x14ac:dyDescent="0.2">
      <c r="A85" s="117" t="s">
        <v>115</v>
      </c>
      <c r="B85" s="117"/>
      <c r="C85" s="117"/>
      <c r="D85" s="117"/>
      <c r="E85" s="117"/>
      <c r="F85" s="117"/>
      <c r="G85" s="117"/>
      <c r="H85" s="117"/>
      <c r="I85" s="117"/>
      <c r="J85" s="117"/>
      <c r="K85" s="117"/>
      <c r="L85" s="117"/>
    </row>
    <row r="86" spans="1:12" s="114" customFormat="1" ht="12.75" customHeight="1" x14ac:dyDescent="0.15">
      <c r="A86" s="117" t="s">
        <v>205</v>
      </c>
      <c r="B86" s="117"/>
      <c r="C86" s="117"/>
      <c r="D86" s="117"/>
      <c r="E86" s="117"/>
      <c r="F86" s="117"/>
      <c r="G86" s="117"/>
      <c r="H86" s="117"/>
      <c r="I86" s="117"/>
      <c r="J86" s="117"/>
      <c r="K86" s="117"/>
      <c r="L86" s="117"/>
    </row>
    <row r="87" spans="1:12" s="87" customFormat="1" ht="12.75" customHeight="1" x14ac:dyDescent="0.2"/>
    <row r="88" spans="1:12" s="87" customFormat="1" ht="12.75" customHeight="1" x14ac:dyDescent="0.2"/>
    <row r="89" spans="1:12" ht="12.75" customHeight="1" x14ac:dyDescent="0.2">
      <c r="E89" s="54"/>
      <c r="F89" s="54"/>
      <c r="G89" s="54"/>
      <c r="H89" s="54"/>
      <c r="I89" s="54"/>
      <c r="J89" s="54"/>
      <c r="K89" s="228"/>
      <c r="L89" s="54"/>
    </row>
    <row r="90" spans="1:12" ht="12.75" customHeight="1" x14ac:dyDescent="0.2">
      <c r="E90" s="54"/>
      <c r="F90" s="54"/>
      <c r="G90" s="54"/>
      <c r="H90" s="54"/>
      <c r="I90" s="54"/>
      <c r="J90" s="54"/>
      <c r="K90" s="228"/>
      <c r="L90" s="54"/>
    </row>
    <row r="91" spans="1:12" ht="15.95" customHeight="1" x14ac:dyDescent="0.2">
      <c r="E91" s="54"/>
      <c r="F91" s="54"/>
      <c r="G91" s="54"/>
      <c r="H91" s="54"/>
      <c r="I91" s="54"/>
      <c r="J91" s="54"/>
      <c r="K91" s="228"/>
      <c r="L91" s="54"/>
    </row>
    <row r="92" spans="1:12" ht="15.95" customHeight="1" x14ac:dyDescent="0.2">
      <c r="E92" s="54"/>
      <c r="F92" s="54"/>
      <c r="G92" s="54"/>
      <c r="H92" s="54"/>
      <c r="I92" s="54"/>
      <c r="J92" s="54"/>
      <c r="K92" s="228"/>
      <c r="L92" s="54"/>
    </row>
    <row r="93" spans="1:12" ht="15.95" customHeight="1" x14ac:dyDescent="0.2">
      <c r="E93" s="54"/>
      <c r="F93" s="54"/>
      <c r="G93" s="54"/>
      <c r="H93" s="54"/>
      <c r="I93" s="54"/>
      <c r="J93" s="54"/>
      <c r="K93" s="228"/>
      <c r="L93" s="54"/>
    </row>
    <row r="94" spans="1:12" ht="15.95" customHeight="1" x14ac:dyDescent="0.2">
      <c r="E94" s="54"/>
      <c r="F94" s="54"/>
      <c r="G94" s="54"/>
      <c r="H94" s="54"/>
      <c r="I94" s="54"/>
      <c r="J94" s="54"/>
      <c r="K94" s="228"/>
      <c r="L94" s="54"/>
    </row>
    <row r="95" spans="1:12" ht="15.95" customHeight="1" x14ac:dyDescent="0.2">
      <c r="E95" s="54"/>
      <c r="F95" s="54"/>
      <c r="G95" s="54"/>
      <c r="H95" s="54"/>
      <c r="I95" s="54"/>
      <c r="J95" s="54"/>
      <c r="K95" s="228"/>
      <c r="L95" s="54"/>
    </row>
    <row r="96" spans="1:12" ht="15.95" customHeight="1" x14ac:dyDescent="0.2">
      <c r="E96" s="54"/>
      <c r="F96" s="54"/>
      <c r="G96" s="54"/>
      <c r="H96" s="54"/>
      <c r="I96" s="54"/>
      <c r="J96" s="54"/>
      <c r="K96" s="228"/>
      <c r="L96" s="54"/>
    </row>
    <row r="97" spans="11:11" s="54" customFormat="1" ht="15.95" customHeight="1" x14ac:dyDescent="0.2">
      <c r="K97" s="228"/>
    </row>
    <row r="98" spans="11:11" s="54" customFormat="1" ht="15.95" customHeight="1" x14ac:dyDescent="0.2">
      <c r="K98" s="228"/>
    </row>
    <row r="99" spans="11:11" s="54" customFormat="1" ht="15.95" customHeight="1" x14ac:dyDescent="0.2">
      <c r="K99" s="228"/>
    </row>
    <row r="100" spans="11:11" s="54" customFormat="1" ht="15.95" customHeight="1" x14ac:dyDescent="0.2">
      <c r="K100" s="228"/>
    </row>
    <row r="101" spans="11:11" s="54" customFormat="1" ht="15.95" customHeight="1" x14ac:dyDescent="0.2">
      <c r="K101" s="228"/>
    </row>
    <row r="102" spans="11:11" s="54" customFormat="1" ht="15.95" customHeight="1" x14ac:dyDescent="0.2">
      <c r="K102" s="228"/>
    </row>
    <row r="103" spans="11:11" s="54" customFormat="1" ht="15.95" customHeight="1" x14ac:dyDescent="0.2">
      <c r="K103" s="228"/>
    </row>
    <row r="104" spans="11:11" s="54" customFormat="1" ht="15.95" customHeight="1" x14ac:dyDescent="0.2">
      <c r="K104" s="228"/>
    </row>
    <row r="105" spans="11:11" s="54" customFormat="1" ht="15.95" customHeight="1" x14ac:dyDescent="0.2">
      <c r="K105" s="228"/>
    </row>
    <row r="106" spans="11:11" s="54" customFormat="1" ht="15.95" customHeight="1" x14ac:dyDescent="0.2">
      <c r="K106" s="228"/>
    </row>
    <row r="107" spans="11:11" s="54" customFormat="1" ht="15.95" customHeight="1" x14ac:dyDescent="0.2">
      <c r="K107" s="228"/>
    </row>
    <row r="108" spans="11:11" s="54" customFormat="1" ht="15.95" customHeight="1" x14ac:dyDescent="0.2">
      <c r="K108" s="228"/>
    </row>
    <row r="109" spans="11:11" s="54" customFormat="1" ht="15.95" customHeight="1" x14ac:dyDescent="0.2">
      <c r="K109" s="228"/>
    </row>
    <row r="110" spans="11:11" s="54" customFormat="1" ht="15.95" customHeight="1" x14ac:dyDescent="0.2">
      <c r="K110" s="228"/>
    </row>
    <row r="111" spans="11:11" s="54" customFormat="1" ht="15.95" customHeight="1" x14ac:dyDescent="0.2">
      <c r="K111" s="228"/>
    </row>
    <row r="112" spans="11:11" s="54" customFormat="1" ht="15.95" customHeight="1" x14ac:dyDescent="0.2">
      <c r="K112" s="228"/>
    </row>
    <row r="113" spans="11:11" s="54" customFormat="1" ht="15.95" customHeight="1" x14ac:dyDescent="0.2">
      <c r="K113" s="228"/>
    </row>
    <row r="114" spans="11:11" s="54" customFormat="1" ht="15.95" customHeight="1" x14ac:dyDescent="0.2">
      <c r="K114" s="228"/>
    </row>
    <row r="115" spans="11:11" s="54" customFormat="1" ht="15.95" customHeight="1" x14ac:dyDescent="0.2">
      <c r="K115" s="228"/>
    </row>
    <row r="116" spans="11:11" s="54" customFormat="1" ht="15.95" customHeight="1" x14ac:dyDescent="0.2">
      <c r="K116" s="228"/>
    </row>
    <row r="117" spans="11:11" s="54" customFormat="1" ht="15.95" customHeight="1" x14ac:dyDescent="0.2">
      <c r="K117" s="228"/>
    </row>
    <row r="118" spans="11:11" s="54" customFormat="1" ht="15.95" customHeight="1" x14ac:dyDescent="0.2">
      <c r="K118" s="228"/>
    </row>
    <row r="119" spans="11:11" s="54" customFormat="1" ht="15.95" customHeight="1" x14ac:dyDescent="0.2">
      <c r="K119" s="228"/>
    </row>
    <row r="120" spans="11:11" s="54" customFormat="1" ht="15.95" customHeight="1" x14ac:dyDescent="0.2">
      <c r="K120" s="228"/>
    </row>
    <row r="121" spans="11:11" s="54" customFormat="1" ht="15.95" customHeight="1" x14ac:dyDescent="0.2">
      <c r="K121" s="228"/>
    </row>
    <row r="122" spans="11:11" s="54" customFormat="1" ht="15.95" customHeight="1" x14ac:dyDescent="0.2">
      <c r="K122" s="228"/>
    </row>
    <row r="123" spans="11:11" s="54" customFormat="1" ht="15.95" customHeight="1" x14ac:dyDescent="0.2">
      <c r="K123" s="228"/>
    </row>
    <row r="124" spans="11:11" s="54" customFormat="1" ht="15.95" customHeight="1" x14ac:dyDescent="0.2">
      <c r="K124" s="228"/>
    </row>
    <row r="125" spans="11:11" s="54" customFormat="1" ht="15.95" customHeight="1" x14ac:dyDescent="0.2">
      <c r="K125" s="228"/>
    </row>
    <row r="126" spans="11:11" s="54" customFormat="1" ht="15.95" customHeight="1" x14ac:dyDescent="0.2">
      <c r="K126" s="228"/>
    </row>
    <row r="127" spans="11:11" s="54" customFormat="1" ht="15.95" customHeight="1" x14ac:dyDescent="0.2">
      <c r="K127" s="228"/>
    </row>
    <row r="128" spans="11:11" s="54" customFormat="1" ht="15.95" customHeight="1" x14ac:dyDescent="0.2">
      <c r="K128" s="228"/>
    </row>
    <row r="129" spans="11:11" s="54" customFormat="1" ht="15.95" customHeight="1" x14ac:dyDescent="0.2">
      <c r="K129" s="228"/>
    </row>
    <row r="130" spans="11:11" s="54" customFormat="1" ht="15.95" customHeight="1" x14ac:dyDescent="0.2">
      <c r="K130" s="228"/>
    </row>
    <row r="131" spans="11:11" s="54" customFormat="1" ht="15.95" customHeight="1" x14ac:dyDescent="0.2">
      <c r="K131" s="228"/>
    </row>
    <row r="132" spans="11:11" s="54" customFormat="1" ht="15.95" customHeight="1" x14ac:dyDescent="0.2">
      <c r="K132" s="228"/>
    </row>
    <row r="133" spans="11:11" s="54" customFormat="1" ht="15.95" customHeight="1" x14ac:dyDescent="0.2">
      <c r="K133" s="228"/>
    </row>
    <row r="134" spans="11:11" s="54" customFormat="1" ht="15.95" customHeight="1" x14ac:dyDescent="0.2">
      <c r="K134" s="228"/>
    </row>
    <row r="135" spans="11:11" s="54" customFormat="1" ht="15.95" customHeight="1" x14ac:dyDescent="0.2">
      <c r="K135" s="228"/>
    </row>
    <row r="136" spans="11:11" s="54" customFormat="1" ht="15.95" customHeight="1" x14ac:dyDescent="0.2">
      <c r="K136" s="228"/>
    </row>
    <row r="137" spans="11:11" s="54" customFormat="1" ht="15.95" customHeight="1" x14ac:dyDescent="0.2">
      <c r="K137" s="228"/>
    </row>
    <row r="138" spans="11:11" s="54" customFormat="1" ht="15.95" customHeight="1" x14ac:dyDescent="0.2">
      <c r="K138" s="228"/>
    </row>
    <row r="139" spans="11:11" s="54" customFormat="1" ht="15.95" customHeight="1" x14ac:dyDescent="0.2">
      <c r="K139" s="228"/>
    </row>
    <row r="140" spans="11:11" s="54" customFormat="1" ht="15.95" customHeight="1" x14ac:dyDescent="0.2">
      <c r="K140" s="228"/>
    </row>
    <row r="141" spans="11:11" s="54" customFormat="1" ht="15.95" customHeight="1" x14ac:dyDescent="0.2">
      <c r="K141" s="228"/>
    </row>
    <row r="142" spans="11:11" s="54" customFormat="1" ht="15.95" customHeight="1" x14ac:dyDescent="0.2">
      <c r="K142" s="228"/>
    </row>
    <row r="143" spans="11:11" s="54" customFormat="1" ht="15.95" customHeight="1" x14ac:dyDescent="0.2">
      <c r="K143" s="228"/>
    </row>
    <row r="144" spans="11:11" s="54" customFormat="1" ht="15.95" customHeight="1" x14ac:dyDescent="0.2">
      <c r="K144" s="228"/>
    </row>
    <row r="145" spans="11:11" s="54" customFormat="1" ht="15.95" customHeight="1" x14ac:dyDescent="0.2">
      <c r="K145" s="228"/>
    </row>
    <row r="146" spans="11:11" s="54" customFormat="1" ht="15.95" customHeight="1" x14ac:dyDescent="0.2">
      <c r="K146" s="228"/>
    </row>
    <row r="147" spans="11:11" s="54" customFormat="1" ht="15.95" customHeight="1" x14ac:dyDescent="0.2">
      <c r="K147" s="228"/>
    </row>
    <row r="148" spans="11:11" s="54" customFormat="1" ht="15.95" customHeight="1" x14ac:dyDescent="0.2">
      <c r="K148" s="228"/>
    </row>
    <row r="149" spans="11:11" s="54" customFormat="1" ht="15.95" customHeight="1" x14ac:dyDescent="0.2">
      <c r="K149" s="228"/>
    </row>
    <row r="150" spans="11:11" s="54" customFormat="1" ht="15.95" customHeight="1" x14ac:dyDescent="0.2">
      <c r="K150" s="228"/>
    </row>
    <row r="151" spans="11:11" s="54" customFormat="1" ht="15.95" customHeight="1" x14ac:dyDescent="0.2">
      <c r="K151" s="228"/>
    </row>
    <row r="152" spans="11:11" s="54" customFormat="1" ht="15.95" customHeight="1" x14ac:dyDescent="0.2">
      <c r="K152" s="228"/>
    </row>
    <row r="153" spans="11:11" s="54" customFormat="1" ht="15.95" customHeight="1" x14ac:dyDescent="0.2">
      <c r="K153" s="228"/>
    </row>
    <row r="154" spans="11:11" s="54" customFormat="1" ht="15.95" customHeight="1" x14ac:dyDescent="0.2">
      <c r="K154" s="228"/>
    </row>
    <row r="155" spans="11:11" s="54" customFormat="1" ht="15.95" customHeight="1" x14ac:dyDescent="0.2">
      <c r="K155" s="228"/>
    </row>
    <row r="156" spans="11:11" s="54" customFormat="1" ht="15.95" customHeight="1" x14ac:dyDescent="0.2">
      <c r="K156" s="228"/>
    </row>
    <row r="157" spans="11:11" s="54" customFormat="1" ht="15.95" customHeight="1" x14ac:dyDescent="0.2">
      <c r="K157" s="228"/>
    </row>
    <row r="158" spans="11:11" s="54" customFormat="1" ht="15.95" customHeight="1" x14ac:dyDescent="0.2">
      <c r="K158" s="228"/>
    </row>
    <row r="159" spans="11:11" s="54" customFormat="1" ht="15.95" customHeight="1" x14ac:dyDescent="0.2">
      <c r="K159" s="228"/>
    </row>
    <row r="160" spans="11:11" s="54" customFormat="1" ht="15.95" customHeight="1" x14ac:dyDescent="0.2">
      <c r="K160" s="228"/>
    </row>
    <row r="161" spans="11:11" s="54" customFormat="1" ht="15.95" customHeight="1" x14ac:dyDescent="0.2">
      <c r="K161" s="228"/>
    </row>
    <row r="162" spans="11:11" s="54" customFormat="1" ht="15.95" customHeight="1" x14ac:dyDescent="0.2">
      <c r="K162" s="228"/>
    </row>
    <row r="163" spans="11:11" s="54" customFormat="1" ht="15.95" customHeight="1" x14ac:dyDescent="0.2">
      <c r="K163" s="228"/>
    </row>
    <row r="164" spans="11:11" s="54" customFormat="1" ht="15.95" customHeight="1" x14ac:dyDescent="0.2">
      <c r="K164" s="228"/>
    </row>
    <row r="165" spans="11:11" s="54" customFormat="1" ht="15.95" customHeight="1" x14ac:dyDescent="0.2">
      <c r="K165" s="228"/>
    </row>
    <row r="166" spans="11:11" s="54" customFormat="1" ht="15.95" customHeight="1" x14ac:dyDescent="0.2">
      <c r="K166" s="228"/>
    </row>
    <row r="167" spans="11:11" s="54" customFormat="1" ht="15.95" customHeight="1" x14ac:dyDescent="0.2">
      <c r="K167" s="228"/>
    </row>
    <row r="168" spans="11:11" s="54" customFormat="1" ht="15.95" customHeight="1" x14ac:dyDescent="0.2">
      <c r="K168" s="228"/>
    </row>
    <row r="169" spans="11:11" s="54" customFormat="1" ht="15.95" customHeight="1" x14ac:dyDescent="0.2">
      <c r="K169" s="228"/>
    </row>
    <row r="170" spans="11:11" s="54" customFormat="1" ht="15.95" customHeight="1" x14ac:dyDescent="0.2">
      <c r="K170" s="228"/>
    </row>
    <row r="171" spans="11:11" s="54" customFormat="1" ht="15.95" customHeight="1" x14ac:dyDescent="0.2">
      <c r="K171" s="228"/>
    </row>
    <row r="172" spans="11:11" s="54" customFormat="1" ht="15.95" customHeight="1" x14ac:dyDescent="0.2">
      <c r="K172" s="228"/>
    </row>
    <row r="173" spans="11:11" s="54" customFormat="1" ht="15.95" customHeight="1" x14ac:dyDescent="0.2">
      <c r="K173" s="228"/>
    </row>
    <row r="174" spans="11:11" s="54" customFormat="1" ht="15.95" customHeight="1" x14ac:dyDescent="0.2">
      <c r="K174" s="228"/>
    </row>
    <row r="175" spans="11:11" s="54" customFormat="1" ht="15.95" customHeight="1" x14ac:dyDescent="0.2">
      <c r="K175" s="228"/>
    </row>
    <row r="176" spans="11:11" s="54" customFormat="1" ht="15.95" customHeight="1" x14ac:dyDescent="0.2">
      <c r="K176" s="228"/>
    </row>
    <row r="177" spans="11:11" s="54" customFormat="1" ht="15.95" customHeight="1" x14ac:dyDescent="0.2">
      <c r="K177" s="228"/>
    </row>
    <row r="178" spans="11:11" s="54" customFormat="1" ht="15.95" customHeight="1" x14ac:dyDescent="0.2">
      <c r="K178" s="228"/>
    </row>
    <row r="179" spans="11:11" s="54" customFormat="1" ht="15.95" customHeight="1" x14ac:dyDescent="0.2">
      <c r="K179" s="228"/>
    </row>
    <row r="180" spans="11:11" s="54" customFormat="1" ht="15.95" customHeight="1" x14ac:dyDescent="0.2">
      <c r="K180" s="228"/>
    </row>
    <row r="181" spans="11:11" s="54" customFormat="1" ht="15.95" customHeight="1" x14ac:dyDescent="0.2">
      <c r="K181" s="228"/>
    </row>
    <row r="182" spans="11:11" s="54" customFormat="1" ht="15.95" customHeight="1" x14ac:dyDescent="0.2">
      <c r="K182" s="228"/>
    </row>
    <row r="183" spans="11:11" s="54" customFormat="1" ht="15.95" customHeight="1" x14ac:dyDescent="0.2">
      <c r="K183" s="228"/>
    </row>
    <row r="184" spans="11:11" s="54" customFormat="1" ht="15.95" customHeight="1" x14ac:dyDescent="0.2">
      <c r="K184" s="228"/>
    </row>
    <row r="185" spans="11:11" s="54" customFormat="1" ht="15.95" customHeight="1" x14ac:dyDescent="0.2">
      <c r="K185" s="228"/>
    </row>
    <row r="186" spans="11:11" s="54" customFormat="1" ht="15.95" customHeight="1" x14ac:dyDescent="0.2">
      <c r="K186" s="228"/>
    </row>
    <row r="187" spans="11:11" s="54" customFormat="1" ht="15.95" customHeight="1" x14ac:dyDescent="0.2">
      <c r="K187" s="228"/>
    </row>
    <row r="188" spans="11:11" s="54" customFormat="1" ht="15.95" customHeight="1" x14ac:dyDescent="0.2">
      <c r="K188" s="228"/>
    </row>
    <row r="189" spans="11:11" s="54" customFormat="1" ht="15.95" customHeight="1" x14ac:dyDescent="0.2">
      <c r="K189" s="228"/>
    </row>
    <row r="190" spans="11:11" s="54" customFormat="1" ht="15.95" customHeight="1" x14ac:dyDescent="0.2">
      <c r="K190" s="228"/>
    </row>
    <row r="191" spans="11:11" s="54" customFormat="1" ht="15.95" customHeight="1" x14ac:dyDescent="0.2">
      <c r="K191" s="228"/>
    </row>
    <row r="192" spans="11:11" s="54" customFormat="1" ht="15.95" customHeight="1" x14ac:dyDescent="0.2">
      <c r="K192" s="228"/>
    </row>
    <row r="193" spans="11:11" s="54" customFormat="1" ht="15.95" customHeight="1" x14ac:dyDescent="0.2">
      <c r="K193" s="228"/>
    </row>
    <row r="194" spans="11:11" s="54" customFormat="1" ht="15.95" customHeight="1" x14ac:dyDescent="0.2">
      <c r="K194" s="228"/>
    </row>
    <row r="195" spans="11:11" s="54" customFormat="1" ht="15.95" customHeight="1" x14ac:dyDescent="0.2">
      <c r="K195" s="228"/>
    </row>
    <row r="196" spans="11:11" s="54" customFormat="1" ht="15.95" customHeight="1" x14ac:dyDescent="0.2">
      <c r="K196" s="228"/>
    </row>
    <row r="197" spans="11:11" s="54" customFormat="1" ht="15.95" customHeight="1" x14ac:dyDescent="0.2">
      <c r="K197" s="228"/>
    </row>
    <row r="198" spans="11:11" s="54" customFormat="1" ht="15.95" customHeight="1" x14ac:dyDescent="0.2">
      <c r="K198" s="228"/>
    </row>
    <row r="199" spans="11:11" s="54" customFormat="1" ht="15.95" customHeight="1" x14ac:dyDescent="0.2">
      <c r="K199" s="228"/>
    </row>
    <row r="200" spans="11:11" s="54" customFormat="1" ht="15.95" customHeight="1" x14ac:dyDescent="0.2">
      <c r="K200" s="228"/>
    </row>
    <row r="863" spans="6:6" ht="15.95" customHeight="1" x14ac:dyDescent="0.2">
      <c r="F863" s="229"/>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0882-0C3C-48D7-9C01-760A6D98548D}">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4" customWidth="1"/>
    <col min="2" max="2" width="48.7109375" style="54" customWidth="1"/>
    <col min="3" max="3" width="6.7109375" style="88" customWidth="1"/>
    <col min="4" max="9" width="9.7109375" style="121" customWidth="1"/>
    <col min="10" max="10" width="9.7109375" style="122" customWidth="1"/>
    <col min="11" max="11" width="9.7109375" style="54" customWidth="1"/>
    <col min="12" max="16384" width="8.85546875" style="54"/>
  </cols>
  <sheetData>
    <row r="1" spans="1:15" customFormat="1" ht="36.75" customHeight="1" x14ac:dyDescent="0.2">
      <c r="A1" s="33"/>
      <c r="B1" s="34"/>
      <c r="C1" s="34"/>
      <c r="D1" s="34"/>
      <c r="E1" s="34"/>
      <c r="F1" s="34"/>
      <c r="G1" s="34"/>
      <c r="H1" s="34"/>
      <c r="I1" s="34"/>
      <c r="J1" s="35" t="s">
        <v>38</v>
      </c>
    </row>
    <row r="2" spans="1:15" customFormat="1" ht="11.25" customHeight="1" x14ac:dyDescent="0.2">
      <c r="A2" s="36"/>
      <c r="B2" s="37"/>
      <c r="C2" s="37"/>
      <c r="D2" s="37"/>
      <c r="E2" s="37"/>
      <c r="F2" s="37"/>
      <c r="G2" s="37"/>
      <c r="H2" s="37"/>
      <c r="I2" s="37"/>
      <c r="J2" s="37"/>
    </row>
    <row r="3" spans="1:15" s="40" customFormat="1" ht="20.100000000000001" customHeight="1" x14ac:dyDescent="0.2">
      <c r="A3" s="39" t="s">
        <v>206</v>
      </c>
      <c r="B3" s="39"/>
      <c r="C3" s="39"/>
      <c r="D3" s="39"/>
      <c r="E3" s="39"/>
      <c r="F3" s="39"/>
      <c r="G3" s="39"/>
      <c r="H3" s="39"/>
      <c r="I3" s="39"/>
      <c r="J3" s="39"/>
    </row>
    <row r="4" spans="1:15" s="40" customFormat="1" ht="12" customHeight="1" x14ac:dyDescent="0.2">
      <c r="A4" s="41" t="s">
        <v>84</v>
      </c>
      <c r="B4" s="41"/>
      <c r="C4" s="41"/>
      <c r="D4" s="41"/>
      <c r="E4" s="41"/>
      <c r="F4" s="41"/>
      <c r="G4" s="41"/>
      <c r="H4" s="41"/>
      <c r="I4" s="41"/>
      <c r="J4" s="41"/>
    </row>
    <row r="5" spans="1:15" s="40" customFormat="1" ht="12" customHeight="1" x14ac:dyDescent="0.2">
      <c r="A5" s="42" t="s">
        <v>40</v>
      </c>
      <c r="B5" s="42"/>
      <c r="C5" s="42"/>
      <c r="D5" s="42"/>
      <c r="E5" s="207"/>
      <c r="F5" s="207"/>
      <c r="G5" s="207"/>
      <c r="H5" s="207"/>
      <c r="I5" s="207"/>
      <c r="J5" s="207"/>
    </row>
    <row r="6" spans="1:15" s="40" customFormat="1" ht="11.25" customHeight="1" x14ac:dyDescent="0.2">
      <c r="A6" s="187"/>
      <c r="B6" s="188"/>
      <c r="C6" s="188"/>
      <c r="D6" s="188"/>
      <c r="E6" s="188"/>
      <c r="F6" s="188"/>
      <c r="G6" s="188"/>
      <c r="H6" s="188"/>
      <c r="I6" s="188"/>
      <c r="J6" s="188"/>
    </row>
    <row r="7" spans="1:15" customFormat="1" ht="12" customHeight="1" x14ac:dyDescent="0.2">
      <c r="A7" s="52" t="s">
        <v>207</v>
      </c>
      <c r="B7" s="53"/>
      <c r="C7" s="48" t="s">
        <v>86</v>
      </c>
      <c r="D7" s="49" t="s">
        <v>173</v>
      </c>
      <c r="E7" s="50"/>
      <c r="F7" s="50"/>
      <c r="G7" s="50"/>
      <c r="H7" s="51"/>
      <c r="I7" s="52" t="s">
        <v>174</v>
      </c>
      <c r="J7" s="53"/>
      <c r="K7" s="54"/>
      <c r="L7" s="54"/>
      <c r="M7" s="54"/>
      <c r="N7" s="54"/>
      <c r="O7" s="54"/>
    </row>
    <row r="8" spans="1:15" ht="21.75" customHeight="1" x14ac:dyDescent="0.2">
      <c r="A8" s="230"/>
      <c r="B8" s="231"/>
      <c r="C8" s="57"/>
      <c r="D8" s="58" t="s">
        <v>89</v>
      </c>
      <c r="E8" s="58" t="s">
        <v>90</v>
      </c>
      <c r="F8" s="58" t="s">
        <v>91</v>
      </c>
      <c r="G8" s="58" t="s">
        <v>92</v>
      </c>
      <c r="H8" s="58" t="s">
        <v>93</v>
      </c>
      <c r="I8" s="59"/>
      <c r="J8" s="60"/>
    </row>
    <row r="9" spans="1:15" ht="12" customHeight="1" x14ac:dyDescent="0.2">
      <c r="A9" s="230"/>
      <c r="B9" s="231"/>
      <c r="C9" s="57"/>
      <c r="D9" s="61"/>
      <c r="E9" s="61"/>
      <c r="F9" s="61"/>
      <c r="G9" s="61"/>
      <c r="H9" s="61"/>
      <c r="I9" s="62" t="s">
        <v>94</v>
      </c>
      <c r="J9" s="63" t="s">
        <v>95</v>
      </c>
    </row>
    <row r="10" spans="1:15" ht="12" customHeight="1" x14ac:dyDescent="0.2">
      <c r="A10" s="232"/>
      <c r="B10" s="233"/>
      <c r="C10" s="66"/>
      <c r="D10" s="67">
        <v>1</v>
      </c>
      <c r="E10" s="67">
        <v>2</v>
      </c>
      <c r="F10" s="67">
        <v>3</v>
      </c>
      <c r="G10" s="67">
        <v>4</v>
      </c>
      <c r="H10" s="67">
        <v>5</v>
      </c>
      <c r="I10" s="67">
        <v>6</v>
      </c>
      <c r="J10" s="67">
        <v>7</v>
      </c>
      <c r="K10" s="68"/>
    </row>
    <row r="11" spans="1:15" s="78" customFormat="1" ht="24.95" customHeight="1" x14ac:dyDescent="0.2">
      <c r="A11" s="234" t="s">
        <v>96</v>
      </c>
      <c r="B11" s="235"/>
      <c r="C11" s="79">
        <v>100</v>
      </c>
      <c r="D11" s="81">
        <v>39412</v>
      </c>
      <c r="E11" s="80">
        <v>39987</v>
      </c>
      <c r="F11" s="80">
        <v>39586</v>
      </c>
      <c r="G11" s="80">
        <v>39376</v>
      </c>
      <c r="H11" s="106">
        <v>39435</v>
      </c>
      <c r="I11" s="81">
        <v>-23</v>
      </c>
      <c r="J11" s="82">
        <v>-5.8323824014200581E-2</v>
      </c>
    </row>
    <row r="12" spans="1:15" ht="24.95" customHeight="1" x14ac:dyDescent="0.2">
      <c r="A12" s="159" t="s">
        <v>124</v>
      </c>
      <c r="B12" s="160" t="s">
        <v>125</v>
      </c>
      <c r="C12" s="79">
        <v>1.3752156703542069</v>
      </c>
      <c r="D12" s="81">
        <v>542</v>
      </c>
      <c r="E12" s="80">
        <v>637</v>
      </c>
      <c r="F12" s="80">
        <v>629</v>
      </c>
      <c r="G12" s="80">
        <v>587</v>
      </c>
      <c r="H12" s="106">
        <v>533</v>
      </c>
      <c r="I12" s="81">
        <v>9</v>
      </c>
      <c r="J12" s="82">
        <v>1.6885553470919326</v>
      </c>
    </row>
    <row r="13" spans="1:15" ht="24.95" customHeight="1" x14ac:dyDescent="0.2">
      <c r="A13" s="159" t="s">
        <v>126</v>
      </c>
      <c r="B13" s="165" t="s">
        <v>208</v>
      </c>
      <c r="C13" s="79">
        <v>0.59626509692479446</v>
      </c>
      <c r="D13" s="81">
        <v>235</v>
      </c>
      <c r="E13" s="80">
        <v>245</v>
      </c>
      <c r="F13" s="80">
        <v>247</v>
      </c>
      <c r="G13" s="80">
        <v>245</v>
      </c>
      <c r="H13" s="106">
        <v>215</v>
      </c>
      <c r="I13" s="81">
        <v>20</v>
      </c>
      <c r="J13" s="82">
        <v>9.3023255813953494</v>
      </c>
    </row>
    <row r="14" spans="1:15" s="181" customFormat="1" ht="24" customHeight="1" x14ac:dyDescent="0.2">
      <c r="A14" s="159" t="s">
        <v>209</v>
      </c>
      <c r="B14" s="165" t="s">
        <v>129</v>
      </c>
      <c r="C14" s="79">
        <v>26.540140058865319</v>
      </c>
      <c r="D14" s="81">
        <v>10460</v>
      </c>
      <c r="E14" s="80">
        <v>10586</v>
      </c>
      <c r="F14" s="80">
        <v>10531</v>
      </c>
      <c r="G14" s="80">
        <v>10556</v>
      </c>
      <c r="H14" s="106">
        <v>10719</v>
      </c>
      <c r="I14" s="81">
        <v>-259</v>
      </c>
      <c r="J14" s="82">
        <v>-2.4162701744565727</v>
      </c>
      <c r="K14" s="54"/>
      <c r="L14" s="54"/>
      <c r="M14" s="54"/>
      <c r="N14" s="54"/>
      <c r="O14" s="54"/>
    </row>
    <row r="15" spans="1:15" ht="24.75" customHeight="1" x14ac:dyDescent="0.2">
      <c r="A15" s="159" t="s">
        <v>210</v>
      </c>
      <c r="B15" s="165" t="s">
        <v>211</v>
      </c>
      <c r="C15" s="79">
        <v>9.4945701816705572</v>
      </c>
      <c r="D15" s="81">
        <v>3742</v>
      </c>
      <c r="E15" s="80">
        <v>3787</v>
      </c>
      <c r="F15" s="80">
        <v>3728</v>
      </c>
      <c r="G15" s="80">
        <v>3702</v>
      </c>
      <c r="H15" s="106">
        <v>3709</v>
      </c>
      <c r="I15" s="81">
        <v>33</v>
      </c>
      <c r="J15" s="82">
        <v>0.88972768940415203</v>
      </c>
    </row>
    <row r="16" spans="1:15" s="181" customFormat="1" ht="24.95" customHeight="1" x14ac:dyDescent="0.2">
      <c r="A16" s="159" t="s">
        <v>212</v>
      </c>
      <c r="B16" s="165" t="s">
        <v>133</v>
      </c>
      <c r="C16" s="79">
        <v>13.866335126357455</v>
      </c>
      <c r="D16" s="81">
        <v>5465</v>
      </c>
      <c r="E16" s="80">
        <v>5512</v>
      </c>
      <c r="F16" s="80">
        <v>5526</v>
      </c>
      <c r="G16" s="80">
        <v>5563</v>
      </c>
      <c r="H16" s="106">
        <v>5711</v>
      </c>
      <c r="I16" s="81">
        <v>-246</v>
      </c>
      <c r="J16" s="82">
        <v>-4.3074767991595166</v>
      </c>
      <c r="K16" s="54"/>
      <c r="L16" s="54"/>
      <c r="M16" s="54"/>
      <c r="N16" s="54"/>
      <c r="O16" s="54"/>
    </row>
    <row r="17" spans="1:15" ht="24.95" customHeight="1" x14ac:dyDescent="0.2">
      <c r="A17" s="159" t="s">
        <v>213</v>
      </c>
      <c r="B17" s="165" t="s">
        <v>214</v>
      </c>
      <c r="C17" s="79">
        <v>3.1792347508373084</v>
      </c>
      <c r="D17" s="81">
        <v>1253</v>
      </c>
      <c r="E17" s="80">
        <v>1287</v>
      </c>
      <c r="F17" s="80">
        <v>1277</v>
      </c>
      <c r="G17" s="80">
        <v>1291</v>
      </c>
      <c r="H17" s="106">
        <v>1299</v>
      </c>
      <c r="I17" s="81">
        <v>-46</v>
      </c>
      <c r="J17" s="82">
        <v>-3.5411855273287145</v>
      </c>
    </row>
    <row r="18" spans="1:15" s="181" customFormat="1" ht="24.95" customHeight="1" x14ac:dyDescent="0.2">
      <c r="A18" s="168" t="s">
        <v>136</v>
      </c>
      <c r="B18" s="169" t="s">
        <v>137</v>
      </c>
      <c r="C18" s="79">
        <v>9.702628641023038</v>
      </c>
      <c r="D18" s="81">
        <v>3824</v>
      </c>
      <c r="E18" s="80">
        <v>3933</v>
      </c>
      <c r="F18" s="80">
        <v>3944</v>
      </c>
      <c r="G18" s="80">
        <v>3935</v>
      </c>
      <c r="H18" s="106">
        <v>3915</v>
      </c>
      <c r="I18" s="81">
        <v>-91</v>
      </c>
      <c r="J18" s="82">
        <v>-2.3243933588761174</v>
      </c>
      <c r="K18" s="54"/>
      <c r="L18" s="54"/>
      <c r="M18" s="54"/>
      <c r="N18" s="54"/>
      <c r="O18" s="54"/>
    </row>
    <row r="19" spans="1:15" ht="24.95" customHeight="1" x14ac:dyDescent="0.2">
      <c r="A19" s="159" t="s">
        <v>138</v>
      </c>
      <c r="B19" s="165" t="s">
        <v>139</v>
      </c>
      <c r="C19" s="79">
        <v>16.109306810108595</v>
      </c>
      <c r="D19" s="81">
        <v>6349</v>
      </c>
      <c r="E19" s="80">
        <v>6458</v>
      </c>
      <c r="F19" s="80">
        <v>6416</v>
      </c>
      <c r="G19" s="80">
        <v>6426</v>
      </c>
      <c r="H19" s="106">
        <v>6384</v>
      </c>
      <c r="I19" s="81">
        <v>-35</v>
      </c>
      <c r="J19" s="82">
        <v>-0.54824561403508776</v>
      </c>
    </row>
    <row r="20" spans="1:15" s="181" customFormat="1" ht="24.95" customHeight="1" x14ac:dyDescent="0.2">
      <c r="A20" s="159" t="s">
        <v>140</v>
      </c>
      <c r="B20" s="165" t="s">
        <v>141</v>
      </c>
      <c r="C20" s="79">
        <v>5.1481782198315234</v>
      </c>
      <c r="D20" s="81">
        <v>2029</v>
      </c>
      <c r="E20" s="80">
        <v>2027</v>
      </c>
      <c r="F20" s="80">
        <v>2108</v>
      </c>
      <c r="G20" s="80">
        <v>2075</v>
      </c>
      <c r="H20" s="106">
        <v>2080</v>
      </c>
      <c r="I20" s="81">
        <v>-51</v>
      </c>
      <c r="J20" s="82">
        <v>-2.4519230769230771</v>
      </c>
      <c r="K20" s="54"/>
      <c r="L20" s="54"/>
      <c r="M20" s="54"/>
      <c r="N20" s="54"/>
      <c r="O20" s="54"/>
    </row>
    <row r="21" spans="1:15" ht="24.95" customHeight="1" x14ac:dyDescent="0.2">
      <c r="A21" s="168" t="s">
        <v>142</v>
      </c>
      <c r="B21" s="169" t="s">
        <v>143</v>
      </c>
      <c r="C21" s="79">
        <v>3.1386379782807268</v>
      </c>
      <c r="D21" s="81">
        <v>1237</v>
      </c>
      <c r="E21" s="80">
        <v>1265</v>
      </c>
      <c r="F21" s="80">
        <v>1250</v>
      </c>
      <c r="G21" s="80">
        <v>1194</v>
      </c>
      <c r="H21" s="106">
        <v>1178</v>
      </c>
      <c r="I21" s="81">
        <v>59</v>
      </c>
      <c r="J21" s="82">
        <v>5.0084889643463502</v>
      </c>
    </row>
    <row r="22" spans="1:15" ht="24.95" customHeight="1" x14ac:dyDescent="0.2">
      <c r="A22" s="168" t="s">
        <v>144</v>
      </c>
      <c r="B22" s="165" t="s">
        <v>145</v>
      </c>
      <c r="C22" s="79">
        <v>2.7301329544301227</v>
      </c>
      <c r="D22" s="81">
        <v>1076</v>
      </c>
      <c r="E22" s="80">
        <v>1061</v>
      </c>
      <c r="F22" s="80">
        <v>1070</v>
      </c>
      <c r="G22" s="80">
        <v>1126</v>
      </c>
      <c r="H22" s="106">
        <v>1151</v>
      </c>
      <c r="I22" s="81">
        <v>-75</v>
      </c>
      <c r="J22" s="82">
        <v>-6.516072980017376</v>
      </c>
    </row>
    <row r="23" spans="1:15" ht="24.95" customHeight="1" x14ac:dyDescent="0.2">
      <c r="A23" s="159" t="s">
        <v>146</v>
      </c>
      <c r="B23" s="165" t="s">
        <v>147</v>
      </c>
      <c r="C23" s="79">
        <v>1.8192428701918197</v>
      </c>
      <c r="D23" s="81">
        <v>717</v>
      </c>
      <c r="E23" s="80">
        <v>731</v>
      </c>
      <c r="F23" s="80">
        <v>722</v>
      </c>
      <c r="G23" s="80">
        <v>713</v>
      </c>
      <c r="H23" s="106">
        <v>743</v>
      </c>
      <c r="I23" s="81">
        <v>-26</v>
      </c>
      <c r="J23" s="82">
        <v>-3.4993270524899058</v>
      </c>
    </row>
    <row r="24" spans="1:15" ht="24.95" customHeight="1" x14ac:dyDescent="0.2">
      <c r="A24" s="159" t="s">
        <v>148</v>
      </c>
      <c r="B24" s="165" t="s">
        <v>215</v>
      </c>
      <c r="C24" s="79">
        <v>4.828478635948442</v>
      </c>
      <c r="D24" s="81">
        <v>1903</v>
      </c>
      <c r="E24" s="80">
        <v>2062</v>
      </c>
      <c r="F24" s="80">
        <v>1922</v>
      </c>
      <c r="G24" s="80">
        <v>1832</v>
      </c>
      <c r="H24" s="106">
        <v>1810</v>
      </c>
      <c r="I24" s="81">
        <v>93</v>
      </c>
      <c r="J24" s="82">
        <v>5.1381215469613259</v>
      </c>
    </row>
    <row r="25" spans="1:15" ht="24.95" customHeight="1" x14ac:dyDescent="0.2">
      <c r="A25" s="159" t="s">
        <v>150</v>
      </c>
      <c r="B25" s="172" t="s">
        <v>216</v>
      </c>
      <c r="C25" s="79">
        <v>3.1031158022937175</v>
      </c>
      <c r="D25" s="81">
        <v>1223</v>
      </c>
      <c r="E25" s="80">
        <v>1224</v>
      </c>
      <c r="F25" s="80">
        <v>1252</v>
      </c>
      <c r="G25" s="80">
        <v>1234</v>
      </c>
      <c r="H25" s="106">
        <v>1254</v>
      </c>
      <c r="I25" s="81">
        <v>-31</v>
      </c>
      <c r="J25" s="82">
        <v>-2.4720893141945774</v>
      </c>
    </row>
    <row r="26" spans="1:15" ht="24.95" customHeight="1" x14ac:dyDescent="0.2">
      <c r="A26" s="159" t="s">
        <v>217</v>
      </c>
      <c r="B26" s="172" t="s">
        <v>153</v>
      </c>
      <c r="C26" s="79">
        <v>2.7961027098345683</v>
      </c>
      <c r="D26" s="81">
        <v>1102</v>
      </c>
      <c r="E26" s="80">
        <v>1100</v>
      </c>
      <c r="F26" s="80">
        <v>1131</v>
      </c>
      <c r="G26" s="80">
        <v>1122</v>
      </c>
      <c r="H26" s="106">
        <v>1133</v>
      </c>
      <c r="I26" s="81">
        <v>-31</v>
      </c>
      <c r="J26" s="82">
        <v>-2.7360988526037069</v>
      </c>
    </row>
    <row r="27" spans="1:15" ht="24.95" customHeight="1" x14ac:dyDescent="0.2">
      <c r="A27" s="168">
        <v>782.78300000000002</v>
      </c>
      <c r="B27" s="171" t="s">
        <v>154</v>
      </c>
      <c r="C27" s="79">
        <v>0.30701309245914948</v>
      </c>
      <c r="D27" s="81">
        <v>121</v>
      </c>
      <c r="E27" s="80">
        <v>124</v>
      </c>
      <c r="F27" s="80">
        <v>121</v>
      </c>
      <c r="G27" s="80">
        <v>112</v>
      </c>
      <c r="H27" s="106">
        <v>121</v>
      </c>
      <c r="I27" s="81">
        <v>0</v>
      </c>
      <c r="J27" s="82">
        <v>0</v>
      </c>
    </row>
    <row r="28" spans="1:15" ht="24.95" customHeight="1" x14ac:dyDescent="0.2">
      <c r="A28" s="159" t="s">
        <v>155</v>
      </c>
      <c r="B28" s="165" t="s">
        <v>218</v>
      </c>
      <c r="C28" s="79">
        <v>6.1859332183091444</v>
      </c>
      <c r="D28" s="81">
        <v>2438</v>
      </c>
      <c r="E28" s="80">
        <v>2442</v>
      </c>
      <c r="F28" s="80">
        <v>2395</v>
      </c>
      <c r="G28" s="80">
        <v>2382</v>
      </c>
      <c r="H28" s="106">
        <v>2396</v>
      </c>
      <c r="I28" s="81">
        <v>42</v>
      </c>
      <c r="J28" s="82">
        <v>1.7529215358931554</v>
      </c>
    </row>
    <row r="29" spans="1:15" ht="24.95" customHeight="1" x14ac:dyDescent="0.2">
      <c r="A29" s="159" t="s">
        <v>157</v>
      </c>
      <c r="B29" s="165" t="s">
        <v>158</v>
      </c>
      <c r="C29" s="79">
        <v>3.3695321221962855</v>
      </c>
      <c r="D29" s="81">
        <v>1328</v>
      </c>
      <c r="E29" s="80">
        <v>1318</v>
      </c>
      <c r="F29" s="80">
        <v>1314</v>
      </c>
      <c r="G29" s="80">
        <v>1318</v>
      </c>
      <c r="H29" s="106">
        <v>1314</v>
      </c>
      <c r="I29" s="81">
        <v>14</v>
      </c>
      <c r="J29" s="82">
        <v>1.06544901065449</v>
      </c>
    </row>
    <row r="30" spans="1:15" ht="24.95" customHeight="1" x14ac:dyDescent="0.2">
      <c r="A30" s="159">
        <v>86</v>
      </c>
      <c r="B30" s="165" t="s">
        <v>159</v>
      </c>
      <c r="C30" s="79">
        <v>7.1424946716736022</v>
      </c>
      <c r="D30" s="81">
        <v>2815</v>
      </c>
      <c r="E30" s="80">
        <v>2791</v>
      </c>
      <c r="F30" s="80">
        <v>2725</v>
      </c>
      <c r="G30" s="80">
        <v>2752</v>
      </c>
      <c r="H30" s="106">
        <v>2745</v>
      </c>
      <c r="I30" s="81">
        <v>70</v>
      </c>
      <c r="J30" s="82">
        <v>2.5500910746812386</v>
      </c>
    </row>
    <row r="31" spans="1:15" ht="24.95" customHeight="1" x14ac:dyDescent="0.2">
      <c r="A31" s="159">
        <v>87.88</v>
      </c>
      <c r="B31" s="172" t="s">
        <v>160</v>
      </c>
      <c r="C31" s="79">
        <v>6.2316045874352985</v>
      </c>
      <c r="D31" s="81">
        <v>2456</v>
      </c>
      <c r="E31" s="80">
        <v>2427</v>
      </c>
      <c r="F31" s="80">
        <v>2250</v>
      </c>
      <c r="G31" s="80">
        <v>2214</v>
      </c>
      <c r="H31" s="106">
        <v>2224</v>
      </c>
      <c r="I31" s="81">
        <v>232</v>
      </c>
      <c r="J31" s="82">
        <v>10.431654676258994</v>
      </c>
    </row>
    <row r="32" spans="1:15" ht="24.95" customHeight="1" x14ac:dyDescent="0.2">
      <c r="A32" s="159" t="s">
        <v>161</v>
      </c>
      <c r="B32" s="165" t="s">
        <v>162</v>
      </c>
      <c r="C32" s="79">
        <v>1.9790926621333604</v>
      </c>
      <c r="D32" s="81">
        <v>780</v>
      </c>
      <c r="E32" s="80">
        <v>780</v>
      </c>
      <c r="F32" s="80">
        <v>811</v>
      </c>
      <c r="G32" s="80">
        <v>787</v>
      </c>
      <c r="H32" s="106">
        <v>774</v>
      </c>
      <c r="I32" s="81">
        <v>6</v>
      </c>
      <c r="J32" s="82">
        <v>0.77519379844961245</v>
      </c>
    </row>
    <row r="33" spans="1:10" ht="24.95" customHeight="1" x14ac:dyDescent="0.2">
      <c r="A33" s="159"/>
      <c r="B33" s="236" t="s">
        <v>163</v>
      </c>
      <c r="C33" s="79">
        <v>0</v>
      </c>
      <c r="D33" s="81">
        <v>0</v>
      </c>
      <c r="E33" s="80">
        <v>0</v>
      </c>
      <c r="F33" s="80">
        <v>0</v>
      </c>
      <c r="G33" s="80">
        <v>0</v>
      </c>
      <c r="H33" s="106">
        <v>0</v>
      </c>
      <c r="I33" s="81">
        <v>0</v>
      </c>
      <c r="J33" s="82">
        <v>0</v>
      </c>
    </row>
    <row r="34" spans="1:10" ht="24.95" customHeight="1" x14ac:dyDescent="0.2">
      <c r="A34" s="173" t="s">
        <v>164</v>
      </c>
      <c r="B34" s="174"/>
      <c r="C34" s="237"/>
      <c r="D34" s="81"/>
      <c r="E34" s="80"/>
      <c r="F34" s="80"/>
      <c r="G34" s="80"/>
      <c r="H34" s="106"/>
      <c r="I34" s="103"/>
      <c r="J34" s="104"/>
    </row>
    <row r="35" spans="1:10" s="158" customFormat="1" ht="24.95" customHeight="1" x14ac:dyDescent="0.2">
      <c r="A35" s="238" t="s">
        <v>124</v>
      </c>
      <c r="B35" s="239" t="s">
        <v>125</v>
      </c>
      <c r="C35" s="79">
        <v>1.3752156703542069</v>
      </c>
      <c r="D35" s="81">
        <v>542</v>
      </c>
      <c r="E35" s="80">
        <v>637</v>
      </c>
      <c r="F35" s="80">
        <v>629</v>
      </c>
      <c r="G35" s="80">
        <v>587</v>
      </c>
      <c r="H35" s="106">
        <v>533</v>
      </c>
      <c r="I35" s="81">
        <v>9</v>
      </c>
      <c r="J35" s="82">
        <v>1.6885553470919326</v>
      </c>
    </row>
    <row r="36" spans="1:10" ht="24.95" customHeight="1" x14ac:dyDescent="0.2">
      <c r="A36" s="240" t="s">
        <v>165</v>
      </c>
      <c r="B36" s="241" t="s">
        <v>166</v>
      </c>
      <c r="C36" s="79">
        <v>36.839033796813155</v>
      </c>
      <c r="D36" s="81">
        <v>14519</v>
      </c>
      <c r="E36" s="80">
        <v>14764</v>
      </c>
      <c r="F36" s="80">
        <v>14722</v>
      </c>
      <c r="G36" s="80">
        <v>14736</v>
      </c>
      <c r="H36" s="106">
        <v>14849</v>
      </c>
      <c r="I36" s="81">
        <v>-330</v>
      </c>
      <c r="J36" s="82">
        <v>-2.222371876894067</v>
      </c>
    </row>
    <row r="37" spans="1:10" ht="24.95" customHeight="1" x14ac:dyDescent="0.2">
      <c r="A37" s="242" t="s">
        <v>167</v>
      </c>
      <c r="B37" s="243" t="s">
        <v>168</v>
      </c>
      <c r="C37" s="91">
        <v>61.785750532832637</v>
      </c>
      <c r="D37" s="109">
        <v>24351</v>
      </c>
      <c r="E37" s="110">
        <v>24586</v>
      </c>
      <c r="F37" s="110">
        <v>24235</v>
      </c>
      <c r="G37" s="110">
        <v>24053</v>
      </c>
      <c r="H37" s="111">
        <v>24053</v>
      </c>
      <c r="I37" s="109">
        <v>298</v>
      </c>
      <c r="J37" s="112">
        <v>1.2389306947158358</v>
      </c>
    </row>
    <row r="38" spans="1:10" s="114" customFormat="1" ht="11.25" customHeight="1" x14ac:dyDescent="0.15">
      <c r="J38" s="115" t="s">
        <v>35</v>
      </c>
    </row>
    <row r="39" spans="1:10" s="114" customFormat="1" ht="12.75" customHeight="1" x14ac:dyDescent="0.15">
      <c r="A39" s="114" t="s">
        <v>114</v>
      </c>
    </row>
    <row r="40" spans="1:10" s="87" customFormat="1" ht="30.6" customHeight="1" x14ac:dyDescent="0.2">
      <c r="A40" s="117" t="s">
        <v>219</v>
      </c>
      <c r="B40" s="117"/>
      <c r="C40" s="117"/>
      <c r="D40" s="117"/>
      <c r="E40" s="117"/>
      <c r="F40" s="117"/>
      <c r="G40" s="117"/>
      <c r="H40" s="117"/>
      <c r="I40" s="117"/>
      <c r="J40" s="117"/>
    </row>
    <row r="41" spans="1:10" s="87" customFormat="1" ht="12.75" customHeight="1" x14ac:dyDescent="0.2">
      <c r="A41" s="117"/>
      <c r="B41" s="117"/>
      <c r="C41" s="117"/>
      <c r="D41" s="117"/>
      <c r="E41" s="117"/>
      <c r="F41" s="117"/>
      <c r="G41" s="117"/>
      <c r="H41" s="117"/>
      <c r="I41" s="117"/>
      <c r="J41" s="117"/>
    </row>
    <row r="42" spans="1:10" s="87" customFormat="1" ht="12.75" customHeight="1" x14ac:dyDescent="0.2">
      <c r="A42" s="117"/>
      <c r="B42" s="117"/>
      <c r="C42" s="117"/>
      <c r="D42" s="117"/>
      <c r="E42" s="117"/>
      <c r="F42" s="117"/>
      <c r="G42" s="117"/>
      <c r="H42" s="117"/>
      <c r="I42" s="117"/>
      <c r="J42" s="117"/>
    </row>
    <row r="43" spans="1:10" ht="12.75" customHeight="1" x14ac:dyDescent="0.2">
      <c r="C43" s="54"/>
      <c r="D43" s="54"/>
      <c r="E43" s="54"/>
      <c r="F43" s="54"/>
      <c r="G43" s="54"/>
      <c r="H43" s="54"/>
      <c r="I43" s="54"/>
      <c r="J43" s="54"/>
    </row>
    <row r="44" spans="1:10" ht="15.95" customHeight="1" x14ac:dyDescent="0.2">
      <c r="C44" s="54"/>
      <c r="D44" s="54"/>
      <c r="E44" s="54"/>
      <c r="F44" s="54"/>
      <c r="G44" s="54"/>
      <c r="H44" s="54"/>
      <c r="I44" s="54"/>
      <c r="J44" s="54"/>
    </row>
    <row r="45" spans="1:10" ht="15.95" customHeight="1" x14ac:dyDescent="0.2">
      <c r="C45" s="54"/>
      <c r="D45" s="54"/>
      <c r="E45" s="54"/>
      <c r="F45" s="54"/>
      <c r="G45" s="54"/>
      <c r="H45" s="54"/>
      <c r="I45" s="54"/>
      <c r="J45" s="54"/>
    </row>
    <row r="46" spans="1:10" ht="15.95" customHeight="1" x14ac:dyDescent="0.2">
      <c r="C46" s="54"/>
      <c r="D46" s="54"/>
      <c r="E46" s="54"/>
      <c r="F46" s="54"/>
      <c r="G46" s="54"/>
      <c r="H46" s="54"/>
      <c r="I46" s="54"/>
      <c r="J46" s="54"/>
    </row>
    <row r="47" spans="1:10" ht="15.95" customHeight="1" x14ac:dyDescent="0.2">
      <c r="C47" s="54"/>
      <c r="D47" s="54"/>
      <c r="E47" s="54"/>
      <c r="F47" s="54"/>
      <c r="G47" s="54"/>
      <c r="H47" s="54"/>
      <c r="I47" s="54"/>
      <c r="J47" s="54"/>
    </row>
    <row r="48" spans="1:10" ht="15.95" customHeight="1" x14ac:dyDescent="0.2">
      <c r="C48" s="54"/>
      <c r="D48" s="54"/>
      <c r="E48" s="54"/>
      <c r="F48" s="54"/>
      <c r="G48" s="54"/>
      <c r="H48" s="54"/>
      <c r="I48" s="54"/>
      <c r="J48" s="54"/>
    </row>
    <row r="49" s="54" customFormat="1" ht="15.95" customHeight="1" x14ac:dyDescent="0.2"/>
    <row r="50" s="54" customFormat="1" ht="15.95" customHeight="1" x14ac:dyDescent="0.2"/>
    <row r="51" s="54" customFormat="1" ht="15.95" customHeight="1" x14ac:dyDescent="0.2"/>
    <row r="52" s="54" customFormat="1" ht="15.95" customHeight="1" x14ac:dyDescent="0.2"/>
    <row r="53" s="54" customFormat="1" ht="15.95" customHeight="1" x14ac:dyDescent="0.2"/>
    <row r="54" s="54" customFormat="1" ht="15.95" customHeight="1" x14ac:dyDescent="0.2"/>
    <row r="55" s="54" customFormat="1" ht="15.95" customHeight="1" x14ac:dyDescent="0.2"/>
    <row r="56" s="54" customFormat="1" ht="15.95" customHeight="1" x14ac:dyDescent="0.2"/>
    <row r="57" s="54" customFormat="1" ht="15.95" customHeight="1" x14ac:dyDescent="0.2"/>
    <row r="58" s="54" customFormat="1" ht="15.95" customHeight="1" x14ac:dyDescent="0.2"/>
    <row r="59" s="54" customFormat="1" ht="15.95" customHeight="1" x14ac:dyDescent="0.2"/>
    <row r="60" s="54" customFormat="1" ht="15.95" customHeight="1" x14ac:dyDescent="0.2"/>
    <row r="61" s="54" customFormat="1" ht="15.95" customHeight="1" x14ac:dyDescent="0.2"/>
    <row r="62" s="54" customFormat="1" ht="15.95" customHeight="1" x14ac:dyDescent="0.2"/>
    <row r="63" s="54" customFormat="1" ht="15.95" customHeight="1" x14ac:dyDescent="0.2"/>
    <row r="64" s="54" customFormat="1" ht="15.95" customHeight="1" x14ac:dyDescent="0.2"/>
    <row r="65" s="54" customFormat="1" ht="15.95" customHeight="1" x14ac:dyDescent="0.2"/>
    <row r="66" s="54" customFormat="1" ht="15.95" customHeight="1" x14ac:dyDescent="0.2"/>
    <row r="67" s="54" customFormat="1" ht="15.95" customHeight="1" x14ac:dyDescent="0.2"/>
    <row r="68" s="54" customFormat="1" ht="15.95" customHeight="1" x14ac:dyDescent="0.2"/>
    <row r="69" s="54" customFormat="1" ht="15.95" customHeight="1" x14ac:dyDescent="0.2"/>
    <row r="70" s="54" customFormat="1" ht="15.95" customHeight="1" x14ac:dyDescent="0.2"/>
    <row r="71" s="54" customFormat="1" ht="15.95" customHeight="1" x14ac:dyDescent="0.2"/>
    <row r="72" s="54" customFormat="1" ht="15.95" customHeight="1" x14ac:dyDescent="0.2"/>
    <row r="73" s="54" customFormat="1" ht="15.95" customHeight="1" x14ac:dyDescent="0.2"/>
    <row r="74" s="54" customFormat="1" ht="15.95" customHeight="1" x14ac:dyDescent="0.2"/>
    <row r="75" s="54" customFormat="1" ht="15.95" customHeight="1" x14ac:dyDescent="0.2"/>
    <row r="76" s="54" customFormat="1" ht="15.95" customHeight="1" x14ac:dyDescent="0.2"/>
    <row r="77" s="54" customFormat="1" ht="15.95" customHeight="1" x14ac:dyDescent="0.2"/>
    <row r="78" s="54" customFormat="1" ht="15.95" customHeight="1" x14ac:dyDescent="0.2"/>
    <row r="79" s="54" customFormat="1" ht="15.95" customHeight="1" x14ac:dyDescent="0.2"/>
    <row r="80" s="54" customFormat="1" ht="15.95" customHeight="1" x14ac:dyDescent="0.2"/>
    <row r="81" s="54" customFormat="1" ht="15.95" customHeight="1" x14ac:dyDescent="0.2"/>
    <row r="82" s="54" customFormat="1" ht="15.95" customHeight="1" x14ac:dyDescent="0.2"/>
    <row r="83" s="54" customFormat="1" ht="15.95" customHeight="1" x14ac:dyDescent="0.2"/>
    <row r="84" s="54" customFormat="1" ht="15.95" customHeight="1" x14ac:dyDescent="0.2"/>
    <row r="85" s="54" customFormat="1" ht="15.95" customHeight="1" x14ac:dyDescent="0.2"/>
    <row r="86" s="54" customFormat="1" ht="15.95" customHeight="1" x14ac:dyDescent="0.2"/>
    <row r="87" s="54" customFormat="1" ht="15.95" customHeight="1" x14ac:dyDescent="0.2"/>
    <row r="88" s="54" customFormat="1" ht="15.95" customHeight="1" x14ac:dyDescent="0.2"/>
    <row r="89" s="54" customFormat="1" ht="15.95" customHeight="1" x14ac:dyDescent="0.2"/>
    <row r="90" s="54" customFormat="1" ht="15.95" customHeight="1" x14ac:dyDescent="0.2"/>
    <row r="91" s="54" customFormat="1" ht="15.95" customHeight="1" x14ac:dyDescent="0.2"/>
    <row r="92" s="54" customFormat="1" ht="15.95" customHeight="1" x14ac:dyDescent="0.2"/>
    <row r="93" s="54" customFormat="1" ht="15.95" customHeight="1" x14ac:dyDescent="0.2"/>
    <row r="94" s="54" customFormat="1" ht="15.95" customHeight="1" x14ac:dyDescent="0.2"/>
    <row r="95" s="54" customFormat="1" ht="15.95" customHeight="1" x14ac:dyDescent="0.2"/>
    <row r="96" s="54" customFormat="1" ht="15.95" customHeight="1" x14ac:dyDescent="0.2"/>
    <row r="97" s="54" customFormat="1" ht="15.95" customHeight="1" x14ac:dyDescent="0.2"/>
    <row r="98" s="54" customFormat="1" ht="15.95" customHeight="1" x14ac:dyDescent="0.2"/>
    <row r="99" s="54" customFormat="1" ht="15.95" customHeight="1" x14ac:dyDescent="0.2"/>
    <row r="100" s="54" customFormat="1" ht="15.95" customHeight="1" x14ac:dyDescent="0.2"/>
    <row r="101" s="54" customFormat="1" ht="15.95" customHeight="1" x14ac:dyDescent="0.2"/>
    <row r="102" s="54" customFormat="1" ht="15.95" customHeight="1" x14ac:dyDescent="0.2"/>
    <row r="103" s="54" customFormat="1" ht="15.95" customHeight="1" x14ac:dyDescent="0.2"/>
    <row r="104" s="54" customFormat="1" ht="15.95" customHeight="1" x14ac:dyDescent="0.2"/>
    <row r="105" s="54" customFormat="1" ht="15.95" customHeight="1" x14ac:dyDescent="0.2"/>
    <row r="106" s="54" customFormat="1" ht="15.95" customHeight="1" x14ac:dyDescent="0.2"/>
    <row r="107" s="54" customFormat="1" ht="15.95" customHeight="1" x14ac:dyDescent="0.2"/>
    <row r="108" s="54" customFormat="1" ht="15.95" customHeight="1" x14ac:dyDescent="0.2"/>
    <row r="109" s="54" customFormat="1" ht="15.95" customHeight="1" x14ac:dyDescent="0.2"/>
    <row r="110" s="54" customFormat="1" ht="15.95" customHeight="1" x14ac:dyDescent="0.2"/>
    <row r="111" s="54" customFormat="1" ht="15.95" customHeight="1" x14ac:dyDescent="0.2"/>
    <row r="112" s="54" customFormat="1" ht="15.95" customHeight="1" x14ac:dyDescent="0.2"/>
    <row r="113" s="54" customFormat="1" ht="15.95" customHeight="1" x14ac:dyDescent="0.2"/>
    <row r="114" s="54" customFormat="1" ht="15.95" customHeight="1" x14ac:dyDescent="0.2"/>
    <row r="115" s="54" customFormat="1" ht="15.95" customHeight="1" x14ac:dyDescent="0.2"/>
    <row r="116" s="54" customFormat="1" ht="15.95" customHeight="1" x14ac:dyDescent="0.2"/>
    <row r="117" s="54" customFormat="1" ht="15.95" customHeight="1" x14ac:dyDescent="0.2"/>
    <row r="118" s="54" customFormat="1" ht="15.95" customHeight="1" x14ac:dyDescent="0.2"/>
    <row r="119" s="54" customFormat="1" ht="15.95" customHeight="1" x14ac:dyDescent="0.2"/>
    <row r="120" s="54" customFormat="1" ht="15.95" customHeight="1" x14ac:dyDescent="0.2"/>
    <row r="121" s="54" customFormat="1" ht="15.95" customHeight="1" x14ac:dyDescent="0.2"/>
    <row r="122" s="54" customFormat="1" ht="15.95" customHeight="1" x14ac:dyDescent="0.2"/>
    <row r="123" s="54" customFormat="1" ht="15.95" customHeight="1" x14ac:dyDescent="0.2"/>
    <row r="124" s="54" customFormat="1" ht="15.95" customHeight="1" x14ac:dyDescent="0.2"/>
    <row r="125" s="54" customFormat="1" ht="15.95" customHeight="1" x14ac:dyDescent="0.2"/>
    <row r="126" s="54" customFormat="1" ht="15.95" customHeight="1" x14ac:dyDescent="0.2"/>
    <row r="127" s="54" customFormat="1" ht="15.95" customHeight="1" x14ac:dyDescent="0.2"/>
    <row r="128" s="54" customFormat="1" ht="15.95" customHeight="1" x14ac:dyDescent="0.2"/>
    <row r="129" s="54" customFormat="1" ht="15.95" customHeight="1" x14ac:dyDescent="0.2"/>
    <row r="130" s="54" customFormat="1" ht="15.95" customHeight="1" x14ac:dyDescent="0.2"/>
    <row r="131" s="54" customFormat="1" ht="15.95" customHeight="1" x14ac:dyDescent="0.2"/>
    <row r="132" s="54" customFormat="1" ht="15.95" customHeight="1" x14ac:dyDescent="0.2"/>
    <row r="133" s="54" customFormat="1" ht="15.95" customHeight="1" x14ac:dyDescent="0.2"/>
    <row r="134" s="54" customFormat="1" ht="15.95" customHeight="1" x14ac:dyDescent="0.2"/>
    <row r="135" s="54" customFormat="1" ht="15.95" customHeight="1" x14ac:dyDescent="0.2"/>
    <row r="136" s="54" customFormat="1" ht="15.95" customHeight="1" x14ac:dyDescent="0.2"/>
    <row r="137" s="54" customFormat="1" ht="15.95" customHeight="1" x14ac:dyDescent="0.2"/>
    <row r="138" s="54" customFormat="1" ht="15.95" customHeight="1" x14ac:dyDescent="0.2"/>
    <row r="139" s="54" customFormat="1" ht="15.95" customHeight="1" x14ac:dyDescent="0.2"/>
    <row r="140" s="54" customFormat="1" ht="15.95" customHeight="1" x14ac:dyDescent="0.2"/>
    <row r="141" s="54" customFormat="1" ht="15.95" customHeight="1" x14ac:dyDescent="0.2"/>
    <row r="142" s="54" customFormat="1" ht="15.95" customHeight="1" x14ac:dyDescent="0.2"/>
    <row r="143" s="54" customFormat="1" ht="15.95" customHeight="1" x14ac:dyDescent="0.2"/>
    <row r="144" s="54" customFormat="1" ht="15.95" customHeight="1" x14ac:dyDescent="0.2"/>
    <row r="145" s="54" customFormat="1" ht="15.95" customHeight="1" x14ac:dyDescent="0.2"/>
    <row r="146" s="54" customFormat="1" ht="15.95" customHeight="1" x14ac:dyDescent="0.2"/>
    <row r="147" s="54" customFormat="1" ht="15.95" customHeight="1" x14ac:dyDescent="0.2"/>
    <row r="148" s="54" customFormat="1" ht="15.95" customHeight="1" x14ac:dyDescent="0.2"/>
    <row r="149" s="54" customFormat="1" ht="15.95" customHeight="1" x14ac:dyDescent="0.2"/>
    <row r="150" s="54" customFormat="1" ht="15.95" customHeight="1" x14ac:dyDescent="0.2"/>
    <row r="151" s="54" customFormat="1" ht="15.95" customHeight="1" x14ac:dyDescent="0.2"/>
    <row r="152" s="54" customFormat="1" ht="15.95" customHeight="1" x14ac:dyDescent="0.2"/>
    <row r="153" s="54" customFormat="1" ht="15.95" customHeight="1" x14ac:dyDescent="0.2"/>
    <row r="154" s="54" customFormat="1" ht="15.95" customHeight="1" x14ac:dyDescent="0.2"/>
    <row r="155" s="54" customFormat="1" ht="15.95" customHeight="1" x14ac:dyDescent="0.2"/>
    <row r="156" s="54" customFormat="1" ht="15.95" customHeight="1" x14ac:dyDescent="0.2"/>
    <row r="157" s="54" customFormat="1" ht="15.95" customHeight="1" x14ac:dyDescent="0.2"/>
    <row r="158" s="54" customFormat="1" ht="15.95" customHeight="1" x14ac:dyDescent="0.2"/>
    <row r="159" s="54" customFormat="1" ht="15.95" customHeight="1" x14ac:dyDescent="0.2"/>
    <row r="160" s="54" customFormat="1" ht="15.95" customHeight="1" x14ac:dyDescent="0.2"/>
    <row r="161" s="54" customFormat="1" ht="15.95" customHeight="1" x14ac:dyDescent="0.2"/>
    <row r="162" s="54" customFormat="1" ht="15.95" customHeight="1" x14ac:dyDescent="0.2"/>
    <row r="163" s="54" customFormat="1" ht="15.95" customHeight="1" x14ac:dyDescent="0.2"/>
    <row r="164" s="54" customFormat="1" ht="15.95" customHeight="1" x14ac:dyDescent="0.2"/>
    <row r="165" s="54" customFormat="1" ht="15.95" customHeight="1" x14ac:dyDescent="0.2"/>
    <row r="166" s="54" customFormat="1" ht="15.95" customHeight="1" x14ac:dyDescent="0.2"/>
    <row r="167" s="54" customFormat="1" ht="15.95" customHeight="1" x14ac:dyDescent="0.2"/>
    <row r="168" s="54" customFormat="1" ht="15.95" customHeight="1" x14ac:dyDescent="0.2"/>
    <row r="169" s="54" customFormat="1" ht="15.95" customHeight="1" x14ac:dyDescent="0.2"/>
    <row r="170" s="54" customFormat="1" ht="15.95" customHeight="1" x14ac:dyDescent="0.2"/>
    <row r="171" s="54" customFormat="1" ht="15.95" customHeight="1" x14ac:dyDescent="0.2"/>
    <row r="172" s="54" customFormat="1" ht="15.95" customHeight="1" x14ac:dyDescent="0.2"/>
    <row r="173" s="54" customFormat="1" ht="15.95" customHeight="1" x14ac:dyDescent="0.2"/>
    <row r="174" s="54" customFormat="1" ht="15.95" customHeight="1" x14ac:dyDescent="0.2"/>
    <row r="175" s="54" customFormat="1" ht="15.95" customHeight="1" x14ac:dyDescent="0.2"/>
    <row r="176" s="54" customFormat="1" ht="15.95" customHeight="1" x14ac:dyDescent="0.2"/>
    <row r="177" s="54" customFormat="1" ht="15.95" customHeight="1" x14ac:dyDescent="0.2"/>
    <row r="178" s="54" customFormat="1" ht="15.95" customHeight="1" x14ac:dyDescent="0.2"/>
    <row r="179" s="54" customFormat="1" ht="15.95" customHeight="1" x14ac:dyDescent="0.2"/>
    <row r="180" s="54" customFormat="1" ht="15.95" customHeight="1" x14ac:dyDescent="0.2"/>
    <row r="181" s="54" customFormat="1" ht="15.95" customHeight="1" x14ac:dyDescent="0.2"/>
    <row r="182" s="54" customFormat="1" ht="15.95" customHeight="1" x14ac:dyDescent="0.2"/>
    <row r="183" s="54" customFormat="1" ht="15.95" customHeight="1" x14ac:dyDescent="0.2"/>
    <row r="184" s="54" customFormat="1" ht="15.95" customHeight="1" x14ac:dyDescent="0.2"/>
    <row r="185" s="54" customFormat="1" ht="15.95" customHeight="1" x14ac:dyDescent="0.2"/>
    <row r="186" s="54" customFormat="1" ht="15.95" customHeight="1" x14ac:dyDescent="0.2"/>
    <row r="187" s="54" customFormat="1" ht="15.95" customHeight="1" x14ac:dyDescent="0.2"/>
    <row r="188" s="54" customFormat="1" ht="15.95" customHeight="1" x14ac:dyDescent="0.2"/>
    <row r="189" s="54" customFormat="1" ht="15.95" customHeight="1" x14ac:dyDescent="0.2"/>
    <row r="190" s="54" customFormat="1" ht="15.95" customHeight="1" x14ac:dyDescent="0.2"/>
    <row r="191" s="54" customFormat="1" ht="15.95" customHeight="1" x14ac:dyDescent="0.2"/>
    <row r="192" s="54" customFormat="1" ht="15.95" customHeight="1" x14ac:dyDescent="0.2"/>
    <row r="193" s="54" customFormat="1" ht="15.95" customHeight="1" x14ac:dyDescent="0.2"/>
    <row r="194" s="54" customFormat="1" ht="15.95" customHeight="1" x14ac:dyDescent="0.2"/>
    <row r="195" s="54" customFormat="1" ht="15.95" customHeight="1" x14ac:dyDescent="0.2"/>
    <row r="196" s="54" customFormat="1" ht="15.95" customHeight="1" x14ac:dyDescent="0.2"/>
    <row r="197" s="54" customFormat="1" ht="15.95" customHeight="1" x14ac:dyDescent="0.2"/>
    <row r="198" s="54" customFormat="1" ht="15.95" customHeight="1" x14ac:dyDescent="0.2"/>
    <row r="199" s="54" customFormat="1" ht="15.95" customHeight="1" x14ac:dyDescent="0.2"/>
    <row r="200" s="54"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F740E-7F6A-49DA-9C59-AADCA7C1E36E}">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4" customWidth="1"/>
    <col min="2" max="2" width="29.7109375" style="54" customWidth="1"/>
    <col min="3" max="3" width="3.7109375" style="54" customWidth="1"/>
    <col min="4" max="4" width="6.7109375" style="88" customWidth="1"/>
    <col min="5" max="10" width="9.7109375" style="121" customWidth="1"/>
    <col min="11" max="11" width="9.7109375" style="122" customWidth="1"/>
    <col min="12" max="16384" width="8.85546875" style="54"/>
  </cols>
  <sheetData>
    <row r="1" spans="1:255" customFormat="1" ht="36.75" customHeight="1" x14ac:dyDescent="0.2">
      <c r="A1" s="33"/>
      <c r="B1" s="34"/>
      <c r="C1" s="34"/>
      <c r="D1" s="34"/>
      <c r="E1" s="34"/>
      <c r="F1" s="34"/>
      <c r="G1" s="34"/>
      <c r="H1" s="34"/>
      <c r="I1" s="34"/>
      <c r="J1" s="34"/>
      <c r="K1" s="35" t="s">
        <v>38</v>
      </c>
    </row>
    <row r="2" spans="1:255" customFormat="1" ht="11.25" customHeight="1" x14ac:dyDescent="0.2">
      <c r="A2" s="36"/>
      <c r="B2" s="37"/>
      <c r="C2" s="37"/>
      <c r="D2" s="37"/>
      <c r="E2" s="37"/>
      <c r="F2" s="37"/>
      <c r="G2" s="37"/>
      <c r="H2" s="37"/>
      <c r="I2" s="37"/>
      <c r="J2" s="37"/>
      <c r="K2" s="37"/>
    </row>
    <row r="3" spans="1:255" s="40" customFormat="1" ht="20.100000000000001" customHeight="1" x14ac:dyDescent="0.2">
      <c r="A3" s="39" t="s">
        <v>220</v>
      </c>
      <c r="B3" s="39"/>
      <c r="C3" s="39"/>
      <c r="D3" s="39"/>
      <c r="E3" s="39"/>
      <c r="F3" s="39"/>
      <c r="G3" s="39"/>
      <c r="H3" s="39"/>
      <c r="I3" s="39"/>
      <c r="J3" s="39"/>
      <c r="K3" s="39"/>
    </row>
    <row r="4" spans="1:255" s="40" customFormat="1" ht="12" customHeight="1" x14ac:dyDescent="0.2">
      <c r="A4" s="41" t="s">
        <v>84</v>
      </c>
      <c r="B4" s="41"/>
      <c r="C4" s="41"/>
      <c r="D4" s="41"/>
      <c r="E4" s="41"/>
      <c r="F4" s="41"/>
      <c r="G4" s="41"/>
      <c r="H4" s="41"/>
      <c r="I4" s="41"/>
      <c r="J4" s="41"/>
      <c r="K4" s="41"/>
    </row>
    <row r="5" spans="1:255" s="40" customFormat="1" ht="12" customHeight="1" x14ac:dyDescent="0.2">
      <c r="A5" s="42" t="s">
        <v>40</v>
      </c>
      <c r="B5" s="42"/>
      <c r="C5" s="42"/>
      <c r="D5" s="42"/>
      <c r="E5" s="42"/>
      <c r="F5" s="207"/>
      <c r="G5" s="207"/>
      <c r="H5" s="207"/>
      <c r="I5" s="207"/>
      <c r="J5" s="207"/>
      <c r="K5" s="207"/>
    </row>
    <row r="6" spans="1:255" s="40" customFormat="1" ht="11.25" customHeight="1" x14ac:dyDescent="0.2">
      <c r="A6" s="187"/>
      <c r="B6" s="188"/>
      <c r="C6" s="188"/>
      <c r="D6" s="188"/>
      <c r="E6" s="188"/>
      <c r="F6" s="188"/>
      <c r="G6" s="188"/>
      <c r="H6" s="188"/>
      <c r="I6" s="188"/>
      <c r="J6" s="188"/>
    </row>
    <row r="7" spans="1:255" customFormat="1" ht="12" customHeight="1" x14ac:dyDescent="0.2">
      <c r="A7" s="52" t="s">
        <v>221</v>
      </c>
      <c r="B7" s="47"/>
      <c r="C7" s="47"/>
      <c r="D7" s="48" t="s">
        <v>86</v>
      </c>
      <c r="E7" s="49" t="s">
        <v>173</v>
      </c>
      <c r="F7" s="50"/>
      <c r="G7" s="50"/>
      <c r="H7" s="50"/>
      <c r="I7" s="51"/>
      <c r="J7" s="52" t="s">
        <v>174</v>
      </c>
      <c r="K7" s="53"/>
      <c r="L7" s="54"/>
      <c r="M7" s="54"/>
      <c r="N7" s="54"/>
    </row>
    <row r="8" spans="1:255" ht="21.75" customHeight="1" x14ac:dyDescent="0.2">
      <c r="A8" s="55"/>
      <c r="B8" s="56"/>
      <c r="C8" s="56"/>
      <c r="D8" s="57"/>
      <c r="E8" s="58" t="s">
        <v>89</v>
      </c>
      <c r="F8" s="58" t="s">
        <v>90</v>
      </c>
      <c r="G8" s="58" t="s">
        <v>91</v>
      </c>
      <c r="H8" s="58" t="s">
        <v>92</v>
      </c>
      <c r="I8" s="58" t="s">
        <v>93</v>
      </c>
      <c r="J8" s="59"/>
      <c r="K8" s="60"/>
    </row>
    <row r="9" spans="1:255" ht="12" customHeight="1" x14ac:dyDescent="0.2">
      <c r="A9" s="55"/>
      <c r="B9" s="56"/>
      <c r="C9" s="56"/>
      <c r="D9" s="57"/>
      <c r="E9" s="61"/>
      <c r="F9" s="61"/>
      <c r="G9" s="61"/>
      <c r="H9" s="61"/>
      <c r="I9" s="61"/>
      <c r="J9" s="62" t="s">
        <v>94</v>
      </c>
      <c r="K9" s="63" t="s">
        <v>95</v>
      </c>
    </row>
    <row r="10" spans="1:255" ht="12" customHeight="1" x14ac:dyDescent="0.2">
      <c r="A10" s="64"/>
      <c r="B10" s="65"/>
      <c r="C10" s="65"/>
      <c r="D10" s="66"/>
      <c r="E10" s="67">
        <v>1</v>
      </c>
      <c r="F10" s="67">
        <v>2</v>
      </c>
      <c r="G10" s="67">
        <v>3</v>
      </c>
      <c r="H10" s="67">
        <v>4</v>
      </c>
      <c r="I10" s="67">
        <v>5</v>
      </c>
      <c r="J10" s="67">
        <v>6</v>
      </c>
      <c r="K10" s="67">
        <v>7</v>
      </c>
    </row>
    <row r="11" spans="1:255" ht="18" customHeight="1" x14ac:dyDescent="0.2">
      <c r="A11" s="244" t="s">
        <v>96</v>
      </c>
      <c r="B11" s="245"/>
      <c r="C11" s="246"/>
      <c r="D11" s="247">
        <v>100</v>
      </c>
      <c r="E11" s="248">
        <v>39412</v>
      </c>
      <c r="F11" s="249">
        <v>39987</v>
      </c>
      <c r="G11" s="249">
        <v>39586</v>
      </c>
      <c r="H11" s="249">
        <v>39376</v>
      </c>
      <c r="I11" s="250">
        <v>39435</v>
      </c>
      <c r="J11" s="251">
        <v>-23</v>
      </c>
      <c r="K11" s="252">
        <v>-5.8323824014200581E-2</v>
      </c>
    </row>
    <row r="12" spans="1:255" ht="18" customHeight="1" x14ac:dyDescent="0.2">
      <c r="A12" s="253" t="s">
        <v>222</v>
      </c>
      <c r="B12" s="254"/>
      <c r="C12" s="254"/>
      <c r="D12" s="255"/>
      <c r="E12" s="255"/>
      <c r="F12" s="255"/>
      <c r="G12" s="255"/>
      <c r="H12" s="255"/>
      <c r="I12" s="255"/>
      <c r="J12" s="255"/>
      <c r="K12" s="256"/>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c r="EA12" s="212"/>
      <c r="EB12" s="212"/>
      <c r="EC12" s="212"/>
      <c r="ED12" s="212"/>
      <c r="EE12" s="212"/>
      <c r="EF12" s="212"/>
      <c r="EG12" s="212"/>
      <c r="EH12" s="212"/>
      <c r="EI12" s="212"/>
      <c r="EJ12" s="212"/>
      <c r="EK12" s="212"/>
      <c r="EL12" s="212"/>
      <c r="EM12" s="212"/>
      <c r="EN12" s="212"/>
      <c r="EO12" s="212"/>
      <c r="EP12" s="212"/>
      <c r="EQ12" s="212"/>
      <c r="ER12" s="212"/>
      <c r="ES12" s="212"/>
      <c r="ET12" s="212"/>
      <c r="EU12" s="212"/>
      <c r="EV12" s="212"/>
      <c r="EW12" s="212"/>
      <c r="EX12" s="212"/>
      <c r="EY12" s="212"/>
      <c r="EZ12" s="212"/>
      <c r="FA12" s="212"/>
      <c r="FB12" s="212"/>
      <c r="FC12" s="212"/>
      <c r="FD12" s="212"/>
      <c r="FE12" s="212"/>
      <c r="FF12" s="212"/>
      <c r="FG12" s="212"/>
      <c r="FH12" s="212"/>
      <c r="FI12" s="212"/>
      <c r="FJ12" s="212"/>
      <c r="FK12" s="212"/>
      <c r="FL12" s="212"/>
      <c r="FM12" s="212"/>
      <c r="FN12" s="212"/>
      <c r="FO12" s="212"/>
      <c r="FP12" s="212"/>
      <c r="FQ12" s="212"/>
      <c r="FR12" s="212"/>
      <c r="FS12" s="212"/>
      <c r="FT12" s="212"/>
      <c r="FU12" s="212"/>
      <c r="FV12" s="212"/>
      <c r="FW12" s="212"/>
      <c r="FX12" s="212"/>
      <c r="FY12" s="212"/>
      <c r="FZ12" s="212"/>
      <c r="GA12" s="212"/>
      <c r="GB12" s="212"/>
      <c r="GC12" s="212"/>
      <c r="GD12" s="212"/>
      <c r="GE12" s="212"/>
      <c r="GF12" s="212"/>
      <c r="GG12" s="212"/>
      <c r="GH12" s="212"/>
      <c r="GI12" s="212"/>
      <c r="GJ12" s="212"/>
      <c r="GK12" s="212"/>
      <c r="GL12" s="212"/>
      <c r="GM12" s="212"/>
      <c r="GN12" s="212"/>
      <c r="GO12" s="212"/>
      <c r="GP12" s="212"/>
      <c r="GQ12" s="212"/>
      <c r="GR12" s="212"/>
      <c r="GS12" s="212"/>
      <c r="GT12" s="212"/>
      <c r="GU12" s="212"/>
      <c r="GV12" s="212"/>
      <c r="GW12" s="212"/>
      <c r="GX12" s="212"/>
      <c r="GY12" s="212"/>
      <c r="GZ12" s="212"/>
      <c r="HA12" s="212"/>
      <c r="HB12" s="212"/>
      <c r="HC12" s="212"/>
      <c r="HD12" s="212"/>
      <c r="HE12" s="212"/>
      <c r="HF12" s="212"/>
      <c r="HG12" s="212"/>
      <c r="HH12" s="212"/>
      <c r="HI12" s="212"/>
      <c r="HJ12" s="212"/>
      <c r="HK12" s="212"/>
      <c r="HL12" s="212"/>
      <c r="HM12" s="212"/>
      <c r="HN12" s="212"/>
      <c r="HO12" s="212"/>
      <c r="HP12" s="212"/>
      <c r="HQ12" s="212"/>
      <c r="HR12" s="212"/>
      <c r="HS12" s="212"/>
      <c r="HT12" s="212"/>
      <c r="HU12" s="212"/>
      <c r="HV12" s="212"/>
      <c r="HW12" s="212"/>
      <c r="HX12" s="212"/>
      <c r="HY12" s="212"/>
      <c r="HZ12" s="212"/>
      <c r="IA12" s="212"/>
      <c r="IB12" s="212"/>
      <c r="IC12" s="212"/>
      <c r="ID12" s="212"/>
      <c r="IE12" s="212"/>
      <c r="IF12" s="212"/>
      <c r="IG12" s="212"/>
      <c r="IH12" s="212"/>
      <c r="II12" s="212"/>
      <c r="IJ12" s="212"/>
      <c r="IK12" s="212"/>
      <c r="IL12" s="212"/>
      <c r="IM12" s="212"/>
      <c r="IN12" s="212"/>
      <c r="IO12" s="212"/>
      <c r="IP12" s="212"/>
      <c r="IQ12" s="212"/>
      <c r="IR12" s="212"/>
      <c r="IS12" s="212"/>
      <c r="IT12" s="212"/>
      <c r="IU12" s="212"/>
    </row>
    <row r="13" spans="1:255" ht="14.1" customHeight="1" x14ac:dyDescent="0.2">
      <c r="A13" s="257" t="s">
        <v>223</v>
      </c>
      <c r="B13" s="258"/>
      <c r="C13" s="259"/>
      <c r="D13" s="260">
        <v>17.672282553536995</v>
      </c>
      <c r="E13" s="261">
        <v>6965</v>
      </c>
      <c r="F13" s="262">
        <v>7118</v>
      </c>
      <c r="G13" s="262">
        <v>7105</v>
      </c>
      <c r="H13" s="262">
        <v>6936</v>
      </c>
      <c r="I13" s="263">
        <v>6862</v>
      </c>
      <c r="J13" s="261">
        <v>103</v>
      </c>
      <c r="K13" s="264">
        <v>1.501020110754882</v>
      </c>
    </row>
    <row r="14" spans="1:255" ht="14.1" customHeight="1" x14ac:dyDescent="0.2">
      <c r="A14" s="257" t="s">
        <v>224</v>
      </c>
      <c r="B14" s="258"/>
      <c r="C14" s="259"/>
      <c r="D14" s="260">
        <v>61.628438039175883</v>
      </c>
      <c r="E14" s="261">
        <v>24289</v>
      </c>
      <c r="F14" s="262">
        <v>24663</v>
      </c>
      <c r="G14" s="262">
        <v>24392</v>
      </c>
      <c r="H14" s="262">
        <v>24351</v>
      </c>
      <c r="I14" s="263">
        <v>24550</v>
      </c>
      <c r="J14" s="261">
        <v>-261</v>
      </c>
      <c r="K14" s="264">
        <v>-1.0631364562118126</v>
      </c>
    </row>
    <row r="15" spans="1:255" ht="14.1" customHeight="1" x14ac:dyDescent="0.2">
      <c r="A15" s="257" t="s">
        <v>225</v>
      </c>
      <c r="B15" s="258"/>
      <c r="C15" s="259"/>
      <c r="D15" s="260">
        <v>12.859027707297271</v>
      </c>
      <c r="E15" s="261">
        <v>5068</v>
      </c>
      <c r="F15" s="262">
        <v>5093</v>
      </c>
      <c r="G15" s="262">
        <v>4990</v>
      </c>
      <c r="H15" s="262">
        <v>5006</v>
      </c>
      <c r="I15" s="263">
        <v>4949</v>
      </c>
      <c r="J15" s="261">
        <v>119</v>
      </c>
      <c r="K15" s="264">
        <v>2.4045261669024045</v>
      </c>
    </row>
    <row r="16" spans="1:255" ht="14.1" customHeight="1" x14ac:dyDescent="0.2">
      <c r="A16" s="257" t="s">
        <v>226</v>
      </c>
      <c r="B16" s="258"/>
      <c r="C16" s="259"/>
      <c r="D16" s="260">
        <v>7.8402516999898504</v>
      </c>
      <c r="E16" s="261">
        <v>3090</v>
      </c>
      <c r="F16" s="262">
        <v>3113</v>
      </c>
      <c r="G16" s="262">
        <v>3099</v>
      </c>
      <c r="H16" s="262">
        <v>3083</v>
      </c>
      <c r="I16" s="263">
        <v>3074</v>
      </c>
      <c r="J16" s="261">
        <v>16</v>
      </c>
      <c r="K16" s="264">
        <v>0.5204944697462589</v>
      </c>
    </row>
    <row r="17" spans="1:255" s="181" customFormat="1" ht="18" customHeight="1" x14ac:dyDescent="0.15">
      <c r="A17" s="265" t="s">
        <v>227</v>
      </c>
      <c r="B17" s="266"/>
      <c r="C17" s="266"/>
      <c r="D17" s="266"/>
      <c r="E17" s="267"/>
      <c r="F17" s="267"/>
      <c r="G17" s="267"/>
      <c r="H17" s="267"/>
      <c r="I17" s="267"/>
      <c r="J17" s="267"/>
      <c r="K17" s="267"/>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c r="FL17" s="212"/>
      <c r="FM17" s="212"/>
      <c r="FN17" s="212"/>
      <c r="FO17" s="212"/>
      <c r="FP17" s="212"/>
      <c r="FQ17" s="212"/>
      <c r="FR17" s="212"/>
      <c r="FS17" s="212"/>
      <c r="FT17" s="212"/>
      <c r="FU17" s="212"/>
      <c r="FV17" s="212"/>
      <c r="FW17" s="212"/>
      <c r="FX17" s="212"/>
      <c r="FY17" s="212"/>
      <c r="FZ17" s="212"/>
      <c r="GA17" s="212"/>
      <c r="GB17" s="212"/>
      <c r="GC17" s="212"/>
      <c r="GD17" s="212"/>
      <c r="GE17" s="212"/>
      <c r="GF17" s="212"/>
      <c r="GG17" s="212"/>
      <c r="GH17" s="212"/>
      <c r="GI17" s="212"/>
      <c r="GJ17" s="212"/>
      <c r="GK17" s="212"/>
      <c r="GL17" s="212"/>
      <c r="GM17" s="212"/>
      <c r="GN17" s="212"/>
      <c r="GO17" s="212"/>
      <c r="GP17" s="212"/>
      <c r="GQ17" s="212"/>
      <c r="GR17" s="212"/>
      <c r="GS17" s="212"/>
      <c r="GT17" s="212"/>
      <c r="GU17" s="212"/>
      <c r="GV17" s="212"/>
      <c r="GW17" s="212"/>
      <c r="GX17" s="212"/>
      <c r="GY17" s="212"/>
      <c r="GZ17" s="212"/>
      <c r="HA17" s="212"/>
      <c r="HB17" s="212"/>
      <c r="HC17" s="212"/>
      <c r="HD17" s="212"/>
      <c r="HE17" s="212"/>
      <c r="HF17" s="212"/>
      <c r="HG17" s="212"/>
      <c r="HH17" s="212"/>
      <c r="HI17" s="212"/>
      <c r="HJ17" s="212"/>
      <c r="HK17" s="212"/>
      <c r="HL17" s="212"/>
      <c r="HM17" s="212"/>
      <c r="HN17" s="212"/>
      <c r="HO17" s="212"/>
      <c r="HP17" s="212"/>
      <c r="HQ17" s="212"/>
      <c r="HR17" s="212"/>
      <c r="HS17" s="212"/>
      <c r="HT17" s="212"/>
      <c r="HU17" s="212"/>
      <c r="HV17" s="212"/>
      <c r="HW17" s="212"/>
      <c r="HX17" s="212"/>
      <c r="HY17" s="212"/>
      <c r="HZ17" s="212"/>
      <c r="IA17" s="212"/>
      <c r="IB17" s="212"/>
      <c r="IC17" s="212"/>
      <c r="ID17" s="212"/>
      <c r="IE17" s="212"/>
      <c r="IF17" s="212"/>
      <c r="IG17" s="212"/>
      <c r="IH17" s="212"/>
      <c r="II17" s="212"/>
      <c r="IJ17" s="212"/>
      <c r="IK17" s="212"/>
      <c r="IL17" s="212"/>
      <c r="IM17" s="212"/>
      <c r="IN17" s="212"/>
      <c r="IO17" s="212"/>
      <c r="IP17" s="212"/>
      <c r="IQ17" s="212"/>
      <c r="IR17" s="212"/>
      <c r="IS17" s="212"/>
      <c r="IT17" s="212"/>
      <c r="IU17" s="212"/>
    </row>
    <row r="18" spans="1:255" ht="14.1" customHeight="1" x14ac:dyDescent="0.2">
      <c r="A18" s="257" t="s">
        <v>228</v>
      </c>
      <c r="B18" s="258"/>
      <c r="C18" s="259"/>
      <c r="D18" s="260">
        <v>7.8833857708312189</v>
      </c>
      <c r="E18" s="262">
        <v>3107</v>
      </c>
      <c r="F18" s="262">
        <v>3251</v>
      </c>
      <c r="G18" s="262">
        <v>3185</v>
      </c>
      <c r="H18" s="262">
        <v>3110</v>
      </c>
      <c r="I18" s="262">
        <v>3056</v>
      </c>
      <c r="J18" s="261">
        <v>51</v>
      </c>
      <c r="K18" s="264">
        <v>1.668848167539267</v>
      </c>
    </row>
    <row r="19" spans="1:255" ht="14.1" customHeight="1" x14ac:dyDescent="0.2">
      <c r="A19" s="257" t="s">
        <v>229</v>
      </c>
      <c r="B19" s="258"/>
      <c r="C19" s="259"/>
      <c r="D19" s="260">
        <v>14.543793768395412</v>
      </c>
      <c r="E19" s="262">
        <v>5732</v>
      </c>
      <c r="F19" s="262">
        <v>5918</v>
      </c>
      <c r="G19" s="262">
        <v>5773</v>
      </c>
      <c r="H19" s="262">
        <v>5737</v>
      </c>
      <c r="I19" s="262">
        <v>5787</v>
      </c>
      <c r="J19" s="261">
        <v>-55</v>
      </c>
      <c r="K19" s="264">
        <v>-0.95040608259892867</v>
      </c>
    </row>
    <row r="20" spans="1:255" ht="14.1" customHeight="1" x14ac:dyDescent="0.2">
      <c r="A20" s="257" t="s">
        <v>230</v>
      </c>
      <c r="B20" s="258"/>
      <c r="C20" s="259"/>
      <c r="D20" s="260">
        <v>1.7887952907743834</v>
      </c>
      <c r="E20" s="262">
        <v>705</v>
      </c>
      <c r="F20" s="262">
        <v>708</v>
      </c>
      <c r="G20" s="262">
        <v>686</v>
      </c>
      <c r="H20" s="262">
        <v>689</v>
      </c>
      <c r="I20" s="262">
        <v>693</v>
      </c>
      <c r="J20" s="261">
        <v>12</v>
      </c>
      <c r="K20" s="264">
        <v>1.7316017316017316</v>
      </c>
    </row>
    <row r="21" spans="1:255" ht="14.1" customHeight="1" x14ac:dyDescent="0.2">
      <c r="A21" s="257" t="s">
        <v>231</v>
      </c>
      <c r="B21" s="258"/>
      <c r="C21" s="259"/>
      <c r="D21" s="260">
        <v>20.394803613112757</v>
      </c>
      <c r="E21" s="262">
        <v>8038</v>
      </c>
      <c r="F21" s="262">
        <v>8102</v>
      </c>
      <c r="G21" s="262">
        <v>8032</v>
      </c>
      <c r="H21" s="262">
        <v>8072</v>
      </c>
      <c r="I21" s="262">
        <v>8212</v>
      </c>
      <c r="J21" s="261">
        <v>-174</v>
      </c>
      <c r="K21" s="264">
        <v>-2.1188504627374574</v>
      </c>
    </row>
    <row r="22" spans="1:255" ht="14.1" customHeight="1" x14ac:dyDescent="0.2">
      <c r="A22" s="257" t="s">
        <v>232</v>
      </c>
      <c r="B22" s="258"/>
      <c r="C22" s="259"/>
      <c r="D22" s="260">
        <v>4.1154978179234751</v>
      </c>
      <c r="E22" s="262">
        <v>1622</v>
      </c>
      <c r="F22" s="262">
        <v>1632</v>
      </c>
      <c r="G22" s="262">
        <v>1474</v>
      </c>
      <c r="H22" s="262">
        <v>1445</v>
      </c>
      <c r="I22" s="262">
        <v>1466</v>
      </c>
      <c r="J22" s="261">
        <v>156</v>
      </c>
      <c r="K22" s="264">
        <v>10.641200545702592</v>
      </c>
    </row>
    <row r="23" spans="1:255" ht="18" customHeight="1" x14ac:dyDescent="0.2">
      <c r="A23" s="253" t="s">
        <v>233</v>
      </c>
      <c r="B23" s="254"/>
      <c r="C23" s="254"/>
      <c r="D23" s="255"/>
      <c r="E23" s="268"/>
      <c r="F23" s="268"/>
      <c r="G23" s="268"/>
      <c r="H23" s="268"/>
      <c r="I23" s="268"/>
      <c r="J23" s="255"/>
      <c r="K23" s="256"/>
    </row>
    <row r="24" spans="1:255" ht="13.5" customHeight="1" x14ac:dyDescent="0.2">
      <c r="A24" s="257">
        <v>11</v>
      </c>
      <c r="B24" s="258" t="s">
        <v>234</v>
      </c>
      <c r="C24" s="259"/>
      <c r="D24" s="260">
        <v>1.0910382624581345</v>
      </c>
      <c r="E24" s="261">
        <v>430</v>
      </c>
      <c r="F24" s="262">
        <v>559</v>
      </c>
      <c r="G24" s="262">
        <v>561</v>
      </c>
      <c r="H24" s="262">
        <v>479</v>
      </c>
      <c r="I24" s="263">
        <v>415</v>
      </c>
      <c r="J24" s="261">
        <v>15</v>
      </c>
      <c r="K24" s="264">
        <v>3.6144578313253013</v>
      </c>
    </row>
    <row r="25" spans="1:255" ht="13.5" customHeight="1" x14ac:dyDescent="0.2">
      <c r="A25" s="257" t="s">
        <v>235</v>
      </c>
      <c r="B25" s="258" t="s">
        <v>236</v>
      </c>
      <c r="C25" s="259"/>
      <c r="D25" s="260">
        <v>0.903278189383944</v>
      </c>
      <c r="E25" s="261">
        <v>356</v>
      </c>
      <c r="F25" s="262">
        <v>478</v>
      </c>
      <c r="G25" s="262">
        <v>484</v>
      </c>
      <c r="H25" s="262">
        <v>397</v>
      </c>
      <c r="I25" s="263">
        <v>334</v>
      </c>
      <c r="J25" s="261">
        <v>22</v>
      </c>
      <c r="K25" s="264">
        <v>6.5868263473053892</v>
      </c>
    </row>
    <row r="26" spans="1:255" ht="13.5" customHeight="1" x14ac:dyDescent="0.2">
      <c r="A26" s="257">
        <v>12</v>
      </c>
      <c r="B26" s="258" t="s">
        <v>237</v>
      </c>
      <c r="C26" s="259"/>
      <c r="D26" s="260">
        <v>0.61910078148787173</v>
      </c>
      <c r="E26" s="261">
        <v>244</v>
      </c>
      <c r="F26" s="262">
        <v>277</v>
      </c>
      <c r="G26" s="262">
        <v>284</v>
      </c>
      <c r="H26" s="262">
        <v>267</v>
      </c>
      <c r="I26" s="263">
        <v>258</v>
      </c>
      <c r="J26" s="261">
        <v>-14</v>
      </c>
      <c r="K26" s="264">
        <v>-5.4263565891472867</v>
      </c>
    </row>
    <row r="27" spans="1:255" ht="13.5" customHeight="1" x14ac:dyDescent="0.2">
      <c r="A27" s="257">
        <v>21</v>
      </c>
      <c r="B27" s="258" t="s">
        <v>238</v>
      </c>
      <c r="C27" s="259"/>
      <c r="D27" s="260">
        <v>0.26134172333299505</v>
      </c>
      <c r="E27" s="261">
        <v>103</v>
      </c>
      <c r="F27" s="262">
        <v>106</v>
      </c>
      <c r="G27" s="262">
        <v>106</v>
      </c>
      <c r="H27" s="262">
        <v>108</v>
      </c>
      <c r="I27" s="263">
        <v>103</v>
      </c>
      <c r="J27" s="261">
        <v>0</v>
      </c>
      <c r="K27" s="264">
        <v>0</v>
      </c>
    </row>
    <row r="28" spans="1:255" ht="13.5" customHeight="1" x14ac:dyDescent="0.2">
      <c r="A28" s="257">
        <v>22</v>
      </c>
      <c r="B28" s="258" t="s">
        <v>239</v>
      </c>
      <c r="C28" s="259"/>
      <c r="D28" s="260">
        <v>2.7047599715822592</v>
      </c>
      <c r="E28" s="261">
        <v>1066</v>
      </c>
      <c r="F28" s="262">
        <v>1094</v>
      </c>
      <c r="G28" s="262">
        <v>1070</v>
      </c>
      <c r="H28" s="262">
        <v>1093</v>
      </c>
      <c r="I28" s="263">
        <v>1115</v>
      </c>
      <c r="J28" s="261">
        <v>-49</v>
      </c>
      <c r="K28" s="264">
        <v>-4.3946188340807177</v>
      </c>
    </row>
    <row r="29" spans="1:255" ht="13.5" customHeight="1" x14ac:dyDescent="0.2">
      <c r="A29" s="257">
        <v>23</v>
      </c>
      <c r="B29" s="258" t="s">
        <v>240</v>
      </c>
      <c r="C29" s="259"/>
      <c r="D29" s="260">
        <v>0.54298183294428093</v>
      </c>
      <c r="E29" s="261">
        <v>214</v>
      </c>
      <c r="F29" s="262">
        <v>217</v>
      </c>
      <c r="G29" s="262">
        <v>213</v>
      </c>
      <c r="H29" s="262">
        <v>222</v>
      </c>
      <c r="I29" s="263">
        <v>220</v>
      </c>
      <c r="J29" s="261">
        <v>-6</v>
      </c>
      <c r="K29" s="264">
        <v>-2.7272727272727271</v>
      </c>
    </row>
    <row r="30" spans="1:255" ht="13.5" customHeight="1" x14ac:dyDescent="0.2">
      <c r="A30" s="257">
        <v>24</v>
      </c>
      <c r="B30" s="258" t="s">
        <v>241</v>
      </c>
      <c r="C30" s="259"/>
      <c r="D30" s="260">
        <v>4.3768395412564702</v>
      </c>
      <c r="E30" s="261">
        <v>1725</v>
      </c>
      <c r="F30" s="262">
        <v>1716</v>
      </c>
      <c r="G30" s="262">
        <v>1739</v>
      </c>
      <c r="H30" s="262">
        <v>1747</v>
      </c>
      <c r="I30" s="263">
        <v>1802</v>
      </c>
      <c r="J30" s="261">
        <v>-77</v>
      </c>
      <c r="K30" s="264">
        <v>-4.2730299667036622</v>
      </c>
    </row>
    <row r="31" spans="1:255" ht="13.5" customHeight="1" x14ac:dyDescent="0.2">
      <c r="A31" s="257">
        <v>25</v>
      </c>
      <c r="B31" s="258" t="s">
        <v>242</v>
      </c>
      <c r="C31" s="259"/>
      <c r="D31" s="260">
        <v>5.3714604688927228</v>
      </c>
      <c r="E31" s="261">
        <v>2117</v>
      </c>
      <c r="F31" s="262">
        <v>2150</v>
      </c>
      <c r="G31" s="262">
        <v>2157</v>
      </c>
      <c r="H31" s="262">
        <v>2192</v>
      </c>
      <c r="I31" s="263">
        <v>2219</v>
      </c>
      <c r="J31" s="261">
        <v>-102</v>
      </c>
      <c r="K31" s="264">
        <v>-4.5966651644885079</v>
      </c>
    </row>
    <row r="32" spans="1:255" ht="13.5" customHeight="1" x14ac:dyDescent="0.2">
      <c r="A32" s="257">
        <v>26</v>
      </c>
      <c r="B32" s="258" t="s">
        <v>243</v>
      </c>
      <c r="C32" s="259"/>
      <c r="D32" s="260">
        <v>2.6540140058865318</v>
      </c>
      <c r="E32" s="261">
        <v>1046</v>
      </c>
      <c r="F32" s="262">
        <v>1021</v>
      </c>
      <c r="G32" s="262">
        <v>999</v>
      </c>
      <c r="H32" s="262">
        <v>1009</v>
      </c>
      <c r="I32" s="263">
        <v>1039</v>
      </c>
      <c r="J32" s="261">
        <v>7</v>
      </c>
      <c r="K32" s="264">
        <v>0.67372473532242538</v>
      </c>
    </row>
    <row r="33" spans="1:11" ht="13.5" customHeight="1" x14ac:dyDescent="0.2">
      <c r="A33" s="257">
        <v>27</v>
      </c>
      <c r="B33" s="258" t="s">
        <v>244</v>
      </c>
      <c r="C33" s="259"/>
      <c r="D33" s="260">
        <v>2.7098345681518321</v>
      </c>
      <c r="E33" s="261">
        <v>1068</v>
      </c>
      <c r="F33" s="262">
        <v>1065</v>
      </c>
      <c r="G33" s="262">
        <v>1037</v>
      </c>
      <c r="H33" s="262">
        <v>1046</v>
      </c>
      <c r="I33" s="263">
        <v>1086</v>
      </c>
      <c r="J33" s="261">
        <v>-18</v>
      </c>
      <c r="K33" s="264">
        <v>-1.6574585635359116</v>
      </c>
    </row>
    <row r="34" spans="1:11" ht="13.5" customHeight="1" x14ac:dyDescent="0.2">
      <c r="A34" s="257">
        <v>28</v>
      </c>
      <c r="B34" s="258" t="s">
        <v>245</v>
      </c>
      <c r="C34" s="259"/>
      <c r="D34" s="260">
        <v>1.2407388612605297</v>
      </c>
      <c r="E34" s="261">
        <v>489</v>
      </c>
      <c r="F34" s="262">
        <v>493</v>
      </c>
      <c r="G34" s="262">
        <v>489</v>
      </c>
      <c r="H34" s="262">
        <v>478</v>
      </c>
      <c r="I34" s="263">
        <v>478</v>
      </c>
      <c r="J34" s="261">
        <v>11</v>
      </c>
      <c r="K34" s="264">
        <v>2.3012552301255229</v>
      </c>
    </row>
    <row r="35" spans="1:11" ht="13.5" customHeight="1" x14ac:dyDescent="0.2">
      <c r="A35" s="257">
        <v>29</v>
      </c>
      <c r="B35" s="258" t="s">
        <v>246</v>
      </c>
      <c r="C35" s="259"/>
      <c r="D35" s="260">
        <v>3.5344565107073986</v>
      </c>
      <c r="E35" s="261">
        <v>1393</v>
      </c>
      <c r="F35" s="262">
        <v>1448</v>
      </c>
      <c r="G35" s="262">
        <v>1386</v>
      </c>
      <c r="H35" s="262">
        <v>1327</v>
      </c>
      <c r="I35" s="263">
        <v>1330</v>
      </c>
      <c r="J35" s="261">
        <v>63</v>
      </c>
      <c r="K35" s="264">
        <v>4.7368421052631575</v>
      </c>
    </row>
    <row r="36" spans="1:11" ht="13.5" customHeight="1" x14ac:dyDescent="0.2">
      <c r="A36" s="257" t="s">
        <v>247</v>
      </c>
      <c r="B36" s="258" t="s">
        <v>248</v>
      </c>
      <c r="C36" s="259"/>
      <c r="D36" s="260">
        <v>1.8547650461788288</v>
      </c>
      <c r="E36" s="261">
        <v>731</v>
      </c>
      <c r="F36" s="262">
        <v>762</v>
      </c>
      <c r="G36" s="262">
        <v>722</v>
      </c>
      <c r="H36" s="262">
        <v>689</v>
      </c>
      <c r="I36" s="263">
        <v>675</v>
      </c>
      <c r="J36" s="261">
        <v>56</v>
      </c>
      <c r="K36" s="264">
        <v>8.2962962962962958</v>
      </c>
    </row>
    <row r="37" spans="1:11" ht="13.5" customHeight="1" x14ac:dyDescent="0.2">
      <c r="A37" s="257" t="s">
        <v>249</v>
      </c>
      <c r="B37" s="258" t="s">
        <v>250</v>
      </c>
      <c r="C37" s="259"/>
      <c r="D37" s="260">
        <v>1.5705876382827566</v>
      </c>
      <c r="E37" s="261">
        <v>619</v>
      </c>
      <c r="F37" s="262">
        <v>642</v>
      </c>
      <c r="G37" s="262">
        <v>622</v>
      </c>
      <c r="H37" s="262">
        <v>596</v>
      </c>
      <c r="I37" s="263">
        <v>609</v>
      </c>
      <c r="J37" s="261">
        <v>10</v>
      </c>
      <c r="K37" s="264">
        <v>1.6420361247947455</v>
      </c>
    </row>
    <row r="38" spans="1:11" ht="13.5" customHeight="1" x14ac:dyDescent="0.2">
      <c r="A38" s="257">
        <v>31</v>
      </c>
      <c r="B38" s="258" t="s">
        <v>251</v>
      </c>
      <c r="C38" s="259"/>
      <c r="D38" s="260">
        <v>0.75611488886633516</v>
      </c>
      <c r="E38" s="261">
        <v>298</v>
      </c>
      <c r="F38" s="262">
        <v>290</v>
      </c>
      <c r="G38" s="262">
        <v>283</v>
      </c>
      <c r="H38" s="262">
        <v>286</v>
      </c>
      <c r="I38" s="263">
        <v>283</v>
      </c>
      <c r="J38" s="261">
        <v>15</v>
      </c>
      <c r="K38" s="264">
        <v>5.3003533568904597</v>
      </c>
    </row>
    <row r="39" spans="1:11" ht="13.5" customHeight="1" x14ac:dyDescent="0.2">
      <c r="A39" s="257">
        <v>32</v>
      </c>
      <c r="B39" s="258" t="s">
        <v>252</v>
      </c>
      <c r="C39" s="259"/>
      <c r="D39" s="260">
        <v>2.1084948746574645</v>
      </c>
      <c r="E39" s="261">
        <v>831</v>
      </c>
      <c r="F39" s="262">
        <v>930</v>
      </c>
      <c r="G39" s="262">
        <v>916</v>
      </c>
      <c r="H39" s="262">
        <v>879</v>
      </c>
      <c r="I39" s="263">
        <v>842</v>
      </c>
      <c r="J39" s="261">
        <v>-11</v>
      </c>
      <c r="K39" s="264">
        <v>-1.3064133016627077</v>
      </c>
    </row>
    <row r="40" spans="1:11" ht="13.5" customHeight="1" x14ac:dyDescent="0.2">
      <c r="A40" s="257">
        <v>33</v>
      </c>
      <c r="B40" s="258" t="s">
        <v>253</v>
      </c>
      <c r="C40" s="259"/>
      <c r="D40" s="260">
        <v>2.2962549477316552</v>
      </c>
      <c r="E40" s="261">
        <v>905</v>
      </c>
      <c r="F40" s="262">
        <v>964</v>
      </c>
      <c r="G40" s="262">
        <v>938</v>
      </c>
      <c r="H40" s="262">
        <v>908</v>
      </c>
      <c r="I40" s="263">
        <v>873</v>
      </c>
      <c r="J40" s="261">
        <v>32</v>
      </c>
      <c r="K40" s="264">
        <v>3.665521191294387</v>
      </c>
    </row>
    <row r="41" spans="1:11" ht="13.5" customHeight="1" x14ac:dyDescent="0.2">
      <c r="A41" s="257">
        <v>34</v>
      </c>
      <c r="B41" s="258" t="s">
        <v>254</v>
      </c>
      <c r="C41" s="259"/>
      <c r="D41" s="260">
        <v>3.077742819445854</v>
      </c>
      <c r="E41" s="261">
        <v>1213</v>
      </c>
      <c r="F41" s="262">
        <v>1211</v>
      </c>
      <c r="G41" s="262">
        <v>1208</v>
      </c>
      <c r="H41" s="262">
        <v>1200</v>
      </c>
      <c r="I41" s="263">
        <v>1195</v>
      </c>
      <c r="J41" s="261">
        <v>18</v>
      </c>
      <c r="K41" s="264">
        <v>1.506276150627615</v>
      </c>
    </row>
    <row r="42" spans="1:11" ht="13.5" customHeight="1" x14ac:dyDescent="0.2">
      <c r="A42" s="257">
        <v>41</v>
      </c>
      <c r="B42" s="258" t="s">
        <v>255</v>
      </c>
      <c r="C42" s="259"/>
      <c r="D42" s="260">
        <v>0.23596874048513145</v>
      </c>
      <c r="E42" s="553">
        <v>93</v>
      </c>
      <c r="F42" s="554">
        <v>95</v>
      </c>
      <c r="G42" s="554">
        <v>94</v>
      </c>
      <c r="H42" s="554">
        <v>97</v>
      </c>
      <c r="I42" s="555">
        <v>98</v>
      </c>
      <c r="J42" s="261">
        <v>-5</v>
      </c>
      <c r="K42" s="264">
        <v>-5.1020408163265305</v>
      </c>
    </row>
    <row r="43" spans="1:11" ht="13.5" customHeight="1" x14ac:dyDescent="0.2">
      <c r="A43" s="257">
        <v>42</v>
      </c>
      <c r="B43" s="258" t="s">
        <v>256</v>
      </c>
      <c r="C43" s="259"/>
      <c r="D43" s="260">
        <v>0.2004465644981224</v>
      </c>
      <c r="E43" s="553">
        <v>79</v>
      </c>
      <c r="F43" s="554">
        <v>73</v>
      </c>
      <c r="G43" s="554">
        <v>68</v>
      </c>
      <c r="H43" s="554">
        <v>67</v>
      </c>
      <c r="I43" s="555">
        <v>67</v>
      </c>
      <c r="J43" s="261">
        <v>12</v>
      </c>
      <c r="K43" s="264">
        <v>17.910447761194028</v>
      </c>
    </row>
    <row r="44" spans="1:11" ht="13.5" customHeight="1" x14ac:dyDescent="0.2">
      <c r="A44" s="257">
        <v>43</v>
      </c>
      <c r="B44" s="258" t="s">
        <v>257</v>
      </c>
      <c r="C44" s="259"/>
      <c r="D44" s="260">
        <v>1.5299908657261747</v>
      </c>
      <c r="E44" s="261">
        <v>603</v>
      </c>
      <c r="F44" s="262">
        <v>619</v>
      </c>
      <c r="G44" s="262">
        <v>617</v>
      </c>
      <c r="H44" s="262">
        <v>611</v>
      </c>
      <c r="I44" s="263">
        <v>608</v>
      </c>
      <c r="J44" s="261">
        <v>-5</v>
      </c>
      <c r="K44" s="264">
        <v>-0.82236842105263153</v>
      </c>
    </row>
    <row r="45" spans="1:11" ht="13.5" customHeight="1" x14ac:dyDescent="0.2">
      <c r="A45" s="257">
        <v>51</v>
      </c>
      <c r="B45" s="258" t="s">
        <v>258</v>
      </c>
      <c r="C45" s="259"/>
      <c r="D45" s="260">
        <v>5.797726580736831</v>
      </c>
      <c r="E45" s="261">
        <v>2285</v>
      </c>
      <c r="F45" s="262">
        <v>2277</v>
      </c>
      <c r="G45" s="262">
        <v>2293</v>
      </c>
      <c r="H45" s="262">
        <v>2319</v>
      </c>
      <c r="I45" s="263">
        <v>2347</v>
      </c>
      <c r="J45" s="261">
        <v>-62</v>
      </c>
      <c r="K45" s="264">
        <v>-2.641670217298679</v>
      </c>
    </row>
    <row r="46" spans="1:11" ht="13.5" customHeight="1" x14ac:dyDescent="0.2">
      <c r="A46" s="257" t="s">
        <v>259</v>
      </c>
      <c r="B46" s="258" t="s">
        <v>260</v>
      </c>
      <c r="C46" s="259"/>
      <c r="D46" s="260">
        <v>5.0390743935857101</v>
      </c>
      <c r="E46" s="261">
        <v>1986</v>
      </c>
      <c r="F46" s="262">
        <v>1965</v>
      </c>
      <c r="G46" s="262">
        <v>1965</v>
      </c>
      <c r="H46" s="262">
        <v>1988</v>
      </c>
      <c r="I46" s="263">
        <v>2023</v>
      </c>
      <c r="J46" s="261">
        <v>-37</v>
      </c>
      <c r="K46" s="264">
        <v>-1.828966880869995</v>
      </c>
    </row>
    <row r="47" spans="1:11" ht="13.5" customHeight="1" x14ac:dyDescent="0.2">
      <c r="A47" s="257"/>
      <c r="B47" s="258" t="s">
        <v>261</v>
      </c>
      <c r="C47" s="259"/>
      <c r="D47" s="260">
        <v>4.2347508373084342</v>
      </c>
      <c r="E47" s="261">
        <v>1669</v>
      </c>
      <c r="F47" s="262">
        <v>1665</v>
      </c>
      <c r="G47" s="262">
        <v>1659</v>
      </c>
      <c r="H47" s="262">
        <v>1677</v>
      </c>
      <c r="I47" s="263">
        <v>1685</v>
      </c>
      <c r="J47" s="261">
        <v>-16</v>
      </c>
      <c r="K47" s="264">
        <v>-0.94955489614243327</v>
      </c>
    </row>
    <row r="48" spans="1:11" ht="13.5" customHeight="1" x14ac:dyDescent="0.2">
      <c r="A48" s="257">
        <v>52</v>
      </c>
      <c r="B48" s="258" t="s">
        <v>262</v>
      </c>
      <c r="C48" s="259"/>
      <c r="D48" s="260">
        <v>4.052065360803816</v>
      </c>
      <c r="E48" s="261">
        <v>1597</v>
      </c>
      <c r="F48" s="262">
        <v>1609</v>
      </c>
      <c r="G48" s="262">
        <v>1702</v>
      </c>
      <c r="H48" s="262">
        <v>1650</v>
      </c>
      <c r="I48" s="263">
        <v>1637</v>
      </c>
      <c r="J48" s="261">
        <v>-40</v>
      </c>
      <c r="K48" s="264">
        <v>-2.4434941967012827</v>
      </c>
    </row>
    <row r="49" spans="1:11" ht="13.5" customHeight="1" x14ac:dyDescent="0.2">
      <c r="A49" s="257" t="s">
        <v>263</v>
      </c>
      <c r="B49" s="258" t="s">
        <v>264</v>
      </c>
      <c r="C49" s="259"/>
      <c r="D49" s="260">
        <v>3.4481883690246624</v>
      </c>
      <c r="E49" s="261">
        <v>1359</v>
      </c>
      <c r="F49" s="262">
        <v>1362</v>
      </c>
      <c r="G49" s="262">
        <v>1463</v>
      </c>
      <c r="H49" s="262">
        <v>1419</v>
      </c>
      <c r="I49" s="263">
        <v>1420</v>
      </c>
      <c r="J49" s="261">
        <v>-61</v>
      </c>
      <c r="K49" s="264">
        <v>-4.295774647887324</v>
      </c>
    </row>
    <row r="50" spans="1:11" ht="13.5" customHeight="1" x14ac:dyDescent="0.2">
      <c r="A50" s="257">
        <v>53</v>
      </c>
      <c r="B50" s="258" t="s">
        <v>265</v>
      </c>
      <c r="C50" s="259"/>
      <c r="D50" s="260">
        <v>0.65716025575966708</v>
      </c>
      <c r="E50" s="261">
        <v>259</v>
      </c>
      <c r="F50" s="262">
        <v>251</v>
      </c>
      <c r="G50" s="262">
        <v>272</v>
      </c>
      <c r="H50" s="262">
        <v>304</v>
      </c>
      <c r="I50" s="263">
        <v>311</v>
      </c>
      <c r="J50" s="261">
        <v>-52</v>
      </c>
      <c r="K50" s="264">
        <v>-16.720257234726688</v>
      </c>
    </row>
    <row r="51" spans="1:11" ht="13.5" customHeight="1" x14ac:dyDescent="0.2">
      <c r="A51" s="257" t="s">
        <v>266</v>
      </c>
      <c r="B51" s="258" t="s">
        <v>267</v>
      </c>
      <c r="C51" s="259"/>
      <c r="D51" s="260">
        <v>0.62417537805744439</v>
      </c>
      <c r="E51" s="261">
        <v>246</v>
      </c>
      <c r="F51" s="262">
        <v>238</v>
      </c>
      <c r="G51" s="262">
        <v>260</v>
      </c>
      <c r="H51" s="262">
        <v>293</v>
      </c>
      <c r="I51" s="263">
        <v>300</v>
      </c>
      <c r="J51" s="261">
        <v>-54</v>
      </c>
      <c r="K51" s="264">
        <v>-18</v>
      </c>
    </row>
    <row r="52" spans="1:11" ht="13.5" customHeight="1" x14ac:dyDescent="0.2">
      <c r="A52" s="257">
        <v>54</v>
      </c>
      <c r="B52" s="258" t="s">
        <v>268</v>
      </c>
      <c r="C52" s="259"/>
      <c r="D52" s="260">
        <v>2.1541662437836191</v>
      </c>
      <c r="E52" s="261">
        <v>849</v>
      </c>
      <c r="F52" s="262">
        <v>850</v>
      </c>
      <c r="G52" s="262">
        <v>872</v>
      </c>
      <c r="H52" s="262">
        <v>858</v>
      </c>
      <c r="I52" s="263">
        <v>868</v>
      </c>
      <c r="J52" s="261">
        <v>-19</v>
      </c>
      <c r="K52" s="264">
        <v>-2.1889400921658986</v>
      </c>
    </row>
    <row r="53" spans="1:11" ht="13.5" customHeight="1" x14ac:dyDescent="0.2">
      <c r="A53" s="257">
        <v>61</v>
      </c>
      <c r="B53" s="258" t="s">
        <v>269</v>
      </c>
      <c r="C53" s="259"/>
      <c r="D53" s="260">
        <v>3.5877397746879125</v>
      </c>
      <c r="E53" s="261">
        <v>1414</v>
      </c>
      <c r="F53" s="262">
        <v>1423</v>
      </c>
      <c r="G53" s="262">
        <v>1396</v>
      </c>
      <c r="H53" s="262">
        <v>1402</v>
      </c>
      <c r="I53" s="263">
        <v>1389</v>
      </c>
      <c r="J53" s="261">
        <v>25</v>
      </c>
      <c r="K53" s="264">
        <v>1.7998560115190785</v>
      </c>
    </row>
    <row r="54" spans="1:11" ht="13.5" customHeight="1" x14ac:dyDescent="0.2">
      <c r="A54" s="257">
        <v>62</v>
      </c>
      <c r="B54" s="258" t="s">
        <v>270</v>
      </c>
      <c r="C54" s="259"/>
      <c r="D54" s="260">
        <v>8.1447274941642132</v>
      </c>
      <c r="E54" s="261">
        <v>3210</v>
      </c>
      <c r="F54" s="262">
        <v>3199</v>
      </c>
      <c r="G54" s="262">
        <v>3230</v>
      </c>
      <c r="H54" s="262">
        <v>3253</v>
      </c>
      <c r="I54" s="263">
        <v>3258</v>
      </c>
      <c r="J54" s="261">
        <v>-48</v>
      </c>
      <c r="K54" s="264">
        <v>-1.4732965009208103</v>
      </c>
    </row>
    <row r="55" spans="1:11" ht="13.5" customHeight="1" x14ac:dyDescent="0.2">
      <c r="A55" s="257">
        <v>63</v>
      </c>
      <c r="B55" s="258" t="s">
        <v>271</v>
      </c>
      <c r="C55" s="259"/>
      <c r="D55" s="260">
        <v>1.8852126255962651</v>
      </c>
      <c r="E55" s="261">
        <v>743</v>
      </c>
      <c r="F55" s="262">
        <v>806</v>
      </c>
      <c r="G55" s="262">
        <v>799</v>
      </c>
      <c r="H55" s="262">
        <v>754</v>
      </c>
      <c r="I55" s="263">
        <v>758</v>
      </c>
      <c r="J55" s="261">
        <v>-15</v>
      </c>
      <c r="K55" s="264">
        <v>-1.9788918205804749</v>
      </c>
    </row>
    <row r="56" spans="1:11" ht="13.5" customHeight="1" x14ac:dyDescent="0.2">
      <c r="A56" s="257" t="s">
        <v>272</v>
      </c>
      <c r="B56" s="258" t="s">
        <v>273</v>
      </c>
      <c r="C56" s="259"/>
      <c r="D56" s="260">
        <v>0.27656551304171317</v>
      </c>
      <c r="E56" s="261">
        <v>109</v>
      </c>
      <c r="F56" s="262">
        <v>106</v>
      </c>
      <c r="G56" s="262">
        <v>100</v>
      </c>
      <c r="H56" s="554">
        <v>97</v>
      </c>
      <c r="I56" s="263">
        <v>105</v>
      </c>
      <c r="J56" s="261">
        <v>4</v>
      </c>
      <c r="K56" s="264">
        <v>3.8095238095238093</v>
      </c>
    </row>
    <row r="57" spans="1:11" ht="13.5" customHeight="1" x14ac:dyDescent="0.2">
      <c r="A57" s="257" t="s">
        <v>274</v>
      </c>
      <c r="B57" s="258" t="s">
        <v>275</v>
      </c>
      <c r="C57" s="259"/>
      <c r="D57" s="260">
        <v>1.3904394600629251</v>
      </c>
      <c r="E57" s="261">
        <v>548</v>
      </c>
      <c r="F57" s="262">
        <v>611</v>
      </c>
      <c r="G57" s="262">
        <v>616</v>
      </c>
      <c r="H57" s="262">
        <v>576</v>
      </c>
      <c r="I57" s="263">
        <v>574</v>
      </c>
      <c r="J57" s="261">
        <v>-26</v>
      </c>
      <c r="K57" s="264">
        <v>-4.529616724738676</v>
      </c>
    </row>
    <row r="58" spans="1:11" ht="13.5" customHeight="1" x14ac:dyDescent="0.2">
      <c r="A58" s="257">
        <v>71</v>
      </c>
      <c r="B58" s="258" t="s">
        <v>276</v>
      </c>
      <c r="C58" s="259"/>
      <c r="D58" s="260">
        <v>11.94560032477418</v>
      </c>
      <c r="E58" s="261">
        <v>4708</v>
      </c>
      <c r="F58" s="262">
        <v>4711</v>
      </c>
      <c r="G58" s="262">
        <v>4735</v>
      </c>
      <c r="H58" s="262">
        <v>4748</v>
      </c>
      <c r="I58" s="263">
        <v>4789</v>
      </c>
      <c r="J58" s="261">
        <v>-81</v>
      </c>
      <c r="K58" s="264">
        <v>-1.6913760701607852</v>
      </c>
    </row>
    <row r="59" spans="1:11" ht="13.5" customHeight="1" x14ac:dyDescent="0.2">
      <c r="A59" s="257" t="s">
        <v>277</v>
      </c>
      <c r="B59" s="258" t="s">
        <v>278</v>
      </c>
      <c r="C59" s="259"/>
      <c r="D59" s="260">
        <v>3.7552014614838121</v>
      </c>
      <c r="E59" s="261">
        <v>1480</v>
      </c>
      <c r="F59" s="262">
        <v>1495</v>
      </c>
      <c r="G59" s="262">
        <v>1518</v>
      </c>
      <c r="H59" s="262">
        <v>1530</v>
      </c>
      <c r="I59" s="263">
        <v>1539</v>
      </c>
      <c r="J59" s="261">
        <v>-59</v>
      </c>
      <c r="K59" s="264">
        <v>-3.8336582196231319</v>
      </c>
    </row>
    <row r="60" spans="1:11" ht="13.5" customHeight="1" x14ac:dyDescent="0.2">
      <c r="A60" s="257" t="s">
        <v>279</v>
      </c>
      <c r="B60" s="258" t="s">
        <v>280</v>
      </c>
      <c r="C60" s="259"/>
      <c r="D60" s="260">
        <v>7.0663757231300108</v>
      </c>
      <c r="E60" s="261">
        <v>2785</v>
      </c>
      <c r="F60" s="262">
        <v>2778</v>
      </c>
      <c r="G60" s="262">
        <v>2781</v>
      </c>
      <c r="H60" s="262">
        <v>2785</v>
      </c>
      <c r="I60" s="263">
        <v>2816</v>
      </c>
      <c r="J60" s="261">
        <v>-31</v>
      </c>
      <c r="K60" s="264">
        <v>-1.1008522727272727</v>
      </c>
    </row>
    <row r="61" spans="1:11" ht="13.5" customHeight="1" x14ac:dyDescent="0.2">
      <c r="A61" s="257">
        <v>72</v>
      </c>
      <c r="B61" s="258" t="s">
        <v>281</v>
      </c>
      <c r="C61" s="259"/>
      <c r="D61" s="260">
        <v>3.4025169998985079</v>
      </c>
      <c r="E61" s="261">
        <v>1341</v>
      </c>
      <c r="F61" s="262">
        <v>1361</v>
      </c>
      <c r="G61" s="262">
        <v>1356</v>
      </c>
      <c r="H61" s="262">
        <v>1333</v>
      </c>
      <c r="I61" s="263">
        <v>1315</v>
      </c>
      <c r="J61" s="261">
        <v>26</v>
      </c>
      <c r="K61" s="264">
        <v>1.9771863117870723</v>
      </c>
    </row>
    <row r="62" spans="1:11" ht="13.5" customHeight="1" x14ac:dyDescent="0.2">
      <c r="A62" s="257" t="s">
        <v>282</v>
      </c>
      <c r="B62" s="258" t="s">
        <v>283</v>
      </c>
      <c r="C62" s="259"/>
      <c r="D62" s="260">
        <v>1.4843194966000204</v>
      </c>
      <c r="E62" s="261">
        <v>585</v>
      </c>
      <c r="F62" s="262">
        <v>605</v>
      </c>
      <c r="G62" s="262">
        <v>590</v>
      </c>
      <c r="H62" s="262">
        <v>580</v>
      </c>
      <c r="I62" s="263">
        <v>576</v>
      </c>
      <c r="J62" s="261">
        <v>9</v>
      </c>
      <c r="K62" s="264">
        <v>1.5625</v>
      </c>
    </row>
    <row r="63" spans="1:11" ht="13.5" customHeight="1" x14ac:dyDescent="0.2">
      <c r="A63" s="257" t="s">
        <v>284</v>
      </c>
      <c r="B63" s="258" t="s">
        <v>285</v>
      </c>
      <c r="C63" s="259"/>
      <c r="D63" s="260">
        <v>1.3016340200954024</v>
      </c>
      <c r="E63" s="261">
        <v>513</v>
      </c>
      <c r="F63" s="262">
        <v>519</v>
      </c>
      <c r="G63" s="262">
        <v>534</v>
      </c>
      <c r="H63" s="262">
        <v>523</v>
      </c>
      <c r="I63" s="263">
        <v>514</v>
      </c>
      <c r="J63" s="261">
        <v>-1</v>
      </c>
      <c r="K63" s="264">
        <v>-0.19455252918287938</v>
      </c>
    </row>
    <row r="64" spans="1:11" ht="13.5" customHeight="1" x14ac:dyDescent="0.2">
      <c r="A64" s="257">
        <v>73</v>
      </c>
      <c r="B64" s="258" t="s">
        <v>286</v>
      </c>
      <c r="C64" s="259"/>
      <c r="D64" s="260">
        <v>2.7478940424236273</v>
      </c>
      <c r="E64" s="261">
        <v>1083</v>
      </c>
      <c r="F64" s="262">
        <v>1075</v>
      </c>
      <c r="G64" s="262">
        <v>1044</v>
      </c>
      <c r="H64" s="262">
        <v>1036</v>
      </c>
      <c r="I64" s="263">
        <v>1024</v>
      </c>
      <c r="J64" s="261">
        <v>59</v>
      </c>
      <c r="K64" s="264">
        <v>5.76171875</v>
      </c>
    </row>
    <row r="65" spans="1:11" ht="13.5" customHeight="1" x14ac:dyDescent="0.2">
      <c r="A65" s="257" t="s">
        <v>287</v>
      </c>
      <c r="B65" s="258" t="s">
        <v>288</v>
      </c>
      <c r="C65" s="259"/>
      <c r="D65" s="260">
        <v>2.4890896173754187</v>
      </c>
      <c r="E65" s="261">
        <v>981</v>
      </c>
      <c r="F65" s="262">
        <v>972</v>
      </c>
      <c r="G65" s="262">
        <v>945</v>
      </c>
      <c r="H65" s="262">
        <v>937</v>
      </c>
      <c r="I65" s="263">
        <v>926</v>
      </c>
      <c r="J65" s="261">
        <v>55</v>
      </c>
      <c r="K65" s="264">
        <v>5.9395248380129591</v>
      </c>
    </row>
    <row r="66" spans="1:11" ht="13.5" customHeight="1" x14ac:dyDescent="0.2">
      <c r="A66" s="257">
        <v>81</v>
      </c>
      <c r="B66" s="258" t="s">
        <v>289</v>
      </c>
      <c r="C66" s="259"/>
      <c r="D66" s="260">
        <v>7.8351771034202784</v>
      </c>
      <c r="E66" s="261">
        <v>3088</v>
      </c>
      <c r="F66" s="262">
        <v>3083</v>
      </c>
      <c r="G66" s="262">
        <v>2877</v>
      </c>
      <c r="H66" s="262">
        <v>2870</v>
      </c>
      <c r="I66" s="263">
        <v>2869</v>
      </c>
      <c r="J66" s="261">
        <v>219</v>
      </c>
      <c r="K66" s="264">
        <v>7.6333217148832349</v>
      </c>
    </row>
    <row r="67" spans="1:11" ht="13.5" customHeight="1" x14ac:dyDescent="0.2">
      <c r="A67" s="257" t="s">
        <v>290</v>
      </c>
      <c r="B67" s="258" t="s">
        <v>291</v>
      </c>
      <c r="C67" s="259"/>
      <c r="D67" s="260">
        <v>3.1487871714198721</v>
      </c>
      <c r="E67" s="261">
        <v>1241</v>
      </c>
      <c r="F67" s="262">
        <v>1241</v>
      </c>
      <c r="G67" s="262">
        <v>1189</v>
      </c>
      <c r="H67" s="262">
        <v>1201</v>
      </c>
      <c r="I67" s="263">
        <v>1194</v>
      </c>
      <c r="J67" s="261">
        <v>47</v>
      </c>
      <c r="K67" s="264">
        <v>3.9363484087102178</v>
      </c>
    </row>
    <row r="68" spans="1:11" ht="13.5" customHeight="1" x14ac:dyDescent="0.2">
      <c r="A68" s="257" t="s">
        <v>292</v>
      </c>
      <c r="B68" s="258" t="s">
        <v>293</v>
      </c>
      <c r="C68" s="269"/>
      <c r="D68" s="260">
        <v>2.5246117933624275</v>
      </c>
      <c r="E68" s="261">
        <v>995</v>
      </c>
      <c r="F68" s="262">
        <v>991</v>
      </c>
      <c r="G68" s="262">
        <v>847</v>
      </c>
      <c r="H68" s="262">
        <v>831</v>
      </c>
      <c r="I68" s="263">
        <v>850</v>
      </c>
      <c r="J68" s="261">
        <v>145</v>
      </c>
      <c r="K68" s="264">
        <v>17.058823529411764</v>
      </c>
    </row>
    <row r="69" spans="1:11" ht="13.5" customHeight="1" x14ac:dyDescent="0.2">
      <c r="A69" s="257" t="s">
        <v>294</v>
      </c>
      <c r="B69" s="258" t="s">
        <v>295</v>
      </c>
      <c r="C69" s="259"/>
      <c r="D69" s="260">
        <v>0.81193545113163501</v>
      </c>
      <c r="E69" s="261">
        <v>320</v>
      </c>
      <c r="F69" s="262">
        <v>327</v>
      </c>
      <c r="G69" s="262">
        <v>325</v>
      </c>
      <c r="H69" s="262">
        <v>329</v>
      </c>
      <c r="I69" s="263">
        <v>315</v>
      </c>
      <c r="J69" s="261">
        <v>5</v>
      </c>
      <c r="K69" s="264">
        <v>1.5873015873015872</v>
      </c>
    </row>
    <row r="70" spans="1:11" ht="13.5" customHeight="1" x14ac:dyDescent="0.2">
      <c r="A70" s="257" t="s">
        <v>296</v>
      </c>
      <c r="B70" s="258" t="s">
        <v>297</v>
      </c>
      <c r="C70" s="259"/>
      <c r="D70" s="260">
        <v>0.7434283974424033</v>
      </c>
      <c r="E70" s="261">
        <v>293</v>
      </c>
      <c r="F70" s="262">
        <v>283</v>
      </c>
      <c r="G70" s="262">
        <v>286</v>
      </c>
      <c r="H70" s="262">
        <v>288</v>
      </c>
      <c r="I70" s="263">
        <v>288</v>
      </c>
      <c r="J70" s="261">
        <v>5</v>
      </c>
      <c r="K70" s="264">
        <v>1.7361111111111112</v>
      </c>
    </row>
    <row r="71" spans="1:11" ht="13.5" customHeight="1" x14ac:dyDescent="0.2">
      <c r="A71" s="257">
        <v>82</v>
      </c>
      <c r="B71" s="258" t="s">
        <v>298</v>
      </c>
      <c r="C71" s="259"/>
      <c r="D71" s="260">
        <v>3.3314726479244898</v>
      </c>
      <c r="E71" s="261">
        <v>1313</v>
      </c>
      <c r="F71" s="262">
        <v>1320</v>
      </c>
      <c r="G71" s="262">
        <v>1292</v>
      </c>
      <c r="H71" s="262">
        <v>1264</v>
      </c>
      <c r="I71" s="263">
        <v>1268</v>
      </c>
      <c r="J71" s="261">
        <v>45</v>
      </c>
      <c r="K71" s="264">
        <v>3.5488958990536279</v>
      </c>
    </row>
    <row r="72" spans="1:11" ht="13.5" customHeight="1" x14ac:dyDescent="0.2">
      <c r="A72" s="257" t="s">
        <v>299</v>
      </c>
      <c r="B72" s="270" t="s">
        <v>548</v>
      </c>
      <c r="C72" s="259"/>
      <c r="D72" s="260">
        <v>1.9816299604181467</v>
      </c>
      <c r="E72" s="261">
        <v>781</v>
      </c>
      <c r="F72" s="262">
        <v>788</v>
      </c>
      <c r="G72" s="262">
        <v>769</v>
      </c>
      <c r="H72" s="262">
        <v>744</v>
      </c>
      <c r="I72" s="263">
        <v>744</v>
      </c>
      <c r="J72" s="261">
        <v>37</v>
      </c>
      <c r="K72" s="264">
        <v>4.9731182795698921</v>
      </c>
    </row>
    <row r="73" spans="1:11" ht="13.5" customHeight="1" x14ac:dyDescent="0.2">
      <c r="A73" s="257" t="s">
        <v>300</v>
      </c>
      <c r="B73" s="258" t="s">
        <v>301</v>
      </c>
      <c r="C73" s="259"/>
      <c r="D73" s="260">
        <v>0.515071551811631</v>
      </c>
      <c r="E73" s="261">
        <v>203</v>
      </c>
      <c r="F73" s="262">
        <v>203</v>
      </c>
      <c r="G73" s="262">
        <v>208</v>
      </c>
      <c r="H73" s="262">
        <v>203</v>
      </c>
      <c r="I73" s="263">
        <v>197</v>
      </c>
      <c r="J73" s="261">
        <v>6</v>
      </c>
      <c r="K73" s="264">
        <v>3.0456852791878171</v>
      </c>
    </row>
    <row r="74" spans="1:11" ht="13.5" customHeight="1" x14ac:dyDescent="0.2">
      <c r="A74" s="257">
        <v>83</v>
      </c>
      <c r="B74" s="258" t="s">
        <v>302</v>
      </c>
      <c r="C74" s="259"/>
      <c r="D74" s="260">
        <v>6.2239926925809401</v>
      </c>
      <c r="E74" s="261">
        <v>2453</v>
      </c>
      <c r="F74" s="262">
        <v>2544</v>
      </c>
      <c r="G74" s="262">
        <v>2377</v>
      </c>
      <c r="H74" s="262">
        <v>2400</v>
      </c>
      <c r="I74" s="263">
        <v>2404</v>
      </c>
      <c r="J74" s="261">
        <v>49</v>
      </c>
      <c r="K74" s="264">
        <v>2.038269550748752</v>
      </c>
    </row>
    <row r="75" spans="1:11" ht="13.5" customHeight="1" x14ac:dyDescent="0.2">
      <c r="A75" s="257" t="s">
        <v>303</v>
      </c>
      <c r="B75" s="258" t="s">
        <v>304</v>
      </c>
      <c r="C75" s="259"/>
      <c r="D75" s="260">
        <v>5.4019080483101591</v>
      </c>
      <c r="E75" s="261">
        <v>2129</v>
      </c>
      <c r="F75" s="262">
        <v>2221</v>
      </c>
      <c r="G75" s="262">
        <v>2051</v>
      </c>
      <c r="H75" s="262">
        <v>2067</v>
      </c>
      <c r="I75" s="263">
        <v>2072</v>
      </c>
      <c r="J75" s="261">
        <v>57</v>
      </c>
      <c r="K75" s="264">
        <v>2.7509652509652511</v>
      </c>
    </row>
    <row r="76" spans="1:11" ht="13.5" customHeight="1" x14ac:dyDescent="0.2">
      <c r="A76" s="257"/>
      <c r="B76" s="258" t="s">
        <v>305</v>
      </c>
      <c r="C76" s="259"/>
      <c r="D76" s="260">
        <v>3.9860956053993708</v>
      </c>
      <c r="E76" s="261">
        <v>1571</v>
      </c>
      <c r="F76" s="262">
        <v>1681</v>
      </c>
      <c r="G76" s="262">
        <v>1530</v>
      </c>
      <c r="H76" s="262">
        <v>1541</v>
      </c>
      <c r="I76" s="263">
        <v>1551</v>
      </c>
      <c r="J76" s="261">
        <v>20</v>
      </c>
      <c r="K76" s="264">
        <v>1.2894906511927788</v>
      </c>
    </row>
    <row r="77" spans="1:11" ht="13.5" customHeight="1" x14ac:dyDescent="0.2">
      <c r="A77" s="257">
        <v>84</v>
      </c>
      <c r="B77" s="258" t="s">
        <v>306</v>
      </c>
      <c r="C77" s="259"/>
      <c r="D77" s="260">
        <v>0.99969552420582564</v>
      </c>
      <c r="E77" s="261">
        <v>394</v>
      </c>
      <c r="F77" s="262">
        <v>385</v>
      </c>
      <c r="G77" s="262">
        <v>407</v>
      </c>
      <c r="H77" s="262">
        <v>400</v>
      </c>
      <c r="I77" s="263">
        <v>393</v>
      </c>
      <c r="J77" s="261">
        <v>1</v>
      </c>
      <c r="K77" s="264">
        <v>0.2544529262086514</v>
      </c>
    </row>
    <row r="78" spans="1:11" ht="13.5" customHeight="1" x14ac:dyDescent="0.2">
      <c r="A78" s="257" t="s">
        <v>307</v>
      </c>
      <c r="B78" s="258" t="s">
        <v>308</v>
      </c>
      <c r="C78" s="259"/>
      <c r="D78" s="260">
        <v>0.50492235867248558</v>
      </c>
      <c r="E78" s="261">
        <v>199</v>
      </c>
      <c r="F78" s="262">
        <v>194</v>
      </c>
      <c r="G78" s="262">
        <v>211</v>
      </c>
      <c r="H78" s="262">
        <v>206</v>
      </c>
      <c r="I78" s="263">
        <v>203</v>
      </c>
      <c r="J78" s="261">
        <v>-4</v>
      </c>
      <c r="K78" s="264">
        <v>-1.9704433497536946</v>
      </c>
    </row>
    <row r="79" spans="1:11" ht="13.5" customHeight="1" x14ac:dyDescent="0.2">
      <c r="A79" s="257" t="s">
        <v>309</v>
      </c>
      <c r="B79" s="258" t="s">
        <v>310</v>
      </c>
      <c r="C79" s="259"/>
      <c r="D79" s="260">
        <v>0.14462600223282249</v>
      </c>
      <c r="E79" s="553">
        <v>57</v>
      </c>
      <c r="F79" s="554">
        <v>57</v>
      </c>
      <c r="G79" s="554">
        <v>57</v>
      </c>
      <c r="H79" s="554">
        <v>57</v>
      </c>
      <c r="I79" s="555">
        <v>59</v>
      </c>
      <c r="J79" s="261">
        <v>-2</v>
      </c>
      <c r="K79" s="264">
        <v>-3.3898305084745761</v>
      </c>
    </row>
    <row r="80" spans="1:11" s="114" customFormat="1" ht="13.5" customHeight="1" x14ac:dyDescent="0.15">
      <c r="A80" s="257" t="s">
        <v>311</v>
      </c>
      <c r="B80" s="258" t="s">
        <v>312</v>
      </c>
      <c r="C80" s="259"/>
      <c r="D80" s="260">
        <v>1.2686491423931797E-2</v>
      </c>
      <c r="E80" s="553">
        <v>5</v>
      </c>
      <c r="F80" s="554">
        <v>4</v>
      </c>
      <c r="G80" s="554">
        <v>4</v>
      </c>
      <c r="H80" s="554">
        <v>4</v>
      </c>
      <c r="I80" s="555">
        <v>3</v>
      </c>
      <c r="J80" s="261">
        <v>2</v>
      </c>
      <c r="K80" s="264">
        <v>66.666666666666671</v>
      </c>
    </row>
    <row r="81" spans="1:11" s="114" customFormat="1" ht="13.5" customHeight="1" x14ac:dyDescent="0.15">
      <c r="A81" s="257">
        <v>91</v>
      </c>
      <c r="B81" s="258" t="s">
        <v>313</v>
      </c>
      <c r="C81" s="259"/>
      <c r="D81" s="260">
        <v>9.3880036537095299E-2</v>
      </c>
      <c r="E81" s="553">
        <v>37</v>
      </c>
      <c r="F81" s="554">
        <v>39</v>
      </c>
      <c r="G81" s="554">
        <v>36</v>
      </c>
      <c r="H81" s="554">
        <v>33</v>
      </c>
      <c r="I81" s="555">
        <v>31</v>
      </c>
      <c r="J81" s="261">
        <v>6</v>
      </c>
      <c r="K81" s="264">
        <v>19.35483870967742</v>
      </c>
    </row>
    <row r="82" spans="1:11" s="87" customFormat="1" ht="13.5" customHeight="1" x14ac:dyDescent="0.2">
      <c r="A82" s="257">
        <v>92</v>
      </c>
      <c r="B82" s="258" t="s">
        <v>314</v>
      </c>
      <c r="C82" s="259"/>
      <c r="D82" s="260">
        <v>1.5959606211306201</v>
      </c>
      <c r="E82" s="261">
        <v>629</v>
      </c>
      <c r="F82" s="262">
        <v>625</v>
      </c>
      <c r="G82" s="262">
        <v>627</v>
      </c>
      <c r="H82" s="262">
        <v>630</v>
      </c>
      <c r="I82" s="263">
        <v>640</v>
      </c>
      <c r="J82" s="261">
        <v>-11</v>
      </c>
      <c r="K82" s="264">
        <v>-1.71875</v>
      </c>
    </row>
    <row r="83" spans="1:11" s="114" customFormat="1" ht="13.5" customHeight="1" x14ac:dyDescent="0.15">
      <c r="A83" s="257">
        <v>93</v>
      </c>
      <c r="B83" s="258" t="s">
        <v>315</v>
      </c>
      <c r="C83" s="259"/>
      <c r="D83" s="260">
        <v>0.15223789708718158</v>
      </c>
      <c r="E83" s="553">
        <v>60</v>
      </c>
      <c r="F83" s="554">
        <v>68</v>
      </c>
      <c r="G83" s="554">
        <v>71</v>
      </c>
      <c r="H83" s="554">
        <v>72</v>
      </c>
      <c r="I83" s="555">
        <v>71</v>
      </c>
      <c r="J83" s="261">
        <v>-11</v>
      </c>
      <c r="K83" s="264">
        <v>-15.492957746478874</v>
      </c>
    </row>
    <row r="84" spans="1:11" s="87" customFormat="1" ht="13.5" customHeight="1" x14ac:dyDescent="0.2">
      <c r="A84" s="257">
        <v>94</v>
      </c>
      <c r="B84" s="258" t="s">
        <v>316</v>
      </c>
      <c r="C84" s="259"/>
      <c r="D84" s="260">
        <v>7.8656246828377144E-2</v>
      </c>
      <c r="E84" s="553">
        <v>31</v>
      </c>
      <c r="F84" s="554">
        <v>32</v>
      </c>
      <c r="G84" s="554">
        <v>34</v>
      </c>
      <c r="H84" s="554">
        <v>33</v>
      </c>
      <c r="I84" s="555">
        <v>31</v>
      </c>
      <c r="J84" s="261">
        <v>0</v>
      </c>
      <c r="K84" s="264">
        <v>0</v>
      </c>
    </row>
    <row r="85" spans="1:11" s="87" customFormat="1" ht="13.5" customHeight="1" x14ac:dyDescent="0.2">
      <c r="A85" s="271" t="s">
        <v>317</v>
      </c>
      <c r="B85" s="272" t="s">
        <v>318</v>
      </c>
      <c r="C85" s="273"/>
      <c r="D85" s="274" t="s">
        <v>546</v>
      </c>
      <c r="E85" s="275" t="s">
        <v>546</v>
      </c>
      <c r="F85" s="276" t="s">
        <v>546</v>
      </c>
      <c r="G85" s="276" t="s">
        <v>546</v>
      </c>
      <c r="H85" s="276" t="s">
        <v>546</v>
      </c>
      <c r="I85" s="277" t="s">
        <v>546</v>
      </c>
      <c r="J85" s="275" t="s">
        <v>546</v>
      </c>
      <c r="K85" s="552" t="s">
        <v>546</v>
      </c>
    </row>
    <row r="86" spans="1:11" ht="12.75" customHeight="1" x14ac:dyDescent="0.2">
      <c r="A86" s="114"/>
      <c r="B86" s="114"/>
      <c r="C86" s="114"/>
      <c r="D86" s="114"/>
      <c r="E86" s="114"/>
      <c r="F86" s="114"/>
      <c r="G86" s="114"/>
      <c r="H86" s="114"/>
      <c r="I86" s="114"/>
      <c r="J86" s="114"/>
      <c r="K86" s="115" t="s">
        <v>35</v>
      </c>
    </row>
    <row r="87" spans="1:11" ht="15.75" customHeight="1" x14ac:dyDescent="0.2">
      <c r="A87" s="114" t="s">
        <v>114</v>
      </c>
      <c r="B87" s="114"/>
      <c r="C87" s="114"/>
      <c r="D87" s="114"/>
      <c r="E87" s="114"/>
      <c r="F87" s="114"/>
      <c r="G87" s="114"/>
      <c r="H87" s="114"/>
      <c r="I87" s="114"/>
      <c r="J87" s="114"/>
      <c r="K87" s="114"/>
    </row>
    <row r="88" spans="1:11" ht="15.75" customHeight="1" x14ac:dyDescent="0.2">
      <c r="A88" s="278" t="s">
        <v>319</v>
      </c>
      <c r="B88" s="279"/>
      <c r="C88" s="279"/>
      <c r="D88" s="279"/>
      <c r="E88" s="279"/>
      <c r="F88" s="114"/>
      <c r="G88" s="114"/>
      <c r="H88" s="114"/>
      <c r="I88" s="114"/>
      <c r="J88" s="114"/>
      <c r="K88" s="114"/>
    </row>
    <row r="89" spans="1:11" ht="57" customHeight="1" x14ac:dyDescent="0.2">
      <c r="A89" s="280" t="s">
        <v>320</v>
      </c>
      <c r="B89" s="280"/>
      <c r="C89" s="280"/>
      <c r="D89" s="280"/>
      <c r="E89" s="280"/>
      <c r="F89" s="280"/>
      <c r="G89" s="280"/>
      <c r="H89" s="280"/>
      <c r="I89" s="280"/>
      <c r="J89" s="280"/>
      <c r="K89" s="280"/>
    </row>
    <row r="90" spans="1:11" ht="21.75" customHeight="1" x14ac:dyDescent="0.2">
      <c r="A90" s="117" t="s">
        <v>321</v>
      </c>
      <c r="B90" s="117"/>
      <c r="C90" s="117"/>
      <c r="D90" s="117"/>
      <c r="E90" s="117"/>
      <c r="F90" s="117"/>
      <c r="G90" s="117"/>
      <c r="H90" s="117"/>
      <c r="I90" s="117"/>
      <c r="J90" s="117"/>
      <c r="K90" s="117"/>
    </row>
    <row r="91" spans="1:11" ht="15.75" customHeight="1" x14ac:dyDescent="0.2">
      <c r="A91" s="117" t="s">
        <v>322</v>
      </c>
      <c r="B91" s="117"/>
      <c r="C91" s="117"/>
      <c r="D91" s="117"/>
      <c r="E91" s="117"/>
      <c r="F91" s="117"/>
      <c r="G91" s="117"/>
      <c r="H91" s="117"/>
      <c r="I91" s="117"/>
      <c r="J91" s="117"/>
      <c r="K91" s="117"/>
    </row>
    <row r="92" spans="1:11" ht="15.75" customHeight="1" x14ac:dyDescent="0.2">
      <c r="A92" s="281"/>
      <c r="B92" s="281"/>
      <c r="C92" s="281"/>
      <c r="D92" s="281"/>
      <c r="E92" s="281"/>
      <c r="F92" s="281"/>
      <c r="G92" s="281"/>
      <c r="H92" s="281"/>
      <c r="I92" s="281"/>
      <c r="J92" s="281"/>
      <c r="K92" s="281"/>
    </row>
    <row r="93" spans="1:11" ht="15.75" customHeight="1" x14ac:dyDescent="0.2">
      <c r="D93" s="54"/>
      <c r="E93" s="54"/>
      <c r="F93" s="54"/>
      <c r="G93" s="54"/>
      <c r="H93" s="54"/>
      <c r="I93" s="54"/>
      <c r="J93" s="54"/>
      <c r="K93" s="54"/>
    </row>
    <row r="94" spans="1:11" ht="15.75" customHeight="1" x14ac:dyDescent="0.2">
      <c r="D94" s="54"/>
      <c r="E94" s="54"/>
      <c r="F94" s="54"/>
      <c r="G94" s="54"/>
      <c r="H94" s="54"/>
      <c r="I94" s="54"/>
      <c r="J94" s="54"/>
      <c r="K94" s="54"/>
    </row>
    <row r="95" spans="1:11" ht="15.75" customHeight="1" x14ac:dyDescent="0.2">
      <c r="D95" s="54"/>
      <c r="E95" s="54"/>
      <c r="F95" s="54"/>
      <c r="G95" s="54"/>
      <c r="H95" s="54"/>
      <c r="I95" s="54"/>
      <c r="J95" s="54"/>
      <c r="K95" s="54"/>
    </row>
    <row r="96" spans="1:11" ht="15.75" customHeight="1" x14ac:dyDescent="0.2">
      <c r="D96" s="54"/>
      <c r="E96" s="54"/>
      <c r="F96" s="54"/>
      <c r="G96" s="54"/>
      <c r="H96" s="54"/>
      <c r="I96" s="54"/>
      <c r="J96" s="54"/>
      <c r="K96" s="54"/>
    </row>
    <row r="97" spans="4:11" ht="15.75" customHeight="1" x14ac:dyDescent="0.2">
      <c r="D97" s="54"/>
      <c r="E97" s="54"/>
      <c r="F97" s="54"/>
      <c r="G97" s="54"/>
      <c r="H97" s="54"/>
      <c r="I97" s="54"/>
      <c r="J97" s="54"/>
      <c r="K97" s="54"/>
    </row>
    <row r="98" spans="4:11" ht="15.75" customHeight="1" x14ac:dyDescent="0.2">
      <c r="D98" s="54"/>
      <c r="E98" s="54"/>
      <c r="F98" s="54"/>
      <c r="G98" s="54"/>
      <c r="H98" s="54"/>
      <c r="I98" s="54"/>
      <c r="J98" s="54"/>
      <c r="K98" s="54"/>
    </row>
    <row r="99" spans="4:11" ht="15.75" customHeight="1" x14ac:dyDescent="0.2">
      <c r="D99" s="54"/>
      <c r="E99" s="54"/>
      <c r="F99" s="54"/>
      <c r="G99" s="54"/>
      <c r="H99" s="54"/>
      <c r="I99" s="54"/>
      <c r="J99" s="54"/>
      <c r="K99" s="54"/>
    </row>
    <row r="100" spans="4:11" ht="18" customHeight="1" x14ac:dyDescent="0.2">
      <c r="D100" s="54"/>
      <c r="E100" s="54"/>
      <c r="F100" s="54"/>
      <c r="G100" s="54"/>
      <c r="H100" s="54"/>
      <c r="I100" s="54"/>
      <c r="J100" s="54"/>
      <c r="K100" s="54"/>
    </row>
    <row r="101" spans="4:11" ht="18" customHeight="1" x14ac:dyDescent="0.2">
      <c r="D101" s="54"/>
      <c r="E101" s="54"/>
      <c r="F101" s="54"/>
      <c r="G101" s="54"/>
      <c r="H101" s="54"/>
      <c r="I101" s="54"/>
      <c r="J101" s="54"/>
      <c r="K101" s="54"/>
    </row>
    <row r="102" spans="4:11" ht="18" customHeight="1" x14ac:dyDescent="0.2">
      <c r="D102" s="54"/>
      <c r="E102" s="54"/>
      <c r="F102" s="54"/>
      <c r="G102" s="54"/>
      <c r="H102" s="54"/>
      <c r="I102" s="54"/>
      <c r="J102" s="54"/>
      <c r="K102" s="54"/>
    </row>
    <row r="103" spans="4:11" ht="18" customHeight="1" x14ac:dyDescent="0.2">
      <c r="D103" s="54"/>
      <c r="E103" s="54"/>
      <c r="F103" s="54"/>
      <c r="G103" s="54"/>
      <c r="H103" s="54"/>
      <c r="I103" s="54"/>
      <c r="J103" s="54"/>
      <c r="K103" s="54"/>
    </row>
    <row r="104" spans="4:11" ht="18" customHeight="1" x14ac:dyDescent="0.2">
      <c r="D104" s="54"/>
      <c r="E104" s="54"/>
      <c r="F104" s="54"/>
      <c r="G104" s="54"/>
      <c r="H104" s="54"/>
      <c r="I104" s="54"/>
      <c r="J104" s="54"/>
      <c r="K104" s="54"/>
    </row>
    <row r="105" spans="4:11" ht="18" customHeight="1" x14ac:dyDescent="0.2">
      <c r="D105" s="54"/>
      <c r="E105" s="54"/>
      <c r="F105" s="54"/>
      <c r="G105" s="54"/>
      <c r="H105" s="54"/>
      <c r="I105" s="54"/>
      <c r="J105" s="54"/>
      <c r="K105" s="54"/>
    </row>
    <row r="106" spans="4:11" ht="18" customHeight="1" x14ac:dyDescent="0.2">
      <c r="D106" s="54"/>
      <c r="E106" s="54"/>
      <c r="F106" s="54"/>
      <c r="G106" s="54"/>
      <c r="H106" s="54"/>
      <c r="I106" s="54"/>
      <c r="J106" s="54"/>
      <c r="K106" s="54"/>
    </row>
    <row r="107" spans="4:11" ht="18" customHeight="1" x14ac:dyDescent="0.2">
      <c r="D107" s="54"/>
      <c r="E107" s="54"/>
      <c r="F107" s="54"/>
      <c r="G107" s="54"/>
      <c r="H107" s="54"/>
      <c r="I107" s="54"/>
      <c r="J107" s="54"/>
      <c r="K107" s="54"/>
    </row>
    <row r="108" spans="4:11" ht="18" customHeight="1" x14ac:dyDescent="0.2">
      <c r="D108" s="54"/>
      <c r="E108" s="54"/>
      <c r="F108" s="54"/>
      <c r="G108" s="54"/>
      <c r="H108" s="54"/>
      <c r="I108" s="54"/>
      <c r="J108" s="54"/>
      <c r="K108" s="54"/>
    </row>
    <row r="109" spans="4:11" ht="18" customHeight="1" x14ac:dyDescent="0.2">
      <c r="D109" s="54"/>
      <c r="E109" s="54"/>
      <c r="F109" s="54"/>
      <c r="G109" s="54"/>
      <c r="H109" s="54"/>
      <c r="I109" s="54"/>
      <c r="J109" s="54"/>
      <c r="K109" s="54"/>
    </row>
    <row r="110" spans="4:11" ht="18" customHeight="1" x14ac:dyDescent="0.2">
      <c r="D110" s="54"/>
      <c r="E110" s="54"/>
      <c r="F110" s="54"/>
      <c r="G110" s="54"/>
      <c r="H110" s="54"/>
      <c r="I110" s="54"/>
      <c r="J110" s="54"/>
      <c r="K110" s="54"/>
    </row>
    <row r="111" spans="4:11" ht="18" customHeight="1" x14ac:dyDescent="0.2">
      <c r="D111" s="54"/>
      <c r="E111" s="54"/>
      <c r="F111" s="54"/>
      <c r="G111" s="54"/>
      <c r="H111" s="54"/>
      <c r="I111" s="54"/>
      <c r="J111" s="54"/>
      <c r="K111" s="54"/>
    </row>
    <row r="112" spans="4:11" ht="18" customHeight="1" x14ac:dyDescent="0.2">
      <c r="D112" s="54"/>
      <c r="E112" s="54"/>
      <c r="F112" s="54"/>
      <c r="G112" s="54"/>
      <c r="H112" s="54"/>
      <c r="I112" s="54"/>
      <c r="J112" s="54"/>
      <c r="K112" s="54"/>
    </row>
    <row r="113" spans="4:11" ht="18" customHeight="1" x14ac:dyDescent="0.2">
      <c r="D113" s="54"/>
      <c r="E113" s="54"/>
      <c r="F113" s="54"/>
      <c r="G113" s="54"/>
      <c r="H113" s="54"/>
      <c r="I113" s="54"/>
      <c r="J113" s="54"/>
      <c r="K113" s="54"/>
    </row>
    <row r="114" spans="4:11" ht="15.95" customHeight="1" x14ac:dyDescent="0.2">
      <c r="D114" s="54"/>
      <c r="E114" s="54"/>
      <c r="F114" s="54"/>
      <c r="G114" s="54"/>
      <c r="H114" s="54"/>
      <c r="I114" s="54"/>
      <c r="J114" s="54"/>
      <c r="K114" s="54"/>
    </row>
    <row r="115" spans="4:11" ht="15.95" customHeight="1" x14ac:dyDescent="0.2">
      <c r="D115" s="54"/>
      <c r="E115" s="54"/>
      <c r="F115" s="54"/>
      <c r="G115" s="54"/>
      <c r="H115" s="54"/>
      <c r="I115" s="54"/>
      <c r="J115" s="54"/>
      <c r="K115" s="54"/>
    </row>
    <row r="116" spans="4:11" ht="15.95" customHeight="1" x14ac:dyDescent="0.2">
      <c r="D116" s="54"/>
      <c r="E116" s="54"/>
      <c r="F116" s="54"/>
      <c r="G116" s="54"/>
      <c r="H116" s="54"/>
      <c r="I116" s="54"/>
      <c r="J116" s="54"/>
      <c r="K116" s="54"/>
    </row>
    <row r="117" spans="4:11" ht="15.95" customHeight="1" x14ac:dyDescent="0.2">
      <c r="D117" s="54"/>
      <c r="E117" s="54"/>
      <c r="F117" s="54"/>
      <c r="G117" s="54"/>
      <c r="H117" s="54"/>
      <c r="I117" s="54"/>
      <c r="J117" s="54"/>
      <c r="K117" s="54"/>
    </row>
    <row r="118" spans="4:11" ht="15.95" customHeight="1" x14ac:dyDescent="0.2">
      <c r="D118" s="54"/>
      <c r="E118" s="54"/>
      <c r="F118" s="54"/>
      <c r="G118" s="54"/>
      <c r="H118" s="54"/>
      <c r="I118" s="54"/>
      <c r="J118" s="54"/>
      <c r="K118" s="54"/>
    </row>
    <row r="119" spans="4:11" ht="15.95" customHeight="1" x14ac:dyDescent="0.2">
      <c r="D119" s="54"/>
      <c r="E119" s="54"/>
      <c r="F119" s="54"/>
      <c r="G119" s="54"/>
      <c r="H119" s="54"/>
      <c r="I119" s="54"/>
      <c r="J119" s="54"/>
      <c r="K119" s="54"/>
    </row>
    <row r="120" spans="4:11" ht="15.95" customHeight="1" x14ac:dyDescent="0.2">
      <c r="D120" s="54"/>
      <c r="E120" s="54"/>
      <c r="F120" s="54"/>
      <c r="G120" s="54"/>
      <c r="H120" s="54"/>
      <c r="I120" s="54"/>
      <c r="J120" s="54"/>
      <c r="K120" s="54"/>
    </row>
    <row r="121" spans="4:11" ht="15.95" customHeight="1" x14ac:dyDescent="0.2">
      <c r="D121" s="54"/>
      <c r="E121" s="54"/>
      <c r="F121" s="54"/>
      <c r="G121" s="54"/>
      <c r="H121" s="54"/>
      <c r="I121" s="54"/>
      <c r="J121" s="54"/>
      <c r="K121" s="54"/>
    </row>
    <row r="122" spans="4:11" ht="15.95" customHeight="1" x14ac:dyDescent="0.2">
      <c r="D122" s="54"/>
      <c r="E122" s="54"/>
      <c r="F122" s="54"/>
      <c r="G122" s="54"/>
      <c r="H122" s="54"/>
      <c r="I122" s="54"/>
      <c r="J122" s="54"/>
      <c r="K122" s="54"/>
    </row>
    <row r="123" spans="4:11" ht="15.95" customHeight="1" x14ac:dyDescent="0.2">
      <c r="D123" s="54"/>
      <c r="E123" s="54"/>
      <c r="F123" s="54"/>
      <c r="G123" s="54"/>
      <c r="H123" s="54"/>
      <c r="I123" s="54"/>
      <c r="J123" s="54"/>
      <c r="K123" s="54"/>
    </row>
    <row r="124" spans="4:11" ht="15.95" customHeight="1" x14ac:dyDescent="0.2">
      <c r="D124" s="54"/>
      <c r="E124" s="54"/>
      <c r="F124" s="54"/>
      <c r="G124" s="54"/>
      <c r="H124" s="54"/>
      <c r="I124" s="54"/>
      <c r="J124" s="54"/>
      <c r="K124" s="54"/>
    </row>
    <row r="125" spans="4:11" ht="15.95" customHeight="1" x14ac:dyDescent="0.2">
      <c r="D125" s="54"/>
      <c r="E125" s="54"/>
      <c r="F125" s="54"/>
      <c r="G125" s="54"/>
      <c r="H125" s="54"/>
      <c r="I125" s="54"/>
      <c r="J125" s="54"/>
      <c r="K125" s="54"/>
    </row>
    <row r="126" spans="4:11" ht="15.95" customHeight="1" x14ac:dyDescent="0.2">
      <c r="D126" s="54"/>
      <c r="E126" s="54"/>
      <c r="F126" s="54"/>
      <c r="G126" s="54"/>
      <c r="H126" s="54"/>
      <c r="I126" s="54"/>
      <c r="J126" s="54"/>
      <c r="K126" s="54"/>
    </row>
    <row r="127" spans="4:11" ht="15.95" customHeight="1" x14ac:dyDescent="0.2">
      <c r="D127" s="54"/>
      <c r="E127" s="54"/>
      <c r="F127" s="54"/>
      <c r="G127" s="54"/>
      <c r="H127" s="54"/>
      <c r="I127" s="54"/>
      <c r="J127" s="54"/>
      <c r="K127" s="54"/>
    </row>
    <row r="128" spans="4:11" ht="15.95" customHeight="1" x14ac:dyDescent="0.2">
      <c r="D128" s="54"/>
      <c r="E128" s="54"/>
      <c r="F128" s="54"/>
      <c r="G128" s="54"/>
      <c r="H128" s="54"/>
      <c r="I128" s="54"/>
      <c r="J128" s="54"/>
      <c r="K128" s="54"/>
    </row>
    <row r="129" spans="4:11" ht="15.95" customHeight="1" x14ac:dyDescent="0.2">
      <c r="D129" s="54"/>
      <c r="E129" s="54"/>
      <c r="F129" s="54"/>
      <c r="G129" s="54"/>
      <c r="H129" s="54"/>
      <c r="I129" s="54"/>
      <c r="J129" s="54"/>
      <c r="K129" s="54"/>
    </row>
    <row r="130" spans="4:11" ht="15.95" customHeight="1" x14ac:dyDescent="0.2">
      <c r="D130" s="54"/>
      <c r="E130" s="54"/>
      <c r="F130" s="54"/>
      <c r="G130" s="54"/>
      <c r="H130" s="54"/>
      <c r="I130" s="54"/>
      <c r="J130" s="54"/>
      <c r="K130" s="54"/>
    </row>
    <row r="131" spans="4:11" ht="15.95" customHeight="1" x14ac:dyDescent="0.2">
      <c r="D131" s="54"/>
      <c r="E131" s="54"/>
      <c r="F131" s="54"/>
      <c r="G131" s="54"/>
      <c r="H131" s="54"/>
      <c r="I131" s="54"/>
      <c r="J131" s="54"/>
      <c r="K131" s="54"/>
    </row>
    <row r="132" spans="4:11" ht="15.95" customHeight="1" x14ac:dyDescent="0.2">
      <c r="D132" s="54"/>
      <c r="E132" s="54"/>
      <c r="F132" s="54"/>
      <c r="G132" s="54"/>
      <c r="H132" s="54"/>
      <c r="I132" s="54"/>
      <c r="J132" s="54"/>
      <c r="K132" s="54"/>
    </row>
    <row r="133" spans="4:11" ht="15.95" customHeight="1" x14ac:dyDescent="0.2">
      <c r="D133" s="54"/>
      <c r="E133" s="54"/>
      <c r="F133" s="54"/>
      <c r="G133" s="54"/>
      <c r="H133" s="54"/>
      <c r="I133" s="54"/>
      <c r="J133" s="54"/>
      <c r="K133" s="54"/>
    </row>
    <row r="134" spans="4:11" ht="15.95" customHeight="1" x14ac:dyDescent="0.2">
      <c r="D134" s="54"/>
      <c r="E134" s="54"/>
      <c r="F134" s="54"/>
      <c r="G134" s="54"/>
      <c r="H134" s="54"/>
      <c r="I134" s="54"/>
      <c r="J134" s="54"/>
      <c r="K134" s="54"/>
    </row>
    <row r="135" spans="4:11" ht="15.95" customHeight="1" x14ac:dyDescent="0.2">
      <c r="D135" s="54"/>
      <c r="E135" s="54"/>
      <c r="F135" s="54"/>
      <c r="G135" s="54"/>
      <c r="H135" s="54"/>
      <c r="I135" s="54"/>
      <c r="J135" s="54"/>
      <c r="K135" s="54"/>
    </row>
    <row r="136" spans="4:11" ht="15.95" customHeight="1" x14ac:dyDescent="0.2">
      <c r="D136" s="54"/>
      <c r="E136" s="54"/>
      <c r="F136" s="54"/>
      <c r="G136" s="54"/>
      <c r="H136" s="54"/>
      <c r="I136" s="54"/>
      <c r="J136" s="54"/>
      <c r="K136" s="54"/>
    </row>
    <row r="137" spans="4:11" ht="15.95" customHeight="1" x14ac:dyDescent="0.2">
      <c r="D137" s="54"/>
      <c r="E137" s="54"/>
      <c r="F137" s="54"/>
      <c r="G137" s="54"/>
      <c r="H137" s="54"/>
      <c r="I137" s="54"/>
      <c r="J137" s="54"/>
      <c r="K137" s="54"/>
    </row>
    <row r="138" spans="4:11" ht="15.95" customHeight="1" x14ac:dyDescent="0.2">
      <c r="D138" s="54"/>
      <c r="E138" s="54"/>
      <c r="F138" s="54"/>
      <c r="G138" s="54"/>
      <c r="H138" s="54"/>
      <c r="I138" s="54"/>
      <c r="J138" s="54"/>
      <c r="K138" s="54"/>
    </row>
    <row r="139" spans="4:11" ht="15.95" customHeight="1" x14ac:dyDescent="0.2">
      <c r="D139" s="54"/>
      <c r="E139" s="54"/>
      <c r="F139" s="54"/>
      <c r="G139" s="54"/>
      <c r="H139" s="54"/>
      <c r="I139" s="54"/>
      <c r="J139" s="54"/>
      <c r="K139" s="54"/>
    </row>
    <row r="140" spans="4:11" ht="15.95" customHeight="1" x14ac:dyDescent="0.2">
      <c r="D140" s="54"/>
      <c r="E140" s="54"/>
      <c r="F140" s="54"/>
      <c r="G140" s="54"/>
      <c r="H140" s="54"/>
      <c r="I140" s="54"/>
      <c r="J140" s="54"/>
      <c r="K140" s="54"/>
    </row>
    <row r="141" spans="4:11" ht="15.95" customHeight="1" x14ac:dyDescent="0.2">
      <c r="D141" s="54"/>
      <c r="E141" s="54"/>
      <c r="F141" s="54"/>
      <c r="G141" s="54"/>
      <c r="H141" s="54"/>
      <c r="I141" s="54"/>
      <c r="J141" s="54"/>
      <c r="K141" s="54"/>
    </row>
    <row r="142" spans="4:11" ht="15.95" customHeight="1" x14ac:dyDescent="0.2">
      <c r="D142" s="54"/>
      <c r="E142" s="54"/>
      <c r="F142" s="54"/>
      <c r="G142" s="54"/>
      <c r="H142" s="54"/>
      <c r="I142" s="54"/>
      <c r="J142" s="54"/>
      <c r="K142" s="54"/>
    </row>
    <row r="143" spans="4:11" ht="15.95" customHeight="1" x14ac:dyDescent="0.2">
      <c r="D143" s="54"/>
      <c r="E143" s="54"/>
      <c r="F143" s="54"/>
      <c r="G143" s="54"/>
      <c r="H143" s="54"/>
      <c r="I143" s="54"/>
      <c r="J143" s="54"/>
      <c r="K143" s="54"/>
    </row>
    <row r="144" spans="4:11" ht="15.95" customHeight="1" x14ac:dyDescent="0.2">
      <c r="D144" s="54"/>
      <c r="E144" s="54"/>
      <c r="F144" s="54"/>
      <c r="G144" s="54"/>
      <c r="H144" s="54"/>
      <c r="I144" s="54"/>
      <c r="J144" s="54"/>
      <c r="K144" s="54"/>
    </row>
    <row r="145" spans="4:11" ht="15.95" customHeight="1" x14ac:dyDescent="0.2">
      <c r="D145" s="54"/>
      <c r="E145" s="54"/>
      <c r="F145" s="54"/>
      <c r="G145" s="54"/>
      <c r="H145" s="54"/>
      <c r="I145" s="54"/>
      <c r="J145" s="54"/>
      <c r="K145" s="54"/>
    </row>
    <row r="146" spans="4:11" ht="15.95" customHeight="1" x14ac:dyDescent="0.2">
      <c r="D146" s="54"/>
      <c r="E146" s="54"/>
      <c r="F146" s="54"/>
      <c r="G146" s="54"/>
      <c r="H146" s="54"/>
      <c r="I146" s="54"/>
      <c r="J146" s="54"/>
      <c r="K146" s="54"/>
    </row>
    <row r="147" spans="4:11" ht="15.95" customHeight="1" x14ac:dyDescent="0.2">
      <c r="D147" s="54"/>
      <c r="E147" s="54"/>
      <c r="F147" s="54"/>
      <c r="G147" s="54"/>
      <c r="H147" s="54"/>
      <c r="I147" s="54"/>
      <c r="J147" s="54"/>
      <c r="K147" s="54"/>
    </row>
    <row r="148" spans="4:11" ht="15.95" customHeight="1" x14ac:dyDescent="0.2">
      <c r="D148" s="54"/>
      <c r="E148" s="54"/>
      <c r="F148" s="54"/>
      <c r="G148" s="54"/>
      <c r="H148" s="54"/>
      <c r="I148" s="54"/>
      <c r="J148" s="54"/>
      <c r="K148" s="54"/>
    </row>
    <row r="149" spans="4:11" ht="15.95" customHeight="1" x14ac:dyDescent="0.2">
      <c r="D149" s="54"/>
      <c r="E149" s="54"/>
      <c r="F149" s="54"/>
      <c r="G149" s="54"/>
      <c r="H149" s="54"/>
      <c r="I149" s="54"/>
      <c r="J149" s="54"/>
      <c r="K149" s="54"/>
    </row>
    <row r="150" spans="4:11" ht="15.95" customHeight="1" x14ac:dyDescent="0.2">
      <c r="D150" s="54"/>
      <c r="E150" s="54"/>
      <c r="F150" s="54"/>
      <c r="G150" s="54"/>
      <c r="H150" s="54"/>
      <c r="I150" s="54"/>
      <c r="J150" s="54"/>
      <c r="K150" s="54"/>
    </row>
    <row r="151" spans="4:11" ht="15.95" customHeight="1" x14ac:dyDescent="0.2">
      <c r="D151" s="54"/>
      <c r="E151" s="54"/>
      <c r="F151" s="54"/>
      <c r="G151" s="54"/>
      <c r="H151" s="54"/>
      <c r="I151" s="54"/>
      <c r="J151" s="54"/>
      <c r="K151" s="54"/>
    </row>
    <row r="152" spans="4:11" ht="15.95" customHeight="1" x14ac:dyDescent="0.2">
      <c r="D152" s="54"/>
      <c r="E152" s="54"/>
      <c r="F152" s="54"/>
      <c r="G152" s="54"/>
      <c r="H152" s="54"/>
      <c r="I152" s="54"/>
      <c r="J152" s="54"/>
      <c r="K152" s="54"/>
    </row>
    <row r="153" spans="4:11" ht="15.95" customHeight="1" x14ac:dyDescent="0.2">
      <c r="D153" s="54"/>
      <c r="E153" s="54"/>
      <c r="F153" s="54"/>
      <c r="G153" s="54"/>
      <c r="H153" s="54"/>
      <c r="I153" s="54"/>
      <c r="J153" s="54"/>
      <c r="K153" s="54"/>
    </row>
    <row r="154" spans="4:11" ht="15.95" customHeight="1" x14ac:dyDescent="0.2">
      <c r="D154" s="54"/>
      <c r="E154" s="54"/>
      <c r="F154" s="54"/>
      <c r="G154" s="54"/>
      <c r="H154" s="54"/>
      <c r="I154" s="54"/>
      <c r="J154" s="54"/>
      <c r="K154" s="54"/>
    </row>
    <row r="155" spans="4:11" ht="15.95" customHeight="1" x14ac:dyDescent="0.2">
      <c r="D155" s="54"/>
      <c r="E155" s="54"/>
      <c r="F155" s="54"/>
      <c r="G155" s="54"/>
      <c r="H155" s="54"/>
      <c r="I155" s="54"/>
      <c r="J155" s="54"/>
      <c r="K155" s="54"/>
    </row>
    <row r="156" spans="4:11" ht="15.95" customHeight="1" x14ac:dyDescent="0.2">
      <c r="D156" s="54"/>
      <c r="E156" s="54"/>
      <c r="F156" s="54"/>
      <c r="G156" s="54"/>
      <c r="H156" s="54"/>
      <c r="I156" s="54"/>
      <c r="J156" s="54"/>
      <c r="K156" s="54"/>
    </row>
    <row r="157" spans="4:11" ht="15.95" customHeight="1" x14ac:dyDescent="0.2">
      <c r="D157" s="54"/>
      <c r="E157" s="54"/>
      <c r="F157" s="54"/>
      <c r="G157" s="54"/>
      <c r="H157" s="54"/>
      <c r="I157" s="54"/>
      <c r="J157" s="54"/>
      <c r="K157" s="54"/>
    </row>
    <row r="158" spans="4:11" ht="15.95" customHeight="1" x14ac:dyDescent="0.2">
      <c r="D158" s="54"/>
      <c r="E158" s="54"/>
      <c r="F158" s="54"/>
      <c r="G158" s="54"/>
      <c r="H158" s="54"/>
      <c r="I158" s="54"/>
      <c r="J158" s="54"/>
      <c r="K158" s="54"/>
    </row>
    <row r="159" spans="4:11" ht="15.95" customHeight="1" x14ac:dyDescent="0.2">
      <c r="D159" s="54"/>
      <c r="E159" s="54"/>
      <c r="F159" s="54"/>
      <c r="G159" s="54"/>
      <c r="H159" s="54"/>
      <c r="I159" s="54"/>
      <c r="J159" s="54"/>
      <c r="K159" s="54"/>
    </row>
    <row r="160" spans="4:11" ht="15.95" customHeight="1" x14ac:dyDescent="0.2">
      <c r="D160" s="54"/>
      <c r="E160" s="54"/>
      <c r="F160" s="54"/>
      <c r="G160" s="54"/>
      <c r="H160" s="54"/>
      <c r="I160" s="54"/>
      <c r="J160" s="54"/>
      <c r="K160" s="54"/>
    </row>
    <row r="161" spans="4:11" ht="15.95" customHeight="1" x14ac:dyDescent="0.2">
      <c r="D161" s="54"/>
      <c r="E161" s="54"/>
      <c r="F161" s="54"/>
      <c r="G161" s="54"/>
      <c r="H161" s="54"/>
      <c r="I161" s="54"/>
      <c r="J161" s="54"/>
      <c r="K161" s="54"/>
    </row>
    <row r="162" spans="4:11" ht="15.95" customHeight="1" x14ac:dyDescent="0.2">
      <c r="D162" s="54"/>
      <c r="E162" s="54"/>
      <c r="F162" s="54"/>
      <c r="G162" s="54"/>
      <c r="H162" s="54"/>
      <c r="I162" s="54"/>
      <c r="J162" s="54"/>
      <c r="K162" s="54"/>
    </row>
    <row r="163" spans="4:11" ht="15.95" customHeight="1" x14ac:dyDescent="0.2">
      <c r="D163" s="54"/>
      <c r="E163" s="54"/>
      <c r="F163" s="54"/>
      <c r="G163" s="54"/>
      <c r="H163" s="54"/>
      <c r="I163" s="54"/>
      <c r="J163" s="54"/>
      <c r="K163" s="54"/>
    </row>
    <row r="164" spans="4:11" ht="15.95" customHeight="1" x14ac:dyDescent="0.2">
      <c r="D164" s="54"/>
      <c r="E164" s="54"/>
      <c r="F164" s="54"/>
      <c r="G164" s="54"/>
      <c r="H164" s="54"/>
      <c r="I164" s="54"/>
      <c r="J164" s="54"/>
      <c r="K164" s="54"/>
    </row>
    <row r="165" spans="4:11" ht="15.95" customHeight="1" x14ac:dyDescent="0.2">
      <c r="D165" s="54"/>
      <c r="E165" s="54"/>
      <c r="F165" s="54"/>
      <c r="G165" s="54"/>
      <c r="H165" s="54"/>
      <c r="I165" s="54"/>
      <c r="J165" s="54"/>
      <c r="K165" s="54"/>
    </row>
    <row r="166" spans="4:11" ht="15.95" customHeight="1" x14ac:dyDescent="0.2">
      <c r="D166" s="54"/>
      <c r="E166" s="54"/>
      <c r="F166" s="54"/>
      <c r="G166" s="54"/>
      <c r="H166" s="54"/>
      <c r="I166" s="54"/>
      <c r="J166" s="54"/>
      <c r="K166" s="54"/>
    </row>
    <row r="167" spans="4:11" ht="15.95" customHeight="1" x14ac:dyDescent="0.2">
      <c r="D167" s="54"/>
      <c r="E167" s="54"/>
      <c r="F167" s="54"/>
      <c r="G167" s="54"/>
      <c r="H167" s="54"/>
      <c r="I167" s="54"/>
      <c r="J167" s="54"/>
      <c r="K167" s="54"/>
    </row>
    <row r="168" spans="4:11" ht="15.95" customHeight="1" x14ac:dyDescent="0.2">
      <c r="D168" s="54"/>
      <c r="E168" s="54"/>
      <c r="F168" s="54"/>
      <c r="G168" s="54"/>
      <c r="H168" s="54"/>
      <c r="I168" s="54"/>
      <c r="J168" s="54"/>
      <c r="K168" s="54"/>
    </row>
    <row r="169" spans="4:11" ht="15.95" customHeight="1" x14ac:dyDescent="0.2">
      <c r="D169" s="54"/>
      <c r="E169" s="54"/>
      <c r="F169" s="54"/>
      <c r="G169" s="54"/>
      <c r="H169" s="54"/>
      <c r="I169" s="54"/>
      <c r="J169" s="54"/>
      <c r="K169" s="54"/>
    </row>
    <row r="170" spans="4:11" ht="15.95" customHeight="1" x14ac:dyDescent="0.2">
      <c r="D170" s="54"/>
      <c r="E170" s="54"/>
      <c r="F170" s="54"/>
      <c r="G170" s="54"/>
      <c r="H170" s="54"/>
      <c r="I170" s="54"/>
      <c r="J170" s="54"/>
      <c r="K170" s="54"/>
    </row>
    <row r="171" spans="4:11" ht="15.95" customHeight="1" x14ac:dyDescent="0.2">
      <c r="D171" s="54"/>
      <c r="E171" s="54"/>
      <c r="F171" s="54"/>
      <c r="G171" s="54"/>
      <c r="H171" s="54"/>
      <c r="I171" s="54"/>
      <c r="J171" s="54"/>
      <c r="K171" s="54"/>
    </row>
    <row r="172" spans="4:11" ht="15.95" customHeight="1" x14ac:dyDescent="0.2">
      <c r="D172" s="54"/>
      <c r="E172" s="54"/>
      <c r="F172" s="54"/>
      <c r="G172" s="54"/>
      <c r="H172" s="54"/>
      <c r="I172" s="54"/>
      <c r="J172" s="54"/>
      <c r="K172" s="54"/>
    </row>
    <row r="173" spans="4:11" ht="15.95" customHeight="1" x14ac:dyDescent="0.2">
      <c r="D173" s="54"/>
      <c r="E173" s="54"/>
      <c r="F173" s="54"/>
      <c r="G173" s="54"/>
      <c r="H173" s="54"/>
      <c r="I173" s="54"/>
      <c r="J173" s="54"/>
      <c r="K173" s="54"/>
    </row>
    <row r="174" spans="4:11" ht="15.95" customHeight="1" x14ac:dyDescent="0.2">
      <c r="D174" s="54"/>
      <c r="E174" s="54"/>
      <c r="F174" s="54"/>
      <c r="G174" s="54"/>
      <c r="H174" s="54"/>
      <c r="I174" s="54"/>
      <c r="J174" s="54"/>
      <c r="K174" s="54"/>
    </row>
    <row r="175" spans="4:11" ht="15.95" customHeight="1" x14ac:dyDescent="0.2">
      <c r="D175" s="54"/>
      <c r="E175" s="54"/>
      <c r="F175" s="54"/>
      <c r="G175" s="54"/>
      <c r="H175" s="54"/>
      <c r="I175" s="54"/>
      <c r="J175" s="54"/>
      <c r="K175" s="54"/>
    </row>
    <row r="176" spans="4:11" ht="15.95" customHeight="1" x14ac:dyDescent="0.2">
      <c r="D176" s="54"/>
      <c r="E176" s="54"/>
      <c r="F176" s="54"/>
      <c r="G176" s="54"/>
      <c r="H176" s="54"/>
      <c r="I176" s="54"/>
      <c r="J176" s="54"/>
      <c r="K176" s="54"/>
    </row>
    <row r="177" spans="4:11" ht="15.95" customHeight="1" x14ac:dyDescent="0.2">
      <c r="D177" s="54"/>
      <c r="E177" s="54"/>
      <c r="F177" s="54"/>
      <c r="G177" s="54"/>
      <c r="H177" s="54"/>
      <c r="I177" s="54"/>
      <c r="J177" s="54"/>
      <c r="K177" s="54"/>
    </row>
    <row r="178" spans="4:11" ht="15.95" customHeight="1" x14ac:dyDescent="0.2">
      <c r="D178" s="54"/>
      <c r="E178" s="54"/>
      <c r="F178" s="54"/>
      <c r="G178" s="54"/>
      <c r="H178" s="54"/>
      <c r="I178" s="54"/>
      <c r="J178" s="54"/>
      <c r="K178" s="54"/>
    </row>
    <row r="179" spans="4:11" ht="15.95" customHeight="1" x14ac:dyDescent="0.2">
      <c r="D179" s="54"/>
      <c r="E179" s="54"/>
      <c r="F179" s="54"/>
      <c r="G179" s="54"/>
      <c r="H179" s="54"/>
      <c r="I179" s="54"/>
      <c r="J179" s="54"/>
      <c r="K179" s="54"/>
    </row>
    <row r="180" spans="4:11" ht="15.95" customHeight="1" x14ac:dyDescent="0.2">
      <c r="D180" s="54"/>
      <c r="E180" s="54"/>
      <c r="F180" s="54"/>
      <c r="G180" s="54"/>
      <c r="H180" s="54"/>
      <c r="I180" s="54"/>
      <c r="J180" s="54"/>
      <c r="K180" s="54"/>
    </row>
    <row r="181" spans="4:11" ht="15.95" customHeight="1" x14ac:dyDescent="0.2">
      <c r="D181" s="54"/>
      <c r="E181" s="54"/>
      <c r="F181" s="54"/>
      <c r="G181" s="54"/>
      <c r="H181" s="54"/>
      <c r="I181" s="54"/>
      <c r="J181" s="54"/>
      <c r="K181" s="54"/>
    </row>
    <row r="182" spans="4:11" ht="15.95" customHeight="1" x14ac:dyDescent="0.2">
      <c r="D182" s="54"/>
      <c r="E182" s="54"/>
      <c r="F182" s="54"/>
      <c r="G182" s="54"/>
      <c r="H182" s="54"/>
      <c r="I182" s="54"/>
      <c r="J182" s="54"/>
      <c r="K182" s="54"/>
    </row>
    <row r="183" spans="4:11" ht="15.95" customHeight="1" x14ac:dyDescent="0.2">
      <c r="D183" s="54"/>
      <c r="E183" s="54"/>
      <c r="F183" s="54"/>
      <c r="G183" s="54"/>
      <c r="H183" s="54"/>
      <c r="I183" s="54"/>
      <c r="J183" s="54"/>
      <c r="K183" s="54"/>
    </row>
    <row r="184" spans="4:11" ht="15.95" customHeight="1" x14ac:dyDescent="0.2">
      <c r="D184" s="54"/>
      <c r="E184" s="54"/>
      <c r="F184" s="54"/>
      <c r="G184" s="54"/>
      <c r="H184" s="54"/>
      <c r="I184" s="54"/>
      <c r="J184" s="54"/>
      <c r="K184" s="54"/>
    </row>
    <row r="185" spans="4:11" ht="15.95" customHeight="1" x14ac:dyDescent="0.2">
      <c r="D185" s="54"/>
      <c r="E185" s="54"/>
      <c r="F185" s="54"/>
      <c r="G185" s="54"/>
      <c r="H185" s="54"/>
      <c r="I185" s="54"/>
      <c r="J185" s="54"/>
      <c r="K185" s="54"/>
    </row>
    <row r="186" spans="4:11" ht="15.95" customHeight="1" x14ac:dyDescent="0.2">
      <c r="D186" s="54"/>
      <c r="E186" s="54"/>
      <c r="F186" s="54"/>
      <c r="G186" s="54"/>
      <c r="H186" s="54"/>
      <c r="I186" s="54"/>
      <c r="J186" s="54"/>
      <c r="K186" s="54"/>
    </row>
    <row r="187" spans="4:11" ht="15.95" customHeight="1" x14ac:dyDescent="0.2">
      <c r="D187" s="54"/>
      <c r="E187" s="54"/>
      <c r="F187" s="54"/>
      <c r="G187" s="54"/>
      <c r="H187" s="54"/>
      <c r="I187" s="54"/>
      <c r="J187" s="54"/>
      <c r="K187" s="54"/>
    </row>
    <row r="188" spans="4:11" ht="15.95" customHeight="1" x14ac:dyDescent="0.2">
      <c r="D188" s="54"/>
      <c r="E188" s="54"/>
      <c r="F188" s="54"/>
      <c r="G188" s="54"/>
      <c r="H188" s="54"/>
      <c r="I188" s="54"/>
      <c r="J188" s="54"/>
      <c r="K188" s="54"/>
    </row>
    <row r="189" spans="4:11" ht="15.95" customHeight="1" x14ac:dyDescent="0.2">
      <c r="D189" s="54"/>
      <c r="E189" s="54"/>
      <c r="F189" s="54"/>
      <c r="G189" s="54"/>
      <c r="H189" s="54"/>
      <c r="I189" s="54"/>
      <c r="J189" s="54"/>
      <c r="K189" s="54"/>
    </row>
    <row r="190" spans="4:11" ht="15.95" customHeight="1" x14ac:dyDescent="0.2">
      <c r="D190" s="54"/>
      <c r="E190" s="54"/>
      <c r="F190" s="54"/>
      <c r="G190" s="54"/>
      <c r="H190" s="54"/>
      <c r="I190" s="54"/>
      <c r="J190" s="54"/>
      <c r="K190" s="54"/>
    </row>
    <row r="191" spans="4:11" ht="15.95" customHeight="1" x14ac:dyDescent="0.2">
      <c r="D191" s="54"/>
      <c r="E191" s="54"/>
      <c r="F191" s="54"/>
      <c r="G191" s="54"/>
      <c r="H191" s="54"/>
      <c r="I191" s="54"/>
      <c r="J191" s="54"/>
      <c r="K191" s="54"/>
    </row>
    <row r="192" spans="4:11" ht="15.95" customHeight="1" x14ac:dyDescent="0.2">
      <c r="D192" s="54"/>
      <c r="E192" s="54"/>
      <c r="F192" s="54"/>
      <c r="G192" s="54"/>
      <c r="H192" s="54"/>
      <c r="I192" s="54"/>
      <c r="J192" s="54"/>
      <c r="K192" s="54"/>
    </row>
    <row r="193" spans="4:11" ht="15.95" customHeight="1" x14ac:dyDescent="0.2">
      <c r="D193" s="54"/>
      <c r="E193" s="54"/>
      <c r="F193" s="54"/>
      <c r="G193" s="54"/>
      <c r="H193" s="54"/>
      <c r="I193" s="54"/>
      <c r="J193" s="54"/>
      <c r="K193" s="54"/>
    </row>
    <row r="194" spans="4:11" ht="15.95" customHeight="1" x14ac:dyDescent="0.2">
      <c r="D194" s="54"/>
      <c r="E194" s="54"/>
      <c r="F194" s="54"/>
      <c r="G194" s="54"/>
      <c r="H194" s="54"/>
      <c r="I194" s="54"/>
      <c r="J194" s="54"/>
      <c r="K194" s="54"/>
    </row>
    <row r="195" spans="4:11" ht="15.95" customHeight="1" x14ac:dyDescent="0.2">
      <c r="D195" s="54"/>
      <c r="E195" s="54"/>
      <c r="F195" s="54"/>
      <c r="G195" s="54"/>
      <c r="H195" s="54"/>
      <c r="I195" s="54"/>
      <c r="J195" s="54"/>
      <c r="K195" s="54"/>
    </row>
    <row r="196" spans="4:11" ht="15.95" customHeight="1" x14ac:dyDescent="0.2">
      <c r="D196" s="54"/>
      <c r="E196" s="54"/>
      <c r="F196" s="54"/>
      <c r="G196" s="54"/>
      <c r="H196" s="54"/>
      <c r="I196" s="54"/>
      <c r="J196" s="54"/>
      <c r="K196" s="54"/>
    </row>
    <row r="197" spans="4:11" ht="15.95" customHeight="1" x14ac:dyDescent="0.2">
      <c r="D197" s="54"/>
      <c r="E197" s="54"/>
      <c r="F197" s="54"/>
      <c r="G197" s="54"/>
      <c r="H197" s="54"/>
      <c r="I197" s="54"/>
      <c r="J197" s="54"/>
      <c r="K197" s="54"/>
    </row>
    <row r="198" spans="4:11" ht="15.95" customHeight="1" x14ac:dyDescent="0.2">
      <c r="D198" s="54"/>
      <c r="E198" s="54"/>
      <c r="F198" s="54"/>
      <c r="G198" s="54"/>
      <c r="H198" s="54"/>
      <c r="I198" s="54"/>
      <c r="J198" s="54"/>
      <c r="K198" s="54"/>
    </row>
    <row r="199" spans="4:11" ht="15.95" customHeight="1" x14ac:dyDescent="0.2">
      <c r="D199" s="54"/>
      <c r="E199" s="54"/>
      <c r="F199" s="54"/>
      <c r="G199" s="54"/>
      <c r="H199" s="54"/>
      <c r="I199" s="54"/>
      <c r="J199" s="54"/>
      <c r="K199" s="54"/>
    </row>
    <row r="200" spans="4:11" ht="15.95" customHeight="1" x14ac:dyDescent="0.2">
      <c r="D200" s="54"/>
      <c r="E200" s="54"/>
      <c r="F200" s="54"/>
      <c r="G200" s="54"/>
      <c r="H200" s="54"/>
      <c r="I200" s="54"/>
      <c r="J200" s="54"/>
      <c r="K200" s="54"/>
    </row>
    <row r="201" spans="4:11" ht="15.95" customHeight="1" x14ac:dyDescent="0.2">
      <c r="D201" s="54"/>
      <c r="E201" s="54"/>
      <c r="F201" s="54"/>
      <c r="G201" s="54"/>
      <c r="H201" s="54"/>
      <c r="I201" s="54"/>
      <c r="J201" s="54"/>
      <c r="K201" s="54"/>
    </row>
    <row r="202" spans="4:11" ht="15.95" customHeight="1" x14ac:dyDescent="0.2">
      <c r="D202" s="54"/>
      <c r="E202" s="54"/>
      <c r="F202" s="54"/>
      <c r="G202" s="54"/>
      <c r="H202" s="54"/>
      <c r="I202" s="54"/>
      <c r="J202" s="54"/>
      <c r="K202" s="54"/>
    </row>
    <row r="203" spans="4:11" ht="15.95" customHeight="1" x14ac:dyDescent="0.2">
      <c r="D203" s="54"/>
      <c r="E203" s="54"/>
      <c r="F203" s="54"/>
      <c r="G203" s="54"/>
      <c r="H203" s="54"/>
      <c r="I203" s="54"/>
      <c r="J203" s="54"/>
      <c r="K203" s="54"/>
    </row>
    <row r="204" spans="4:11" ht="15.95" customHeight="1" x14ac:dyDescent="0.2">
      <c r="D204" s="54"/>
      <c r="E204" s="54"/>
      <c r="F204" s="54"/>
      <c r="G204" s="54"/>
      <c r="H204" s="54"/>
      <c r="I204" s="54"/>
      <c r="J204" s="54"/>
      <c r="K204" s="54"/>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2026-06-19T07:10:58Z</dcterms:created>
  <dcterms:modified xsi:type="dcterms:W3CDTF">2026-06-19T07:12:41Z</dcterms:modified>
</cp:coreProperties>
</file>