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E87DC3FD-9CF4-45A5-A1BF-BCAB1922412F}" xr6:coauthVersionLast="47" xr6:coauthVersionMax="47" xr10:uidLastSave="{00000000-0000-0000-0000-000000000000}"/>
  <bookViews>
    <workbookView xWindow="-120" yWindow="-120" windowWidth="29040" windowHeight="15840" xr2:uid="{4B6E3586-4A9E-4D45-9C49-6E796CCF3AF6}"/>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C36" i="25"/>
  <c r="B3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<sst xmlns="http://schemas.openxmlformats.org/spreadsheetml/2006/main" count="1746" uniqueCount="553">
  <si>
    <t>Impressum</t>
  </si>
  <si>
    <t>Produktlinie/Reihe:</t>
  </si>
  <si>
    <t>Tabellen</t>
  </si>
  <si>
    <t>Produkt-ID:</t>
  </si>
  <si>
    <t>Titel:</t>
  </si>
  <si>
    <t>Regionalreport über Beschäftigte (Quartalszahlen)</t>
  </si>
  <si>
    <t>Region:</t>
  </si>
  <si>
    <t>Ansbach (09571)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</si>
  <si>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</si>
  <si>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</si>
  <si>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</si>
  <si>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</si>
  <si>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</si>
  <si>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</si>
  <si>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</si>
  <si>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</si>
  <si>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</si>
  <si>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</si>
  <si>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</si>
  <si>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</si>
  <si>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</si>
  <si>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</si>
  <si>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</si>
  <si>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</si>
  <si>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</si>
  <si>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</si>
  <si>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</si>
  <si>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</si>
  <si>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</si>
  <si>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</si>
  <si>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</si>
  <si>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</si>
  <si>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</si>
  <si>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</si>
  <si>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</si>
  <si>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</si>
  <si>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</si>
  <si>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</si>
  <si>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</si>
  <si>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</si>
  <si>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</si>
  <si>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</si>
  <si>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</si>
  <si>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</si>
  <si>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</si>
  <si>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</si>
  <si>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</si>
  <si>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</si>
  <si>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</si>
  <si>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</si>
  <si>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</si>
  <si>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</si>
  <si>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</si>
  <si>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</si>
  <si>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</si>
  <si>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</si>
  <si>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</si>
  <si>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</si>
  <si>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</si>
  <si>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</si>
  <si>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</si>
  <si>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</si>
  <si>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</si>
  <si>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</si>
  <si>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</si>
  <si>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</si>
  <si>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</si>
  <si>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</si>
  <si>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</si>
  <si>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</si>
  <si>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</si>
  <si>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</si>
  <si>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</si>
  <si>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</si>
  <si>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</si>
  <si>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</si>
  <si>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</si>
  <si>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</si>
  <si>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</si>
  <si>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</si>
  <si>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</si>
  <si>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</si>
  <si>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</si>
  <si>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</si>
  <si>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Ansbach (09571);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</si>
  <si>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</si>
  <si>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</si>
  <si>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</si>
  <si>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</si>
  <si>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</si>
  <si>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</si>
  <si>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</si>
  <si>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</si>
  <si>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</si>
  <si>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</si>
  <si>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</si>
  <si>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</si>
  <si>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</si>
  <si>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</si>
  <si>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</si>
  <si>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</si>
  <si>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</si>
  <si>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</si>
  <si>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</si>
  <si>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</si>
  <si>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</si>
  <si>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</si>
  <si>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</si>
  <si>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</si>
  <si>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</si>
  <si>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</si>
  <si>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</si>
  <si>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</si>
  <si>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</si>
  <si>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</si>
  <si>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</si>
  <si>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</si>
  <si>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</si>
  <si>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</si>
  <si>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</si>
  <si>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</si>
  <si>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</si>
  <si>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</si>
  <si>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</si>
  <si>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</si>
  <si>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</si>
  <si>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</si>
  <si>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</si>
  <si>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</si>
  <si>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</si>
  <si>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</si>
  <si>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</si>
  <si>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</si>
  <si>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</si>
  <si>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</si>
  <si>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</si>
  <si>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</si>
  <si>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</si>
  <si>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</si>
  <si>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</si>
  <si>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</si>
  <si>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</si>
  <si>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</si>
  <si>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</si>
  <si>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</si>
  <si>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</si>
  <si>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</si>
  <si>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</si>
  <si>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</si>
  <si>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</si>
  <si>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</si>
  <si>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</si>
  <si>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</si>
  <si>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</si>
  <si>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</si>
  <si>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</si>
  <si>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</si>
  <si>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</si>
  <si>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</si>
  <si>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</si>
  <si>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</si>
  <si>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</si>
  <si>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</si>
  <si>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</si>
  <si>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</si>
  <si>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</si>
  <si>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</si>
  <si>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</si>
  <si>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</si>
  <si>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</si>
  <si>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</si>
  <si>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</si>
  <si>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</si>
  <si>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</si>
  <si>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</si>
  <si>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</si>
  <si>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</si>
  <si>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Ansbach (09571)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</si>
  <si>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</si>
  <si>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</si>
  <si>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</si>
  <si>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</si>
  <si>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</si>
  <si>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</si>
  <si>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</si>
  <si>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</si>
  <si>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</si>
  <si>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</si>
  <si>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</si>
  <si>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</si>
  <si>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</si>
  <si>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</si>
  <si>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</si>
  <si>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</si>
  <si>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</si>
  <si>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</si>
  <si>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</si>
  <si>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</si>
  <si>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</si>
  <si>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</si>
  <si>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</si>
  <si>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</si>
  <si>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</si>
  <si>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</si>
  <si>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</si>
  <si>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</si>
  <si>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</si>
  <si>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</si>
  <si>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</si>
  <si>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</si>
  <si>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</si>
  <si>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</si>
  <si>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</si>
  <si>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</si>
  <si>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</si>
  <si>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</si>
  <si>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</si>
  <si>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</si>
  <si>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</si>
  <si>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</si>
  <si>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</si>
  <si>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</si>
  <si>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</si>
  <si>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</si>
  <si>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</si>
  <si>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</si>
  <si>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</si>
  <si>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</si>
  <si>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</si>
  <si>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</si>
  <si>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</si>
  <si>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</si>
  <si>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</si>
  <si>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</si>
  <si>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</si>
  <si>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</si>
  <si>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</si>
  <si>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</si>
  <si>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</si>
  <si>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</si>
  <si>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</si>
  <si>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</si>
  <si>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</si>
  <si>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</si>
  <si>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</si>
  <si>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</si>
  <si>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</si>
  <si>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</si>
  <si>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</si>
  <si>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</si>
  <si>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</si>
  <si>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</si>
  <si>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</si>
  <si>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</si>
  <si>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</si>
  <si>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</si>
  <si>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</si>
  <si>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</si>
  <si>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</si>
  <si>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</si>
  <si>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</si>
  <si>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</si>
  <si>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</si>
  <si>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</si>
  <si>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</si>
  <si>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</si>
  <si>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</si>
  <si>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</si>
  <si>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</si>
  <si>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</si>
  <si>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</si>
  <si>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</si>
  <si>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</si>
  <si>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</si>
  <si>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</si>
  <si>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</si>
  <si>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</si>
  <si>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</si>
  <si>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</si>
  <si>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</si>
  <si>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</si>
  <si>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</si>
  <si>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</si>
  <si>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</si>
  <si>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</si>
  <si>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</si>
  <si>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</si>
  <si>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</si>
  <si>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</si>
  <si>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</si>
  <si>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</si>
  <si>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</si>
  <si>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</si>
  <si>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</si>
  <si>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</si>
  <si>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</si>
  <si>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</si>
  <si>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</si>
  <si>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</si>
  <si>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</si>
  <si>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</si>
  <si>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</si>
  <si>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</si>
  <si>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</si>
  <si>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</si>
  <si>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</si>
  <si>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</si>
  <si>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</si>
  <si>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</si>
  <si>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</si>
  <si>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</si>
  <si>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</si>
  <si>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</si>
  <si>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</si>
  <si>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</si>
  <si>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</si>
  <si>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</si>
  <si>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</si>
  <si>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</si>
  <si>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</si>
  <si>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</si>
  <si>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</si>
  <si>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</si>
  <si>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</si>
  <si>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</si>
  <si>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</si>
  <si>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</si>
  <si>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</si>
  <si>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</si>
  <si>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</si>
  <si>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</si>
  <si>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</si>
  <si>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</si>
  <si>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</si>
  <si>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</si>
  <si>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</si>
  <si>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</si>
  <si>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</si>
  <si>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</si>
  <si>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</si>
  <si>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</si>
  <si>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</si>
  <si>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</si>
  <si>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</si>
  <si>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</si>
  <si>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</si>
  <si>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</si>
  <si>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</si>
  <si>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</si>
  <si>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</si>
  <si>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</si>
  <si>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</si>
  <si>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</si>
  <si>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</si>
  <si>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</si>
  <si>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</si>
  <si>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</si>
  <si>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</si>
  <si>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</si>
  <si>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</si>
  <si>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</si>
  <si>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</si>
  <si>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</si>
  <si>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</si>
  <si>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</si>
  <si>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</si>
  <si>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</si>
  <si>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</si>
  <si>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</si>
  <si>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</si>
  <si>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</si>
  <si>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</si>
  <si>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</si>
  <si>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</si>
  <si>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Ansbach (09571);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</si>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</sst>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9">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20" fontId="5" fillId="2" borderId="0" xfId="0" applyNumberFormat="1"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3"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3">
    <cellStyle name="Hyperlink 3 3" xfId="9" xr:uid="{B7969202-F848-46E2-8DA8-AB0ED6937A17}"/>
    <cellStyle name="Link" xfId="1" builtinId="8"/>
    <cellStyle name="Link 2" xfId="6" xr:uid="{DB293100-DD64-43AA-BA44-796F0E2B877F}"/>
    <cellStyle name="Link 2 2" xfId="12" xr:uid="{25F4B7D5-8EDB-4858-9DAB-BED87813E32D}"/>
    <cellStyle name="Link 3" xfId="10" xr:uid="{F2F3F330-622E-426B-9E86-C3676AD430C5}"/>
    <cellStyle name="Standard" xfId="0" builtinId="0"/>
    <cellStyle name="Standard 2" xfId="7" xr:uid="{FFA7EE51-E307-47A2-9A94-2E51F54CB6CC}"/>
    <cellStyle name="Standard 2 2" xfId="11" xr:uid="{DF0B82D0-64C9-4465-8E60-B2C937ED0C27}"/>
    <cellStyle name="Standard 2 4" xfId="5" xr:uid="{BC5D131C-FCA8-48AD-9CA7-0D3BC43A30B9}"/>
    <cellStyle name="Standard 24" xfId="8" xr:uid="{FD314189-9C05-4D51-8CE2-E80402D05333}"/>
    <cellStyle name="Standard 3 4" xfId="2" xr:uid="{EDDFDCFE-F54E-4AAF-9871-E3FAE37EB4AE}"/>
    <cellStyle name="Standard 8" xfId="4" xr:uid="{91C96BF8-B455-4FBD-9521-DFC714CA6AB8}"/>
    <cellStyle name="Standard_Vorlage Publikation" xfId="3" xr:uid="{DE0BB34F-89E4-4C16-B41B-7B4A2D6251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{2949AF57-0884-4083-882C-894E33E09077}</c15:txfldGUID>
                      <c15:f>Daten_Diagramme!$D$6</c15:f>
                      <c15:dlblFieldTableCache>
                        <c:ptCount val="1"/>
                        <c:pt idx="0">
                          <c:v>-1.5</c:v>
                        </c:pt>
                      </c15:dlblFieldTableCache>
                    </c15:dlblFTEntry>
                  </c15:dlblFieldTable>
                  <c15:showDataLabelsRange val="0"/>
                </c:ext>
                <c:ext xmlns:c16="http://schemas.microsoft.com/office/drawing/2014/chart" uri="{C3380CC4-5D6E-409C-BE32-E72D297353CC}">
                  <c16:uniqueId val="{00000000-9FB5-47FA-A064-91C17021C44B}"/>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{C406D01E-7216-4A96-959E-3CB581ECCC57}</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9FB5-47FA-A064-91C17021C44B}"/>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{F11521CD-4FE4-49C7-8F76-990E379A17DD}</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9FB5-47FA-A064-91C17021C44B}"/>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{764A2125-8C33-41CA-A0A9-BBACA277BE26}</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FB5-47FA-A064-91C17021C44B}"/>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-1.4860601790318191</c:v>
                </c:pt>
                <c:pt idx="1">
                  <c:v>-0.14277803297437663</c:v>
                </c:pt>
                <c:pt idx="2">
                  <c:v>2.0004637946786547E-2</c:v>
                </c:pt>
                <c:pt idx="3">
                  <c:v>-9.3722224403616675E-2</c:v>
                </c:pt>
              </c:numCache>
            </c:numRef>
          </c:val>
          <c:extLst>
            <c:ext xmlns:c16="http://schemas.microsoft.com/office/drawing/2014/chart" uri="{C3380CC4-5D6E-409C-BE32-E72D297353CC}">
              <c16:uniqueId val="{00000004-9FB5-47FA-A064-91C17021C44B}"/>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{5FE2AB3B-D7FF-45BF-A684-560F0102328C}</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FB5-47FA-A064-91C17021C44B}"/>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{0A62F90E-63A8-4241-8125-46E0DE1DDD14}</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FB5-47FA-A064-91C17021C44B}"/>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{8CA4E938-FEC1-4997-BBAE-51873D79A39D}</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FB5-47FA-A064-91C17021C44B}"/>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{4281043E-8961-486F-BA18-7642557BF332}</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FB5-47FA-A064-91C17021C44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9FB5-47FA-A064-91C17021C44B}"/>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9FB5-47FA-A064-91C17021C44B}"/>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{085C9CC4-A507-4CB3-805B-0AF70AAC37B8}</c15:txfldGUID>
                      <c15:f>Daten_Diagramme!$E$6</c15:f>
                      <c15:dlblFieldTableCache>
                        <c:ptCount val="1"/>
                        <c:pt idx="0">
                          <c:v>0.4</c:v>
                        </c:pt>
                      </c15:dlblFieldTableCache>
                    </c15:dlblFTEntry>
                  </c15:dlblFieldTable>
                  <c15:showDataLabelsRange val="0"/>
                </c:ext>
                <c:ext xmlns:c16="http://schemas.microsoft.com/office/drawing/2014/chart" uri="{C3380CC4-5D6E-409C-BE32-E72D297353CC}">
                  <c16:uniqueId val="{00000000-E947-4B39-BDA8-A267541EC323}"/>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{7C70B41E-CC99-4885-8B44-C9929DB56E63}</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E947-4B39-BDA8-A267541EC323}"/>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{710AF981-950F-436F-949D-4DEB4262038C}</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E947-4B39-BDA8-A267541EC323}"/>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{21C68174-8F4D-48BC-A5A8-D4B35DC619AE}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947-4B39-BDA8-A267541EC32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0.4427872290841296</c:v>
                </c:pt>
                <c:pt idx="1">
                  <c:v>-0.35813599833999515</c:v>
                </c:pt>
                <c:pt idx="2">
                  <c:v>-0.60483996951772001</c:v>
                </c:pt>
                <c:pt idx="3">
                  <c:v>-0.45400908070601026</c:v>
                </c:pt>
              </c:numCache>
            </c:numRef>
          </c:val>
          <c:extLst>
            <c:ext xmlns:c16="http://schemas.microsoft.com/office/drawing/2014/chart" uri="{C3380CC4-5D6E-409C-BE32-E72D297353CC}">
              <c16:uniqueId val="{00000004-E947-4B39-BDA8-A267541EC323}"/>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{0364BE48-5139-4A3A-B75C-5015DC1F6AA4}</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E947-4B39-BDA8-A267541EC323}"/>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{DCF119B3-A580-4625-84ED-229AF63556B7}</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947-4B39-BDA8-A267541EC323}"/>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{AD7811C7-6284-4ED0-BA31-B3B6E03A89A9}</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947-4B39-BDA8-A267541EC323}"/>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{979A82C0-590C-46E8-B50C-19CAA1A50E2F}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947-4B39-BDA8-A267541EC32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E947-4B39-BDA8-A267541EC323}"/>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947-4B39-BDA8-A267541EC323}"/>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{A3E3F992-7EF2-457B-9006-A45947D51239}</c15:txfldGUID>
                      <c15:f>Daten_Diagramme!$D$14</c15:f>
                      <c15:dlblFieldTableCache>
                        <c:ptCount val="1"/>
                        <c:pt idx="0">
                          <c:v>-1.5</c:v>
                        </c:pt>
                      </c15:dlblFieldTableCache>
                    </c15:dlblFTEntry>
                  </c15:dlblFieldTable>
                  <c15:showDataLabelsRange val="0"/>
                </c:ext>
                <c:ext xmlns:c16="http://schemas.microsoft.com/office/drawing/2014/chart" uri="{C3380CC4-5D6E-409C-BE32-E72D297353CC}">
                  <c16:uniqueId val="{00000000-6135-4D9F-8BC5-0AEC9B4C596A}"/>
                </c:ext>
              </c:extLst>
            </c:dLbl>
            <c:dLbl>
              <c:idx val="1"/>
              <c:tx>
                <c:strRef>
                  <c:f>Daten_Diagramme!$D$15</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{23D1F564-2C4B-4190-9172-71FD152F8C4E}</c15:txfldGUID>
                      <c15:f>Daten_Diagramme!$D$15</c15:f>
                      <c15:dlblFieldTableCache>
                        <c:ptCount val="1"/>
                        <c:pt idx="0">
                          <c:v>0.2</c:v>
                        </c:pt>
                      </c15:dlblFieldTableCache>
                    </c15:dlblFTEntry>
                  </c15:dlblFieldTable>
                  <c15:showDataLabelsRange val="0"/>
                </c:ext>
                <c:ext xmlns:c16="http://schemas.microsoft.com/office/drawing/2014/chart" uri="{C3380CC4-5D6E-409C-BE32-E72D297353CC}">
                  <c16:uniqueId val="{00000001-6135-4D9F-8BC5-0AEC9B4C596A}"/>
                </c:ext>
              </c:extLst>
            </c:dLbl>
            <c:dLbl>
              <c:idx val="2"/>
              <c:tx>
                <c:strRef>
                  <c:f>Daten_Diagramme!$D$16</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{0954CF7B-2B12-4524-B7DD-1FD583DBFD13}</c15:txfldGUID>
                      <c15:f>Daten_Diagramme!$D$16</c15:f>
                      <c15:dlblFieldTableCache>
                        <c:ptCount val="1"/>
                        <c:pt idx="0">
                          <c:v>5.3</c:v>
                        </c:pt>
                      </c15:dlblFieldTableCache>
                    </c15:dlblFTEntry>
                  </c15:dlblFieldTable>
                  <c15:showDataLabelsRange val="0"/>
                </c:ext>
                <c:ext xmlns:c16="http://schemas.microsoft.com/office/drawing/2014/chart" uri="{C3380CC4-5D6E-409C-BE32-E72D297353CC}">
                  <c16:uniqueId val="{00000002-6135-4D9F-8BC5-0AEC9B4C596A}"/>
                </c:ext>
              </c:extLst>
            </c:dLbl>
            <c:dLbl>
              <c:idx val="3"/>
              <c:tx>
                <c:strRef>
                  <c:f>Daten_Diagramme!$D$17</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{4E1C30BD-144B-45BB-A41E-45A706B872B3}</c15:txfldGUID>
                      <c15:f>Daten_Diagramme!$D$17</c15:f>
                      <c15:dlblFieldTableCache>
                        <c:ptCount val="1"/>
                        <c:pt idx="0">
                          <c:v>-3.8</c:v>
                        </c:pt>
                      </c15:dlblFieldTableCache>
                    </c15:dlblFTEntry>
                  </c15:dlblFieldTable>
                  <c15:showDataLabelsRange val="0"/>
                </c:ext>
                <c:ext xmlns:c16="http://schemas.microsoft.com/office/drawing/2014/chart" uri="{C3380CC4-5D6E-409C-BE32-E72D297353CC}">
                  <c16:uniqueId val="{00000003-6135-4D9F-8BC5-0AEC9B4C596A}"/>
                </c:ext>
              </c:extLst>
            </c:dLbl>
            <c:dLbl>
              <c:idx val="4"/>
              <c:tx>
                <c:strRef>
                  <c:f>Daten_Diagramme!$D$18</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{3D30E23A-BAE6-43B5-A340-9CCCD66417F0}</c15:txfldGUID>
                      <c15:f>Daten_Diagramme!$D$18</c15:f>
                      <c15:dlblFieldTableCache>
                        <c:ptCount val="1"/>
                        <c:pt idx="0">
                          <c:v>-0.1</c:v>
                        </c:pt>
                      </c15:dlblFieldTableCache>
                    </c15:dlblFTEntry>
                  </c15:dlblFieldTable>
                  <c15:showDataLabelsRange val="0"/>
                </c:ext>
                <c:ext xmlns:c16="http://schemas.microsoft.com/office/drawing/2014/chart" uri="{C3380CC4-5D6E-409C-BE32-E72D297353CC}">
                  <c16:uniqueId val="{00000004-6135-4D9F-8BC5-0AEC9B4C596A}"/>
                </c:ext>
              </c:extLst>
            </c:dLbl>
            <c:dLbl>
              <c:idx val="5"/>
              <c:tx>
                <c:strRef>
                  <c:f>Daten_Diagramme!$D$19</c:f>
                  <c:strCache>
                    <c:ptCount val="1"/>
                    <c:pt idx="0">
                      <c:v>-5.8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{6987E11A-8EFE-4558-85B2-EDE68ED88E2C}</c15:txfldGUID>
                      <c15:f>Daten_Diagramme!$D$19</c15:f>
                      <c15:dlblFieldTableCache>
                        <c:ptCount val="1"/>
                        <c:pt idx="0">
                          <c:v>-5.8</c:v>
                        </c:pt>
                      </c15:dlblFieldTableCache>
                    </c15:dlblFTEntry>
                  </c15:dlblFieldTable>
                  <c15:showDataLabelsRange val="0"/>
                </c:ext>
                <c:ext xmlns:c16="http://schemas.microsoft.com/office/drawing/2014/chart" uri="{C3380CC4-5D6E-409C-BE32-E72D297353CC}">
                  <c16:uniqueId val="{00000005-6135-4D9F-8BC5-0AEC9B4C596A}"/>
                </c:ext>
              </c:extLst>
            </c:dLbl>
            <c:dLbl>
              <c:idx val="6"/>
              <c:tx>
                <c:strRef>
                  <c:f>Daten_Diagramme!$D$20</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{4426A70A-FE68-4F96-8C0C-272A338BA2C3}</c15:txfldGUID>
                      <c15:f>Daten_Diagramme!$D$20</c15:f>
                      <c15:dlblFieldTableCache>
                        <c:ptCount val="1"/>
                        <c:pt idx="0">
                          <c:v>-3.6</c:v>
                        </c:pt>
                      </c15:dlblFieldTableCache>
                    </c15:dlblFTEntry>
                  </c15:dlblFieldTable>
                  <c15:showDataLabelsRange val="0"/>
                </c:ext>
                <c:ext xmlns:c16="http://schemas.microsoft.com/office/drawing/2014/chart" uri="{C3380CC4-5D6E-409C-BE32-E72D297353CC}">
                  <c16:uniqueId val="{00000006-6135-4D9F-8BC5-0AEC9B4C596A}"/>
                </c:ext>
              </c:extLst>
            </c:dLbl>
            <c:dLbl>
              <c:idx val="7"/>
              <c:tx>
                <c:strRef>
                  <c:f>Daten_Diagramme!$D$21</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{FC6E4FC7-C20C-4D75-AAC2-8116783DA530}</c15:txfldGUID>
                      <c15:f>Daten_Diagramme!$D$21</c15:f>
                      <c15:dlblFieldTableCache>
                        <c:ptCount val="1"/>
                        <c:pt idx="0">
                          <c:v>-0.4</c:v>
                        </c:pt>
                      </c15:dlblFieldTableCache>
                    </c15:dlblFTEntry>
                  </c15:dlblFieldTable>
                  <c15:showDataLabelsRange val="0"/>
                </c:ext>
                <c:ext xmlns:c16="http://schemas.microsoft.com/office/drawing/2014/chart" uri="{C3380CC4-5D6E-409C-BE32-E72D297353CC}">
                  <c16:uniqueId val="{00000007-6135-4D9F-8BC5-0AEC9B4C596A}"/>
                </c:ext>
              </c:extLst>
            </c:dLbl>
            <c:dLbl>
              <c:idx val="8"/>
              <c:tx>
                <c:strRef>
                  <c:f>Daten_Diagramme!$D$22</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{37651429-880E-4730-A37C-69B6CF6AAB13}</c15:txfldGUID>
                      <c15:f>Daten_Diagramme!$D$22</c15:f>
                      <c15:dlblFieldTableCache>
                        <c:ptCount val="1"/>
                        <c:pt idx="0">
                          <c:v>1.7</c:v>
                        </c:pt>
                      </c15:dlblFieldTableCache>
                    </c15:dlblFTEntry>
                  </c15:dlblFieldTable>
                  <c15:showDataLabelsRange val="0"/>
                </c:ext>
                <c:ext xmlns:c16="http://schemas.microsoft.com/office/drawing/2014/chart" uri="{C3380CC4-5D6E-409C-BE32-E72D297353CC}">
                  <c16:uniqueId val="{00000008-6135-4D9F-8BC5-0AEC9B4C596A}"/>
                </c:ext>
              </c:extLst>
            </c:dLbl>
            <c:dLbl>
              <c:idx val="9"/>
              <c:tx>
                <c:strRef>
                  <c:f>Daten_Diagramme!$D$23</c:f>
                  <c:strCache>
                    <c:ptCount val="1"/>
                    <c:pt idx="0">
                      <c:v>-8.8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{AEC7B780-5C5B-4537-8AB8-EBF88E2EB4B7}</c15:txfldGUID>
                      <c15:f>Daten_Diagramme!$D$23</c15:f>
                      <c15:dlblFieldTableCache>
                        <c:ptCount val="1"/>
                        <c:pt idx="0">
                          <c:v>-8.8</c:v>
                        </c:pt>
                      </c15:dlblFieldTableCache>
                    </c15:dlblFTEntry>
                  </c15:dlblFieldTable>
                  <c15:showDataLabelsRange val="0"/>
                </c:ext>
                <c:ext xmlns:c16="http://schemas.microsoft.com/office/drawing/2014/chart" uri="{C3380CC4-5D6E-409C-BE32-E72D297353CC}">
                  <c16:uniqueId val="{00000009-6135-4D9F-8BC5-0AEC9B4C596A}"/>
                </c:ext>
              </c:extLst>
            </c:dLbl>
            <c:dLbl>
              <c:idx val="10"/>
              <c:tx>
                <c:strRef>
                  <c:f>Daten_Diagramme!$D$24</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{064EACA5-345F-40E3-BED6-7ABCD5486C28}</c15:txfldGUID>
                      <c15:f>Daten_Diagramme!$D$24</c15:f>
                      <c15:dlblFieldTableCache>
                        <c:ptCount val="1"/>
                        <c:pt idx="0">
                          <c:v>1.2</c:v>
                        </c:pt>
                      </c15:dlblFieldTableCache>
                    </c15:dlblFTEntry>
                  </c15:dlblFieldTable>
                  <c15:showDataLabelsRange val="0"/>
                </c:ext>
                <c:ext xmlns:c16="http://schemas.microsoft.com/office/drawing/2014/chart" uri="{C3380CC4-5D6E-409C-BE32-E72D297353CC}">
                  <c16:uniqueId val="{0000000A-6135-4D9F-8BC5-0AEC9B4C596A}"/>
                </c:ext>
              </c:extLst>
            </c:dLbl>
            <c:dLbl>
              <c:idx val="11"/>
              <c:tx>
                <c:strRef>
                  <c:f>Daten_Diagramme!$D$25</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{EDB50DF7-FFDE-4CE4-BF58-19BD93FD08B2}</c15:txfldGUID>
                      <c15:f>Daten_Diagramme!$D$25</c15:f>
                      <c15:dlblFieldTableCache>
                        <c:ptCount val="1"/>
                        <c:pt idx="0">
                          <c:v>4.4</c:v>
                        </c:pt>
                      </c15:dlblFieldTableCache>
                    </c15:dlblFTEntry>
                  </c15:dlblFieldTable>
                  <c15:showDataLabelsRange val="0"/>
                </c:ext>
                <c:ext xmlns:c16="http://schemas.microsoft.com/office/drawing/2014/chart" uri="{C3380CC4-5D6E-409C-BE32-E72D297353CC}">
                  <c16:uniqueId val="{0000000B-6135-4D9F-8BC5-0AEC9B4C596A}"/>
                </c:ext>
              </c:extLst>
            </c:dLbl>
            <c:dLbl>
              <c:idx val="12"/>
              <c:tx>
                <c:strRef>
                  <c:f>Daten_Diagramme!$D$26</c:f>
                  <c:strCache>
                    <c:ptCount val="1"/>
                    <c:pt idx="0">
                      <c:v>-17.9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{E13B84ED-C549-4411-8F67-EA1F006E6542}</c15:txfldGUID>
                      <c15:f>Daten_Diagramme!$D$26</c15:f>
                      <c15:dlblFieldTableCache>
                        <c:ptCount val="1"/>
                        <c:pt idx="0">
                          <c:v>-17.9</c:v>
                        </c:pt>
                      </c15:dlblFieldTableCache>
                    </c15:dlblFTEntry>
                  </c15:dlblFieldTable>
                  <c15:showDataLabelsRange val="0"/>
                </c:ext>
                <c:ext xmlns:c16="http://schemas.microsoft.com/office/drawing/2014/chart" uri="{C3380CC4-5D6E-409C-BE32-E72D297353CC}">
                  <c16:uniqueId val="{0000000C-6135-4D9F-8BC5-0AEC9B4C596A}"/>
                </c:ext>
              </c:extLst>
            </c:dLbl>
            <c:dLbl>
              <c:idx val="13"/>
              <c:tx>
                <c:strRef>
                  <c:f>Daten_Diagramme!$D$27</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{E7921240-7FF9-4AE1-A257-6D6AA716A366}</c15:txfldGUID>
                      <c15:f>Daten_Diagramme!$D$27</c15:f>
                      <c15:dlblFieldTableCache>
                        <c:ptCount val="1"/>
                        <c:pt idx="0">
                          <c:v>3.3</c:v>
                        </c:pt>
                      </c15:dlblFieldTableCache>
                    </c15:dlblFTEntry>
                  </c15:dlblFieldTable>
                  <c15:showDataLabelsRange val="0"/>
                </c:ext>
                <c:ext xmlns:c16="http://schemas.microsoft.com/office/drawing/2014/chart" uri="{C3380CC4-5D6E-409C-BE32-E72D297353CC}">
                  <c16:uniqueId val="{0000000D-6135-4D9F-8BC5-0AEC9B4C596A}"/>
                </c:ext>
              </c:extLst>
            </c:dLbl>
            <c:dLbl>
              <c:idx val="14"/>
              <c:tx>
                <c:strRef>
                  <c:f>Daten_Diagramme!$D$28</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{ECD98E33-5F52-4365-A1AC-BCE8911C822C}</c15:txfldGUID>
                      <c15:f>Daten_Diagramme!$D$28</c15:f>
                      <c15:dlblFieldTableCache>
                        <c:ptCount val="1"/>
                        <c:pt idx="0">
                          <c:v>-7.5</c:v>
                        </c:pt>
                      </c15:dlblFieldTableCache>
                    </c15:dlblFTEntry>
                  </c15:dlblFieldTable>
                  <c15:showDataLabelsRange val="0"/>
                </c:ext>
                <c:ext xmlns:c16="http://schemas.microsoft.com/office/drawing/2014/chart" uri="{C3380CC4-5D6E-409C-BE32-E72D297353CC}">
                  <c16:uniqueId val="{0000000E-6135-4D9F-8BC5-0AEC9B4C596A}"/>
                </c:ext>
              </c:extLst>
            </c:dLbl>
            <c:dLbl>
              <c:idx val="15"/>
              <c:tx>
                <c:strRef>
                  <c:f>Daten_Diagramme!$D$29</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{8BE9B029-84EE-46A2-940F-FE0D0FC26BB1}</c15:txfldGUID>
                      <c15:f>Daten_Diagramme!$D$29</c15:f>
                      <c15:dlblFieldTableCache>
                        <c:ptCount val="1"/>
                        <c:pt idx="0">
                          <c:v>-5.1</c:v>
                        </c:pt>
                      </c15:dlblFieldTableCache>
                    </c15:dlblFTEntry>
                  </c15:dlblFieldTable>
                  <c15:showDataLabelsRange val="0"/>
                </c:ext>
                <c:ext xmlns:c16="http://schemas.microsoft.com/office/drawing/2014/chart" uri="{C3380CC4-5D6E-409C-BE32-E72D297353CC}">
                  <c16:uniqueId val="{0000000F-6135-4D9F-8BC5-0AEC9B4C596A}"/>
                </c:ext>
              </c:extLst>
            </c:dLbl>
            <c:dLbl>
              <c:idx val="16"/>
              <c:tx>
                <c:strRef>
                  <c:f>Daten_Diagramme!$D$30</c:f>
                  <c:strCache>
                    <c:ptCount val="1"/>
                    <c:pt idx="0">
                      <c:v>-17.0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{9F637546-9080-45B6-AFE0-B04FC614FF4F}</c15:txfldGUID>
                      <c15:f>Daten_Diagramme!$D$30</c15:f>
                      <c15:dlblFieldTableCache>
                        <c:ptCount val="1"/>
                        <c:pt idx="0">
                          <c:v>-17.0</c:v>
                        </c:pt>
                      </c15:dlblFieldTableCache>
                    </c15:dlblFTEntry>
                  </c15:dlblFieldTable>
                  <c15:showDataLabelsRange val="0"/>
                </c:ext>
                <c:ext xmlns:c16="http://schemas.microsoft.com/office/drawing/2014/chart" uri="{C3380CC4-5D6E-409C-BE32-E72D297353CC}">
                  <c16:uniqueId val="{00000010-6135-4D9F-8BC5-0AEC9B4C596A}"/>
                </c:ext>
              </c:extLst>
            </c:dLbl>
            <c:dLbl>
              <c:idx val="17"/>
              <c:tx>
                <c:strRef>
                  <c:f>Daten_Diagramme!$D$31</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{8CA4F955-AFF7-4800-B81C-31E6E105FE24}</c15:txfldGUID>
                      <c15:f>Daten_Diagramme!$D$31</c15:f>
                      <c15:dlblFieldTableCache>
                        <c:ptCount val="1"/>
                        <c:pt idx="0">
                          <c:v>0.3</c:v>
                        </c:pt>
                      </c15:dlblFieldTableCache>
                    </c15:dlblFTEntry>
                  </c15:dlblFieldTable>
                  <c15:showDataLabelsRange val="0"/>
                </c:ext>
                <c:ext xmlns:c16="http://schemas.microsoft.com/office/drawing/2014/chart" uri="{C3380CC4-5D6E-409C-BE32-E72D297353CC}">
                  <c16:uniqueId val="{00000011-6135-4D9F-8BC5-0AEC9B4C596A}"/>
                </c:ext>
              </c:extLst>
            </c:dLbl>
            <c:dLbl>
              <c:idx val="18"/>
              <c:tx>
                <c:strRef>
                  <c:f>Daten_Diagramme!$D$32</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{D07F343B-45A8-4C91-A2D0-B3C68AF047D1}</c15:txfldGUID>
                      <c15:f>Daten_Diagramme!$D$32</c15:f>
                      <c15:dlblFieldTableCache>
                        <c:ptCount val="1"/>
                        <c:pt idx="0">
                          <c:v>1.8</c:v>
                        </c:pt>
                      </c15:dlblFieldTableCache>
                    </c15:dlblFTEntry>
                  </c15:dlblFieldTable>
                  <c15:showDataLabelsRange val="0"/>
                </c:ext>
                <c:ext xmlns:c16="http://schemas.microsoft.com/office/drawing/2014/chart" uri="{C3380CC4-5D6E-409C-BE32-E72D297353CC}">
                  <c16:uniqueId val="{00000012-6135-4D9F-8BC5-0AEC9B4C596A}"/>
                </c:ext>
              </c:extLst>
            </c:dLbl>
            <c:dLbl>
              <c:idx val="19"/>
              <c:tx>
                <c:strRef>
                  <c:f>Daten_Diagramme!$D$33</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{C39FA087-BED7-4883-AEBA-CEEED68DB79F}</c15:txfldGUID>
                      <c15:f>Daten_Diagramme!$D$33</c15:f>
                      <c15:dlblFieldTableCache>
                        <c:ptCount val="1"/>
                        <c:pt idx="0">
                          <c:v>1.1</c:v>
                        </c:pt>
                      </c15:dlblFieldTableCache>
                    </c15:dlblFTEntry>
                  </c15:dlblFieldTable>
                  <c15:showDataLabelsRange val="0"/>
                </c:ext>
                <c:ext xmlns:c16="http://schemas.microsoft.com/office/drawing/2014/chart" uri="{C3380CC4-5D6E-409C-BE32-E72D297353CC}">
                  <c16:uniqueId val="{00000013-6135-4D9F-8BC5-0AEC9B4C596A}"/>
                </c:ext>
              </c:extLst>
            </c:dLbl>
            <c:dLbl>
              <c:idx val="20"/>
              <c:tx>
                <c:strRef>
                  <c:f>Daten_Diagramme!$D$34</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{95F3421C-6B79-4D07-90F9-415536C18207}</c15:txfldGUID>
                      <c15:f>Daten_Diagramme!$D$34</c15:f>
                      <c15:dlblFieldTableCache>
                        <c:ptCount val="1"/>
                        <c:pt idx="0">
                          <c:v>1.8</c:v>
                        </c:pt>
                      </c15:dlblFieldTableCache>
                    </c15:dlblFTEntry>
                  </c15:dlblFieldTable>
                  <c15:showDataLabelsRange val="0"/>
                </c:ext>
                <c:ext xmlns:c16="http://schemas.microsoft.com/office/drawing/2014/chart" uri="{C3380CC4-5D6E-409C-BE32-E72D297353CC}">
                  <c16:uniqueId val="{00000014-6135-4D9F-8BC5-0AEC9B4C596A}"/>
                </c:ext>
              </c:extLst>
            </c:dLbl>
            <c:dLbl>
              <c:idx val="21"/>
              <c:tx>
                <c:strRef>
                  <c:f>Daten_Diagramme!$D$35</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{EA18B5DE-E505-4A67-8C88-30BD2F962950}</c15:txfldGUID>
                      <c15:f>Daten_Diagramme!$D$35</c15:f>
                      <c15:dlblFieldTableCache>
                        <c:ptCount val="1"/>
                        <c:pt idx="0">
                          <c:v>0.4</c:v>
                        </c:pt>
                      </c15:dlblFieldTableCache>
                    </c15:dlblFTEntry>
                  </c15:dlblFieldTable>
                  <c15:showDataLabelsRange val="0"/>
                </c:ext>
                <c:ext xmlns:c16="http://schemas.microsoft.com/office/drawing/2014/chart" uri="{C3380CC4-5D6E-409C-BE32-E72D297353CC}">
                  <c16:uniqueId val="{00000015-6135-4D9F-8BC5-0AEC9B4C596A}"/>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{AEF04B91-4B71-4DDC-A59F-4CCBD6F3D3F0}</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6135-4D9F-8BC5-0AEC9B4C596A}"/>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{8CDF423E-764A-4F7D-AABC-859D12D09D6B}</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6135-4D9F-8BC5-0AEC9B4C596A}"/>
                </c:ext>
              </c:extLst>
            </c:dLbl>
            <c:dLbl>
              <c:idx val="24"/>
              <c:layout>
                <c:manualLayout>
                  <c:x val="4.7769028871392123E-3"/>
                  <c:y val="-4.6876052205785108E-5"/>
                </c:manualLayout>
              </c:layout>
              <c:tx>
                <c:strRef>
                  <c:f>Daten_Diagramme!$D$38</c:f>
                  <c:strCache>
                    <c:ptCount val="1"/>
                    <c:pt idx="0">
                      <c:v>0.2</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{79E96D1D-DBD4-4CC6-8926-11BD0474F764}</c15:txfldGUID>
                      <c15:f>Daten_Diagramme!$D$38</c15:f>
                      <c15:dlblFieldTableCache>
                        <c:ptCount val="1"/>
                        <c:pt idx="0">
                          <c:v>0.2</c:v>
                        </c:pt>
                      </c15:dlblFieldTableCache>
                    </c15:dlblFTEntry>
                  </c15:dlblFieldTable>
                  <c15:showDataLabelsRange val="0"/>
                </c:ext>
                <c:ext xmlns:c16="http://schemas.microsoft.com/office/drawing/2014/chart" uri="{C3380CC4-5D6E-409C-BE32-E72D297353CC}">
                  <c16:uniqueId val="{00000018-6135-4D9F-8BC5-0AEC9B4C596A}"/>
                </c:ext>
              </c:extLst>
            </c:dLbl>
            <c:dLbl>
              <c:idx val="25"/>
              <c:tx>
                <c:strRef>
                  <c:f>Daten_Diagramme!$D$39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{D0DD98A9-3671-4378-A0B8-FCB36D29F335}</c15:txfldGUID>
                      <c15:f>Daten_Diagramme!$D$39</c15:f>
                      <c15:dlblFieldTableCache>
                        <c:ptCount val="1"/>
                        <c:pt idx="0">
                          <c:v>-2.9</c:v>
                        </c:pt>
                      </c15:dlblFieldTableCache>
                    </c15:dlblFTEntry>
                  </c15:dlblFieldTable>
                  <c15:showDataLabelsRange val="0"/>
                </c:ext>
                <c:ext xmlns:c16="http://schemas.microsoft.com/office/drawing/2014/chart" uri="{C3380CC4-5D6E-409C-BE32-E72D297353CC}">
                  <c16:uniqueId val="{00000019-6135-4D9F-8BC5-0AEC9B4C596A}"/>
                </c:ext>
              </c:extLst>
            </c:dLbl>
            <c:dLbl>
              <c:idx val="26"/>
              <c:tx>
                <c:strRef>
                  <c:f>Daten_Diagramme!$D$40</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{5FF8EDDB-3483-44A0-86B2-379570C45AFC}</c15:txfldGUID>
                      <c15:f>Daten_Diagramme!$D$40</c15:f>
                      <c15:dlblFieldTableCache>
                        <c:ptCount val="1"/>
                        <c:pt idx="0">
                          <c:v>-0.3</c:v>
                        </c:pt>
                      </c15:dlblFieldTableCache>
                    </c15:dlblFTEntry>
                  </c15:dlblFieldTable>
                  <c15:showDataLabelsRange val="0"/>
                </c:ext>
                <c:ext xmlns:c16="http://schemas.microsoft.com/office/drawing/2014/chart" uri="{C3380CC4-5D6E-409C-BE32-E72D297353CC}">
                  <c16:uniqueId val="{0000001A-6135-4D9F-8BC5-0AEC9B4C596A}"/>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{740E1197-FF7A-46AD-A4C8-5BFCE10D3492}</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6135-4D9F-8BC5-0AEC9B4C596A}"/>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{E72D1EF0-6F15-4BD6-A604-C92189D119FD}</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6135-4D9F-8BC5-0AEC9B4C596A}"/>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{7D9210BD-07C4-4DF8-8FB8-E46753E697A5}</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6135-4D9F-8BC5-0AEC9B4C596A}"/>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{299DF25F-B711-420A-A8E1-9084F2EAD285}</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6135-4D9F-8BC5-0AEC9B4C596A}"/>
                </c:ext>
              </c:extLst>
            </c:dLbl>
            <c:dLbl>
              <c:idx val="31"/>
              <c:tx>
                <c:strRef>
                  <c:f>Daten_Diagramme!$D$46</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{968F11B2-7284-4672-8D5E-3750B2C7425D}</c15:txfldGUID>
                      <c15:f>Daten_Diagramme!$D$46</c15:f>
                      <c15:dlblFieldTableCache>
                        <c:ptCount val="1"/>
                        <c:pt idx="0">
                          <c:v>-0.3</c:v>
                        </c:pt>
                      </c15:dlblFieldTableCache>
                    </c15:dlblFTEntry>
                  </c15:dlblFieldTable>
                  <c15:showDataLabelsRange val="0"/>
                </c:ext>
                <c:ext xmlns:c16="http://schemas.microsoft.com/office/drawing/2014/chart" uri="{C3380CC4-5D6E-409C-BE32-E72D297353CC}">
                  <c16:uniqueId val="{0000001F-6135-4D9F-8BC5-0AEC9B4C596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-1.4860601790318191</c:v>
                </c:pt>
                <c:pt idx="1">
                  <c:v>0.23529411764705882</c:v>
                </c:pt>
                <c:pt idx="2">
                  <c:v>5.285118219749652</c:v>
                </c:pt>
                <c:pt idx="3">
                  <c:v>-3.7582484814054102</c:v>
                </c:pt>
                <c:pt idx="4">
                  <c:v>-0.14566642388929352</c:v>
                </c:pt>
                <c:pt idx="5">
                  <c:v>-5.8434507945908596</c:v>
                </c:pt>
                <c:pt idx="6">
                  <c:v>-3.5812672176308542</c:v>
                </c:pt>
                <c:pt idx="7">
                  <c:v>-0.39194726527703544</c:v>
                </c:pt>
                <c:pt idx="8">
                  <c:v>1.6858141858141857</c:v>
                </c:pt>
                <c:pt idx="9">
                  <c:v>-8.833798882681565</c:v>
                </c:pt>
                <c:pt idx="10">
                  <c:v>1.2177301509985388</c:v>
                </c:pt>
                <c:pt idx="11">
                  <c:v>4.4247787610619467</c:v>
                </c:pt>
                <c:pt idx="12">
                  <c:v>-17.939393939393938</c:v>
                </c:pt>
                <c:pt idx="13">
                  <c:v>3.3365570599613155</c:v>
                </c:pt>
                <c:pt idx="14">
                  <c:v>-7.4766355140186915</c:v>
                </c:pt>
                <c:pt idx="15">
                  <c:v>-5.0702028081123247</c:v>
                </c:pt>
                <c:pt idx="16">
                  <c:v>-17.027863777089784</c:v>
                </c:pt>
                <c:pt idx="17">
                  <c:v>0.26258205689277897</c:v>
                </c:pt>
                <c:pt idx="18">
                  <c:v>1.7850637522768671</c:v>
                </c:pt>
                <c:pt idx="19">
                  <c:v>1.0894064613072878</c:v>
                </c:pt>
                <c:pt idx="20">
                  <c:v>1.8067005788458166</c:v>
                </c:pt>
                <c:pt idx="21">
                  <c:v>0.37313432835820898</c:v>
                </c:pt>
                <c:pt idx="22">
                  <c:v>0</c:v>
                </c:pt>
                <c:pt idx="24">
                  <c:v>0.23529411764705882</c:v>
                </c:pt>
                <c:pt idx="25">
                  <c:v>-2.8889269211021738</c:v>
                </c:pt>
                <c:pt idx="26">
                  <c:v>-0.27793218454697055</c:v>
                </c:pt>
              </c:numCache>
            </c:numRef>
          </c:val>
          <c:extLst>
            <c:ext xmlns:c16="http://schemas.microsoft.com/office/drawing/2014/chart" uri="{C3380CC4-5D6E-409C-BE32-E72D297353CC}">
              <c16:uniqueId val="{00000020-6135-4D9F-8BC5-0AEC9B4C596A}"/>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{05DCFB5F-5857-4F35-81F5-C1E648DB0B9C}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6135-4D9F-8BC5-0AEC9B4C596A}"/>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{842C07F2-F206-4D13-9FA8-F9C8F98E43C8}</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6135-4D9F-8BC5-0AEC9B4C596A}"/>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{8D2EE70D-A4AC-448E-B205-12CC543CD1A4}</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6135-4D9F-8BC5-0AEC9B4C596A}"/>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{0F294424-29EA-4468-82DE-138045AAD6A6}</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6135-4D9F-8BC5-0AEC9B4C596A}"/>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{C7C59D1E-D393-437E-BF73-8FE7F41B6731}</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6135-4D9F-8BC5-0AEC9B4C596A}"/>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{7BE399B0-1097-4D8B-9ECB-063E02995EE4}</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6135-4D9F-8BC5-0AEC9B4C596A}"/>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{D7EA05DF-CCAD-4B1C-B18B-5E660F265AB2}</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6135-4D9F-8BC5-0AEC9B4C596A}"/>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{BF12B11E-9752-4261-9953-45A65E1D4518}</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6135-4D9F-8BC5-0AEC9B4C596A}"/>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{A4442937-2492-4CED-AEA1-A8D27D05847D}</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6135-4D9F-8BC5-0AEC9B4C596A}"/>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{DECC3ECF-E1CC-45D2-BB34-645694BDED24}</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6135-4D9F-8BC5-0AEC9B4C596A}"/>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{BDF150F2-81BD-40D9-B677-E57F29E3AEEF}</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6135-4D9F-8BC5-0AEC9B4C596A}"/>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{7BD778BD-4F64-4DC3-A137-2A677A4A148A}</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6135-4D9F-8BC5-0AEC9B4C596A}"/>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{6C314F08-228B-445C-8A72-511CBE5FA696}</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6135-4D9F-8BC5-0AEC9B4C596A}"/>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{98E17540-2626-4519-8416-3062D1362E6D}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6135-4D9F-8BC5-0AEC9B4C596A}"/>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{84CBFE09-0C43-4A43-8D8F-AD326CFEC6A4}</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6135-4D9F-8BC5-0AEC9B4C596A}"/>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{3D2284D7-5524-4F10-9083-5C37080CB441}</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6135-4D9F-8BC5-0AEC9B4C596A}"/>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{5B903883-4D26-40BB-A60F-256ACB36FDE0}</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6135-4D9F-8BC5-0AEC9B4C596A}"/>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{A13D4261-C58F-48F4-AA36-DA41C4FC3820}</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6135-4D9F-8BC5-0AEC9B4C596A}"/>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{58A55701-9B60-42A4-BC83-195E1C956C5D}</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6135-4D9F-8BC5-0AEC9B4C596A}"/>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{BF5E8259-D923-486D-883C-70A373E442A8}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6135-4D9F-8BC5-0AEC9B4C596A}"/>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{26B50647-E12E-4738-9386-327BB71BF95B}</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6135-4D9F-8BC5-0AEC9B4C596A}"/>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{73C45EA5-D06D-48DE-BEF4-A7416C4B0895}</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6135-4D9F-8BC5-0AEC9B4C596A}"/>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{51071474-D4E1-4A9C-8E26-B3AD79334595}</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6135-4D9F-8BC5-0AEC9B4C596A}"/>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{D31DFA1F-ED58-4B5E-B3FB-510964A8954E}</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6135-4D9F-8BC5-0AEC9B4C596A}"/>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{E893E724-85F8-493E-AEE5-E978F9396895}</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6135-4D9F-8BC5-0AEC9B4C596A}"/>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{9C72A58B-9391-4D3E-A755-461B0417F0CE}</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6135-4D9F-8BC5-0AEC9B4C596A}"/>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{5624335A-F8E8-471A-9ABD-BF4C3500B2AD}</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6135-4D9F-8BC5-0AEC9B4C596A}"/>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{D4FFD73D-C8DD-469D-8D1D-E30D4F32CEB1}</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6135-4D9F-8BC5-0AEC9B4C596A}"/>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{29FAD45D-0B5C-4239-9D06-D05FFA8CE44C}</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6135-4D9F-8BC5-0AEC9B4C596A}"/>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{0581DA77-1D09-406A-9246-27BBCD59AAF2}</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6135-4D9F-8BC5-0AEC9B4C596A}"/>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{B64F0F44-6B02-4F4B-8184-7A2C9823C7BF}</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6135-4D9F-8BC5-0AEC9B4C596A}"/>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{770EAF13-24EB-4DDF-B841-523867BA0156}</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6135-4D9F-8BC5-0AEC9B4C596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6135-4D9F-8BC5-0AEC9B4C596A}"/>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6135-4D9F-8BC5-0AEC9B4C596A}"/>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{732CBEFB-C3CE-4220-8988-BAEFAACD6FBE}</c15:txfldGUID>
                      <c15:f>Daten_Diagramme!$E$14</c15:f>
                      <c15:dlblFieldTableCache>
                        <c:ptCount val="1"/>
                        <c:pt idx="0">
                          <c:v>0.4</c:v>
                        </c:pt>
                      </c15:dlblFieldTableCache>
                    </c15:dlblFTEntry>
                  </c15:dlblFieldTable>
                  <c15:showDataLabelsRange val="0"/>
                </c:ext>
                <c:ext xmlns:c16="http://schemas.microsoft.com/office/drawing/2014/chart" uri="{C3380CC4-5D6E-409C-BE32-E72D297353CC}">
                  <c16:uniqueId val="{00000000-5A39-4486-B3DB-B6B0FCF05612}"/>
                </c:ext>
              </c:extLst>
            </c:dLbl>
            <c:dLbl>
              <c:idx val="1"/>
              <c:tx>
                <c:strRef>
                  <c:f>Daten_Diagramme!$E$15</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{A4599372-56CF-4F91-8600-814EC43EE2F1}</c15:txfldGUID>
                      <c15:f>Daten_Diagramme!$E$15</c15:f>
                      <c15:dlblFieldTableCache>
                        <c:ptCount val="1"/>
                        <c:pt idx="0">
                          <c:v>3.2</c:v>
                        </c:pt>
                      </c15:dlblFieldTableCache>
                    </c15:dlblFTEntry>
                  </c15:dlblFieldTable>
                  <c15:showDataLabelsRange val="0"/>
                </c:ext>
                <c:ext xmlns:c16="http://schemas.microsoft.com/office/drawing/2014/chart" uri="{C3380CC4-5D6E-409C-BE32-E72D297353CC}">
                  <c16:uniqueId val="{00000001-5A39-4486-B3DB-B6B0FCF05612}"/>
                </c:ext>
              </c:extLst>
            </c:dLbl>
            <c:dLbl>
              <c:idx val="2"/>
              <c:tx>
                <c:strRef>
                  <c:f>Daten_Diagramme!$E$16</c:f>
                  <c:strCache>
                    <c:ptCount val="1"/>
                    <c:pt idx="0">
                      <c:v>14.0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{C73F9EDC-EE49-4F0A-BB57-7FDB1D24C902}</c15:txfldGUID>
                      <c15:f>Daten_Diagramme!$E$16</c15:f>
                      <c15:dlblFieldTableCache>
                        <c:ptCount val="1"/>
                        <c:pt idx="0">
                          <c:v>14.0</c:v>
                        </c:pt>
                      </c15:dlblFieldTableCache>
                    </c15:dlblFTEntry>
                  </c15:dlblFieldTable>
                  <c15:showDataLabelsRange val="0"/>
                </c:ext>
                <c:ext xmlns:c16="http://schemas.microsoft.com/office/drawing/2014/chart" uri="{C3380CC4-5D6E-409C-BE32-E72D297353CC}">
                  <c16:uniqueId val="{00000002-5A39-4486-B3DB-B6B0FCF05612}"/>
                </c:ext>
              </c:extLst>
            </c:dLbl>
            <c:dLbl>
              <c:idx val="3"/>
              <c:tx>
                <c:strRef>
                  <c:f>Daten_Diagramme!$E$17</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{CCF1A0CA-0E5A-4971-AAA7-DBD0D97BA45D}</c15:txfldGUID>
                      <c15:f>Daten_Diagramme!$E$17</c15:f>
                      <c15:dlblFieldTableCache>
                        <c:ptCount val="1"/>
                        <c:pt idx="0">
                          <c:v>-4.8</c:v>
                        </c:pt>
                      </c15:dlblFieldTableCache>
                    </c15:dlblFTEntry>
                  </c15:dlblFieldTable>
                  <c15:showDataLabelsRange val="0"/>
                </c:ext>
                <c:ext xmlns:c16="http://schemas.microsoft.com/office/drawing/2014/chart" uri="{C3380CC4-5D6E-409C-BE32-E72D297353CC}">
                  <c16:uniqueId val="{00000003-5A39-4486-B3DB-B6B0FCF05612}"/>
                </c:ext>
              </c:extLst>
            </c:dLbl>
            <c:dLbl>
              <c:idx val="4"/>
              <c:tx>
                <c:strRef>
                  <c:f>Daten_Diagramme!$E$18</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{8C703645-D216-4F7D-961C-117691B2CC9C}</c15:txfldGUID>
                      <c15:f>Daten_Diagramme!$E$18</c15:f>
                      <c15:dlblFieldTableCache>
                        <c:ptCount val="1"/>
                        <c:pt idx="0">
                          <c:v>-0.4</c:v>
                        </c:pt>
                      </c15:dlblFieldTableCache>
                    </c15:dlblFTEntry>
                  </c15:dlblFieldTable>
                  <c15:showDataLabelsRange val="0"/>
                </c:ext>
                <c:ext xmlns:c16="http://schemas.microsoft.com/office/drawing/2014/chart" uri="{C3380CC4-5D6E-409C-BE32-E72D297353CC}">
                  <c16:uniqueId val="{00000004-5A39-4486-B3DB-B6B0FCF05612}"/>
                </c:ext>
              </c:extLst>
            </c:dLbl>
            <c:dLbl>
              <c:idx val="5"/>
              <c:tx>
                <c:strRef>
                  <c:f>Daten_Diagramme!$E$19</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{9B14E69A-ABD5-4F56-B6ED-5452868B5786}</c15:txfldGUID>
                      <c15:f>Daten_Diagramme!$E$19</c15:f>
                      <c15:dlblFieldTableCache>
                        <c:ptCount val="1"/>
                        <c:pt idx="0">
                          <c:v>-7.5</c:v>
                        </c:pt>
                      </c15:dlblFieldTableCache>
                    </c15:dlblFTEntry>
                  </c15:dlblFieldTable>
                  <c15:showDataLabelsRange val="0"/>
                </c:ext>
                <c:ext xmlns:c16="http://schemas.microsoft.com/office/drawing/2014/chart" uri="{C3380CC4-5D6E-409C-BE32-E72D297353CC}">
                  <c16:uniqueId val="{00000005-5A39-4486-B3DB-B6B0FCF05612}"/>
                </c:ext>
              </c:extLst>
            </c:dLbl>
            <c:dLbl>
              <c:idx val="6"/>
              <c:tx>
                <c:strRef>
                  <c:f>Daten_Diagramme!$E$20</c:f>
                  <c:strCache>
                    <c:ptCount val="1"/>
                    <c:pt idx="0">
                      <c:v>-8.6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{FB6C1740-C562-40B4-981B-2ACA26470E55}</c15:txfldGUID>
                      <c15:f>Daten_Diagramme!$E$20</c15:f>
                      <c15:dlblFieldTableCache>
                        <c:ptCount val="1"/>
                        <c:pt idx="0">
                          <c:v>-8.6</c:v>
                        </c:pt>
                      </c15:dlblFieldTableCache>
                    </c15:dlblFTEntry>
                  </c15:dlblFieldTable>
                  <c15:showDataLabelsRange val="0"/>
                </c:ext>
                <c:ext xmlns:c16="http://schemas.microsoft.com/office/drawing/2014/chart" uri="{C3380CC4-5D6E-409C-BE32-E72D297353CC}">
                  <c16:uniqueId val="{00000006-5A39-4486-B3DB-B6B0FCF05612}"/>
                </c:ext>
              </c:extLst>
            </c:dLbl>
            <c:dLbl>
              <c:idx val="7"/>
              <c:tx>
                <c:strRef>
                  <c:f>Daten_Diagramme!$E$21</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{96D76AE3-0DB0-4DC7-83F6-1EAB1C581044}</c15:txfldGUID>
                      <c15:f>Daten_Diagramme!$E$21</c15:f>
                      <c15:dlblFieldTableCache>
                        <c:ptCount val="1"/>
                        <c:pt idx="0">
                          <c:v>-1.6</c:v>
                        </c:pt>
                      </c15:dlblFieldTableCache>
                    </c15:dlblFTEntry>
                  </c15:dlblFieldTable>
                  <c15:showDataLabelsRange val="0"/>
                </c:ext>
                <c:ext xmlns:c16="http://schemas.microsoft.com/office/drawing/2014/chart" uri="{C3380CC4-5D6E-409C-BE32-E72D297353CC}">
                  <c16:uniqueId val="{00000007-5A39-4486-B3DB-B6B0FCF05612}"/>
                </c:ext>
              </c:extLst>
            </c:dLbl>
            <c:dLbl>
              <c:idx val="8"/>
              <c:tx>
                <c:strRef>
                  <c:f>Daten_Diagramme!$E$22</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{00BFBEB4-A3F0-4E3C-A0C0-EF68C505DF5A}</c15:txfldGUID>
                      <c15:f>Daten_Diagramme!$E$22</c15:f>
                      <c15:dlblFieldTableCache>
                        <c:ptCount val="1"/>
                        <c:pt idx="0">
                          <c:v>1.0</c:v>
                        </c:pt>
                      </c15:dlblFieldTableCache>
                    </c15:dlblFTEntry>
                  </c15:dlblFieldTable>
                  <c15:showDataLabelsRange val="0"/>
                </c:ext>
                <c:ext xmlns:c16="http://schemas.microsoft.com/office/drawing/2014/chart" uri="{C3380CC4-5D6E-409C-BE32-E72D297353CC}">
                  <c16:uniqueId val="{00000008-5A39-4486-B3DB-B6B0FCF05612}"/>
                </c:ext>
              </c:extLst>
            </c:dLbl>
            <c:dLbl>
              <c:idx val="9"/>
              <c:tx>
                <c:strRef>
                  <c:f>Daten_Diagramme!$E$23</c:f>
                  <c:strCache>
                    <c:ptCount val="1"/>
                    <c:pt idx="0">
                      <c:v>-10.3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{7CEB904F-488E-4860-B6AC-4990CB3F83DB}</c15:txfldGUID>
                      <c15:f>Daten_Diagramme!$E$23</c15:f>
                      <c15:dlblFieldTableCache>
                        <c:ptCount val="1"/>
                        <c:pt idx="0">
                          <c:v>-10.3</c:v>
                        </c:pt>
                      </c15:dlblFieldTableCache>
                    </c15:dlblFTEntry>
                  </c15:dlblFieldTable>
                  <c15:showDataLabelsRange val="0"/>
                </c:ext>
                <c:ext xmlns:c16="http://schemas.microsoft.com/office/drawing/2014/chart" uri="{C3380CC4-5D6E-409C-BE32-E72D297353CC}">
                  <c16:uniqueId val="{00000009-5A39-4486-B3DB-B6B0FCF05612}"/>
                </c:ext>
              </c:extLst>
            </c:dLbl>
            <c:dLbl>
              <c:idx val="10"/>
              <c:tx>
                <c:strRef>
                  <c:f>Daten_Diagramme!$E$24</c:f>
                  <c:strCache>
                    <c:ptCount val="1"/>
                    <c:pt idx="0">
                      <c:v>5.9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{CC34B750-ABEF-4D36-A7D8-CAAD6255A079}</c15:txfldGUID>
                      <c15:f>Daten_Diagramme!$E$24</c15:f>
                      <c15:dlblFieldTableCache>
                        <c:ptCount val="1"/>
                        <c:pt idx="0">
                          <c:v>5.9</c:v>
                        </c:pt>
                      </c15:dlblFieldTableCache>
                    </c15:dlblFTEntry>
                  </c15:dlblFieldTable>
                  <c15:showDataLabelsRange val="0"/>
                </c:ext>
                <c:ext xmlns:c16="http://schemas.microsoft.com/office/drawing/2014/chart" uri="{C3380CC4-5D6E-409C-BE32-E72D297353CC}">
                  <c16:uniqueId val="{0000000A-5A39-4486-B3DB-B6B0FCF05612}"/>
                </c:ext>
              </c:extLst>
            </c:dLbl>
            <c:dLbl>
              <c:idx val="11"/>
              <c:tx>
                <c:strRef>
                  <c:f>Daten_Diagramme!$E$25</c:f>
                  <c:strCache>
                    <c:ptCount val="1"/>
                    <c:pt idx="0">
                      <c:v>28.7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{D879D527-73F9-4BDA-9C01-D27A3110CE80}</c15:txfldGUID>
                      <c15:f>Daten_Diagramme!$E$25</c15:f>
                      <c15:dlblFieldTableCache>
                        <c:ptCount val="1"/>
                        <c:pt idx="0">
                          <c:v>28.7</c:v>
                        </c:pt>
                      </c15:dlblFieldTableCache>
                    </c15:dlblFTEntry>
                  </c15:dlblFieldTable>
                  <c15:showDataLabelsRange val="0"/>
                </c:ext>
                <c:ext xmlns:c16="http://schemas.microsoft.com/office/drawing/2014/chart" uri="{C3380CC4-5D6E-409C-BE32-E72D297353CC}">
                  <c16:uniqueId val="{0000000B-5A39-4486-B3DB-B6B0FCF05612}"/>
                </c:ext>
              </c:extLst>
            </c:dLbl>
            <c:dLbl>
              <c:idx val="12"/>
              <c:tx>
                <c:strRef>
                  <c:f>Daten_Diagramme!$E$26</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{CC3BF71D-2243-4B8C-81E2-6A2E718D3ED7}</c15:txfldGUID>
                      <c15:f>Daten_Diagramme!$E$26</c15:f>
                      <c15:dlblFieldTableCache>
                        <c:ptCount val="1"/>
                        <c:pt idx="0">
                          <c:v>-3.6</c:v>
                        </c:pt>
                      </c15:dlblFieldTableCache>
                    </c15:dlblFTEntry>
                  </c15:dlblFieldTable>
                  <c15:showDataLabelsRange val="0"/>
                </c:ext>
                <c:ext xmlns:c16="http://schemas.microsoft.com/office/drawing/2014/chart" uri="{C3380CC4-5D6E-409C-BE32-E72D297353CC}">
                  <c16:uniqueId val="{0000000C-5A39-4486-B3DB-B6B0FCF05612}"/>
                </c:ext>
              </c:extLst>
            </c:dLbl>
            <c:dLbl>
              <c:idx val="13"/>
              <c:tx>
                <c:strRef>
                  <c:f>Daten_Diagramme!$E$27</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{395F8879-01BB-4821-9F12-49FC4BA0089C}</c15:txfldGUID>
                      <c15:f>Daten_Diagramme!$E$27</c15:f>
                      <c15:dlblFieldTableCache>
                        <c:ptCount val="1"/>
                        <c:pt idx="0">
                          <c:v>0.8</c:v>
                        </c:pt>
                      </c15:dlblFieldTableCache>
                    </c15:dlblFTEntry>
                  </c15:dlblFieldTable>
                  <c15:showDataLabelsRange val="0"/>
                </c:ext>
                <c:ext xmlns:c16="http://schemas.microsoft.com/office/drawing/2014/chart" uri="{C3380CC4-5D6E-409C-BE32-E72D297353CC}">
                  <c16:uniqueId val="{0000000D-5A39-4486-B3DB-B6B0FCF05612}"/>
                </c:ext>
              </c:extLst>
            </c:dLbl>
            <c:dLbl>
              <c:idx val="14"/>
              <c:tx>
                <c:strRef>
                  <c:f>Daten_Diagramme!$E$28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{D15EA326-5F28-4201-A653-F400EE1ED388}</c15:txfldGUID>
                      <c15:f>Daten_Diagramme!$E$28</c15:f>
                      <c15:dlblFieldTableCache>
                        <c:ptCount val="1"/>
                        <c:pt idx="0">
                          <c:v>0.3</c:v>
                        </c:pt>
                      </c15:dlblFieldTableCache>
                    </c15:dlblFTEntry>
                  </c15:dlblFieldTable>
                  <c15:showDataLabelsRange val="0"/>
                </c:ext>
                <c:ext xmlns:c16="http://schemas.microsoft.com/office/drawing/2014/chart" uri="{C3380CC4-5D6E-409C-BE32-E72D297353CC}">
                  <c16:uniqueId val="{0000000E-5A39-4486-B3DB-B6B0FCF05612}"/>
                </c:ext>
              </c:extLst>
            </c:dLbl>
            <c:dLbl>
              <c:idx val="15"/>
              <c:tx>
                <c:strRef>
                  <c:f>Daten_Diagramme!$E$29</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{D187D291-3AB9-472E-B483-E5E8F2B975DF}</c15:txfldGUID>
                      <c15:f>Daten_Diagramme!$E$29</c15:f>
                      <c15:dlblFieldTableCache>
                        <c:ptCount val="1"/>
                        <c:pt idx="0">
                          <c:v>0.6</c:v>
                        </c:pt>
                      </c15:dlblFieldTableCache>
                    </c15:dlblFTEntry>
                  </c15:dlblFieldTable>
                  <c15:showDataLabelsRange val="0"/>
                </c:ext>
                <c:ext xmlns:c16="http://schemas.microsoft.com/office/drawing/2014/chart" uri="{C3380CC4-5D6E-409C-BE32-E72D297353CC}">
                  <c16:uniqueId val="{0000000F-5A39-4486-B3DB-B6B0FCF05612}"/>
                </c:ext>
              </c:extLst>
            </c:dLbl>
            <c:dLbl>
              <c:idx val="16"/>
              <c:tx>
                <c:strRef>
                  <c:f>Daten_Diagramme!$E$30</c:f>
                  <c:strCache>
                    <c:ptCount val="1"/>
                    <c:pt idx="0">
                      <c:v>-33.3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{4BC913F5-5368-49FC-8EEB-CDFAD7996286}</c15:txfldGUID>
                      <c15:f>Daten_Diagramme!$E$30</c15:f>
                      <c15:dlblFieldTableCache>
                        <c:ptCount val="1"/>
                        <c:pt idx="0">
                          <c:v>-33.3</c:v>
                        </c:pt>
                      </c15:dlblFieldTableCache>
                    </c15:dlblFTEntry>
                  </c15:dlblFieldTable>
                  <c15:showDataLabelsRange val="0"/>
                </c:ext>
                <c:ext xmlns:c16="http://schemas.microsoft.com/office/drawing/2014/chart" uri="{C3380CC4-5D6E-409C-BE32-E72D297353CC}">
                  <c16:uniqueId val="{00000010-5A39-4486-B3DB-B6B0FCF05612}"/>
                </c:ext>
              </c:extLst>
            </c:dLbl>
            <c:dLbl>
              <c:idx val="17"/>
              <c:tx>
                <c:strRef>
                  <c:f>Daten_Diagramme!$E$31</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{DF89C57B-28FB-49FB-BDC7-720200C1A625}</c15:txfldGUID>
                      <c15:f>Daten_Diagramme!$E$31</c15:f>
                      <c15:dlblFieldTableCache>
                        <c:ptCount val="1"/>
                        <c:pt idx="0">
                          <c:v>0.6</c:v>
                        </c:pt>
                      </c15:dlblFieldTableCache>
                    </c15:dlblFTEntry>
                  </c15:dlblFieldTable>
                  <c15:showDataLabelsRange val="0"/>
                </c:ext>
                <c:ext xmlns:c16="http://schemas.microsoft.com/office/drawing/2014/chart" uri="{C3380CC4-5D6E-409C-BE32-E72D297353CC}">
                  <c16:uniqueId val="{00000011-5A39-4486-B3DB-B6B0FCF05612}"/>
                </c:ext>
              </c:extLst>
            </c:dLbl>
            <c:dLbl>
              <c:idx val="18"/>
              <c:tx>
                <c:strRef>
                  <c:f>Daten_Diagramme!$E$32</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{948BE40B-AC96-4137-B20A-BB39D1C8692A}</c15:txfldGUID>
                      <c15:f>Daten_Diagramme!$E$32</c15:f>
                      <c15:dlblFieldTableCache>
                        <c:ptCount val="1"/>
                        <c:pt idx="0">
                          <c:v>2.0</c:v>
                        </c:pt>
                      </c15:dlblFieldTableCache>
                    </c15:dlblFTEntry>
                  </c15:dlblFieldTable>
                  <c15:showDataLabelsRange val="0"/>
                </c:ext>
                <c:ext xmlns:c16="http://schemas.microsoft.com/office/drawing/2014/chart" uri="{C3380CC4-5D6E-409C-BE32-E72D297353CC}">
                  <c16:uniqueId val="{00000012-5A39-4486-B3DB-B6B0FCF05612}"/>
                </c:ext>
              </c:extLst>
            </c:dLbl>
            <c:dLbl>
              <c:idx val="19"/>
              <c:tx>
                <c:strRef>
                  <c:f>Daten_Diagramme!$E$33</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{0CC80DF0-FEDD-44DB-B7D3-52420EAB5D63}</c15:txfldGUID>
                      <c15:f>Daten_Diagramme!$E$33</c15:f>
                      <c15:dlblFieldTableCache>
                        <c:ptCount val="1"/>
                        <c:pt idx="0">
                          <c:v>-1.1</c:v>
                        </c:pt>
                      </c15:dlblFieldTableCache>
                    </c15:dlblFTEntry>
                  </c15:dlblFieldTable>
                  <c15:showDataLabelsRange val="0"/>
                </c:ext>
                <c:ext xmlns:c16="http://schemas.microsoft.com/office/drawing/2014/chart" uri="{C3380CC4-5D6E-409C-BE32-E72D297353CC}">
                  <c16:uniqueId val="{00000013-5A39-4486-B3DB-B6B0FCF05612}"/>
                </c:ext>
              </c:extLst>
            </c:dLbl>
            <c:dLbl>
              <c:idx val="20"/>
              <c:tx>
                <c:strRef>
                  <c:f>Daten_Diagramme!$E$34</c:f>
                  <c:strCache>
                    <c:ptCount val="1"/>
                    <c:pt idx="0">
                      <c:v>8.4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{C3988B8C-2FF8-43C3-9086-3FF966D5462F}</c15:txfldGUID>
                      <c15:f>Daten_Diagramme!$E$34</c15:f>
                      <c15:dlblFieldTableCache>
                        <c:ptCount val="1"/>
                        <c:pt idx="0">
                          <c:v>8.4</c:v>
                        </c:pt>
                      </c15:dlblFieldTableCache>
                    </c15:dlblFTEntry>
                  </c15:dlblFieldTable>
                  <c15:showDataLabelsRange val="0"/>
                </c:ext>
                <c:ext xmlns:c16="http://schemas.microsoft.com/office/drawing/2014/chart" uri="{C3380CC4-5D6E-409C-BE32-E72D297353CC}">
                  <c16:uniqueId val="{00000014-5A39-4486-B3DB-B6B0FCF05612}"/>
                </c:ext>
              </c:extLst>
            </c:dLbl>
            <c:dLbl>
              <c:idx val="21"/>
              <c:tx>
                <c:strRef>
                  <c:f>Daten_Diagramme!$E$35</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{1EB9E81A-E736-4847-B990-5EBA370469F8}</c15:txfldGUID>
                      <c15:f>Daten_Diagramme!$E$35</c15:f>
                      <c15:dlblFieldTableCache>
                        <c:ptCount val="1"/>
                        <c:pt idx="0">
                          <c:v>-2.1</c:v>
                        </c:pt>
                      </c15:dlblFieldTableCache>
                    </c15:dlblFTEntry>
                  </c15:dlblFieldTable>
                  <c15:showDataLabelsRange val="0"/>
                </c:ext>
                <c:ext xmlns:c16="http://schemas.microsoft.com/office/drawing/2014/chart" uri="{C3380CC4-5D6E-409C-BE32-E72D297353CC}">
                  <c16:uniqueId val="{00000015-5A39-4486-B3DB-B6B0FCF05612}"/>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{EAB9C54C-4379-491B-A4D4-4B157C1BDA10}</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5A39-4486-B3DB-B6B0FCF05612}"/>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{34D659DA-E658-4A04-86B7-88871CA5E56D}</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5A39-4486-B3DB-B6B0FCF05612}"/>
                </c:ext>
              </c:extLst>
            </c:dLbl>
            <c:dLbl>
              <c:idx val="24"/>
              <c:tx>
                <c:strRef>
                  <c:f>Daten_Diagramme!$E$38</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{629463F4-FE62-447F-8063-76E6D0103CDD}</c15:txfldGUID>
                      <c15:f>Daten_Diagramme!$E$38</c15:f>
                      <c15:dlblFieldTableCache>
                        <c:ptCount val="1"/>
                        <c:pt idx="0">
                          <c:v>3.2</c:v>
                        </c:pt>
                      </c15:dlblFieldTableCache>
                    </c15:dlblFTEntry>
                  </c15:dlblFieldTable>
                  <c15:showDataLabelsRange val="0"/>
                </c:ext>
                <c:ext xmlns:c16="http://schemas.microsoft.com/office/drawing/2014/chart" uri="{C3380CC4-5D6E-409C-BE32-E72D297353CC}">
                  <c16:uniqueId val="{00000018-5A39-4486-B3DB-B6B0FCF05612}"/>
                </c:ext>
              </c:extLst>
            </c:dLbl>
            <c:dLbl>
              <c:idx val="25"/>
              <c:tx>
                <c:strRef>
                  <c:f>Daten_Diagramme!$E$39</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{B15A7893-0BC6-440E-8DA8-9DE53DBC820B}</c15:txfldGUID>
                      <c15:f>Daten_Diagramme!$E$39</c15:f>
                      <c15:dlblFieldTableCache>
                        <c:ptCount val="1"/>
                        <c:pt idx="0">
                          <c:v>-2.2</c:v>
                        </c:pt>
                      </c15:dlblFieldTableCache>
                    </c15:dlblFTEntry>
                  </c15:dlblFieldTable>
                  <c15:showDataLabelsRange val="0"/>
                </c:ext>
                <c:ext xmlns:c16="http://schemas.microsoft.com/office/drawing/2014/chart" uri="{C3380CC4-5D6E-409C-BE32-E72D297353CC}">
                  <c16:uniqueId val="{00000019-5A39-4486-B3DB-B6B0FCF05612}"/>
                </c:ext>
              </c:extLst>
            </c:dLbl>
            <c:dLbl>
              <c:idx val="26"/>
              <c:tx>
                <c:strRef>
                  <c:f>Daten_Diagramme!$E$40</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{9087AC36-86E1-4B5F-AF2C-6570A1FFF857}</c15:txfldGUID>
                      <c15:f>Daten_Diagramme!$E$40</c15:f>
                      <c15:dlblFieldTableCache>
                        <c:ptCount val="1"/>
                        <c:pt idx="0">
                          <c:v>1.0</c:v>
                        </c:pt>
                      </c15:dlblFieldTableCache>
                    </c15:dlblFTEntry>
                  </c15:dlblFieldTable>
                  <c15:showDataLabelsRange val="0"/>
                </c:ext>
                <c:ext xmlns:c16="http://schemas.microsoft.com/office/drawing/2014/chart" uri="{C3380CC4-5D6E-409C-BE32-E72D297353CC}">
                  <c16:uniqueId val="{0000001A-5A39-4486-B3DB-B6B0FCF05612}"/>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{40AADF5B-0BA1-4685-B96A-96A72CEC5D61}</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5A39-4486-B3DB-B6B0FCF05612}"/>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{8ED64A25-D15B-44A0-973B-545C5CF8E738}</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5A39-4486-B3DB-B6B0FCF05612}"/>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{D1433944-DEDB-4C93-91F1-280E880EBD16}</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5A39-4486-B3DB-B6B0FCF05612}"/>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{7D3B236F-BF05-43F7-B34F-7A796F6DF4CA}</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5A39-4486-B3DB-B6B0FCF05612}"/>
                </c:ext>
              </c:extLst>
            </c:dLbl>
            <c:dLbl>
              <c:idx val="31"/>
              <c:tx>
                <c:strRef>
                  <c:f>Daten_Diagramme!$E$46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{7AC5128F-835B-4205-B557-6320D260D0D5}</c15:txfldGUID>
                      <c15:f>Daten_Diagramme!$E$46</c15:f>
                      <c15:dlblFieldTableCache>
                        <c:ptCount val="1"/>
                        <c:pt idx="0">
                          <c:v>1.0</c:v>
                        </c:pt>
                      </c15:dlblFieldTableCache>
                    </c15:dlblFTEntry>
                  </c15:dlblFieldTable>
                  <c15:showDataLabelsRange val="0"/>
                </c:ext>
                <c:ext xmlns:c16="http://schemas.microsoft.com/office/drawing/2014/chart" uri="{C3380CC4-5D6E-409C-BE32-E72D297353CC}">
                  <c16:uniqueId val="{0000001F-5A39-4486-B3DB-B6B0FCF05612}"/>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0.4427872290841296</c:v>
                </c:pt>
                <c:pt idx="1">
                  <c:v>3.1802120141342756</c:v>
                </c:pt>
                <c:pt idx="2">
                  <c:v>13.953488372093023</c:v>
                </c:pt>
                <c:pt idx="3">
                  <c:v>-4.8106448311156598</c:v>
                </c:pt>
                <c:pt idx="4">
                  <c:v>-0.37313432835820898</c:v>
                </c:pt>
                <c:pt idx="5">
                  <c:v>-7.4792243767313016</c:v>
                </c:pt>
                <c:pt idx="6">
                  <c:v>-8.6448598130841123</c:v>
                </c:pt>
                <c:pt idx="7">
                  <c:v>-1.5548281505728314</c:v>
                </c:pt>
                <c:pt idx="8">
                  <c:v>0.97751710654936463</c:v>
                </c:pt>
                <c:pt idx="9">
                  <c:v>-10.282485875706215</c:v>
                </c:pt>
                <c:pt idx="10">
                  <c:v>5.9433585959313922</c:v>
                </c:pt>
                <c:pt idx="11">
                  <c:v>28.723404255319149</c:v>
                </c:pt>
                <c:pt idx="12">
                  <c:v>-3.5555555555555554</c:v>
                </c:pt>
                <c:pt idx="13">
                  <c:v>0.79006772009029347</c:v>
                </c:pt>
                <c:pt idx="14">
                  <c:v>0.34762456546929316</c:v>
                </c:pt>
                <c:pt idx="15">
                  <c:v>0.58343057176196034</c:v>
                </c:pt>
                <c:pt idx="16">
                  <c:v>-33.333333333333336</c:v>
                </c:pt>
                <c:pt idx="17">
                  <c:v>0.62656641604010022</c:v>
                </c:pt>
                <c:pt idx="18">
                  <c:v>2.0460358056265986</c:v>
                </c:pt>
                <c:pt idx="19">
                  <c:v>-1.0680907877169559</c:v>
                </c:pt>
                <c:pt idx="20">
                  <c:v>8.3650190114068437</c:v>
                </c:pt>
                <c:pt idx="21">
                  <c:v>-2.0678685047720045</c:v>
                </c:pt>
                <c:pt idx="22">
                  <c:v>0</c:v>
                </c:pt>
                <c:pt idx="24">
                  <c:v>3.1802120141342756</c:v>
                </c:pt>
                <c:pt idx="25">
                  <c:v>-2.2422830518345953</c:v>
                </c:pt>
                <c:pt idx="26">
                  <c:v>0.98610140538861712</c:v>
                </c:pt>
              </c:numCache>
            </c:numRef>
          </c:val>
          <c:extLst>
            <c:ext xmlns:c16="http://schemas.microsoft.com/office/drawing/2014/chart" uri="{C3380CC4-5D6E-409C-BE32-E72D297353CC}">
              <c16:uniqueId val="{00000020-5A39-4486-B3DB-B6B0FCF05612}"/>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{022013D5-BC68-43A7-8064-1828E200037B}</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5A39-4486-B3DB-B6B0FCF05612}"/>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{C9B883E1-7FED-4CA4-8D4B-C8BE7F5F25F1}</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5A39-4486-B3DB-B6B0FCF05612}"/>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{4CEB0725-E7A9-45E0-88EE-8029626A1BD6}</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5A39-4486-B3DB-B6B0FCF05612}"/>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{2D5E86C5-ECE1-420F-997A-E709800070A4}</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5A39-4486-B3DB-B6B0FCF05612}"/>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{B81B9FE5-F5F6-4789-AFBF-9D52901C1A86}</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5A39-4486-B3DB-B6B0FCF05612}"/>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{E7EB5B47-54B9-416F-84F4-AC3D430396AE}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5A39-4486-B3DB-B6B0FCF05612}"/>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{56842519-63CB-4EFE-91DC-608DD74FE32B}</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5A39-4486-B3DB-B6B0FCF05612}"/>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{CD27A914-57AD-48E0-B925-40F35DDFC2AD}</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5A39-4486-B3DB-B6B0FCF05612}"/>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{607C2187-C666-45CA-9EFC-09D8EA06B56C}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5A39-4486-B3DB-B6B0FCF05612}"/>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{B046216E-BB29-49A8-A738-A6982E5EB7CC}</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5A39-4486-B3DB-B6B0FCF05612}"/>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{2E2D672B-3710-4148-A22C-071D834ECCE5}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5A39-4486-B3DB-B6B0FCF05612}"/>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{083434F9-BED0-4216-880E-5ED2379FE9DF}</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5A39-4486-B3DB-B6B0FCF05612}"/>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{CCC83049-93A4-44DD-96C5-6DFD2CC8A6CB}</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5A39-4486-B3DB-B6B0FCF05612}"/>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{D7F5F275-35A1-4E02-96B7-F4B493E413FD}</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5A39-4486-B3DB-B6B0FCF05612}"/>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{204D32A8-5AC8-4DC4-9E8F-5D862FAA9077}</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5A39-4486-B3DB-B6B0FCF05612}"/>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{D639DA09-FB91-4B16-87C0-51DA37D74383}</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5A39-4486-B3DB-B6B0FCF05612}"/>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{87C5F3BD-79C7-43AA-8246-F764A4E37F59}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5A39-4486-B3DB-B6B0FCF05612}"/>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{27982978-559E-47FF-9A50-05A75BB11C50}</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5A39-4486-B3DB-B6B0FCF05612}"/>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{C2130B20-3BBC-4931-B974-5899A71AE471}</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5A39-4486-B3DB-B6B0FCF05612}"/>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{F3803F52-F5FF-4C8E-8FB4-D0D23ABBCFBF}</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5A39-4486-B3DB-B6B0FCF05612}"/>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{E6ACF5C5-5026-421B-ACCD-0EE5A6127DB0}</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5A39-4486-B3DB-B6B0FCF05612}"/>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{6646A53E-A5FE-49D8-9EDA-6023A5E66ED8}</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5A39-4486-B3DB-B6B0FCF05612}"/>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{67612A95-6EC4-4DC8-A736-47B2BDF5BE1B}</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5A39-4486-B3DB-B6B0FCF05612}"/>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{5E99CF8A-307A-44FA-98A9-EDC1C330F014}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5A39-4486-B3DB-B6B0FCF05612}"/>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{AB782357-BE16-4F95-9AF0-FE26E82C7C36}</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5A39-4486-B3DB-B6B0FCF05612}"/>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{22E780C0-B87B-475F-85F4-796EE10BF0FA}</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5A39-4486-B3DB-B6B0FCF05612}"/>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{637A7177-1A0F-41C5-8992-9A1CE58F48DA}</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5A39-4486-B3DB-B6B0FCF05612}"/>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{7DF58774-B529-4312-9456-F69A7E64AAB9}</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5A39-4486-B3DB-B6B0FCF05612}"/>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{503F0B3C-F66D-4674-B610-222C82538582}</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5A39-4486-B3DB-B6B0FCF05612}"/>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{A12A9A2F-5C4F-44ED-89D2-CA26308E13C5}</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5A39-4486-B3DB-B6B0FCF05612}"/>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{98180AE5-A0BD-4B07-B240-775A7AC9B779}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5A39-4486-B3DB-B6B0FCF05612}"/>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{9585F4E6-9B80-465E-BC3E-9F10070C9E5D}</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5A39-4486-B3DB-B6B0FCF05612}"/>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5A39-4486-B3DB-B6B0FCF05612}"/>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5A39-4486-B3DB-B6B0FCF05612}"/>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9C-4BA4-9A1A-06DDC3D67F20}"/>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9C-4BA4-9A1A-06DDC3D67F20}"/>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9C-4BA4-9A1A-06DDC3D67F20}"/>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9C-4BA4-9A1A-06DDC3D67F20}"/>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9C-4BA4-9A1A-06DDC3D67F20}"/>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9C-4BA4-9A1A-06DDC3D67F20}"/>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9C-4BA4-9A1A-06DDC3D67F20}"/>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9C-4BA4-9A1A-06DDC3D67F20}"/>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9C-4BA4-9A1A-06DDC3D67F20}"/>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9C-4BA4-9A1A-06DDC3D67F20}"/>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9C-4BA4-9A1A-06DDC3D67F20}"/>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9C-4BA4-9A1A-06DDC3D67F20}"/>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9C-4BA4-9A1A-06DDC3D67F20}"/>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9C-4BA4-9A1A-06DDC3D67F20}"/>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9C-4BA4-9A1A-06DDC3D67F20}"/>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9C-4BA4-9A1A-06DDC3D67F20}"/>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9C-4BA4-9A1A-06DDC3D67F20}"/>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9C-4BA4-9A1A-06DDC3D67F20}"/>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79C-4BA4-9A1A-06DDC3D67F20}"/>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79C-4BA4-9A1A-06DDC3D67F20}"/>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79C-4BA4-9A1A-06DDC3D67F20}"/>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79C-4BA4-9A1A-06DDC3D67F2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379C-4BA4-9A1A-06DDC3D67F20}"/>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79C-4BA4-9A1A-06DDC3D67F2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79C-4BA4-9A1A-06DDC3D67F2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79C-4BA4-9A1A-06DDC3D67F2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79C-4BA4-9A1A-06DDC3D67F2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79C-4BA4-9A1A-06DDC3D67F2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79C-4BA4-9A1A-06DDC3D67F2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79C-4BA4-9A1A-06DDC3D67F2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79C-4BA4-9A1A-06DDC3D67F2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79C-4BA4-9A1A-06DDC3D67F2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79C-4BA4-9A1A-06DDC3D67F2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79C-4BA4-9A1A-06DDC3D67F2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79C-4BA4-9A1A-06DDC3D67F2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79C-4BA4-9A1A-06DDC3D67F2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79C-4BA4-9A1A-06DDC3D67F2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79C-4BA4-9A1A-06DDC3D67F2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79C-4BA4-9A1A-06DDC3D67F2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79C-4BA4-9A1A-06DDC3D67F2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79C-4BA4-9A1A-06DDC3D67F2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79C-4BA4-9A1A-06DDC3D67F2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379C-4BA4-9A1A-06DDC3D67F2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379C-4BA4-9A1A-06DDC3D67F2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379C-4BA4-9A1A-06DDC3D67F20}"/>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379C-4BA4-9A1A-06DDC3D67F20}"/>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379C-4BA4-9A1A-06DDC3D67F2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379C-4BA4-9A1A-06DDC3D67F2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379C-4BA4-9A1A-06DDC3D67F2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379C-4BA4-9A1A-06DDC3D67F2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379C-4BA4-9A1A-06DDC3D67F2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379C-4BA4-9A1A-06DDC3D67F2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379C-4BA4-9A1A-06DDC3D67F2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379C-4BA4-9A1A-06DDC3D67F2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379C-4BA4-9A1A-06DDC3D67F2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379C-4BA4-9A1A-06DDC3D67F2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379C-4BA4-9A1A-06DDC3D67F2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379C-4BA4-9A1A-06DDC3D67F2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379C-4BA4-9A1A-06DDC3D67F2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379C-4BA4-9A1A-06DDC3D67F2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379C-4BA4-9A1A-06DDC3D67F2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379C-4BA4-9A1A-06DDC3D67F2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379C-4BA4-9A1A-06DDC3D67F2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379C-4BA4-9A1A-06DDC3D67F2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379C-4BA4-9A1A-06DDC3D67F2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379C-4BA4-9A1A-06DDC3D67F2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379C-4BA4-9A1A-06DDC3D67F2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379C-4BA4-9A1A-06DDC3D67F2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379C-4BA4-9A1A-06DDC3D67F20}"/>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52-45B0-BB5D-35B1EF5D8C0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52-45B0-BB5D-35B1EF5D8C0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52-45B0-BB5D-35B1EF5D8C0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52-45B0-BB5D-35B1EF5D8C0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52-45B0-BB5D-35B1EF5D8C0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52-45B0-BB5D-35B1EF5D8C0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52-45B0-BB5D-35B1EF5D8C0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52-45B0-BB5D-35B1EF5D8C0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52-45B0-BB5D-35B1EF5D8C0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52-45B0-BB5D-35B1EF5D8C0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52-45B0-BB5D-35B1EF5D8C0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52-45B0-BB5D-35B1EF5D8C0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52-45B0-BB5D-35B1EF5D8C0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52-45B0-BB5D-35B1EF5D8C0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52-45B0-BB5D-35B1EF5D8C0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152-45B0-BB5D-35B1EF5D8C0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152-45B0-BB5D-35B1EF5D8C0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152-45B0-BB5D-35B1EF5D8C0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152-45B0-BB5D-35B1EF5D8C0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152-45B0-BB5D-35B1EF5D8C0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152-45B0-BB5D-35B1EF5D8C0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152-45B0-BB5D-35B1EF5D8C0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6152-45B0-BB5D-35B1EF5D8C0B}"/>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152-45B0-BB5D-35B1EF5D8C0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152-45B0-BB5D-35B1EF5D8C0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152-45B0-BB5D-35B1EF5D8C0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152-45B0-BB5D-35B1EF5D8C0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152-45B0-BB5D-35B1EF5D8C0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152-45B0-BB5D-35B1EF5D8C0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152-45B0-BB5D-35B1EF5D8C0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152-45B0-BB5D-35B1EF5D8C0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152-45B0-BB5D-35B1EF5D8C0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152-45B0-BB5D-35B1EF5D8C0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152-45B0-BB5D-35B1EF5D8C0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152-45B0-BB5D-35B1EF5D8C0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152-45B0-BB5D-35B1EF5D8C0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152-45B0-BB5D-35B1EF5D8C0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152-45B0-BB5D-35B1EF5D8C0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152-45B0-BB5D-35B1EF5D8C0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152-45B0-BB5D-35B1EF5D8C0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152-45B0-BB5D-35B1EF5D8C0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152-45B0-BB5D-35B1EF5D8C0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152-45B0-BB5D-35B1EF5D8C0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152-45B0-BB5D-35B1EF5D8C0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152-45B0-BB5D-35B1EF5D8C0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6152-45B0-BB5D-35B1EF5D8C0B}"/>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152-45B0-BB5D-35B1EF5D8C0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152-45B0-BB5D-35B1EF5D8C0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152-45B0-BB5D-35B1EF5D8C0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152-45B0-BB5D-35B1EF5D8C0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152-45B0-BB5D-35B1EF5D8C0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152-45B0-BB5D-35B1EF5D8C0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152-45B0-BB5D-35B1EF5D8C0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152-45B0-BB5D-35B1EF5D8C0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152-45B0-BB5D-35B1EF5D8C0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152-45B0-BB5D-35B1EF5D8C0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152-45B0-BB5D-35B1EF5D8C0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152-45B0-BB5D-35B1EF5D8C0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152-45B0-BB5D-35B1EF5D8C0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152-45B0-BB5D-35B1EF5D8C0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152-45B0-BB5D-35B1EF5D8C0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152-45B0-BB5D-35B1EF5D8C0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152-45B0-BB5D-35B1EF5D8C0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152-45B0-BB5D-35B1EF5D8C0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152-45B0-BB5D-35B1EF5D8C0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152-45B0-BB5D-35B1EF5D8C0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152-45B0-BB5D-35B1EF5D8C0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152-45B0-BB5D-35B1EF5D8C0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6152-45B0-BB5D-35B1EF5D8C0B}"/>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99.575138438037044</c:v>
                </c:pt>
                <c:pt idx="2">
                  <c:v>99.054802367767806</c:v>
                </c:pt>
                <c:pt idx="3">
                  <c:v>100.68105149258481</c:v>
                </c:pt>
                <c:pt idx="4">
                  <c:v>99.882248106422253</c:v>
                </c:pt>
                <c:pt idx="5">
                  <c:v>99.992043790974478</c:v>
                </c:pt>
                <c:pt idx="6">
                  <c:v>100.85608809114632</c:v>
                </c:pt>
                <c:pt idx="7">
                  <c:v>102.22455604353638</c:v>
                </c:pt>
                <c:pt idx="8">
                  <c:v>101.18388390299791</c:v>
                </c:pt>
                <c:pt idx="9">
                  <c:v>101.77900833810708</c:v>
                </c:pt>
                <c:pt idx="10">
                  <c:v>102.29138819935078</c:v>
                </c:pt>
                <c:pt idx="11">
                  <c:v>103.24135955699829</c:v>
                </c:pt>
                <c:pt idx="12">
                  <c:v>102.03519826872891</c:v>
                </c:pt>
                <c:pt idx="13">
                  <c:v>102.17681878938323</c:v>
                </c:pt>
                <c:pt idx="14">
                  <c:v>102.34389917891922</c:v>
                </c:pt>
                <c:pt idx="15">
                  <c:v>102.19591369104448</c:v>
                </c:pt>
                <c:pt idx="16">
                  <c:v>100.68105149258481</c:v>
                </c:pt>
                <c:pt idx="17">
                  <c:v>100.08751829928076</c:v>
                </c:pt>
                <c:pt idx="18">
                  <c:v>100.04137228693273</c:v>
                </c:pt>
                <c:pt idx="19">
                  <c:v>100.44713894723442</c:v>
                </c:pt>
                <c:pt idx="20">
                  <c:v>99.368277003373436</c:v>
                </c:pt>
                <c:pt idx="21">
                  <c:v>98.914773088918594</c:v>
                </c:pt>
                <c:pt idx="22">
                  <c:v>99.029342498886137</c:v>
                </c:pt>
                <c:pt idx="23">
                  <c:v>99.524218700273693</c:v>
                </c:pt>
                <c:pt idx="24">
                  <c:v>97.891604608236264</c:v>
                </c:pt>
              </c:numCache>
            </c:numRef>
          </c:val>
          <c:smooth val="0"/>
          <c:extLst>
            <c:ext xmlns:c16="http://schemas.microsoft.com/office/drawing/2014/chart" uri="{C3380CC4-5D6E-409C-BE32-E72D297353CC}">
              <c16:uniqueId val="{00000000-F718-451D-88DC-7484B6E9868D}"/>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95.447266071837106</c:v>
                </c:pt>
                <c:pt idx="2">
                  <c:v>93.571265156714716</c:v>
                </c:pt>
                <c:pt idx="3">
                  <c:v>95.504461221688402</c:v>
                </c:pt>
                <c:pt idx="4">
                  <c:v>92.804850148707388</c:v>
                </c:pt>
                <c:pt idx="5">
                  <c:v>91.180507892930677</c:v>
                </c:pt>
                <c:pt idx="6">
                  <c:v>93.102264927934115</c:v>
                </c:pt>
                <c:pt idx="7">
                  <c:v>93.216655227636693</c:v>
                </c:pt>
                <c:pt idx="8">
                  <c:v>93.845801876000905</c:v>
                </c:pt>
                <c:pt idx="9">
                  <c:v>93.205216197666445</c:v>
                </c:pt>
                <c:pt idx="10">
                  <c:v>95.893388240677197</c:v>
                </c:pt>
                <c:pt idx="11">
                  <c:v>95.778997940974605</c:v>
                </c:pt>
                <c:pt idx="12">
                  <c:v>98.101121024937086</c:v>
                </c:pt>
                <c:pt idx="13">
                  <c:v>96.488217799130638</c:v>
                </c:pt>
                <c:pt idx="14">
                  <c:v>98.37565774422329</c:v>
                </c:pt>
                <c:pt idx="15">
                  <c:v>97.460535346602612</c:v>
                </c:pt>
                <c:pt idx="16">
                  <c:v>97.769389155799587</c:v>
                </c:pt>
                <c:pt idx="17">
                  <c:v>96.133607870052614</c:v>
                </c:pt>
                <c:pt idx="18">
                  <c:v>97.735072065888815</c:v>
                </c:pt>
                <c:pt idx="19">
                  <c:v>95.355753832075038</c:v>
                </c:pt>
                <c:pt idx="20">
                  <c:v>96.145046900022876</c:v>
                </c:pt>
                <c:pt idx="21">
                  <c:v>94.291924044840997</c:v>
                </c:pt>
                <c:pt idx="22">
                  <c:v>95.984900480439265</c:v>
                </c:pt>
                <c:pt idx="23">
                  <c:v>95.344314802104776</c:v>
                </c:pt>
                <c:pt idx="24">
                  <c:v>96.019217570350037</c:v>
                </c:pt>
              </c:numCache>
            </c:numRef>
          </c:val>
          <c:smooth val="0"/>
          <c:extLst>
            <c:ext xmlns:c16="http://schemas.microsoft.com/office/drawing/2014/chart" uri="{C3380CC4-5D6E-409C-BE32-E72D297353CC}">
              <c16:uniqueId val="{00000001-F718-451D-88DC-7484B6E9868D}"/>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94.620689655172413</c:v>
                </c:pt>
                <c:pt idx="2">
                  <c:v>95.448275862068968</c:v>
                </c:pt>
                <c:pt idx="3">
                  <c:v>100.13793103448276</c:v>
                </c:pt>
                <c:pt idx="4">
                  <c:v>97.489655172413791</c:v>
                </c:pt>
                <c:pt idx="5">
                  <c:v>97.710344827586198</c:v>
                </c:pt>
                <c:pt idx="6">
                  <c:v>102.33103448275862</c:v>
                </c:pt>
                <c:pt idx="7">
                  <c:v>104.82758620689656</c:v>
                </c:pt>
                <c:pt idx="8">
                  <c:v>105.13103448275862</c:v>
                </c:pt>
                <c:pt idx="9">
                  <c:v>104.75862068965517</c:v>
                </c:pt>
                <c:pt idx="10">
                  <c:v>109.18620689655172</c:v>
                </c:pt>
                <c:pt idx="11">
                  <c:v>111.80689655172414</c:v>
                </c:pt>
                <c:pt idx="12">
                  <c:v>113.13103448275864</c:v>
                </c:pt>
                <c:pt idx="13">
                  <c:v>112.8551724137931</c:v>
                </c:pt>
                <c:pt idx="14">
                  <c:v>116.31724137931035</c:v>
                </c:pt>
                <c:pt idx="15">
                  <c:v>118.82758620689656</c:v>
                </c:pt>
                <c:pt idx="16">
                  <c:v>119.06206896551723</c:v>
                </c:pt>
                <c:pt idx="17">
                  <c:v>117.18620689655172</c:v>
                </c:pt>
                <c:pt idx="18">
                  <c:v>119.65517241379311</c:v>
                </c:pt>
                <c:pt idx="19">
                  <c:v>120.53793103448275</c:v>
                </c:pt>
                <c:pt idx="20">
                  <c:v>120.81379310344829</c:v>
                </c:pt>
                <c:pt idx="21">
                  <c:v>117.88965517241378</c:v>
                </c:pt>
                <c:pt idx="22">
                  <c:v>121.26896551724138</c:v>
                </c:pt>
                <c:pt idx="23">
                  <c:v>122.20689655172414</c:v>
                </c:pt>
                <c:pt idx="24">
                  <c:v>122.01379310344826</c:v>
                </c:pt>
              </c:numCache>
            </c:numRef>
          </c:val>
          <c:smooth val="0"/>
          <c:extLst>
            <c:ext xmlns:c16="http://schemas.microsoft.com/office/drawing/2014/chart" uri="{C3380CC4-5D6E-409C-BE32-E72D297353CC}">
              <c16:uniqueId val="{00000002-F718-451D-88DC-7484B6E9868D}"/>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F718-451D-88DC-7484B6E9868D}"/>
                </c:ext>
              </c:extLst>
            </c:dLbl>
            <c:dLbl>
              <c:idx val="1"/>
              <c:delete val="1"/>
              <c:extLst>
                <c:ext xmlns:c15="http://schemas.microsoft.com/office/drawing/2012/chart" uri="{CE6537A1-D6FC-4f65-9D91-7224C49458BB}"/>
                <c:ext xmlns:c16="http://schemas.microsoft.com/office/drawing/2014/chart" uri="{C3380CC4-5D6E-409C-BE32-E72D297353CC}">
                  <c16:uniqueId val="{00000004-F718-451D-88DC-7484B6E9868D}"/>
                </c:ext>
              </c:extLst>
            </c:dLbl>
            <c:dLbl>
              <c:idx val="2"/>
              <c:delete val="1"/>
              <c:extLst>
                <c:ext xmlns:c15="http://schemas.microsoft.com/office/drawing/2012/chart" uri="{CE6537A1-D6FC-4f65-9D91-7224C49458BB}"/>
                <c:ext xmlns:c16="http://schemas.microsoft.com/office/drawing/2014/chart" uri="{C3380CC4-5D6E-409C-BE32-E72D297353CC}">
                  <c16:uniqueId val="{00000005-F718-451D-88DC-7484B6E9868D}"/>
                </c:ext>
              </c:extLst>
            </c:dLbl>
            <c:dLbl>
              <c:idx val="3"/>
              <c:delete val="1"/>
              <c:extLst>
                <c:ext xmlns:c15="http://schemas.microsoft.com/office/drawing/2012/chart" uri="{CE6537A1-D6FC-4f65-9D91-7224C49458BB}"/>
                <c:ext xmlns:c16="http://schemas.microsoft.com/office/drawing/2014/chart" uri="{C3380CC4-5D6E-409C-BE32-E72D297353CC}">
                  <c16:uniqueId val="{00000006-F718-451D-88DC-7484B6E9868D}"/>
                </c:ext>
              </c:extLst>
            </c:dLbl>
            <c:dLbl>
              <c:idx val="4"/>
              <c:delete val="1"/>
              <c:extLst>
                <c:ext xmlns:c15="http://schemas.microsoft.com/office/drawing/2012/chart" uri="{CE6537A1-D6FC-4f65-9D91-7224C49458BB}"/>
                <c:ext xmlns:c16="http://schemas.microsoft.com/office/drawing/2014/chart" uri="{C3380CC4-5D6E-409C-BE32-E72D297353CC}">
                  <c16:uniqueId val="{00000007-F718-451D-88DC-7484B6E9868D}"/>
                </c:ext>
              </c:extLst>
            </c:dLbl>
            <c:dLbl>
              <c:idx val="5"/>
              <c:delete val="1"/>
              <c:extLst>
                <c:ext xmlns:c15="http://schemas.microsoft.com/office/drawing/2012/chart" uri="{CE6537A1-D6FC-4f65-9D91-7224C49458BB}"/>
                <c:ext xmlns:c16="http://schemas.microsoft.com/office/drawing/2014/chart" uri="{C3380CC4-5D6E-409C-BE32-E72D297353CC}">
                  <c16:uniqueId val="{00000008-F718-451D-88DC-7484B6E9868D}"/>
                </c:ext>
              </c:extLst>
            </c:dLbl>
            <c:dLbl>
              <c:idx val="6"/>
              <c:delete val="1"/>
              <c:extLst>
                <c:ext xmlns:c15="http://schemas.microsoft.com/office/drawing/2012/chart" uri="{CE6537A1-D6FC-4f65-9D91-7224C49458BB}"/>
                <c:ext xmlns:c16="http://schemas.microsoft.com/office/drawing/2014/chart" uri="{C3380CC4-5D6E-409C-BE32-E72D297353CC}">
                  <c16:uniqueId val="{00000009-F718-451D-88DC-7484B6E9868D}"/>
                </c:ext>
              </c:extLst>
            </c:dLbl>
            <c:dLbl>
              <c:idx val="7"/>
              <c:delete val="1"/>
              <c:extLst>
                <c:ext xmlns:c15="http://schemas.microsoft.com/office/drawing/2012/chart" uri="{CE6537A1-D6FC-4f65-9D91-7224C49458BB}"/>
                <c:ext xmlns:c16="http://schemas.microsoft.com/office/drawing/2014/chart" uri="{C3380CC4-5D6E-409C-BE32-E72D297353CC}">
                  <c16:uniqueId val="{0000000A-F718-451D-88DC-7484B6E9868D}"/>
                </c:ext>
              </c:extLst>
            </c:dLbl>
            <c:dLbl>
              <c:idx val="8"/>
              <c:delete val="1"/>
              <c:extLst>
                <c:ext xmlns:c15="http://schemas.microsoft.com/office/drawing/2012/chart" uri="{CE6537A1-D6FC-4f65-9D91-7224C49458BB}"/>
                <c:ext xmlns:c16="http://schemas.microsoft.com/office/drawing/2014/chart" uri="{C3380CC4-5D6E-409C-BE32-E72D297353CC}">
                  <c16:uniqueId val="{0000000B-F718-451D-88DC-7484B6E9868D}"/>
                </c:ext>
              </c:extLst>
            </c:dLbl>
            <c:dLbl>
              <c:idx val="9"/>
              <c:delete val="1"/>
              <c:extLst>
                <c:ext xmlns:c15="http://schemas.microsoft.com/office/drawing/2012/chart" uri="{CE6537A1-D6FC-4f65-9D91-7224C49458BB}"/>
                <c:ext xmlns:c16="http://schemas.microsoft.com/office/drawing/2014/chart" uri="{C3380CC4-5D6E-409C-BE32-E72D297353CC}">
                  <c16:uniqueId val="{0000000C-F718-451D-88DC-7484B6E9868D}"/>
                </c:ext>
              </c:extLst>
            </c:dLbl>
            <c:dLbl>
              <c:idx val="10"/>
              <c:delete val="1"/>
              <c:extLst>
                <c:ext xmlns:c15="http://schemas.microsoft.com/office/drawing/2012/chart" uri="{CE6537A1-D6FC-4f65-9D91-7224C49458BB}"/>
                <c:ext xmlns:c16="http://schemas.microsoft.com/office/drawing/2014/chart" uri="{C3380CC4-5D6E-409C-BE32-E72D297353CC}">
                  <c16:uniqueId val="{0000000D-F718-451D-88DC-7484B6E9868D}"/>
                </c:ext>
              </c:extLst>
            </c:dLbl>
            <c:dLbl>
              <c:idx val="11"/>
              <c:delete val="1"/>
              <c:extLst>
                <c:ext xmlns:c15="http://schemas.microsoft.com/office/drawing/2012/chart" uri="{CE6537A1-D6FC-4f65-9D91-7224C49458BB}"/>
                <c:ext xmlns:c16="http://schemas.microsoft.com/office/drawing/2014/chart" uri="{C3380CC4-5D6E-409C-BE32-E72D297353CC}">
                  <c16:uniqueId val="{0000000E-F718-451D-88DC-7484B6E9868D}"/>
                </c:ext>
              </c:extLst>
            </c:dLbl>
            <c:dLbl>
              <c:idx val="12"/>
              <c:delete val="1"/>
              <c:extLst>
                <c:ext xmlns:c15="http://schemas.microsoft.com/office/drawing/2012/chart" uri="{CE6537A1-D6FC-4f65-9D91-7224C49458BB}"/>
                <c:ext xmlns:c16="http://schemas.microsoft.com/office/drawing/2014/chart" uri="{C3380CC4-5D6E-409C-BE32-E72D297353CC}">
                  <c16:uniqueId val="{0000000F-F718-451D-88DC-7484B6E9868D}"/>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18-451D-88DC-7484B6E9868D}"/>
                </c:ext>
              </c:extLst>
            </c:dLbl>
            <c:dLbl>
              <c:idx val="14"/>
              <c:delete val="1"/>
              <c:extLst>
                <c:ext xmlns:c15="http://schemas.microsoft.com/office/drawing/2012/chart" uri="{CE6537A1-D6FC-4f65-9D91-7224C49458BB}"/>
                <c:ext xmlns:c16="http://schemas.microsoft.com/office/drawing/2014/chart" uri="{C3380CC4-5D6E-409C-BE32-E72D297353CC}">
                  <c16:uniqueId val="{00000011-F718-451D-88DC-7484B6E9868D}"/>
                </c:ext>
              </c:extLst>
            </c:dLbl>
            <c:dLbl>
              <c:idx val="15"/>
              <c:delete val="1"/>
              <c:extLst>
                <c:ext xmlns:c15="http://schemas.microsoft.com/office/drawing/2012/chart" uri="{CE6537A1-D6FC-4f65-9D91-7224C49458BB}"/>
                <c:ext xmlns:c16="http://schemas.microsoft.com/office/drawing/2014/chart" uri="{C3380CC4-5D6E-409C-BE32-E72D297353CC}">
                  <c16:uniqueId val="{00000012-F718-451D-88DC-7484B6E9868D}"/>
                </c:ext>
              </c:extLst>
            </c:dLbl>
            <c:dLbl>
              <c:idx val="16"/>
              <c:delete val="1"/>
              <c:extLst>
                <c:ext xmlns:c15="http://schemas.microsoft.com/office/drawing/2012/chart" uri="{CE6537A1-D6FC-4f65-9D91-7224C49458BB}"/>
                <c:ext xmlns:c16="http://schemas.microsoft.com/office/drawing/2014/chart" uri="{C3380CC4-5D6E-409C-BE32-E72D297353CC}">
                  <c16:uniqueId val="{00000013-F718-451D-88DC-7484B6E9868D}"/>
                </c:ext>
              </c:extLst>
            </c:dLbl>
            <c:dLbl>
              <c:idx val="17"/>
              <c:delete val="1"/>
              <c:extLst>
                <c:ext xmlns:c15="http://schemas.microsoft.com/office/drawing/2012/chart" uri="{CE6537A1-D6FC-4f65-9D91-7224C49458BB}"/>
                <c:ext xmlns:c16="http://schemas.microsoft.com/office/drawing/2014/chart" uri="{C3380CC4-5D6E-409C-BE32-E72D297353CC}">
                  <c16:uniqueId val="{00000014-F718-451D-88DC-7484B6E9868D}"/>
                </c:ext>
              </c:extLst>
            </c:dLbl>
            <c:dLbl>
              <c:idx val="18"/>
              <c:delete val="1"/>
              <c:extLst>
                <c:ext xmlns:c15="http://schemas.microsoft.com/office/drawing/2012/chart" uri="{CE6537A1-D6FC-4f65-9D91-7224C49458BB}"/>
                <c:ext xmlns:c16="http://schemas.microsoft.com/office/drawing/2014/chart" uri="{C3380CC4-5D6E-409C-BE32-E72D297353CC}">
                  <c16:uniqueId val="{00000015-F718-451D-88DC-7484B6E9868D}"/>
                </c:ext>
              </c:extLst>
            </c:dLbl>
            <c:dLbl>
              <c:idx val="19"/>
              <c:delete val="1"/>
              <c:extLst>
                <c:ext xmlns:c15="http://schemas.microsoft.com/office/drawing/2012/chart" uri="{CE6537A1-D6FC-4f65-9D91-7224C49458BB}"/>
                <c:ext xmlns:c16="http://schemas.microsoft.com/office/drawing/2014/chart" uri="{C3380CC4-5D6E-409C-BE32-E72D297353CC}">
                  <c16:uniqueId val="{00000016-F718-451D-88DC-7484B6E9868D}"/>
                </c:ext>
              </c:extLst>
            </c:dLbl>
            <c:dLbl>
              <c:idx val="20"/>
              <c:delete val="1"/>
              <c:extLst>
                <c:ext xmlns:c15="http://schemas.microsoft.com/office/drawing/2012/chart" uri="{CE6537A1-D6FC-4f65-9D91-7224C49458BB}"/>
                <c:ext xmlns:c16="http://schemas.microsoft.com/office/drawing/2014/chart" uri="{C3380CC4-5D6E-409C-BE32-E72D297353CC}">
                  <c16:uniqueId val="{00000017-F718-451D-88DC-7484B6E9868D}"/>
                </c:ext>
              </c:extLst>
            </c:dLbl>
            <c:dLbl>
              <c:idx val="21"/>
              <c:delete val="1"/>
              <c:extLst>
                <c:ext xmlns:c15="http://schemas.microsoft.com/office/drawing/2012/chart" uri="{CE6537A1-D6FC-4f65-9D91-7224C49458BB}"/>
                <c:ext xmlns:c16="http://schemas.microsoft.com/office/drawing/2014/chart" uri="{C3380CC4-5D6E-409C-BE32-E72D297353CC}">
                  <c16:uniqueId val="{00000018-F718-451D-88DC-7484B6E9868D}"/>
                </c:ext>
              </c:extLst>
            </c:dLbl>
            <c:dLbl>
              <c:idx val="22"/>
              <c:delete val="1"/>
              <c:extLst>
                <c:ext xmlns:c15="http://schemas.microsoft.com/office/drawing/2012/chart" uri="{CE6537A1-D6FC-4f65-9D91-7224C49458BB}"/>
                <c:ext xmlns:c16="http://schemas.microsoft.com/office/drawing/2014/chart" uri="{C3380CC4-5D6E-409C-BE32-E72D297353CC}">
                  <c16:uniqueId val="{00000019-F718-451D-88DC-7484B6E9868D}"/>
                </c:ext>
              </c:extLst>
            </c:dLbl>
            <c:dLbl>
              <c:idx val="23"/>
              <c:delete val="1"/>
              <c:extLst>
                <c:ext xmlns:c15="http://schemas.microsoft.com/office/drawing/2012/chart" uri="{CE6537A1-D6FC-4f65-9D91-7224C49458BB}"/>
                <c:ext xmlns:c16="http://schemas.microsoft.com/office/drawing/2014/chart" uri="{C3380CC4-5D6E-409C-BE32-E72D297353CC}">
                  <c16:uniqueId val="{0000001A-F718-451D-88DC-7484B6E9868D}"/>
                </c:ext>
              </c:extLst>
            </c:dLbl>
            <c:dLbl>
              <c:idx val="24"/>
              <c:delete val="1"/>
              <c:extLst>
                <c:ext xmlns:c15="http://schemas.microsoft.com/office/drawing/2012/chart" uri="{CE6537A1-D6FC-4f65-9D91-7224C49458BB}"/>
                <c:ext xmlns:c16="http://schemas.microsoft.com/office/drawing/2014/chart" uri="{C3380CC4-5D6E-409C-BE32-E72D297353CC}">
                  <c16:uniqueId val="{0000001B-F718-451D-88DC-7484B6E9868D}"/>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62844</c:v>
                </c:pt>
                <c:pt idx="1">
                  <c:v>62577</c:v>
                </c:pt>
                <c:pt idx="2">
                  <c:v>62250</c:v>
                </c:pt>
                <c:pt idx="3">
                  <c:v>63272</c:v>
                </c:pt>
                <c:pt idx="4">
                  <c:v>62770</c:v>
                </c:pt>
                <c:pt idx="5">
                  <c:v>62839</c:v>
                </c:pt>
                <c:pt idx="6">
                  <c:v>63382</c:v>
                </c:pt>
                <c:pt idx="7">
                  <c:v>64242</c:v>
                </c:pt>
                <c:pt idx="8">
                  <c:v>63588</c:v>
                </c:pt>
                <c:pt idx="9">
                  <c:v>63962</c:v>
                </c:pt>
                <c:pt idx="10">
                  <c:v>64284</c:v>
                </c:pt>
                <c:pt idx="11">
                  <c:v>64881</c:v>
                </c:pt>
                <c:pt idx="12">
                  <c:v>64123</c:v>
                </c:pt>
                <c:pt idx="13">
                  <c:v>64212</c:v>
                </c:pt>
                <c:pt idx="14">
                  <c:v>64317</c:v>
                </c:pt>
                <c:pt idx="15">
                  <c:v>64224</c:v>
                </c:pt>
                <c:pt idx="16">
                  <c:v>63272</c:v>
                </c:pt>
                <c:pt idx="17">
                  <c:v>62899</c:v>
                </c:pt>
                <c:pt idx="18">
                  <c:v>62870</c:v>
                </c:pt>
                <c:pt idx="19">
                  <c:v>63125</c:v>
                </c:pt>
                <c:pt idx="20">
                  <c:v>62447</c:v>
                </c:pt>
                <c:pt idx="21">
                  <c:v>62162</c:v>
                </c:pt>
                <c:pt idx="22">
                  <c:v>62234</c:v>
                </c:pt>
                <c:pt idx="23">
                  <c:v>62545</c:v>
                </c:pt>
                <c:pt idx="24">
                  <c:v>61519</c:v>
                </c:pt>
              </c:numCache>
            </c:numRef>
          </c:val>
          <c:smooth val="0"/>
          <c:extLst>
            <c:ext xmlns:c16="http://schemas.microsoft.com/office/drawing/2014/chart" uri="{C3380CC4-5D6E-409C-BE32-E72D297353CC}">
              <c16:uniqueId val="{0000001C-F718-451D-88DC-7484B6E9868D}"/>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BCA0D054-F92B-43B7-AC54-AEF6EDACEBE1}"/>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C5573B00-BFF3-4EA3-A037-49DF0A9FB58C}"/>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C5CC6E21-7DAE-48AB-AC7C-7D04AF14CE5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52D28DA6-3B1F-49AA-892E-F02212F02AB8}"/>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54443F85-BD08-485B-A410-D9296B18D917}"/>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131058F5-B6C6-4918-BA48-28AA956D2DB6}"/>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Ansbach (09571)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0F2B531E-4066-4F36-902A-94F180C02CA8}"/>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D5166790-4F62-4923-8679-E19E4F9838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76D4F88-ECA3-4A45-A5ED-9A94FFF31396}"/>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E006793A-EEEA-4E1D-A02F-592EA05289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B5D20C3-A5B1-4370-B528-A9976B2FB4FD}"/>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AF27543-9D2A-4858-A567-EF37717ABE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500D312-9DEB-4046-8840-C9BDB122455B}"/>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6AFA569-4515-4FA9-B33F-DB0C1E9363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75D6B39-4CE2-42C1-ACE4-E29936AAA24C}"/>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B7190E54-1FDC-4EC9-A078-8651978B07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FD2D51D9-0EC0-4E03-8EC8-63368632D8D0}"/>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06D6A72-302F-4EBA-95F2-0012507AE2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A900FEA-2795-492F-897F-09FB4A515F47}"/>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29901099-8D8E-40D8-9DF2-46F9665E07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B9FA9FF6-DE59-4775-9E62-01DE3F6BDB9E}"/>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7ED33E7-81B1-4D43-B98E-3EF94EAAB6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9D9FA88-866F-4257-A592-29968AD8C86F}"/>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8672DB5-D07F-49BB-9A27-193F719B46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88FEC451-EBB6-4EA4-B375-AF01B6D2F4F2}"/>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68B0E2F8-65B7-4703-8654-097E7B11D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C8A7103F-3236-4E81-9725-C14F28D7D3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9094BF86-CE06-4AE8-86BA-E057E6492CA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2D0BC988-4153-45B2-AE73-0750B80BA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B259160-5DF0-438D-B237-7FB1FB44DADB}"/>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39249E6B-8B50-4B12-BE77-B1441F64F6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95208B05-D2C3-4177-B7A8-56178404DE1D}"/>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EE65E403-032D-4A89-A7FC-5AD58BD4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B7C7AB9E-266F-487C-A553-00AF18D32FFE}"/>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2B9203B4-8DDE-4472-A4DF-9720AB5A0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F6C53218-EB08-4932-AFD2-61A31829D1BD}"/>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124A82BA-907C-4DD0-8DE4-F8396DDB2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BA6C4F18-5A65-4426-A6AA-33127B6C4970}"/>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645997D4-29AB-41AC-9ED9-2701D67F3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1FD6B88B-7031-4363-9705-9E9A6A4485AC}"/>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1D72D74-806E-4461-BD36-AA6945EBD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CB8B911C-93E0-4C36-9661-42607F0E8C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2C8AD79-1DCF-4087-A516-DE9BE8FE04D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EF37CD95-F6DF-4591-85FC-78675BE18FDB}"/>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56E0FB43-201F-49D6-B370-61F34DA7A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CACC87C6-7AAF-47EB-8E91-0361E07620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1B1565CF-C254-4E06-8E25-464CD5FCC5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75826116-BB9E-4A66-8F86-687757CD25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B8DFD6BA-55E9-4FAF-A59F-45494CF8B744}"/>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FE6735D5-1530-41DA-82AD-8055FA2C83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DF0826FD-B89E-4201-A0D5-17B832B42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A5BF178A-D65B-47FA-A6AF-1EA66A77B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51C57A7E-220B-4453-AFC1-D202EA9C7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8DAECA1C-03DD-4394-9479-66280122B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8580CF23-4723-4740-A9D3-957F93E720A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0C976DC6-E34D-4DAE-BC0E-402DED49E481}"/>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AFFD5BED-9A28-4DFC-A27A-FEF9D1D33C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A6E5A6D9-F82A-4EFC-A315-4025F7451E7E}"/>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F3905B48-15B2-4FF6-AA6D-EE9EEEC572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322F884C-2491-40A3-BE3A-41247E7A22D0}"/>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FC2A5A9-ED63-42D6-A8AB-3F0129B72E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1AC6191-A2CC-4374-BB66-C45BCD03192C}"/>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8971A45-E34E-4969-B0F7-7491DAD935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B0E84DEE-C3DB-44FD-A00A-99A0A7CF7331}"/>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51A2-A83B-4974-821B-8534665A7684}">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CDDD7-32E8-4955-8940-B4A6B13442BD}">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4" customWidth="1"/>
    <col min="2" max="2" width="24"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6" customFormat="1" ht="36.75" customHeight="1" x14ac:dyDescent="0.2">
      <c r="A1" s="33"/>
      <c r="B1" s="34"/>
      <c r="C1" s="34"/>
      <c r="D1" s="34"/>
      <c r="E1" s="34"/>
      <c r="F1" s="34"/>
      <c r="G1" s="34"/>
      <c r="H1" s="34"/>
      <c r="I1" s="34"/>
      <c r="J1" s="35" t="s">
        <v>38</v>
      </c>
    </row>
    <row r="2" spans="1:16" customFormat="1" ht="11.25" customHeight="1" x14ac:dyDescent="0.2">
      <c r="A2" s="36"/>
      <c r="B2" s="37"/>
      <c r="C2" s="37"/>
      <c r="D2" s="37"/>
      <c r="E2" s="37"/>
      <c r="F2" s="37"/>
      <c r="G2" s="37"/>
      <c r="H2" s="37"/>
      <c r="I2" s="37"/>
      <c r="J2" s="37"/>
    </row>
    <row r="3" spans="1:16" s="40" customFormat="1" ht="20.100000000000001" customHeight="1" x14ac:dyDescent="0.2">
      <c r="A3" s="39" t="s">
        <v>323</v>
      </c>
      <c r="B3" s="39"/>
      <c r="C3" s="39"/>
      <c r="D3" s="39"/>
      <c r="E3" s="39"/>
      <c r="F3" s="39"/>
      <c r="G3" s="39"/>
      <c r="H3" s="39"/>
      <c r="I3" s="39"/>
      <c r="J3" s="39"/>
      <c r="K3"/>
      <c r="L3"/>
      <c r="M3"/>
      <c r="N3"/>
      <c r="O3"/>
      <c r="P3"/>
    </row>
    <row r="4" spans="1:16" s="40" customFormat="1" ht="12" customHeight="1" x14ac:dyDescent="0.2">
      <c r="A4" s="42" t="s">
        <v>118</v>
      </c>
      <c r="B4" s="42"/>
      <c r="C4" s="42"/>
      <c r="D4" s="42"/>
      <c r="E4" s="42"/>
      <c r="F4" s="42"/>
      <c r="G4" s="42"/>
      <c r="H4" s="42"/>
      <c r="I4" s="42"/>
      <c r="J4" s="42"/>
      <c r="K4"/>
      <c r="L4"/>
      <c r="M4"/>
      <c r="N4"/>
      <c r="O4"/>
      <c r="P4"/>
    </row>
    <row r="5" spans="1:16" s="40" customFormat="1" ht="12" customHeight="1" x14ac:dyDescent="0.2">
      <c r="A5" s="42" t="s">
        <v>40</v>
      </c>
      <c r="B5" s="42"/>
      <c r="C5" s="42"/>
      <c r="D5" s="42"/>
      <c r="E5" s="207"/>
      <c r="F5" s="207"/>
      <c r="G5" s="207"/>
      <c r="H5" s="207"/>
      <c r="I5" s="207"/>
      <c r="J5" s="207"/>
      <c r="K5"/>
      <c r="L5"/>
      <c r="M5"/>
      <c r="N5"/>
      <c r="O5"/>
      <c r="P5"/>
    </row>
    <row r="6" spans="1:16" s="40" customFormat="1" ht="11.25" customHeight="1" x14ac:dyDescent="0.2">
      <c r="A6" s="187"/>
      <c r="B6" s="188"/>
      <c r="C6" s="188"/>
      <c r="D6" s="188"/>
      <c r="E6" s="188"/>
      <c r="F6" s="188"/>
      <c r="G6" s="188"/>
      <c r="H6" s="188"/>
      <c r="I6" s="188"/>
      <c r="J6" s="188"/>
      <c r="K6"/>
      <c r="L6"/>
      <c r="M6"/>
      <c r="N6"/>
      <c r="O6"/>
      <c r="P6"/>
    </row>
    <row r="7" spans="1:16" customFormat="1" ht="12" customHeight="1" x14ac:dyDescent="0.2">
      <c r="A7" s="46" t="s">
        <v>324</v>
      </c>
      <c r="B7" s="47"/>
      <c r="C7" s="48" t="s">
        <v>172</v>
      </c>
      <c r="D7" s="49" t="s">
        <v>325</v>
      </c>
      <c r="E7" s="50"/>
      <c r="F7" s="50"/>
      <c r="G7" s="50"/>
      <c r="H7" s="51"/>
      <c r="I7" s="52" t="s">
        <v>174</v>
      </c>
      <c r="J7" s="53"/>
    </row>
    <row r="8" spans="1:16" ht="21.75" customHeight="1" x14ac:dyDescent="0.2">
      <c r="A8" s="55"/>
      <c r="B8" s="56"/>
      <c r="C8" s="57"/>
      <c r="D8" s="58" t="s">
        <v>89</v>
      </c>
      <c r="E8" s="58" t="s">
        <v>90</v>
      </c>
      <c r="F8" s="58" t="s">
        <v>91</v>
      </c>
      <c r="G8" s="58" t="s">
        <v>92</v>
      </c>
      <c r="H8" s="58" t="s">
        <v>93</v>
      </c>
      <c r="I8" s="59"/>
      <c r="J8" s="60"/>
      <c r="K8"/>
      <c r="L8"/>
      <c r="M8"/>
      <c r="N8"/>
      <c r="O8"/>
      <c r="P8"/>
    </row>
    <row r="9" spans="1:16" ht="12" customHeight="1" x14ac:dyDescent="0.2">
      <c r="A9" s="55"/>
      <c r="B9" s="56"/>
      <c r="C9" s="57"/>
      <c r="D9" s="61"/>
      <c r="E9" s="61"/>
      <c r="F9" s="61"/>
      <c r="G9" s="61"/>
      <c r="H9" s="61"/>
      <c r="I9" s="62" t="s">
        <v>94</v>
      </c>
      <c r="J9" s="63" t="s">
        <v>95</v>
      </c>
      <c r="K9"/>
      <c r="L9"/>
      <c r="M9"/>
      <c r="N9"/>
      <c r="O9"/>
      <c r="P9"/>
    </row>
    <row r="10" spans="1:16" ht="12" customHeight="1" x14ac:dyDescent="0.2">
      <c r="A10" s="64"/>
      <c r="B10" s="65"/>
      <c r="C10" s="66"/>
      <c r="D10" s="67">
        <v>1</v>
      </c>
      <c r="E10" s="67">
        <v>2</v>
      </c>
      <c r="F10" s="67">
        <v>3</v>
      </c>
      <c r="G10" s="67">
        <v>4</v>
      </c>
      <c r="H10" s="67">
        <v>5</v>
      </c>
      <c r="I10" s="67">
        <v>6</v>
      </c>
      <c r="J10" s="67">
        <v>7</v>
      </c>
      <c r="K10"/>
      <c r="L10"/>
      <c r="M10"/>
      <c r="N10"/>
      <c r="O10"/>
      <c r="P10"/>
    </row>
    <row r="11" spans="1:16" ht="18" customHeight="1" x14ac:dyDescent="0.2">
      <c r="A11" s="69" t="s">
        <v>7</v>
      </c>
      <c r="B11" s="70"/>
      <c r="C11" s="71"/>
      <c r="D11" s="282"/>
      <c r="H11" s="283"/>
      <c r="I11" s="284"/>
      <c r="J11" s="285"/>
      <c r="K11"/>
      <c r="L11"/>
      <c r="M11"/>
      <c r="N11"/>
      <c r="O11"/>
      <c r="P11"/>
    </row>
    <row r="12" spans="1:16" ht="17.100000000000001" customHeight="1" x14ac:dyDescent="0.2">
      <c r="A12" s="77" t="s">
        <v>96</v>
      </c>
      <c r="B12" s="78"/>
      <c r="C12" s="79">
        <v>100</v>
      </c>
      <c r="D12" s="81">
        <v>17240</v>
      </c>
      <c r="E12" s="80">
        <v>17195</v>
      </c>
      <c r="F12" s="80">
        <v>17183</v>
      </c>
      <c r="G12" s="80">
        <v>16790</v>
      </c>
      <c r="H12" s="106">
        <v>17164</v>
      </c>
      <c r="I12" s="81">
        <v>76</v>
      </c>
      <c r="J12" s="82">
        <v>0.4427872290841296</v>
      </c>
      <c r="K12"/>
      <c r="L12"/>
      <c r="M12"/>
      <c r="N12"/>
      <c r="O12"/>
      <c r="P12"/>
    </row>
    <row r="13" spans="1:16" ht="14.45" customHeight="1" x14ac:dyDescent="0.2">
      <c r="A13" s="86" t="s">
        <v>97</v>
      </c>
      <c r="B13" s="85" t="s">
        <v>98</v>
      </c>
      <c r="C13" s="79">
        <v>42.795823665893273</v>
      </c>
      <c r="D13" s="81">
        <v>7378</v>
      </c>
      <c r="E13" s="80">
        <v>7374</v>
      </c>
      <c r="F13" s="80">
        <v>7350</v>
      </c>
      <c r="G13" s="80">
        <v>7154</v>
      </c>
      <c r="H13" s="106">
        <v>7265</v>
      </c>
      <c r="I13" s="81">
        <v>113</v>
      </c>
      <c r="J13" s="82">
        <v>1.5554026152787337</v>
      </c>
      <c r="K13"/>
      <c r="L13"/>
      <c r="M13"/>
      <c r="N13"/>
      <c r="O13"/>
      <c r="P13"/>
    </row>
    <row r="14" spans="1:16" ht="14.45" customHeight="1" x14ac:dyDescent="0.2">
      <c r="A14" s="86"/>
      <c r="B14" s="85" t="s">
        <v>99</v>
      </c>
      <c r="C14" s="79">
        <v>57.204176334106727</v>
      </c>
      <c r="D14" s="81">
        <v>9862</v>
      </c>
      <c r="E14" s="80">
        <v>9821</v>
      </c>
      <c r="F14" s="80">
        <v>9833</v>
      </c>
      <c r="G14" s="80">
        <v>9636</v>
      </c>
      <c r="H14" s="106">
        <v>9899</v>
      </c>
      <c r="I14" s="81">
        <v>-37</v>
      </c>
      <c r="J14" s="82">
        <v>-0.37377512880088898</v>
      </c>
      <c r="K14"/>
      <c r="L14"/>
      <c r="M14"/>
      <c r="N14"/>
      <c r="O14"/>
      <c r="P14"/>
    </row>
    <row r="15" spans="1:16" ht="14.45" customHeight="1" x14ac:dyDescent="0.2">
      <c r="A15" s="84" t="s">
        <v>97</v>
      </c>
      <c r="B15" s="87" t="s">
        <v>100</v>
      </c>
      <c r="C15" s="79">
        <v>14.037122969837586</v>
      </c>
      <c r="D15" s="81">
        <v>2420</v>
      </c>
      <c r="E15" s="80">
        <v>2378</v>
      </c>
      <c r="F15" s="80">
        <v>2408</v>
      </c>
      <c r="G15" s="80">
        <v>2282</v>
      </c>
      <c r="H15" s="106">
        <v>2394</v>
      </c>
      <c r="I15" s="81">
        <v>26</v>
      </c>
      <c r="J15" s="82">
        <v>1.086048454469507</v>
      </c>
      <c r="K15"/>
      <c r="L15"/>
      <c r="M15"/>
      <c r="N15"/>
      <c r="O15"/>
      <c r="P15"/>
    </row>
    <row r="16" spans="1:16" ht="14.45" customHeight="1" x14ac:dyDescent="0.2">
      <c r="A16" s="84"/>
      <c r="B16" s="87" t="s">
        <v>101</v>
      </c>
      <c r="C16" s="79">
        <v>47.726218097447799</v>
      </c>
      <c r="D16" s="81">
        <v>8228</v>
      </c>
      <c r="E16" s="80">
        <v>8257</v>
      </c>
      <c r="F16" s="80">
        <v>8267</v>
      </c>
      <c r="G16" s="80">
        <v>8110</v>
      </c>
      <c r="H16" s="106">
        <v>8273</v>
      </c>
      <c r="I16" s="81">
        <v>-45</v>
      </c>
      <c r="J16" s="82">
        <v>-0.54393811193037589</v>
      </c>
      <c r="K16"/>
      <c r="L16"/>
      <c r="M16"/>
      <c r="N16"/>
      <c r="O16"/>
      <c r="P16"/>
    </row>
    <row r="17" spans="1:16" ht="14.45" customHeight="1" x14ac:dyDescent="0.2">
      <c r="A17" s="84"/>
      <c r="B17" s="87" t="s">
        <v>102</v>
      </c>
      <c r="C17" s="79">
        <v>18.190255220417633</v>
      </c>
      <c r="D17" s="81">
        <v>3136</v>
      </c>
      <c r="E17" s="80">
        <v>3157</v>
      </c>
      <c r="F17" s="80">
        <v>3154</v>
      </c>
      <c r="G17" s="80">
        <v>3123</v>
      </c>
      <c r="H17" s="106">
        <v>3151</v>
      </c>
      <c r="I17" s="81">
        <v>-15</v>
      </c>
      <c r="J17" s="82">
        <v>-0.4760393525864805</v>
      </c>
      <c r="K17"/>
      <c r="L17"/>
      <c r="M17"/>
      <c r="N17"/>
      <c r="O17"/>
      <c r="P17"/>
    </row>
    <row r="18" spans="1:16" ht="14.45" customHeight="1" x14ac:dyDescent="0.2">
      <c r="A18" s="86"/>
      <c r="B18" s="87" t="s">
        <v>103</v>
      </c>
      <c r="C18" s="79">
        <v>20.046403712296982</v>
      </c>
      <c r="D18" s="81">
        <v>3456</v>
      </c>
      <c r="E18" s="80">
        <v>3403</v>
      </c>
      <c r="F18" s="80">
        <v>3354</v>
      </c>
      <c r="G18" s="80">
        <v>3275</v>
      </c>
      <c r="H18" s="106">
        <v>3346</v>
      </c>
      <c r="I18" s="81">
        <v>110</v>
      </c>
      <c r="J18" s="82">
        <v>3.2875074716078898</v>
      </c>
      <c r="K18"/>
      <c r="L18"/>
      <c r="M18"/>
      <c r="N18"/>
      <c r="O18"/>
      <c r="P18"/>
    </row>
    <row r="19" spans="1:16" ht="14.45" customHeight="1" x14ac:dyDescent="0.2">
      <c r="A19" s="86"/>
      <c r="B19" s="87" t="s">
        <v>104</v>
      </c>
      <c r="C19" s="79">
        <v>2.8190255220417635</v>
      </c>
      <c r="D19" s="81">
        <v>486</v>
      </c>
      <c r="E19" s="80">
        <v>490</v>
      </c>
      <c r="F19" s="80">
        <v>501</v>
      </c>
      <c r="G19" s="80">
        <v>496</v>
      </c>
      <c r="H19" s="106">
        <v>428</v>
      </c>
      <c r="I19" s="81">
        <v>58</v>
      </c>
      <c r="J19" s="82">
        <v>13.551401869158878</v>
      </c>
      <c r="K19"/>
      <c r="L19"/>
      <c r="M19"/>
      <c r="N19"/>
      <c r="O19"/>
      <c r="P19"/>
    </row>
    <row r="20" spans="1:16" ht="14.45" customHeight="1" x14ac:dyDescent="0.2">
      <c r="A20" s="86" t="s">
        <v>105</v>
      </c>
      <c r="B20" s="85" t="s">
        <v>108</v>
      </c>
      <c r="C20" s="79">
        <v>89.269141531322504</v>
      </c>
      <c r="D20" s="81">
        <v>15390</v>
      </c>
      <c r="E20" s="80">
        <v>15339</v>
      </c>
      <c r="F20" s="80">
        <v>15312</v>
      </c>
      <c r="G20" s="80">
        <v>14993</v>
      </c>
      <c r="H20" s="106">
        <v>15345</v>
      </c>
      <c r="I20" s="81">
        <v>45</v>
      </c>
      <c r="J20" s="82">
        <v>0.2932551319648094</v>
      </c>
      <c r="K20"/>
      <c r="L20"/>
      <c r="M20"/>
      <c r="N20"/>
      <c r="O20"/>
      <c r="P20"/>
    </row>
    <row r="21" spans="1:16" ht="14.45" customHeight="1" x14ac:dyDescent="0.2">
      <c r="A21" s="89"/>
      <c r="B21" s="90" t="s">
        <v>109</v>
      </c>
      <c r="C21" s="91">
        <v>10.730858468677495</v>
      </c>
      <c r="D21" s="109">
        <v>1850</v>
      </c>
      <c r="E21" s="110">
        <v>1856</v>
      </c>
      <c r="F21" s="110">
        <v>1871</v>
      </c>
      <c r="G21" s="110">
        <v>1797</v>
      </c>
      <c r="H21" s="111">
        <v>1819</v>
      </c>
      <c r="I21" s="109">
        <v>31</v>
      </c>
      <c r="J21" s="112">
        <v>1.7042330951072018</v>
      </c>
      <c r="K21"/>
      <c r="L21"/>
      <c r="M21"/>
      <c r="N21"/>
      <c r="O21"/>
      <c r="P21"/>
    </row>
    <row r="22" spans="1:16" ht="18" customHeight="1" x14ac:dyDescent="0.2">
      <c r="A22" s="92" t="s">
        <v>121</v>
      </c>
      <c r="B22" s="70"/>
      <c r="C22" s="71"/>
      <c r="D22" s="195"/>
      <c r="E22" s="196"/>
      <c r="F22" s="196"/>
      <c r="G22" s="196"/>
      <c r="H22" s="201"/>
      <c r="I22" s="284"/>
      <c r="J22" s="285"/>
      <c r="K22"/>
      <c r="L22"/>
      <c r="M22"/>
      <c r="N22"/>
      <c r="O22"/>
      <c r="P22"/>
    </row>
    <row r="23" spans="1:16" ht="17.100000000000001" customHeight="1" x14ac:dyDescent="0.2">
      <c r="A23" s="77" t="s">
        <v>96</v>
      </c>
      <c r="B23" s="78"/>
      <c r="C23" s="79">
        <v>100</v>
      </c>
      <c r="D23" s="81">
        <v>1387779</v>
      </c>
      <c r="E23" s="80">
        <v>1391701</v>
      </c>
      <c r="F23" s="80">
        <v>1399965</v>
      </c>
      <c r="G23" s="80">
        <v>1377319</v>
      </c>
      <c r="H23" s="106">
        <v>1392767</v>
      </c>
      <c r="I23" s="81">
        <v>-4988</v>
      </c>
      <c r="J23" s="82">
        <v>-0.35813599833999515</v>
      </c>
      <c r="K23"/>
      <c r="L23"/>
      <c r="M23"/>
      <c r="N23"/>
      <c r="O23"/>
      <c r="P23"/>
    </row>
    <row r="24" spans="1:16" ht="14.45" customHeight="1" x14ac:dyDescent="0.2">
      <c r="A24" s="86" t="s">
        <v>97</v>
      </c>
      <c r="B24" s="85" t="s">
        <v>98</v>
      </c>
      <c r="C24" s="79">
        <v>42.743981570552663</v>
      </c>
      <c r="D24" s="81">
        <v>593192</v>
      </c>
      <c r="E24" s="80">
        <v>595182</v>
      </c>
      <c r="F24" s="80">
        <v>595814</v>
      </c>
      <c r="G24" s="80">
        <v>584390</v>
      </c>
      <c r="H24" s="106">
        <v>590521</v>
      </c>
      <c r="I24" s="81">
        <v>2671</v>
      </c>
      <c r="J24" s="82">
        <v>0.45231244951491989</v>
      </c>
      <c r="K24"/>
      <c r="L24"/>
      <c r="M24"/>
      <c r="N24"/>
      <c r="O24"/>
      <c r="P24"/>
    </row>
    <row r="25" spans="1:16" ht="14.45" customHeight="1" x14ac:dyDescent="0.2">
      <c r="A25" s="86"/>
      <c r="B25" s="85" t="s">
        <v>99</v>
      </c>
      <c r="C25" s="79">
        <v>57.256018429447337</v>
      </c>
      <c r="D25" s="81">
        <v>794587</v>
      </c>
      <c r="E25" s="80">
        <v>796519</v>
      </c>
      <c r="F25" s="80">
        <v>804151</v>
      </c>
      <c r="G25" s="80">
        <v>792929</v>
      </c>
      <c r="H25" s="106">
        <v>802246</v>
      </c>
      <c r="I25" s="81">
        <v>-7659</v>
      </c>
      <c r="J25" s="82">
        <v>-0.95469469464478474</v>
      </c>
      <c r="K25"/>
      <c r="L25"/>
      <c r="M25"/>
      <c r="N25"/>
      <c r="O25"/>
      <c r="P25"/>
    </row>
    <row r="26" spans="1:16" ht="14.45" customHeight="1" x14ac:dyDescent="0.2">
      <c r="A26" s="84" t="s">
        <v>97</v>
      </c>
      <c r="B26" s="87" t="s">
        <v>100</v>
      </c>
      <c r="C26" s="79">
        <v>16.597311243360796</v>
      </c>
      <c r="D26" s="81">
        <v>230334</v>
      </c>
      <c r="E26" s="80">
        <v>229538</v>
      </c>
      <c r="F26" s="80">
        <v>236928</v>
      </c>
      <c r="G26" s="80">
        <v>226379</v>
      </c>
      <c r="H26" s="106">
        <v>231434</v>
      </c>
      <c r="I26" s="81">
        <v>-1100</v>
      </c>
      <c r="J26" s="82">
        <v>-0.4752974930217686</v>
      </c>
      <c r="K26"/>
      <c r="L26"/>
      <c r="M26"/>
      <c r="N26"/>
      <c r="O26"/>
      <c r="P26"/>
    </row>
    <row r="27" spans="1:16" ht="14.45" customHeight="1" x14ac:dyDescent="0.2">
      <c r="A27" s="84"/>
      <c r="B27" s="87" t="s">
        <v>101</v>
      </c>
      <c r="C27" s="79">
        <v>49.381926084772864</v>
      </c>
      <c r="D27" s="81">
        <v>685312</v>
      </c>
      <c r="E27" s="80">
        <v>689108</v>
      </c>
      <c r="F27" s="80">
        <v>691565</v>
      </c>
      <c r="G27" s="80">
        <v>684496</v>
      </c>
      <c r="H27" s="106">
        <v>692544</v>
      </c>
      <c r="I27" s="81">
        <v>-7232</v>
      </c>
      <c r="J27" s="82">
        <v>-1.0442657795028185</v>
      </c>
      <c r="K27"/>
      <c r="L27"/>
      <c r="M27"/>
      <c r="N27"/>
      <c r="O27"/>
      <c r="P27"/>
    </row>
    <row r="28" spans="1:16" ht="14.45" customHeight="1" x14ac:dyDescent="0.2">
      <c r="A28" s="84"/>
      <c r="B28" s="87" t="s">
        <v>102</v>
      </c>
      <c r="C28" s="79">
        <v>17.166133800842928</v>
      </c>
      <c r="D28" s="81">
        <v>238228</v>
      </c>
      <c r="E28" s="80">
        <v>240397</v>
      </c>
      <c r="F28" s="80">
        <v>241824</v>
      </c>
      <c r="G28" s="80">
        <v>241305</v>
      </c>
      <c r="H28" s="106">
        <v>243452</v>
      </c>
      <c r="I28" s="81">
        <v>-5224</v>
      </c>
      <c r="J28" s="82">
        <v>-2.1458028687379853</v>
      </c>
      <c r="K28"/>
      <c r="L28"/>
      <c r="M28"/>
      <c r="N28"/>
      <c r="O28"/>
      <c r="P28"/>
    </row>
    <row r="29" spans="1:16" ht="14.45" customHeight="1" x14ac:dyDescent="0.2">
      <c r="A29" s="84"/>
      <c r="B29" s="87" t="s">
        <v>103</v>
      </c>
      <c r="C29" s="79">
        <v>16.854556813440755</v>
      </c>
      <c r="D29" s="81">
        <v>233904</v>
      </c>
      <c r="E29" s="80">
        <v>232656</v>
      </c>
      <c r="F29" s="80">
        <v>229646</v>
      </c>
      <c r="G29" s="80">
        <v>225138</v>
      </c>
      <c r="H29" s="106">
        <v>225336</v>
      </c>
      <c r="I29" s="81">
        <v>8568</v>
      </c>
      <c r="J29" s="82">
        <v>3.8023218660134201</v>
      </c>
      <c r="K29"/>
      <c r="L29"/>
      <c r="M29"/>
      <c r="N29"/>
      <c r="O29"/>
      <c r="P29"/>
    </row>
    <row r="30" spans="1:16" ht="14.45" customHeight="1" x14ac:dyDescent="0.2">
      <c r="A30" s="86"/>
      <c r="B30" s="87" t="s">
        <v>104</v>
      </c>
      <c r="C30" s="79">
        <v>2.4318713570388368</v>
      </c>
      <c r="D30" s="81">
        <v>33749</v>
      </c>
      <c r="E30" s="80">
        <v>34102</v>
      </c>
      <c r="F30" s="80">
        <v>33718</v>
      </c>
      <c r="G30" s="80">
        <v>33497</v>
      </c>
      <c r="H30" s="106">
        <v>28617</v>
      </c>
      <c r="I30" s="81">
        <v>5132</v>
      </c>
      <c r="J30" s="82">
        <v>17.933396233008352</v>
      </c>
      <c r="K30"/>
      <c r="L30"/>
      <c r="M30"/>
      <c r="N30"/>
      <c r="O30"/>
      <c r="P30"/>
    </row>
    <row r="31" spans="1:16" ht="14.45" customHeight="1" x14ac:dyDescent="0.2">
      <c r="A31" s="86" t="s">
        <v>105</v>
      </c>
      <c r="B31" s="85" t="s">
        <v>108</v>
      </c>
      <c r="C31" s="79">
        <v>81.419880254709142</v>
      </c>
      <c r="D31" s="81">
        <v>1129928</v>
      </c>
      <c r="E31" s="80">
        <v>1133041</v>
      </c>
      <c r="F31" s="80">
        <v>1138863</v>
      </c>
      <c r="G31" s="80">
        <v>1121383</v>
      </c>
      <c r="H31" s="106">
        <v>1135500</v>
      </c>
      <c r="I31" s="81">
        <v>-5572</v>
      </c>
      <c r="J31" s="82">
        <v>-0.49070893879348304</v>
      </c>
      <c r="K31"/>
      <c r="L31"/>
      <c r="M31"/>
      <c r="N31"/>
      <c r="O31"/>
      <c r="P31"/>
    </row>
    <row r="32" spans="1:16" ht="14.45" customHeight="1" x14ac:dyDescent="0.2">
      <c r="A32" s="89"/>
      <c r="B32" s="90" t="s">
        <v>109</v>
      </c>
      <c r="C32" s="91">
        <v>18.580119745290858</v>
      </c>
      <c r="D32" s="109">
        <v>257851</v>
      </c>
      <c r="E32" s="110">
        <v>258660</v>
      </c>
      <c r="F32" s="110">
        <v>261102</v>
      </c>
      <c r="G32" s="110">
        <v>255935</v>
      </c>
      <c r="H32" s="111">
        <v>257265</v>
      </c>
      <c r="I32" s="109">
        <v>586</v>
      </c>
      <c r="J32" s="112">
        <v>0.22778069305968554</v>
      </c>
      <c r="K32"/>
      <c r="L32"/>
      <c r="M32"/>
      <c r="N32"/>
      <c r="O32"/>
      <c r="P32"/>
    </row>
    <row r="33" spans="1:16" ht="18" customHeight="1" x14ac:dyDescent="0.2">
      <c r="A33" s="92" t="s">
        <v>122</v>
      </c>
      <c r="B33" s="70"/>
      <c r="C33" s="71"/>
      <c r="D33" s="195"/>
      <c r="E33" s="196"/>
      <c r="F33" s="196"/>
      <c r="G33" s="196"/>
      <c r="H33" s="201"/>
      <c r="I33" s="284"/>
      <c r="J33" s="285"/>
      <c r="K33"/>
      <c r="L33"/>
      <c r="M33"/>
      <c r="N33"/>
      <c r="O33"/>
      <c r="P33"/>
    </row>
    <row r="34" spans="1:16" ht="17.100000000000001" customHeight="1" x14ac:dyDescent="0.2">
      <c r="A34" s="77" t="s">
        <v>96</v>
      </c>
      <c r="B34" s="78"/>
      <c r="C34" s="79">
        <v>100</v>
      </c>
      <c r="D34" s="81">
        <v>6680629</v>
      </c>
      <c r="E34" s="80">
        <v>6714319</v>
      </c>
      <c r="F34" s="80">
        <v>6753469</v>
      </c>
      <c r="G34" s="80">
        <v>6650554</v>
      </c>
      <c r="H34" s="106">
        <v>6721282</v>
      </c>
      <c r="I34" s="81">
        <v>-40653</v>
      </c>
      <c r="J34" s="82">
        <v>-0.60483996951772001</v>
      </c>
      <c r="K34"/>
      <c r="L34"/>
      <c r="M34"/>
      <c r="N34"/>
      <c r="O34"/>
      <c r="P34"/>
    </row>
    <row r="35" spans="1:16" ht="14.45" customHeight="1" x14ac:dyDescent="0.2">
      <c r="A35" s="86" t="s">
        <v>97</v>
      </c>
      <c r="B35" s="85" t="s">
        <v>98</v>
      </c>
      <c r="C35" s="79">
        <v>43.919352504083072</v>
      </c>
      <c r="D35" s="81">
        <v>2934089</v>
      </c>
      <c r="E35" s="80">
        <v>2948759</v>
      </c>
      <c r="F35" s="80">
        <v>2952865</v>
      </c>
      <c r="G35" s="80">
        <v>2902108</v>
      </c>
      <c r="H35" s="106">
        <v>2929309</v>
      </c>
      <c r="I35" s="81">
        <v>4780</v>
      </c>
      <c r="J35" s="82">
        <v>0.16317841511428122</v>
      </c>
      <c r="K35"/>
      <c r="L35"/>
      <c r="M35"/>
      <c r="N35"/>
      <c r="O35"/>
      <c r="P35"/>
    </row>
    <row r="36" spans="1:16" ht="14.45" customHeight="1" x14ac:dyDescent="0.2">
      <c r="A36" s="86"/>
      <c r="B36" s="85" t="s">
        <v>99</v>
      </c>
      <c r="C36" s="79">
        <v>56.080647495916928</v>
      </c>
      <c r="D36" s="81">
        <v>3746540</v>
      </c>
      <c r="E36" s="80">
        <v>3765560</v>
      </c>
      <c r="F36" s="80">
        <v>3800604</v>
      </c>
      <c r="G36" s="80">
        <v>3748446</v>
      </c>
      <c r="H36" s="106">
        <v>3791973</v>
      </c>
      <c r="I36" s="81">
        <v>-45433</v>
      </c>
      <c r="J36" s="82">
        <v>-1.1981361681636447</v>
      </c>
      <c r="K36"/>
      <c r="L36"/>
      <c r="M36"/>
      <c r="N36"/>
      <c r="O36"/>
      <c r="P36"/>
    </row>
    <row r="37" spans="1:16" ht="14.45" customHeight="1" x14ac:dyDescent="0.2">
      <c r="A37" s="84" t="s">
        <v>97</v>
      </c>
      <c r="B37" s="87" t="s">
        <v>100</v>
      </c>
      <c r="C37" s="79">
        <v>18.695754546465611</v>
      </c>
      <c r="D37" s="81">
        <v>1248994</v>
      </c>
      <c r="E37" s="80">
        <v>1256260</v>
      </c>
      <c r="F37" s="80">
        <v>1298533</v>
      </c>
      <c r="G37" s="80">
        <v>1244642</v>
      </c>
      <c r="H37" s="106">
        <v>1267951</v>
      </c>
      <c r="I37" s="81">
        <v>-18957</v>
      </c>
      <c r="J37" s="82">
        <v>-1.4950893212750336</v>
      </c>
      <c r="K37"/>
      <c r="L37"/>
      <c r="M37"/>
      <c r="N37"/>
      <c r="O37"/>
      <c r="P37"/>
    </row>
    <row r="38" spans="1:16" ht="14.45" customHeight="1" x14ac:dyDescent="0.2">
      <c r="A38" s="84"/>
      <c r="B38" s="87" t="s">
        <v>101</v>
      </c>
      <c r="C38" s="79">
        <v>47.386570935161942</v>
      </c>
      <c r="D38" s="81">
        <v>3165721</v>
      </c>
      <c r="E38" s="80">
        <v>3184019</v>
      </c>
      <c r="F38" s="80">
        <v>3185847</v>
      </c>
      <c r="G38" s="80">
        <v>3156453</v>
      </c>
      <c r="H38" s="106">
        <v>3191159</v>
      </c>
      <c r="I38" s="81">
        <v>-25438</v>
      </c>
      <c r="J38" s="82">
        <v>-0.79713984793612602</v>
      </c>
      <c r="K38"/>
      <c r="L38"/>
      <c r="M38"/>
      <c r="N38"/>
      <c r="O38"/>
      <c r="P38"/>
    </row>
    <row r="39" spans="1:16" ht="14.45" customHeight="1" x14ac:dyDescent="0.2">
      <c r="A39" s="84"/>
      <c r="B39" s="87" t="s">
        <v>102</v>
      </c>
      <c r="C39" s="79">
        <v>17.087477840784153</v>
      </c>
      <c r="D39" s="81">
        <v>1141551</v>
      </c>
      <c r="E39" s="80">
        <v>1153011</v>
      </c>
      <c r="F39" s="80">
        <v>1160501</v>
      </c>
      <c r="G39" s="80">
        <v>1159791</v>
      </c>
      <c r="H39" s="106">
        <v>1171526</v>
      </c>
      <c r="I39" s="81">
        <v>-29975</v>
      </c>
      <c r="J39" s="82">
        <v>-2.5586286603967818</v>
      </c>
      <c r="K39"/>
      <c r="L39"/>
      <c r="M39"/>
      <c r="N39"/>
      <c r="O39"/>
      <c r="P39"/>
    </row>
    <row r="40" spans="1:16" ht="14.45" customHeight="1" x14ac:dyDescent="0.2">
      <c r="A40" s="86"/>
      <c r="B40" s="87" t="s">
        <v>103</v>
      </c>
      <c r="C40" s="79">
        <v>16.830121834336257</v>
      </c>
      <c r="D40" s="81">
        <v>1124358</v>
      </c>
      <c r="E40" s="80">
        <v>1121018</v>
      </c>
      <c r="F40" s="80">
        <v>1108571</v>
      </c>
      <c r="G40" s="80">
        <v>1089659</v>
      </c>
      <c r="H40" s="106">
        <v>1090639</v>
      </c>
      <c r="I40" s="81">
        <v>33719</v>
      </c>
      <c r="J40" s="82">
        <v>3.0916737802334229</v>
      </c>
      <c r="K40"/>
      <c r="L40"/>
      <c r="M40"/>
      <c r="N40"/>
      <c r="O40"/>
      <c r="P40"/>
    </row>
    <row r="41" spans="1:16" ht="14.45" customHeight="1" x14ac:dyDescent="0.2">
      <c r="A41" s="86"/>
      <c r="B41" s="87" t="s">
        <v>104</v>
      </c>
      <c r="C41" s="79">
        <v>2.4235292814493965</v>
      </c>
      <c r="D41" s="81">
        <v>161907</v>
      </c>
      <c r="E41" s="80">
        <v>164726</v>
      </c>
      <c r="F41" s="80">
        <v>163879</v>
      </c>
      <c r="G41" s="80">
        <v>163291</v>
      </c>
      <c r="H41" s="106">
        <v>139808</v>
      </c>
      <c r="I41" s="81">
        <v>22099</v>
      </c>
      <c r="J41" s="82">
        <v>15.806677729457542</v>
      </c>
      <c r="K41"/>
      <c r="L41"/>
      <c r="M41"/>
      <c r="N41"/>
      <c r="O41"/>
      <c r="P41"/>
    </row>
    <row r="42" spans="1:16" ht="14.45" customHeight="1" x14ac:dyDescent="0.2">
      <c r="A42" s="86" t="s">
        <v>105</v>
      </c>
      <c r="B42" s="85" t="s">
        <v>108</v>
      </c>
      <c r="C42" s="79">
        <v>82.234008204916037</v>
      </c>
      <c r="D42" s="81">
        <v>5493749</v>
      </c>
      <c r="E42" s="80">
        <v>5525518</v>
      </c>
      <c r="F42" s="80">
        <v>5561724</v>
      </c>
      <c r="G42" s="80">
        <v>5484315</v>
      </c>
      <c r="H42" s="106">
        <v>5553668</v>
      </c>
      <c r="I42" s="81">
        <v>-59919</v>
      </c>
      <c r="J42" s="82">
        <v>-1.078908569975735</v>
      </c>
      <c r="K42"/>
      <c r="L42"/>
      <c r="M42"/>
      <c r="N42"/>
      <c r="O42"/>
      <c r="P42"/>
    </row>
    <row r="43" spans="1:16" ht="14.45" customHeight="1" x14ac:dyDescent="0.2">
      <c r="A43" s="89"/>
      <c r="B43" s="90" t="s">
        <v>109</v>
      </c>
      <c r="C43" s="91">
        <v>17.76596185778315</v>
      </c>
      <c r="D43" s="109">
        <v>1186878</v>
      </c>
      <c r="E43" s="110">
        <v>1188799</v>
      </c>
      <c r="F43" s="110">
        <v>1191742</v>
      </c>
      <c r="G43" s="110">
        <v>1166235</v>
      </c>
      <c r="H43" s="111">
        <v>1167608</v>
      </c>
      <c r="I43" s="109">
        <v>19270</v>
      </c>
      <c r="J43" s="112">
        <v>1.6503826626744593</v>
      </c>
      <c r="K43"/>
      <c r="L43"/>
      <c r="M43"/>
      <c r="N43"/>
      <c r="O43"/>
      <c r="P43"/>
    </row>
    <row r="44" spans="1:16" ht="18" customHeight="1" x14ac:dyDescent="0.2">
      <c r="A44" s="92" t="s">
        <v>123</v>
      </c>
      <c r="B44" s="70"/>
      <c r="C44" s="71"/>
      <c r="D44" s="195"/>
      <c r="E44" s="196"/>
      <c r="F44" s="196"/>
      <c r="G44" s="196"/>
      <c r="H44" s="201"/>
      <c r="I44" s="284"/>
      <c r="J44" s="285"/>
      <c r="K44"/>
      <c r="L44"/>
      <c r="M44"/>
      <c r="N44"/>
      <c r="O44"/>
      <c r="P44"/>
    </row>
    <row r="45" spans="1:16" ht="17.100000000000001" customHeight="1" x14ac:dyDescent="0.2">
      <c r="A45" s="77" t="s">
        <v>96</v>
      </c>
      <c r="B45" s="78"/>
      <c r="C45" s="79">
        <v>100</v>
      </c>
      <c r="D45" s="81">
        <v>7593190</v>
      </c>
      <c r="E45" s="80">
        <v>7631853</v>
      </c>
      <c r="F45" s="80">
        <v>7672578</v>
      </c>
      <c r="G45" s="80">
        <v>7545137</v>
      </c>
      <c r="H45" s="106">
        <v>7627821</v>
      </c>
      <c r="I45" s="81">
        <v>-34631</v>
      </c>
      <c r="J45" s="82">
        <v>-0.45400908070601026</v>
      </c>
      <c r="K45"/>
      <c r="L45"/>
      <c r="M45"/>
      <c r="N45"/>
      <c r="O45"/>
      <c r="P45"/>
    </row>
    <row r="46" spans="1:16" ht="14.45" customHeight="1" x14ac:dyDescent="0.2">
      <c r="A46" s="86" t="s">
        <v>97</v>
      </c>
      <c r="B46" s="85" t="s">
        <v>98</v>
      </c>
      <c r="C46" s="79">
        <v>44.267824195101134</v>
      </c>
      <c r="D46" s="81">
        <v>3361340</v>
      </c>
      <c r="E46" s="80">
        <v>3378408</v>
      </c>
      <c r="F46" s="80">
        <v>3381740</v>
      </c>
      <c r="G46" s="80">
        <v>3319405</v>
      </c>
      <c r="H46" s="106">
        <v>3351195</v>
      </c>
      <c r="I46" s="81">
        <v>10145</v>
      </c>
      <c r="J46" s="82">
        <v>0.30272783290736588</v>
      </c>
      <c r="K46"/>
      <c r="L46"/>
      <c r="M46"/>
      <c r="N46"/>
      <c r="O46"/>
      <c r="P46"/>
    </row>
    <row r="47" spans="1:16" ht="14.45" customHeight="1" x14ac:dyDescent="0.2">
      <c r="A47" s="86"/>
      <c r="B47" s="85" t="s">
        <v>99</v>
      </c>
      <c r="C47" s="79">
        <v>55.732175804898866</v>
      </c>
      <c r="D47" s="81">
        <v>4231850</v>
      </c>
      <c r="E47" s="80">
        <v>4253445</v>
      </c>
      <c r="F47" s="80">
        <v>4290838</v>
      </c>
      <c r="G47" s="80">
        <v>4225732</v>
      </c>
      <c r="H47" s="106">
        <v>4276626</v>
      </c>
      <c r="I47" s="81">
        <v>-44776</v>
      </c>
      <c r="J47" s="82">
        <v>-1.0469935879359102</v>
      </c>
      <c r="K47"/>
      <c r="L47"/>
      <c r="M47"/>
      <c r="N47"/>
      <c r="O47"/>
      <c r="P47"/>
    </row>
    <row r="48" spans="1:16" ht="14.45" customHeight="1" x14ac:dyDescent="0.2">
      <c r="A48" s="84" t="s">
        <v>97</v>
      </c>
      <c r="B48" s="87" t="s">
        <v>100</v>
      </c>
      <c r="C48" s="79">
        <v>18.759994152655207</v>
      </c>
      <c r="D48" s="81">
        <v>1424482</v>
      </c>
      <c r="E48" s="80">
        <v>1433730</v>
      </c>
      <c r="F48" s="80">
        <v>1481602</v>
      </c>
      <c r="G48" s="80">
        <v>1415845</v>
      </c>
      <c r="H48" s="106">
        <v>1443326</v>
      </c>
      <c r="I48" s="81">
        <v>-18844</v>
      </c>
      <c r="J48" s="82">
        <v>-1.3055955480605212</v>
      </c>
      <c r="K48"/>
      <c r="L48"/>
      <c r="M48"/>
      <c r="N48"/>
      <c r="O48"/>
      <c r="P48"/>
    </row>
    <row r="49" spans="1:16" ht="14.45" customHeight="1" x14ac:dyDescent="0.2">
      <c r="A49" s="84"/>
      <c r="B49" s="87" t="s">
        <v>101</v>
      </c>
      <c r="C49" s="79">
        <v>46.858500840885057</v>
      </c>
      <c r="D49" s="81">
        <v>3558055</v>
      </c>
      <c r="E49" s="80">
        <v>3575912</v>
      </c>
      <c r="F49" s="80">
        <v>3575534</v>
      </c>
      <c r="G49" s="80">
        <v>3538800</v>
      </c>
      <c r="H49" s="106">
        <v>3577794</v>
      </c>
      <c r="I49" s="81">
        <v>-19739</v>
      </c>
      <c r="J49" s="82">
        <v>-0.55170867858797912</v>
      </c>
      <c r="K49"/>
      <c r="L49"/>
      <c r="M49"/>
      <c r="N49"/>
      <c r="O49"/>
      <c r="P49"/>
    </row>
    <row r="50" spans="1:16" ht="14.45" customHeight="1" x14ac:dyDescent="0.2">
      <c r="A50" s="84"/>
      <c r="B50" s="87" t="s">
        <v>102</v>
      </c>
      <c r="C50" s="79">
        <v>16.880415214159004</v>
      </c>
      <c r="D50" s="81">
        <v>1281762</v>
      </c>
      <c r="E50" s="80">
        <v>1295752</v>
      </c>
      <c r="F50" s="80">
        <v>1304417</v>
      </c>
      <c r="G50" s="80">
        <v>1303459</v>
      </c>
      <c r="H50" s="106">
        <v>1316651</v>
      </c>
      <c r="I50" s="81">
        <v>-34889</v>
      </c>
      <c r="J50" s="82">
        <v>-2.649828997965292</v>
      </c>
      <c r="K50"/>
      <c r="L50"/>
      <c r="M50"/>
      <c r="N50"/>
      <c r="O50"/>
      <c r="P50"/>
    </row>
    <row r="51" spans="1:16" ht="14.45" customHeight="1" x14ac:dyDescent="0.2">
      <c r="A51" s="86"/>
      <c r="B51" s="87" t="s">
        <v>103</v>
      </c>
      <c r="C51" s="79">
        <v>17.50101077412787</v>
      </c>
      <c r="D51" s="81">
        <v>1328885</v>
      </c>
      <c r="E51" s="80">
        <v>1326445</v>
      </c>
      <c r="F51" s="80">
        <v>1311006</v>
      </c>
      <c r="G51" s="80">
        <v>1287022</v>
      </c>
      <c r="H51" s="106">
        <v>1290041</v>
      </c>
      <c r="I51" s="81">
        <v>38844</v>
      </c>
      <c r="J51" s="82">
        <v>3.0110670901157404</v>
      </c>
      <c r="K51"/>
      <c r="L51"/>
      <c r="M51"/>
      <c r="N51"/>
      <c r="O51"/>
      <c r="P51"/>
    </row>
    <row r="52" spans="1:16" ht="14.45" customHeight="1" x14ac:dyDescent="0.2">
      <c r="A52" s="86"/>
      <c r="B52" s="87" t="s">
        <v>104</v>
      </c>
      <c r="C52" s="79">
        <v>2.5369969670191317</v>
      </c>
      <c r="D52" s="81">
        <v>192639</v>
      </c>
      <c r="E52" s="80">
        <v>196199</v>
      </c>
      <c r="F52" s="80">
        <v>195109</v>
      </c>
      <c r="G52" s="80">
        <v>194181</v>
      </c>
      <c r="H52" s="106">
        <v>166580</v>
      </c>
      <c r="I52" s="81">
        <v>26059</v>
      </c>
      <c r="J52" s="82">
        <v>15.643534638011767</v>
      </c>
      <c r="K52"/>
      <c r="L52"/>
      <c r="M52"/>
      <c r="N52"/>
      <c r="O52"/>
      <c r="P52"/>
    </row>
    <row r="53" spans="1:16" ht="14.45" customHeight="1" x14ac:dyDescent="0.2">
      <c r="A53" s="86" t="s">
        <v>105</v>
      </c>
      <c r="B53" s="85" t="s">
        <v>108</v>
      </c>
      <c r="C53" s="79">
        <v>82.854452476495382</v>
      </c>
      <c r="D53" s="81">
        <v>6291296</v>
      </c>
      <c r="E53" s="80">
        <v>6328409</v>
      </c>
      <c r="F53" s="80">
        <v>6366721</v>
      </c>
      <c r="G53" s="80">
        <v>6269193</v>
      </c>
      <c r="H53" s="106">
        <v>6349915</v>
      </c>
      <c r="I53" s="81">
        <v>-58619</v>
      </c>
      <c r="J53" s="82">
        <v>-0.92314621534303998</v>
      </c>
      <c r="K53"/>
      <c r="L53"/>
      <c r="M53"/>
      <c r="N53"/>
      <c r="O53"/>
      <c r="P53"/>
    </row>
    <row r="54" spans="1:16" ht="14.45" customHeight="1" x14ac:dyDescent="0.2">
      <c r="A54" s="89"/>
      <c r="B54" s="90" t="s">
        <v>109</v>
      </c>
      <c r="C54" s="91">
        <v>17.145521184113658</v>
      </c>
      <c r="D54" s="109">
        <v>1301892</v>
      </c>
      <c r="E54" s="110">
        <v>1303442</v>
      </c>
      <c r="F54" s="110">
        <v>1305854</v>
      </c>
      <c r="G54" s="110">
        <v>1275939</v>
      </c>
      <c r="H54" s="111">
        <v>1277899</v>
      </c>
      <c r="I54" s="109">
        <v>23993</v>
      </c>
      <c r="J54" s="112">
        <v>1.8775349225564775</v>
      </c>
      <c r="K54"/>
      <c r="L54"/>
      <c r="M54"/>
      <c r="N54"/>
      <c r="O54"/>
      <c r="P54"/>
    </row>
    <row r="55" spans="1:16" ht="18" customHeight="1" x14ac:dyDescent="0.2">
      <c r="A55" s="69" t="s">
        <v>177</v>
      </c>
      <c r="B55" s="70"/>
      <c r="C55" s="93"/>
      <c r="D55" s="81"/>
      <c r="E55" s="80"/>
      <c r="F55" s="80"/>
      <c r="G55" s="80"/>
      <c r="H55" s="106"/>
      <c r="I55" s="103"/>
      <c r="J55" s="104"/>
      <c r="K55"/>
      <c r="L55"/>
      <c r="M55"/>
      <c r="N55"/>
      <c r="O55"/>
      <c r="P55"/>
    </row>
    <row r="56" spans="1:16" ht="17.100000000000001" customHeight="1" x14ac:dyDescent="0.2">
      <c r="A56" s="77" t="s">
        <v>96</v>
      </c>
      <c r="B56" s="78"/>
      <c r="C56" s="79">
        <v>100</v>
      </c>
      <c r="D56" s="81">
        <v>20209</v>
      </c>
      <c r="E56" s="80">
        <v>20240</v>
      </c>
      <c r="F56" s="80">
        <v>20210</v>
      </c>
      <c r="G56" s="80">
        <v>19859</v>
      </c>
      <c r="H56" s="106">
        <v>20016</v>
      </c>
      <c r="I56" s="81">
        <v>193</v>
      </c>
      <c r="J56" s="82">
        <v>0.96422861710631491</v>
      </c>
      <c r="K56"/>
      <c r="L56"/>
      <c r="M56"/>
      <c r="N56"/>
      <c r="O56"/>
      <c r="P56"/>
    </row>
    <row r="57" spans="1:16" ht="14.45" customHeight="1" x14ac:dyDescent="0.2">
      <c r="A57" s="86" t="s">
        <v>97</v>
      </c>
      <c r="B57" s="85" t="s">
        <v>98</v>
      </c>
      <c r="C57" s="79">
        <v>42.233658271067348</v>
      </c>
      <c r="D57" s="81">
        <v>8535</v>
      </c>
      <c r="E57" s="80">
        <v>8567</v>
      </c>
      <c r="F57" s="80">
        <v>8484</v>
      </c>
      <c r="G57" s="80">
        <v>8314</v>
      </c>
      <c r="H57" s="106">
        <v>8369</v>
      </c>
      <c r="I57" s="81">
        <v>166</v>
      </c>
      <c r="J57" s="82">
        <v>1.9835105747401123</v>
      </c>
      <c r="K57"/>
      <c r="L57"/>
      <c r="M57"/>
      <c r="N57"/>
      <c r="O57"/>
      <c r="P57"/>
    </row>
    <row r="58" spans="1:16" ht="14.45" customHeight="1" x14ac:dyDescent="0.2">
      <c r="A58" s="86"/>
      <c r="B58" s="85" t="s">
        <v>99</v>
      </c>
      <c r="C58" s="79">
        <v>57.766341728932652</v>
      </c>
      <c r="D58" s="81">
        <v>11674</v>
      </c>
      <c r="E58" s="80">
        <v>11673</v>
      </c>
      <c r="F58" s="80">
        <v>11726</v>
      </c>
      <c r="G58" s="80">
        <v>11545</v>
      </c>
      <c r="H58" s="106">
        <v>11647</v>
      </c>
      <c r="I58" s="81">
        <v>27</v>
      </c>
      <c r="J58" s="82">
        <v>0.23181935262299305</v>
      </c>
      <c r="K58"/>
      <c r="L58"/>
      <c r="M58"/>
      <c r="N58"/>
      <c r="O58"/>
      <c r="P58"/>
    </row>
    <row r="59" spans="1:16" ht="14.45" customHeight="1" x14ac:dyDescent="0.2">
      <c r="A59" s="84" t="s">
        <v>97</v>
      </c>
      <c r="B59" s="87" t="s">
        <v>100</v>
      </c>
      <c r="C59" s="79">
        <v>13.721609184026919</v>
      </c>
      <c r="D59" s="81">
        <v>2773</v>
      </c>
      <c r="E59" s="80">
        <v>2784</v>
      </c>
      <c r="F59" s="80">
        <v>2813</v>
      </c>
      <c r="G59" s="80">
        <v>2664</v>
      </c>
      <c r="H59" s="106">
        <v>2713</v>
      </c>
      <c r="I59" s="81">
        <v>60</v>
      </c>
      <c r="J59" s="82">
        <v>2.2115739034279396</v>
      </c>
      <c r="K59"/>
      <c r="L59"/>
      <c r="M59"/>
      <c r="N59"/>
      <c r="O59"/>
      <c r="P59"/>
    </row>
    <row r="60" spans="1:16" ht="14.45" customHeight="1" x14ac:dyDescent="0.2">
      <c r="A60" s="84"/>
      <c r="B60" s="87" t="s">
        <v>101</v>
      </c>
      <c r="C60" s="79">
        <v>47.765846899896083</v>
      </c>
      <c r="D60" s="81">
        <v>9653</v>
      </c>
      <c r="E60" s="80">
        <v>9677</v>
      </c>
      <c r="F60" s="80">
        <v>9696</v>
      </c>
      <c r="G60" s="80">
        <v>9636</v>
      </c>
      <c r="H60" s="106">
        <v>9687</v>
      </c>
      <c r="I60" s="81">
        <v>-34</v>
      </c>
      <c r="J60" s="82">
        <v>-0.3509858573345721</v>
      </c>
      <c r="K60"/>
      <c r="L60"/>
      <c r="M60"/>
      <c r="N60"/>
      <c r="O60"/>
      <c r="P60"/>
    </row>
    <row r="61" spans="1:16" ht="14.45" customHeight="1" x14ac:dyDescent="0.2">
      <c r="A61" s="84"/>
      <c r="B61" s="87" t="s">
        <v>102</v>
      </c>
      <c r="C61" s="79">
        <v>18.590726903854719</v>
      </c>
      <c r="D61" s="81">
        <v>3757</v>
      </c>
      <c r="E61" s="80">
        <v>3773</v>
      </c>
      <c r="F61" s="80">
        <v>3775</v>
      </c>
      <c r="G61" s="80">
        <v>3719</v>
      </c>
      <c r="H61" s="106">
        <v>3762</v>
      </c>
      <c r="I61" s="81">
        <v>-5</v>
      </c>
      <c r="J61" s="82">
        <v>-0.13290802764486975</v>
      </c>
      <c r="K61"/>
      <c r="L61"/>
      <c r="M61"/>
      <c r="N61"/>
      <c r="O61"/>
      <c r="P61"/>
    </row>
    <row r="62" spans="1:16" ht="14.45" customHeight="1" x14ac:dyDescent="0.2">
      <c r="A62" s="86"/>
      <c r="B62" s="87" t="s">
        <v>103</v>
      </c>
      <c r="C62" s="79">
        <v>19.921817012222277</v>
      </c>
      <c r="D62" s="81">
        <v>4026</v>
      </c>
      <c r="E62" s="80">
        <v>4006</v>
      </c>
      <c r="F62" s="80">
        <v>3926</v>
      </c>
      <c r="G62" s="80">
        <v>3840</v>
      </c>
      <c r="H62" s="106">
        <v>3854</v>
      </c>
      <c r="I62" s="81">
        <v>172</v>
      </c>
      <c r="J62" s="82">
        <v>4.4628956927867147</v>
      </c>
      <c r="K62"/>
      <c r="L62"/>
      <c r="M62"/>
      <c r="N62"/>
      <c r="O62"/>
      <c r="P62"/>
    </row>
    <row r="63" spans="1:16" ht="14.45" customHeight="1" x14ac:dyDescent="0.2">
      <c r="A63" s="86"/>
      <c r="B63" s="87" t="s">
        <v>104</v>
      </c>
      <c r="C63" s="79">
        <v>2.8452669602652283</v>
      </c>
      <c r="D63" s="81">
        <v>575</v>
      </c>
      <c r="E63" s="80">
        <v>570</v>
      </c>
      <c r="F63" s="80">
        <v>568</v>
      </c>
      <c r="G63" s="80">
        <v>568</v>
      </c>
      <c r="H63" s="106">
        <v>482</v>
      </c>
      <c r="I63" s="81">
        <v>93</v>
      </c>
      <c r="J63" s="82">
        <v>19.29460580912863</v>
      </c>
      <c r="K63"/>
      <c r="L63"/>
      <c r="M63"/>
      <c r="N63"/>
      <c r="O63"/>
      <c r="P63"/>
    </row>
    <row r="64" spans="1:16" ht="14.45" customHeight="1" x14ac:dyDescent="0.2">
      <c r="A64" s="86" t="s">
        <v>105</v>
      </c>
      <c r="B64" s="85" t="s">
        <v>108</v>
      </c>
      <c r="C64" s="79">
        <v>88.539759513088228</v>
      </c>
      <c r="D64" s="81">
        <v>17893</v>
      </c>
      <c r="E64" s="80">
        <v>17939</v>
      </c>
      <c r="F64" s="80">
        <v>17916</v>
      </c>
      <c r="G64" s="80">
        <v>17630</v>
      </c>
      <c r="H64" s="106">
        <v>17777</v>
      </c>
      <c r="I64" s="81">
        <v>116</v>
      </c>
      <c r="J64" s="82">
        <v>0.65252854812398042</v>
      </c>
      <c r="K64"/>
      <c r="L64"/>
      <c r="M64"/>
      <c r="N64"/>
      <c r="O64"/>
      <c r="P64"/>
    </row>
    <row r="65" spans="1:16" ht="14.45" customHeight="1" x14ac:dyDescent="0.2">
      <c r="A65" s="89"/>
      <c r="B65" s="90" t="s">
        <v>109</v>
      </c>
      <c r="C65" s="91">
        <v>11.460240486911772</v>
      </c>
      <c r="D65" s="109">
        <v>2316</v>
      </c>
      <c r="E65" s="110">
        <v>2301</v>
      </c>
      <c r="F65" s="110">
        <v>2294</v>
      </c>
      <c r="G65" s="110">
        <v>2229</v>
      </c>
      <c r="H65" s="111">
        <v>2239</v>
      </c>
      <c r="I65" s="109">
        <v>77</v>
      </c>
      <c r="J65" s="112">
        <v>3.4390352836087539</v>
      </c>
      <c r="K65"/>
      <c r="L65"/>
      <c r="M65"/>
      <c r="N65"/>
      <c r="O65"/>
      <c r="P65"/>
    </row>
    <row r="66" spans="1:16" s="114" customFormat="1" ht="11.25" customHeight="1" x14ac:dyDescent="0.15">
      <c r="J66" s="115" t="s">
        <v>35</v>
      </c>
    </row>
    <row r="67" spans="1:16" s="114" customFormat="1" ht="12.75" customHeight="1" x14ac:dyDescent="0.15">
      <c r="A67" s="114" t="s">
        <v>114</v>
      </c>
      <c r="B67" s="113"/>
      <c r="C67" s="113"/>
      <c r="D67" s="116"/>
      <c r="E67" s="113"/>
      <c r="F67" s="113"/>
      <c r="G67" s="113"/>
      <c r="H67" s="113"/>
      <c r="I67" s="113"/>
      <c r="J67" s="113"/>
    </row>
    <row r="68" spans="1:16" s="87" customFormat="1" ht="21" customHeight="1" x14ac:dyDescent="0.2">
      <c r="A68" s="117" t="s">
        <v>178</v>
      </c>
      <c r="B68" s="118"/>
      <c r="C68" s="118"/>
      <c r="D68" s="118"/>
      <c r="E68" s="118"/>
      <c r="F68" s="118"/>
      <c r="G68" s="118"/>
      <c r="H68" s="118"/>
      <c r="I68" s="118"/>
      <c r="J68" s="118"/>
    </row>
    <row r="69" spans="1:16" s="87" customFormat="1" ht="12.75" customHeight="1" x14ac:dyDescent="0.2">
      <c r="A69" s="117"/>
      <c r="B69" s="118"/>
      <c r="C69" s="118"/>
      <c r="D69" s="118"/>
      <c r="E69" s="118"/>
      <c r="F69" s="118"/>
      <c r="G69" s="118"/>
      <c r="H69" s="118"/>
      <c r="I69" s="118"/>
      <c r="J69" s="118"/>
    </row>
    <row r="70" spans="1:16" s="87" customFormat="1" ht="12.75" customHeight="1" x14ac:dyDescent="0.2"/>
    <row r="71" spans="1:16" ht="12.75" customHeight="1" x14ac:dyDescent="0.2">
      <c r="C71" s="54"/>
      <c r="D71" s="54"/>
      <c r="E71" s="54"/>
      <c r="F71" s="54"/>
      <c r="G71" s="54"/>
      <c r="H71" s="54"/>
      <c r="I71" s="54"/>
      <c r="J71" s="54"/>
    </row>
    <row r="72" spans="1:16" ht="12.75" customHeight="1" x14ac:dyDescent="0.2">
      <c r="C72" s="54"/>
      <c r="D72" s="54"/>
      <c r="E72" s="54"/>
      <c r="F72" s="54"/>
      <c r="G72" s="54"/>
      <c r="H72" s="54"/>
      <c r="I72" s="54"/>
      <c r="J72" s="54"/>
    </row>
    <row r="73" spans="1:16" ht="15.95" customHeight="1" x14ac:dyDescent="0.2">
      <c r="C73" s="54"/>
      <c r="D73" s="54"/>
      <c r="E73" s="54"/>
      <c r="F73" s="54"/>
      <c r="G73" s="54"/>
      <c r="H73" s="54"/>
      <c r="I73" s="54"/>
      <c r="J73" s="54"/>
    </row>
    <row r="74" spans="1:16" ht="15.95" customHeight="1" x14ac:dyDescent="0.2">
      <c r="C74" s="54"/>
      <c r="D74" s="54"/>
      <c r="E74" s="54"/>
      <c r="F74" s="54"/>
      <c r="G74" s="54"/>
      <c r="H74" s="54"/>
      <c r="I74" s="54"/>
      <c r="J74" s="54"/>
    </row>
    <row r="75" spans="1:16" ht="15.95" customHeight="1" x14ac:dyDescent="0.2">
      <c r="C75" s="54"/>
      <c r="D75" s="54"/>
      <c r="E75" s="54"/>
      <c r="F75" s="54"/>
      <c r="G75" s="54"/>
      <c r="H75" s="54"/>
      <c r="I75" s="54"/>
      <c r="J75" s="54"/>
    </row>
    <row r="76" spans="1:16" ht="15.95" customHeight="1" x14ac:dyDescent="0.2">
      <c r="C76" s="54"/>
      <c r="D76" s="54"/>
      <c r="E76" s="54"/>
      <c r="F76" s="54"/>
      <c r="G76" s="54"/>
      <c r="H76" s="54"/>
      <c r="I76" s="54"/>
      <c r="J76" s="54"/>
    </row>
    <row r="77" spans="1:16" ht="15.95" customHeight="1" x14ac:dyDescent="0.2">
      <c r="C77" s="54"/>
      <c r="D77" s="54"/>
      <c r="E77" s="54"/>
      <c r="F77" s="54"/>
      <c r="G77" s="54"/>
      <c r="H77" s="54"/>
      <c r="I77" s="54"/>
      <c r="J77" s="54"/>
    </row>
    <row r="78" spans="1:16" ht="15.95" customHeight="1" x14ac:dyDescent="0.2">
      <c r="C78" s="54"/>
      <c r="D78" s="54"/>
      <c r="E78" s="54"/>
      <c r="F78" s="54"/>
      <c r="G78" s="54"/>
      <c r="H78" s="54"/>
      <c r="I78" s="54"/>
      <c r="J78" s="54"/>
    </row>
    <row r="79" spans="1:16" ht="15.95" customHeight="1" x14ac:dyDescent="0.2">
      <c r="C79" s="54"/>
      <c r="D79" s="54"/>
      <c r="E79" s="54"/>
      <c r="F79" s="54"/>
      <c r="G79" s="54"/>
      <c r="H79" s="54"/>
      <c r="I79" s="54"/>
      <c r="J79" s="54"/>
    </row>
    <row r="80" spans="1:16" ht="15.95" customHeight="1" x14ac:dyDescent="0.2">
      <c r="C80" s="54"/>
      <c r="D80" s="54"/>
      <c r="E80" s="54"/>
      <c r="F80" s="54"/>
      <c r="G80" s="54"/>
      <c r="H80" s="54"/>
      <c r="I80" s="54"/>
      <c r="J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9620-F09B-4723-ACD8-4E89C5E2A9FB}">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4" customWidth="1"/>
    <col min="4" max="4" width="25.85546875" style="54" customWidth="1"/>
    <col min="5" max="5" width="6.7109375" style="88" customWidth="1"/>
    <col min="6" max="11" width="9.7109375" style="121" customWidth="1"/>
    <col min="12" max="12" width="9.7109375" style="122" customWidth="1"/>
    <col min="13" max="13" width="9.7109375" style="54" customWidth="1"/>
    <col min="14" max="16384" width="8.85546875" style="54"/>
  </cols>
  <sheetData>
    <row r="1" spans="1:17" customFormat="1" ht="36.75" customHeight="1" x14ac:dyDescent="0.2">
      <c r="A1" s="33"/>
      <c r="B1" s="33"/>
      <c r="C1" s="33"/>
      <c r="D1" s="34"/>
      <c r="E1" s="203"/>
      <c r="F1" s="34"/>
      <c r="G1" s="34"/>
      <c r="H1" s="34"/>
      <c r="I1" s="34"/>
      <c r="J1" s="34"/>
      <c r="K1" s="34"/>
      <c r="L1" s="35" t="s">
        <v>38</v>
      </c>
    </row>
    <row r="2" spans="1:17" customFormat="1" ht="11.25" customHeight="1" x14ac:dyDescent="0.2">
      <c r="A2" s="36"/>
      <c r="B2" s="36"/>
      <c r="C2" s="36"/>
      <c r="D2" s="37"/>
      <c r="E2" s="205"/>
      <c r="F2" s="37"/>
      <c r="G2" s="37"/>
      <c r="H2" s="37"/>
      <c r="I2" s="37"/>
      <c r="J2" s="37"/>
      <c r="K2" s="37"/>
      <c r="L2" s="37"/>
    </row>
    <row r="3" spans="1:17" s="40" customFormat="1" ht="20.100000000000001" customHeight="1" x14ac:dyDescent="0.2">
      <c r="A3" s="39" t="s">
        <v>326</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7"/>
      <c r="L5" s="207"/>
    </row>
    <row r="6" spans="1:17" s="40" customFormat="1" ht="11.25" customHeight="1" x14ac:dyDescent="0.2">
      <c r="A6" s="187"/>
      <c r="B6" s="187"/>
      <c r="C6" s="187"/>
      <c r="D6" s="187"/>
      <c r="E6" s="187"/>
      <c r="F6" s="187"/>
      <c r="G6" s="187"/>
      <c r="H6" s="187"/>
      <c r="I6" s="187"/>
      <c r="J6" s="187"/>
      <c r="K6" s="187"/>
      <c r="L6" s="187"/>
    </row>
    <row r="7" spans="1:17" customFormat="1" ht="12" customHeight="1" x14ac:dyDescent="0.2">
      <c r="A7" s="46" t="s">
        <v>85</v>
      </c>
      <c r="B7" s="47"/>
      <c r="C7" s="47"/>
      <c r="D7" s="47"/>
      <c r="E7" s="48" t="s">
        <v>86</v>
      </c>
      <c r="F7" s="49" t="s">
        <v>325</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17240</v>
      </c>
      <c r="G11" s="80">
        <v>17195</v>
      </c>
      <c r="H11" s="80">
        <v>17183</v>
      </c>
      <c r="I11" s="80">
        <v>16790</v>
      </c>
      <c r="J11" s="106">
        <v>17164</v>
      </c>
      <c r="K11" s="80">
        <v>76</v>
      </c>
      <c r="L11" s="82">
        <v>0.4427872290841296</v>
      </c>
    </row>
    <row r="12" spans="1:17" ht="24" customHeight="1" x14ac:dyDescent="0.2">
      <c r="A12" s="213" t="s">
        <v>180</v>
      </c>
      <c r="B12" s="214"/>
      <c r="C12" s="214"/>
      <c r="D12" s="215"/>
      <c r="E12" s="79">
        <v>42.795823665893273</v>
      </c>
      <c r="F12" s="81">
        <v>7378</v>
      </c>
      <c r="G12" s="80">
        <v>7374</v>
      </c>
      <c r="H12" s="80">
        <v>7350</v>
      </c>
      <c r="I12" s="80">
        <v>7154</v>
      </c>
      <c r="J12" s="106">
        <v>7265</v>
      </c>
      <c r="K12" s="80">
        <v>113</v>
      </c>
      <c r="L12" s="82">
        <v>1.5554026152787337</v>
      </c>
    </row>
    <row r="13" spans="1:17" ht="15" customHeight="1" x14ac:dyDescent="0.2">
      <c r="A13" s="86"/>
      <c r="B13" s="216" t="s">
        <v>99</v>
      </c>
      <c r="C13" s="216"/>
      <c r="E13" s="79">
        <v>57.204176334106727</v>
      </c>
      <c r="F13" s="81">
        <v>9862</v>
      </c>
      <c r="G13" s="80">
        <v>9821</v>
      </c>
      <c r="H13" s="80">
        <v>9833</v>
      </c>
      <c r="I13" s="80">
        <v>9636</v>
      </c>
      <c r="J13" s="106">
        <v>9899</v>
      </c>
      <c r="K13" s="80">
        <v>-37</v>
      </c>
      <c r="L13" s="82">
        <v>-0.37377512880088898</v>
      </c>
    </row>
    <row r="14" spans="1:17" ht="22.5" customHeight="1" x14ac:dyDescent="0.2">
      <c r="A14" s="213" t="s">
        <v>181</v>
      </c>
      <c r="B14" s="214"/>
      <c r="C14" s="214"/>
      <c r="D14" s="215"/>
      <c r="E14" s="79">
        <v>14.037122969837586</v>
      </c>
      <c r="F14" s="81">
        <v>2420</v>
      </c>
      <c r="G14" s="80">
        <v>2378</v>
      </c>
      <c r="H14" s="80">
        <v>2408</v>
      </c>
      <c r="I14" s="80">
        <v>2282</v>
      </c>
      <c r="J14" s="106">
        <v>2394</v>
      </c>
      <c r="K14" s="80">
        <v>26</v>
      </c>
      <c r="L14" s="82">
        <v>1.086048454469507</v>
      </c>
    </row>
    <row r="15" spans="1:17" ht="15" customHeight="1" x14ac:dyDescent="0.2">
      <c r="A15" s="86"/>
      <c r="B15" s="85"/>
      <c r="C15" s="54" t="s">
        <v>98</v>
      </c>
      <c r="E15" s="79">
        <v>47.97520661157025</v>
      </c>
      <c r="F15" s="81">
        <v>1161</v>
      </c>
      <c r="G15" s="80">
        <v>1120</v>
      </c>
      <c r="H15" s="80">
        <v>1130</v>
      </c>
      <c r="I15" s="80">
        <v>1084</v>
      </c>
      <c r="J15" s="106">
        <v>1146</v>
      </c>
      <c r="K15" s="80">
        <v>15</v>
      </c>
      <c r="L15" s="82">
        <v>1.3089005235602094</v>
      </c>
    </row>
    <row r="16" spans="1:17" ht="15" customHeight="1" x14ac:dyDescent="0.2">
      <c r="A16" s="86"/>
      <c r="B16" s="85"/>
      <c r="C16" s="54" t="s">
        <v>99</v>
      </c>
      <c r="E16" s="79">
        <v>52.02479338842975</v>
      </c>
      <c r="F16" s="81">
        <v>1259</v>
      </c>
      <c r="G16" s="80">
        <v>1258</v>
      </c>
      <c r="H16" s="80">
        <v>1278</v>
      </c>
      <c r="I16" s="80">
        <v>1198</v>
      </c>
      <c r="J16" s="106">
        <v>1248</v>
      </c>
      <c r="K16" s="80">
        <v>11</v>
      </c>
      <c r="L16" s="82">
        <v>0.88141025641025639</v>
      </c>
    </row>
    <row r="17" spans="1:12" ht="15" customHeight="1" x14ac:dyDescent="0.2">
      <c r="A17" s="86"/>
      <c r="B17" s="87" t="s">
        <v>101</v>
      </c>
      <c r="E17" s="79">
        <v>47.726218097447799</v>
      </c>
      <c r="F17" s="81">
        <v>8228</v>
      </c>
      <c r="G17" s="80">
        <v>8257</v>
      </c>
      <c r="H17" s="80">
        <v>8267</v>
      </c>
      <c r="I17" s="80">
        <v>8110</v>
      </c>
      <c r="J17" s="106">
        <v>8273</v>
      </c>
      <c r="K17" s="80">
        <v>-45</v>
      </c>
      <c r="L17" s="82">
        <v>-0.54393811193037589</v>
      </c>
    </row>
    <row r="18" spans="1:12" ht="15" customHeight="1" x14ac:dyDescent="0.2">
      <c r="A18" s="86"/>
      <c r="B18" s="85"/>
      <c r="C18" s="54" t="s">
        <v>98</v>
      </c>
      <c r="E18" s="79">
        <v>40.738940204180842</v>
      </c>
      <c r="F18" s="81">
        <v>3352</v>
      </c>
      <c r="G18" s="80">
        <v>3359</v>
      </c>
      <c r="H18" s="80">
        <v>3356</v>
      </c>
      <c r="I18" s="80">
        <v>3268</v>
      </c>
      <c r="J18" s="106">
        <v>3286</v>
      </c>
      <c r="K18" s="80">
        <v>66</v>
      </c>
      <c r="L18" s="82">
        <v>2.0085209981740717</v>
      </c>
    </row>
    <row r="19" spans="1:12" ht="15" customHeight="1" x14ac:dyDescent="0.2">
      <c r="A19" s="86"/>
      <c r="B19" s="85"/>
      <c r="C19" s="54" t="s">
        <v>99</v>
      </c>
      <c r="E19" s="79">
        <v>59.261059795819158</v>
      </c>
      <c r="F19" s="81">
        <v>4876</v>
      </c>
      <c r="G19" s="80">
        <v>4898</v>
      </c>
      <c r="H19" s="80">
        <v>4911</v>
      </c>
      <c r="I19" s="80">
        <v>4842</v>
      </c>
      <c r="J19" s="106">
        <v>4987</v>
      </c>
      <c r="K19" s="80">
        <v>-111</v>
      </c>
      <c r="L19" s="82">
        <v>-2.2257870463204332</v>
      </c>
    </row>
    <row r="20" spans="1:12" ht="15" customHeight="1" x14ac:dyDescent="0.2">
      <c r="A20" s="86"/>
      <c r="B20" s="87" t="s">
        <v>102</v>
      </c>
      <c r="E20" s="79">
        <v>18.190255220417633</v>
      </c>
      <c r="F20" s="81">
        <v>3136</v>
      </c>
      <c r="G20" s="80">
        <v>3157</v>
      </c>
      <c r="H20" s="80">
        <v>3154</v>
      </c>
      <c r="I20" s="80">
        <v>3123</v>
      </c>
      <c r="J20" s="106">
        <v>3151</v>
      </c>
      <c r="K20" s="80">
        <v>-15</v>
      </c>
      <c r="L20" s="82">
        <v>-0.4760393525864805</v>
      </c>
    </row>
    <row r="21" spans="1:12" ht="15" customHeight="1" x14ac:dyDescent="0.2">
      <c r="A21" s="86"/>
      <c r="B21" s="85"/>
      <c r="C21" s="54" t="s">
        <v>98</v>
      </c>
      <c r="E21" s="79">
        <v>33.832908163265309</v>
      </c>
      <c r="F21" s="81">
        <v>1061</v>
      </c>
      <c r="G21" s="80">
        <v>1083</v>
      </c>
      <c r="H21" s="80">
        <v>1072</v>
      </c>
      <c r="I21" s="80">
        <v>1048</v>
      </c>
      <c r="J21" s="106">
        <v>1041</v>
      </c>
      <c r="K21" s="80">
        <v>20</v>
      </c>
      <c r="L21" s="82">
        <v>1.9212295869356388</v>
      </c>
    </row>
    <row r="22" spans="1:12" ht="15" customHeight="1" x14ac:dyDescent="0.2">
      <c r="A22" s="86"/>
      <c r="B22" s="85"/>
      <c r="C22" s="54" t="s">
        <v>99</v>
      </c>
      <c r="E22" s="79">
        <v>66.167091836734699</v>
      </c>
      <c r="F22" s="81">
        <v>2075</v>
      </c>
      <c r="G22" s="80">
        <v>2074</v>
      </c>
      <c r="H22" s="80">
        <v>2082</v>
      </c>
      <c r="I22" s="80">
        <v>2075</v>
      </c>
      <c r="J22" s="106">
        <v>2110</v>
      </c>
      <c r="K22" s="80">
        <v>-35</v>
      </c>
      <c r="L22" s="82">
        <v>-1.6587677725118484</v>
      </c>
    </row>
    <row r="23" spans="1:12" ht="15" customHeight="1" x14ac:dyDescent="0.2">
      <c r="A23" s="86"/>
      <c r="B23" s="87" t="s">
        <v>103</v>
      </c>
      <c r="E23" s="79">
        <v>20.046403712296982</v>
      </c>
      <c r="F23" s="81">
        <v>3456</v>
      </c>
      <c r="G23" s="80">
        <v>3403</v>
      </c>
      <c r="H23" s="80">
        <v>3354</v>
      </c>
      <c r="I23" s="80">
        <v>3275</v>
      </c>
      <c r="J23" s="106">
        <v>3346</v>
      </c>
      <c r="K23" s="80">
        <v>110</v>
      </c>
      <c r="L23" s="82">
        <v>3.2875074716078898</v>
      </c>
    </row>
    <row r="24" spans="1:12" ht="15" customHeight="1" x14ac:dyDescent="0.2">
      <c r="A24" s="86"/>
      <c r="B24" s="85"/>
      <c r="C24" s="54" t="s">
        <v>98</v>
      </c>
      <c r="E24" s="79">
        <v>52.199074074074076</v>
      </c>
      <c r="F24" s="81">
        <v>1804</v>
      </c>
      <c r="G24" s="80">
        <v>1812</v>
      </c>
      <c r="H24" s="80">
        <v>1792</v>
      </c>
      <c r="I24" s="80">
        <v>1754</v>
      </c>
      <c r="J24" s="106">
        <v>1792</v>
      </c>
      <c r="K24" s="80">
        <v>12</v>
      </c>
      <c r="L24" s="82">
        <v>0.6696428571428571</v>
      </c>
    </row>
    <row r="25" spans="1:12" ht="15" customHeight="1" x14ac:dyDescent="0.2">
      <c r="A25" s="86"/>
      <c r="B25" s="85"/>
      <c r="C25" s="54" t="s">
        <v>99</v>
      </c>
      <c r="E25" s="79">
        <v>47.800925925925924</v>
      </c>
      <c r="F25" s="81">
        <v>1652</v>
      </c>
      <c r="G25" s="80">
        <v>1591</v>
      </c>
      <c r="H25" s="80">
        <v>1562</v>
      </c>
      <c r="I25" s="80">
        <v>1521</v>
      </c>
      <c r="J25" s="106">
        <v>1554</v>
      </c>
      <c r="K25" s="80">
        <v>98</v>
      </c>
      <c r="L25" s="82">
        <v>6.3063063063063067</v>
      </c>
    </row>
    <row r="26" spans="1:12" ht="15" customHeight="1" x14ac:dyDescent="0.2">
      <c r="A26" s="86"/>
      <c r="C26" s="87" t="s">
        <v>182</v>
      </c>
      <c r="D26" s="54" t="s">
        <v>183</v>
      </c>
      <c r="E26" s="79">
        <v>2.8190255220417635</v>
      </c>
      <c r="F26" s="81">
        <v>486</v>
      </c>
      <c r="G26" s="80">
        <v>490</v>
      </c>
      <c r="H26" s="80">
        <v>501</v>
      </c>
      <c r="I26" s="80">
        <v>496</v>
      </c>
      <c r="J26" s="106">
        <v>428</v>
      </c>
      <c r="K26" s="80">
        <v>58</v>
      </c>
      <c r="L26" s="82">
        <v>13.551401869158878</v>
      </c>
    </row>
    <row r="27" spans="1:12" ht="15" customHeight="1" x14ac:dyDescent="0.2">
      <c r="A27" s="86"/>
      <c r="B27" s="85"/>
      <c r="D27" s="217" t="s">
        <v>98</v>
      </c>
      <c r="E27" s="79">
        <v>44.650205761316876</v>
      </c>
      <c r="F27" s="81">
        <v>217</v>
      </c>
      <c r="G27" s="80">
        <v>227</v>
      </c>
      <c r="H27" s="80">
        <v>239</v>
      </c>
      <c r="I27" s="80">
        <v>230</v>
      </c>
      <c r="J27" s="106">
        <v>197</v>
      </c>
      <c r="K27" s="80">
        <v>20</v>
      </c>
      <c r="L27" s="82">
        <v>10.152284263959391</v>
      </c>
    </row>
    <row r="28" spans="1:12" ht="15" customHeight="1" x14ac:dyDescent="0.2">
      <c r="A28" s="86"/>
      <c r="B28" s="85"/>
      <c r="D28" s="217" t="s">
        <v>99</v>
      </c>
      <c r="E28" s="79">
        <v>55.349794238683124</v>
      </c>
      <c r="F28" s="81">
        <v>269</v>
      </c>
      <c r="G28" s="80">
        <v>263</v>
      </c>
      <c r="H28" s="80">
        <v>262</v>
      </c>
      <c r="I28" s="80">
        <v>266</v>
      </c>
      <c r="J28" s="106">
        <v>231</v>
      </c>
      <c r="K28" s="80">
        <v>38</v>
      </c>
      <c r="L28" s="82">
        <v>16.450216450216452</v>
      </c>
    </row>
    <row r="29" spans="1:12" ht="24" customHeight="1" x14ac:dyDescent="0.2">
      <c r="A29" s="213" t="s">
        <v>184</v>
      </c>
      <c r="B29" s="214"/>
      <c r="C29" s="214"/>
      <c r="D29" s="215"/>
      <c r="E29" s="79">
        <v>89.269141531322504</v>
      </c>
      <c r="F29" s="81">
        <v>15390</v>
      </c>
      <c r="G29" s="80">
        <v>15339</v>
      </c>
      <c r="H29" s="80">
        <v>15312</v>
      </c>
      <c r="I29" s="80">
        <v>14993</v>
      </c>
      <c r="J29" s="106">
        <v>15345</v>
      </c>
      <c r="K29" s="80">
        <v>45</v>
      </c>
      <c r="L29" s="82">
        <v>0.2932551319648094</v>
      </c>
    </row>
    <row r="30" spans="1:12" ht="15" customHeight="1" x14ac:dyDescent="0.2">
      <c r="A30" s="86"/>
      <c r="B30" s="85"/>
      <c r="C30" s="54" t="s">
        <v>98</v>
      </c>
      <c r="E30" s="79">
        <v>42.722547108512018</v>
      </c>
      <c r="F30" s="81">
        <v>6575</v>
      </c>
      <c r="G30" s="80">
        <v>6558</v>
      </c>
      <c r="H30" s="80">
        <v>6535</v>
      </c>
      <c r="I30" s="80">
        <v>6365</v>
      </c>
      <c r="J30" s="106">
        <v>6467</v>
      </c>
      <c r="K30" s="80">
        <v>108</v>
      </c>
      <c r="L30" s="82">
        <v>1.6700170094325035</v>
      </c>
    </row>
    <row r="31" spans="1:12" ht="15" customHeight="1" x14ac:dyDescent="0.2">
      <c r="A31" s="86"/>
      <c r="B31" s="85"/>
      <c r="C31" s="54" t="s">
        <v>99</v>
      </c>
      <c r="E31" s="79">
        <v>57.277452891487982</v>
      </c>
      <c r="F31" s="81">
        <v>8815</v>
      </c>
      <c r="G31" s="80">
        <v>8781</v>
      </c>
      <c r="H31" s="80">
        <v>8777</v>
      </c>
      <c r="I31" s="80">
        <v>8628</v>
      </c>
      <c r="J31" s="106">
        <v>8878</v>
      </c>
      <c r="K31" s="80">
        <v>-63</v>
      </c>
      <c r="L31" s="82">
        <v>-0.70961928362243754</v>
      </c>
    </row>
    <row r="32" spans="1:12" ht="15" customHeight="1" x14ac:dyDescent="0.2">
      <c r="A32" s="86"/>
      <c r="B32" s="85" t="s">
        <v>109</v>
      </c>
      <c r="E32" s="79">
        <v>10.730858468677495</v>
      </c>
      <c r="F32" s="80">
        <v>1850</v>
      </c>
      <c r="G32" s="80">
        <v>1856</v>
      </c>
      <c r="H32" s="80">
        <v>1871</v>
      </c>
      <c r="I32" s="80">
        <v>1797</v>
      </c>
      <c r="J32" s="106">
        <v>1819</v>
      </c>
      <c r="K32" s="80">
        <v>31</v>
      </c>
      <c r="L32" s="82">
        <v>1.7042330951072018</v>
      </c>
    </row>
    <row r="33" spans="1:12" ht="15" customHeight="1" x14ac:dyDescent="0.2">
      <c r="A33" s="86"/>
      <c r="B33" s="85"/>
      <c r="C33" s="54" t="s">
        <v>98</v>
      </c>
      <c r="E33" s="79">
        <v>43.405405405405403</v>
      </c>
      <c r="F33" s="80">
        <v>803</v>
      </c>
      <c r="G33" s="80">
        <v>816</v>
      </c>
      <c r="H33" s="80">
        <v>815</v>
      </c>
      <c r="I33" s="80">
        <v>789</v>
      </c>
      <c r="J33" s="106">
        <v>798</v>
      </c>
      <c r="K33" s="80">
        <v>5</v>
      </c>
      <c r="L33" s="82">
        <v>0.62656641604010022</v>
      </c>
    </row>
    <row r="34" spans="1:12" ht="15" customHeight="1" x14ac:dyDescent="0.2">
      <c r="A34" s="86"/>
      <c r="B34" s="85"/>
      <c r="C34" s="54" t="s">
        <v>99</v>
      </c>
      <c r="E34" s="79">
        <v>56.594594594594597</v>
      </c>
      <c r="F34" s="80">
        <v>1047</v>
      </c>
      <c r="G34" s="80">
        <v>1040</v>
      </c>
      <c r="H34" s="80">
        <v>1056</v>
      </c>
      <c r="I34" s="80">
        <v>1008</v>
      </c>
      <c r="J34" s="106">
        <v>1021</v>
      </c>
      <c r="K34" s="80">
        <v>26</v>
      </c>
      <c r="L34" s="82">
        <v>2.546523016650343</v>
      </c>
    </row>
    <row r="35" spans="1:12" ht="24" customHeight="1" x14ac:dyDescent="0.2">
      <c r="A35" s="213" t="s">
        <v>187</v>
      </c>
      <c r="B35" s="214"/>
      <c r="C35" s="214"/>
      <c r="D35" s="215"/>
      <c r="E35" s="79">
        <v>14.988399071925754</v>
      </c>
      <c r="F35" s="80">
        <v>2584</v>
      </c>
      <c r="G35" s="80">
        <v>2592</v>
      </c>
      <c r="H35" s="80">
        <v>2689</v>
      </c>
      <c r="I35" s="80">
        <v>2564</v>
      </c>
      <c r="J35" s="80">
        <v>2613</v>
      </c>
      <c r="K35" s="286">
        <v>-29</v>
      </c>
      <c r="L35" s="287">
        <v>-1.1098354381936471</v>
      </c>
    </row>
    <row r="36" spans="1:12" ht="15" customHeight="1" x14ac:dyDescent="0.2">
      <c r="A36" s="86"/>
      <c r="B36" s="85"/>
      <c r="C36" s="54" t="s">
        <v>98</v>
      </c>
      <c r="E36" s="79">
        <v>40.905572755417957</v>
      </c>
      <c r="F36" s="80">
        <v>1057</v>
      </c>
      <c r="G36" s="80">
        <v>1053</v>
      </c>
      <c r="H36" s="80">
        <v>1089</v>
      </c>
      <c r="I36" s="80">
        <v>1035</v>
      </c>
      <c r="J36" s="80">
        <v>1037</v>
      </c>
      <c r="K36" s="286">
        <v>20</v>
      </c>
      <c r="L36" s="82">
        <v>1.9286403085824493</v>
      </c>
    </row>
    <row r="37" spans="1:12" ht="15" customHeight="1" x14ac:dyDescent="0.2">
      <c r="A37" s="86"/>
      <c r="B37" s="85"/>
      <c r="C37" s="54" t="s">
        <v>99</v>
      </c>
      <c r="E37" s="79">
        <v>59.094427244582043</v>
      </c>
      <c r="F37" s="80">
        <v>1527</v>
      </c>
      <c r="G37" s="80">
        <v>1539</v>
      </c>
      <c r="H37" s="80">
        <v>1600</v>
      </c>
      <c r="I37" s="80">
        <v>1529</v>
      </c>
      <c r="J37" s="106">
        <v>1576</v>
      </c>
      <c r="K37" s="80">
        <v>-49</v>
      </c>
      <c r="L37" s="82">
        <v>-3.1091370558375635</v>
      </c>
    </row>
    <row r="38" spans="1:12" ht="15" customHeight="1" x14ac:dyDescent="0.2">
      <c r="A38" s="86"/>
      <c r="B38" s="85" t="s">
        <v>327</v>
      </c>
      <c r="E38" s="79">
        <v>68.004640371229698</v>
      </c>
      <c r="F38" s="80">
        <v>11724</v>
      </c>
      <c r="G38" s="80">
        <v>11713</v>
      </c>
      <c r="H38" s="80">
        <v>11629</v>
      </c>
      <c r="I38" s="80">
        <v>11418</v>
      </c>
      <c r="J38" s="106">
        <v>11644</v>
      </c>
      <c r="K38" s="80">
        <v>80</v>
      </c>
      <c r="L38" s="82">
        <v>0.68704912401236684</v>
      </c>
    </row>
    <row r="39" spans="1:12" ht="15" customHeight="1" x14ac:dyDescent="0.2">
      <c r="A39" s="86"/>
      <c r="B39" s="85"/>
      <c r="C39" s="54" t="s">
        <v>98</v>
      </c>
      <c r="E39" s="79">
        <v>43.99522347321733</v>
      </c>
      <c r="F39" s="81">
        <v>5158</v>
      </c>
      <c r="G39" s="80">
        <v>5155</v>
      </c>
      <c r="H39" s="80">
        <v>5120</v>
      </c>
      <c r="I39" s="80">
        <v>5010</v>
      </c>
      <c r="J39" s="106">
        <v>5081</v>
      </c>
      <c r="K39" s="80">
        <v>77</v>
      </c>
      <c r="L39" s="82">
        <v>1.5154497146231056</v>
      </c>
    </row>
    <row r="40" spans="1:12" ht="15" customHeight="1" x14ac:dyDescent="0.2">
      <c r="A40" s="86"/>
      <c r="B40" s="85"/>
      <c r="C40" s="54" t="s">
        <v>99</v>
      </c>
      <c r="E40" s="79">
        <v>56.00477652678267</v>
      </c>
      <c r="F40" s="81">
        <v>6566</v>
      </c>
      <c r="G40" s="80">
        <v>6558</v>
      </c>
      <c r="H40" s="80">
        <v>6509</v>
      </c>
      <c r="I40" s="80">
        <v>6408</v>
      </c>
      <c r="J40" s="106">
        <v>6563</v>
      </c>
      <c r="K40" s="80">
        <v>3</v>
      </c>
      <c r="L40" s="82">
        <v>4.5710802986439127E-2</v>
      </c>
    </row>
    <row r="41" spans="1:12" ht="15" customHeight="1" x14ac:dyDescent="0.2">
      <c r="A41" s="86"/>
      <c r="B41" s="54" t="s">
        <v>548</v>
      </c>
      <c r="E41" s="79">
        <v>8.3062645011600935</v>
      </c>
      <c r="F41" s="81">
        <v>1432</v>
      </c>
      <c r="G41" s="80">
        <v>1354</v>
      </c>
      <c r="H41" s="80">
        <v>1347</v>
      </c>
      <c r="I41" s="80">
        <v>1295</v>
      </c>
      <c r="J41" s="106">
        <v>1359</v>
      </c>
      <c r="K41" s="80">
        <v>73</v>
      </c>
      <c r="L41" s="82">
        <v>5.3715967623252387</v>
      </c>
    </row>
    <row r="42" spans="1:12" ht="15" customHeight="1" x14ac:dyDescent="0.2">
      <c r="A42" s="86"/>
      <c r="B42" s="85"/>
      <c r="C42" s="54" t="s">
        <v>98</v>
      </c>
      <c r="E42" s="79">
        <v>41.68994413407821</v>
      </c>
      <c r="F42" s="81">
        <v>597</v>
      </c>
      <c r="G42" s="80">
        <v>562</v>
      </c>
      <c r="H42" s="80">
        <v>558</v>
      </c>
      <c r="I42" s="80">
        <v>526</v>
      </c>
      <c r="J42" s="106">
        <v>546</v>
      </c>
      <c r="K42" s="80">
        <v>51</v>
      </c>
      <c r="L42" s="82">
        <v>9.3406593406593412</v>
      </c>
    </row>
    <row r="43" spans="1:12" ht="15" customHeight="1" x14ac:dyDescent="0.2">
      <c r="A43" s="86"/>
      <c r="B43" s="85"/>
      <c r="C43" s="54" t="s">
        <v>99</v>
      </c>
      <c r="E43" s="79">
        <v>58.31005586592179</v>
      </c>
      <c r="F43" s="81">
        <v>835</v>
      </c>
      <c r="G43" s="80">
        <v>792</v>
      </c>
      <c r="H43" s="80">
        <v>789</v>
      </c>
      <c r="I43" s="80">
        <v>769</v>
      </c>
      <c r="J43" s="106">
        <v>813</v>
      </c>
      <c r="K43" s="80">
        <v>22</v>
      </c>
      <c r="L43" s="82">
        <v>2.7060270602706029</v>
      </c>
    </row>
    <row r="44" spans="1:12" ht="15" customHeight="1" x14ac:dyDescent="0.2">
      <c r="A44" s="86"/>
      <c r="B44" s="85" t="s">
        <v>200</v>
      </c>
      <c r="E44" s="79">
        <v>8.700696055684455</v>
      </c>
      <c r="F44" s="81">
        <v>1500</v>
      </c>
      <c r="G44" s="80">
        <v>1536</v>
      </c>
      <c r="H44" s="80">
        <v>1518</v>
      </c>
      <c r="I44" s="80">
        <v>1513</v>
      </c>
      <c r="J44" s="106">
        <v>1548</v>
      </c>
      <c r="K44" s="80">
        <v>-48</v>
      </c>
      <c r="L44" s="82">
        <v>-3.1007751937984498</v>
      </c>
    </row>
    <row r="45" spans="1:12" ht="15" customHeight="1" x14ac:dyDescent="0.2">
      <c r="A45" s="86"/>
      <c r="B45" s="85"/>
      <c r="C45" s="54" t="s">
        <v>98</v>
      </c>
      <c r="E45" s="79">
        <v>37.733333333333334</v>
      </c>
      <c r="F45" s="81">
        <v>566</v>
      </c>
      <c r="G45" s="80">
        <v>604</v>
      </c>
      <c r="H45" s="80">
        <v>583</v>
      </c>
      <c r="I45" s="80">
        <v>583</v>
      </c>
      <c r="J45" s="106">
        <v>601</v>
      </c>
      <c r="K45" s="80">
        <v>-35</v>
      </c>
      <c r="L45" s="82">
        <v>-5.8236272878535775</v>
      </c>
    </row>
    <row r="46" spans="1:12" ht="15" customHeight="1" x14ac:dyDescent="0.2">
      <c r="A46" s="89"/>
      <c r="B46" s="90"/>
      <c r="C46" s="132" t="s">
        <v>99</v>
      </c>
      <c r="D46" s="132"/>
      <c r="E46" s="91">
        <v>62.266666666666666</v>
      </c>
      <c r="F46" s="109">
        <v>934</v>
      </c>
      <c r="G46" s="110">
        <v>932</v>
      </c>
      <c r="H46" s="110">
        <v>935</v>
      </c>
      <c r="I46" s="110">
        <v>930</v>
      </c>
      <c r="J46" s="111">
        <v>947</v>
      </c>
      <c r="K46" s="110">
        <v>-13</v>
      </c>
      <c r="L46" s="112">
        <v>-1.3727560718057021</v>
      </c>
    </row>
    <row r="47" spans="1:12" s="114" customFormat="1" ht="11.25" customHeight="1" x14ac:dyDescent="0.15">
      <c r="L47" s="115" t="s">
        <v>35</v>
      </c>
    </row>
    <row r="48" spans="1:12" s="114" customFormat="1" ht="12.75" customHeight="1" x14ac:dyDescent="0.2">
      <c r="A48" s="114" t="s">
        <v>201</v>
      </c>
      <c r="B48" s="87"/>
      <c r="C48" s="87"/>
      <c r="D48" s="87"/>
      <c r="E48" s="87"/>
      <c r="F48" s="87"/>
      <c r="G48" s="87"/>
      <c r="H48" s="87"/>
      <c r="I48" s="87"/>
      <c r="J48" s="87"/>
      <c r="K48" s="87"/>
      <c r="L48" s="87"/>
    </row>
    <row r="49" spans="1:12" s="87" customFormat="1" ht="12.75" customHeight="1" x14ac:dyDescent="0.2">
      <c r="A49" s="114" t="s">
        <v>328</v>
      </c>
    </row>
    <row r="50" spans="1:12" s="87" customFormat="1" ht="12.75" customHeight="1" x14ac:dyDescent="0.2">
      <c r="A50" s="114" t="s">
        <v>329</v>
      </c>
    </row>
    <row r="51" spans="1:12" s="87" customFormat="1" ht="21" customHeight="1" x14ac:dyDescent="0.2">
      <c r="A51" s="117" t="s">
        <v>115</v>
      </c>
      <c r="B51" s="117"/>
      <c r="C51" s="117"/>
      <c r="D51" s="117"/>
      <c r="E51" s="117"/>
      <c r="F51" s="117"/>
      <c r="G51" s="117"/>
      <c r="H51" s="117"/>
      <c r="I51" s="117"/>
      <c r="J51" s="117"/>
      <c r="K51" s="117"/>
      <c r="L51" s="117"/>
    </row>
    <row r="52" spans="1:12" s="87" customFormat="1" ht="12.75" customHeight="1" x14ac:dyDescent="0.2">
      <c r="A52" s="117" t="s">
        <v>205</v>
      </c>
      <c r="B52" s="117"/>
      <c r="C52" s="117"/>
      <c r="D52" s="117"/>
      <c r="E52" s="117"/>
      <c r="F52" s="117"/>
      <c r="G52" s="117"/>
      <c r="H52" s="117"/>
      <c r="I52" s="117"/>
      <c r="J52" s="117"/>
      <c r="K52" s="117"/>
      <c r="L52" s="117"/>
    </row>
    <row r="53" spans="1:12" s="87" customFormat="1" ht="12.75" customHeight="1" x14ac:dyDescent="0.2">
      <c r="A53" s="281"/>
      <c r="B53" s="281"/>
      <c r="C53" s="281"/>
      <c r="D53" s="281"/>
      <c r="E53" s="281"/>
      <c r="F53" s="281"/>
      <c r="G53" s="281"/>
      <c r="H53" s="281"/>
      <c r="I53" s="281"/>
      <c r="J53" s="281"/>
      <c r="K53" s="281"/>
      <c r="L53" s="281"/>
    </row>
    <row r="54" spans="1:12" s="87" customFormat="1" ht="12.75" customHeight="1" x14ac:dyDescent="0.2">
      <c r="A54" s="117"/>
      <c r="B54" s="117"/>
      <c r="C54" s="117"/>
      <c r="D54" s="117"/>
      <c r="E54" s="117"/>
      <c r="F54" s="117"/>
      <c r="G54" s="117"/>
      <c r="H54" s="117"/>
      <c r="I54" s="117"/>
      <c r="J54" s="117"/>
      <c r="K54" s="117"/>
      <c r="L54" s="117"/>
    </row>
    <row r="55" spans="1:12" ht="12.75" customHeight="1" x14ac:dyDescent="0.2">
      <c r="E55" s="54"/>
      <c r="F55" s="54"/>
      <c r="G55" s="54"/>
      <c r="H55" s="54"/>
      <c r="I55" s="54"/>
      <c r="J55" s="54"/>
      <c r="K55" s="54"/>
      <c r="L55" s="54"/>
    </row>
    <row r="56" spans="1:12" ht="15.95" customHeight="1" x14ac:dyDescent="0.2">
      <c r="E56" s="54"/>
      <c r="F56" s="54"/>
      <c r="G56" s="54"/>
      <c r="H56" s="54"/>
      <c r="I56" s="54"/>
      <c r="J56" s="54"/>
      <c r="K56" s="54"/>
      <c r="L56" s="54"/>
    </row>
    <row r="57" spans="1:12" ht="15.95" customHeight="1" x14ac:dyDescent="0.2">
      <c r="E57" s="54"/>
      <c r="F57" s="54"/>
      <c r="G57" s="54"/>
      <c r="H57" s="54"/>
      <c r="I57" s="54"/>
      <c r="J57" s="54"/>
      <c r="K57" s="54"/>
      <c r="L57" s="54"/>
    </row>
    <row r="58" spans="1:12" ht="15.95" customHeight="1" x14ac:dyDescent="0.2">
      <c r="E58" s="54"/>
      <c r="F58" s="54"/>
      <c r="G58" s="54"/>
      <c r="H58" s="54"/>
      <c r="I58" s="54"/>
      <c r="J58" s="54"/>
      <c r="K58" s="54"/>
      <c r="L58" s="54"/>
    </row>
    <row r="59" spans="1:12" ht="15.95" customHeight="1" x14ac:dyDescent="0.2">
      <c r="E59" s="54"/>
      <c r="F59" s="54"/>
      <c r="G59" s="54"/>
      <c r="H59" s="54"/>
      <c r="I59" s="54"/>
      <c r="J59" s="54"/>
      <c r="K59" s="54"/>
      <c r="L59" s="54"/>
    </row>
    <row r="60" spans="1:12" ht="15.95" customHeight="1" x14ac:dyDescent="0.2">
      <c r="E60" s="54"/>
      <c r="F60" s="54"/>
      <c r="G60" s="54"/>
      <c r="H60" s="54"/>
      <c r="I60" s="54"/>
      <c r="J60" s="54"/>
      <c r="K60" s="54"/>
      <c r="L60" s="54"/>
    </row>
    <row r="61" spans="1:12" ht="15.95" customHeight="1" x14ac:dyDescent="0.2">
      <c r="E61" s="54"/>
      <c r="F61" s="54"/>
      <c r="G61" s="54"/>
      <c r="H61" s="54"/>
      <c r="I61" s="54"/>
      <c r="J61" s="54"/>
      <c r="K61" s="54"/>
      <c r="L61" s="54"/>
    </row>
    <row r="62" spans="1:12" ht="15.95" customHeight="1" x14ac:dyDescent="0.2">
      <c r="E62" s="54"/>
      <c r="F62" s="54"/>
      <c r="G62" s="54"/>
      <c r="H62" s="54"/>
      <c r="I62" s="54"/>
      <c r="J62" s="54"/>
      <c r="K62" s="54"/>
      <c r="L62" s="54"/>
    </row>
    <row r="63" spans="1:12" ht="15.95" customHeight="1" x14ac:dyDescent="0.2">
      <c r="E63" s="54"/>
      <c r="F63" s="54"/>
      <c r="G63" s="54"/>
      <c r="H63" s="54"/>
      <c r="I63" s="54"/>
      <c r="J63" s="54"/>
      <c r="K63" s="54"/>
      <c r="L63" s="54"/>
    </row>
    <row r="64" spans="1:12" ht="15.95" customHeight="1" x14ac:dyDescent="0.2">
      <c r="E64" s="54"/>
      <c r="F64" s="54"/>
      <c r="G64" s="54"/>
      <c r="H64" s="54"/>
      <c r="I64" s="54"/>
      <c r="J64" s="54"/>
      <c r="K64" s="54"/>
      <c r="L64" s="54"/>
    </row>
    <row r="65" spans="5:12" ht="15.95" customHeight="1" x14ac:dyDescent="0.2">
      <c r="E65" s="54"/>
      <c r="F65" s="54"/>
      <c r="G65" s="54"/>
      <c r="H65" s="54"/>
      <c r="I65" s="54"/>
      <c r="J65" s="54"/>
      <c r="K65" s="54"/>
      <c r="L65" s="54"/>
    </row>
    <row r="66" spans="5:12" ht="15.95" customHeight="1" x14ac:dyDescent="0.2">
      <c r="E66" s="54"/>
      <c r="F66" s="54"/>
      <c r="G66" s="54"/>
      <c r="H66" s="54"/>
      <c r="I66" s="54"/>
      <c r="J66" s="54"/>
      <c r="K66" s="54"/>
      <c r="L66" s="54"/>
    </row>
    <row r="67" spans="5:12" ht="15.95" customHeight="1" x14ac:dyDescent="0.2">
      <c r="E67" s="54"/>
      <c r="F67" s="54"/>
      <c r="G67" s="54"/>
      <c r="H67" s="54"/>
      <c r="I67" s="54"/>
      <c r="J67" s="54"/>
      <c r="K67" s="54"/>
      <c r="L67" s="54"/>
    </row>
    <row r="68" spans="5:12" ht="15.95" customHeight="1" x14ac:dyDescent="0.2">
      <c r="E68" s="54"/>
      <c r="F68" s="54"/>
      <c r="G68" s="54"/>
      <c r="H68" s="54"/>
      <c r="I68" s="54"/>
      <c r="J68" s="54"/>
      <c r="K68" s="54"/>
      <c r="L68" s="54"/>
    </row>
    <row r="69" spans="5:12" ht="15.95" customHeight="1" x14ac:dyDescent="0.2">
      <c r="E69" s="54"/>
      <c r="F69" s="54"/>
      <c r="G69" s="54"/>
      <c r="H69" s="54"/>
      <c r="I69" s="54"/>
      <c r="J69" s="54"/>
      <c r="K69" s="54"/>
      <c r="L69" s="54"/>
    </row>
    <row r="70" spans="5:12" ht="15.95" customHeight="1" x14ac:dyDescent="0.2">
      <c r="E70" s="54"/>
      <c r="F70" s="54"/>
      <c r="G70" s="54"/>
      <c r="H70" s="54"/>
      <c r="I70" s="54"/>
      <c r="J70" s="54"/>
      <c r="K70" s="54"/>
      <c r="L70" s="54"/>
    </row>
    <row r="71" spans="5:12" ht="15.95" customHeight="1" x14ac:dyDescent="0.2">
      <c r="E71" s="54"/>
      <c r="F71" s="54"/>
      <c r="G71" s="54"/>
      <c r="H71" s="54"/>
      <c r="I71" s="54"/>
      <c r="J71" s="54"/>
      <c r="K71" s="54"/>
      <c r="L71" s="54"/>
    </row>
    <row r="72" spans="5:12" ht="15.95" customHeight="1" x14ac:dyDescent="0.2">
      <c r="E72" s="54"/>
      <c r="F72" s="54"/>
      <c r="G72" s="54"/>
      <c r="H72" s="54"/>
      <c r="I72" s="54"/>
      <c r="J72" s="54"/>
      <c r="K72" s="54"/>
      <c r="L72" s="54"/>
    </row>
    <row r="73" spans="5:12" ht="15.95" customHeight="1" x14ac:dyDescent="0.2">
      <c r="E73" s="54"/>
      <c r="F73" s="54"/>
      <c r="G73" s="54"/>
      <c r="H73" s="54"/>
      <c r="I73" s="54"/>
      <c r="J73" s="54"/>
      <c r="K73" s="54"/>
      <c r="L73" s="54"/>
    </row>
    <row r="74" spans="5:12" ht="15.95" customHeight="1" x14ac:dyDescent="0.2">
      <c r="E74" s="54"/>
      <c r="F74" s="54"/>
      <c r="G74" s="54"/>
      <c r="H74" s="54"/>
      <c r="I74" s="54"/>
      <c r="J74" s="54"/>
      <c r="K74" s="54"/>
      <c r="L74" s="54"/>
    </row>
    <row r="75" spans="5:12" ht="15.95" customHeight="1" x14ac:dyDescent="0.2">
      <c r="E75" s="54"/>
      <c r="F75" s="54"/>
      <c r="G75" s="54"/>
      <c r="H75" s="54"/>
      <c r="I75" s="54"/>
      <c r="J75" s="54"/>
      <c r="K75" s="54"/>
      <c r="L75" s="54"/>
    </row>
    <row r="76" spans="5:12" ht="15.95" customHeight="1" x14ac:dyDescent="0.2">
      <c r="E76" s="54"/>
      <c r="F76" s="54"/>
      <c r="G76" s="54"/>
      <c r="H76" s="54"/>
      <c r="I76" s="54"/>
      <c r="J76" s="54"/>
      <c r="K76" s="54"/>
      <c r="L76" s="54"/>
    </row>
    <row r="77" spans="5:12" ht="15.95" customHeight="1" x14ac:dyDescent="0.2">
      <c r="E77" s="54"/>
      <c r="F77" s="54"/>
      <c r="G77" s="54"/>
      <c r="H77" s="54"/>
      <c r="I77" s="54"/>
      <c r="J77" s="54"/>
      <c r="K77" s="54"/>
      <c r="L77" s="54"/>
    </row>
    <row r="78" spans="5:12" ht="15.95" customHeight="1" x14ac:dyDescent="0.2">
      <c r="E78" s="54"/>
      <c r="F78" s="54"/>
      <c r="G78" s="54"/>
      <c r="H78" s="54"/>
      <c r="I78" s="54"/>
      <c r="J78" s="54"/>
      <c r="K78" s="54"/>
      <c r="L78" s="54"/>
    </row>
    <row r="79" spans="5:12" ht="15.95" customHeight="1" x14ac:dyDescent="0.2">
      <c r="E79" s="54"/>
      <c r="F79" s="54"/>
      <c r="G79" s="54"/>
      <c r="H79" s="54"/>
      <c r="I79" s="54"/>
      <c r="J79" s="54"/>
      <c r="K79" s="54"/>
      <c r="L79" s="54"/>
    </row>
    <row r="80" spans="5:12" ht="15.95" customHeight="1" x14ac:dyDescent="0.2">
      <c r="E80" s="54"/>
      <c r="F80" s="54"/>
      <c r="G80" s="54"/>
      <c r="H80" s="54"/>
      <c r="I80" s="54"/>
      <c r="J80" s="54"/>
      <c r="K80" s="54"/>
      <c r="L80" s="54"/>
    </row>
    <row r="81" spans="5:12" ht="15.95" customHeight="1" x14ac:dyDescent="0.2">
      <c r="E81" s="54"/>
      <c r="F81" s="54"/>
      <c r="G81" s="54"/>
      <c r="H81" s="54"/>
      <c r="I81" s="54"/>
      <c r="J81" s="54"/>
      <c r="K81" s="54"/>
      <c r="L81" s="54"/>
    </row>
    <row r="82" spans="5:12" ht="15.95" customHeight="1" x14ac:dyDescent="0.2">
      <c r="E82" s="54"/>
      <c r="F82" s="54"/>
      <c r="G82" s="54"/>
      <c r="H82" s="54"/>
      <c r="I82" s="54"/>
      <c r="J82" s="54"/>
      <c r="K82" s="54"/>
      <c r="L82" s="54"/>
    </row>
    <row r="83" spans="5:12" ht="15.95" customHeight="1" x14ac:dyDescent="0.2">
      <c r="E83" s="54"/>
      <c r="F83" s="54"/>
      <c r="G83" s="54"/>
      <c r="H83" s="54"/>
      <c r="I83" s="54"/>
      <c r="J83" s="54"/>
      <c r="K83" s="54"/>
      <c r="L83" s="54"/>
    </row>
    <row r="84" spans="5:12" ht="15.95" customHeight="1" x14ac:dyDescent="0.2">
      <c r="E84" s="54"/>
      <c r="F84" s="54"/>
      <c r="G84" s="54"/>
      <c r="H84" s="54"/>
      <c r="I84" s="54"/>
      <c r="J84" s="54"/>
      <c r="K84" s="54"/>
      <c r="L84" s="54"/>
    </row>
    <row r="85" spans="5:12" ht="15.95" customHeight="1" x14ac:dyDescent="0.2">
      <c r="E85" s="54"/>
      <c r="F85" s="54"/>
      <c r="G85" s="54"/>
      <c r="H85" s="54"/>
      <c r="I85" s="54"/>
      <c r="J85" s="54"/>
      <c r="K85" s="54"/>
      <c r="L85" s="54"/>
    </row>
    <row r="86" spans="5:12" ht="15.95" customHeight="1" x14ac:dyDescent="0.2">
      <c r="E86" s="54"/>
      <c r="F86" s="54"/>
      <c r="G86" s="54"/>
      <c r="H86" s="54"/>
      <c r="I86" s="54"/>
      <c r="J86" s="54"/>
      <c r="K86" s="54"/>
      <c r="L86" s="54"/>
    </row>
    <row r="87" spans="5:12" ht="15.95" customHeight="1" x14ac:dyDescent="0.2">
      <c r="E87" s="54"/>
      <c r="F87" s="54"/>
      <c r="G87" s="54"/>
      <c r="H87" s="54"/>
      <c r="I87" s="54"/>
      <c r="J87" s="54"/>
      <c r="K87" s="54"/>
      <c r="L87" s="54"/>
    </row>
    <row r="88" spans="5:12" ht="15.95" customHeight="1" x14ac:dyDescent="0.2">
      <c r="E88" s="54"/>
      <c r="F88" s="54"/>
      <c r="G88" s="54"/>
      <c r="H88" s="54"/>
      <c r="I88" s="54"/>
      <c r="J88" s="54"/>
      <c r="K88" s="54"/>
      <c r="L88" s="54"/>
    </row>
    <row r="89" spans="5:12" ht="15.95" customHeight="1" x14ac:dyDescent="0.2">
      <c r="E89" s="54"/>
      <c r="F89" s="54"/>
      <c r="G89" s="54"/>
      <c r="H89" s="54"/>
      <c r="I89" s="54"/>
      <c r="J89" s="54"/>
      <c r="K89" s="54"/>
      <c r="L89" s="54"/>
    </row>
    <row r="90" spans="5:12" ht="15.95" customHeight="1" x14ac:dyDescent="0.2">
      <c r="E90" s="54"/>
      <c r="F90" s="54"/>
      <c r="G90" s="54"/>
      <c r="H90" s="54"/>
      <c r="I90" s="54"/>
      <c r="J90" s="54"/>
      <c r="K90" s="54"/>
      <c r="L90" s="54"/>
    </row>
    <row r="91" spans="5:12" ht="15.95" customHeight="1" x14ac:dyDescent="0.2">
      <c r="E91" s="54"/>
      <c r="F91" s="54"/>
      <c r="G91" s="54"/>
      <c r="H91" s="54"/>
      <c r="I91" s="54"/>
      <c r="J91" s="54"/>
      <c r="K91" s="54"/>
      <c r="L91" s="54"/>
    </row>
    <row r="92" spans="5:12" ht="15.95" customHeight="1" x14ac:dyDescent="0.2">
      <c r="E92" s="54"/>
      <c r="F92" s="54"/>
      <c r="G92" s="54"/>
      <c r="H92" s="54"/>
      <c r="I92" s="54"/>
      <c r="J92" s="54"/>
      <c r="K92" s="54"/>
      <c r="L92" s="54"/>
    </row>
    <row r="93" spans="5:12" ht="15.95" customHeight="1" x14ac:dyDescent="0.2">
      <c r="E93" s="54"/>
      <c r="F93" s="54"/>
      <c r="G93" s="54"/>
      <c r="H93" s="54"/>
      <c r="I93" s="54"/>
      <c r="J93" s="54"/>
      <c r="K93" s="54"/>
      <c r="L93" s="54"/>
    </row>
    <row r="94" spans="5:12" ht="15.95" customHeight="1" x14ac:dyDescent="0.2">
      <c r="E94" s="54"/>
      <c r="F94" s="54"/>
      <c r="G94" s="54"/>
      <c r="H94" s="54"/>
      <c r="I94" s="54"/>
      <c r="J94" s="54"/>
      <c r="K94" s="54"/>
      <c r="L94" s="54"/>
    </row>
    <row r="95" spans="5:12" ht="15.95" customHeight="1" x14ac:dyDescent="0.2">
      <c r="E95" s="54"/>
      <c r="F95" s="54"/>
      <c r="G95" s="54"/>
      <c r="H95" s="54"/>
      <c r="I95" s="54"/>
      <c r="J95" s="54"/>
      <c r="K95" s="54"/>
      <c r="L95" s="54"/>
    </row>
    <row r="96" spans="5:12" ht="15.95" customHeight="1" x14ac:dyDescent="0.2">
      <c r="E96" s="54"/>
      <c r="F96" s="54"/>
      <c r="G96" s="54"/>
      <c r="H96" s="54"/>
      <c r="I96" s="54"/>
      <c r="J96" s="54"/>
      <c r="K96" s="54"/>
      <c r="L96" s="54"/>
    </row>
    <row r="97" spans="5:12" ht="15.95" customHeight="1" x14ac:dyDescent="0.2">
      <c r="E97" s="54"/>
      <c r="F97" s="54"/>
      <c r="G97" s="54"/>
      <c r="H97" s="54"/>
      <c r="I97" s="54"/>
      <c r="J97" s="54"/>
      <c r="K97" s="54"/>
      <c r="L97" s="54"/>
    </row>
    <row r="98" spans="5:12" ht="15.95" customHeight="1" x14ac:dyDescent="0.2">
      <c r="E98" s="54"/>
      <c r="F98" s="54"/>
      <c r="G98" s="54"/>
      <c r="H98" s="54"/>
      <c r="I98" s="54"/>
      <c r="J98" s="54"/>
      <c r="K98" s="54"/>
      <c r="L98" s="54"/>
    </row>
    <row r="99" spans="5:12" ht="15.95" customHeight="1" x14ac:dyDescent="0.2">
      <c r="E99" s="54"/>
      <c r="F99" s="54"/>
      <c r="G99" s="54"/>
      <c r="H99" s="54"/>
      <c r="I99" s="54"/>
      <c r="J99" s="54"/>
      <c r="K99" s="54"/>
      <c r="L99" s="54"/>
    </row>
    <row r="100" spans="5:12" ht="15.95" customHeight="1" x14ac:dyDescent="0.2">
      <c r="E100" s="54"/>
      <c r="F100" s="54"/>
      <c r="G100" s="54"/>
      <c r="H100" s="54"/>
      <c r="I100" s="54"/>
      <c r="J100" s="54"/>
      <c r="K100" s="54"/>
      <c r="L100" s="54"/>
    </row>
    <row r="101" spans="5:12" ht="15.95" customHeight="1" x14ac:dyDescent="0.2">
      <c r="E101" s="54"/>
      <c r="F101" s="54"/>
      <c r="G101" s="54"/>
      <c r="H101" s="54"/>
      <c r="I101" s="54"/>
      <c r="J101" s="54"/>
      <c r="K101" s="54"/>
      <c r="L101" s="54"/>
    </row>
    <row r="102" spans="5:12" ht="15.95" customHeight="1" x14ac:dyDescent="0.2">
      <c r="E102" s="54"/>
      <c r="F102" s="54"/>
      <c r="G102" s="54"/>
      <c r="H102" s="54"/>
      <c r="I102" s="54"/>
      <c r="J102" s="54"/>
      <c r="K102" s="54"/>
      <c r="L102" s="54"/>
    </row>
    <row r="103" spans="5:12" ht="15.95" customHeight="1" x14ac:dyDescent="0.2">
      <c r="E103" s="54"/>
      <c r="F103" s="54"/>
      <c r="G103" s="54"/>
      <c r="H103" s="54"/>
      <c r="I103" s="54"/>
      <c r="J103" s="54"/>
      <c r="K103" s="54"/>
      <c r="L103" s="54"/>
    </row>
    <row r="104" spans="5:12" ht="15.95" customHeight="1" x14ac:dyDescent="0.2">
      <c r="E104" s="54"/>
      <c r="F104" s="54"/>
      <c r="G104" s="54"/>
      <c r="H104" s="54"/>
      <c r="I104" s="54"/>
      <c r="J104" s="54"/>
      <c r="K104" s="54"/>
      <c r="L104" s="54"/>
    </row>
    <row r="105" spans="5:12" ht="15.95" customHeight="1" x14ac:dyDescent="0.2">
      <c r="E105" s="54"/>
      <c r="F105" s="54"/>
      <c r="G105" s="54"/>
      <c r="H105" s="54"/>
      <c r="I105" s="54"/>
      <c r="J105" s="54"/>
      <c r="K105" s="54"/>
      <c r="L105" s="54"/>
    </row>
    <row r="106" spans="5:12" ht="15.95" customHeight="1" x14ac:dyDescent="0.2">
      <c r="E106" s="54"/>
      <c r="F106" s="54"/>
      <c r="G106" s="54"/>
      <c r="H106" s="54"/>
      <c r="I106" s="54"/>
      <c r="J106" s="54"/>
      <c r="K106" s="54"/>
      <c r="L106" s="54"/>
    </row>
    <row r="107" spans="5:12" ht="15.95" customHeight="1" x14ac:dyDescent="0.2">
      <c r="E107" s="54"/>
      <c r="F107" s="54"/>
      <c r="G107" s="54"/>
      <c r="H107" s="54"/>
      <c r="I107" s="54"/>
      <c r="J107" s="54"/>
      <c r="K107" s="54"/>
      <c r="L107" s="54"/>
    </row>
    <row r="108" spans="5:12" ht="15.95" customHeight="1" x14ac:dyDescent="0.2">
      <c r="E108" s="54"/>
      <c r="F108" s="54"/>
      <c r="G108" s="54"/>
      <c r="H108" s="54"/>
      <c r="I108" s="54"/>
      <c r="J108" s="54"/>
      <c r="K108" s="54"/>
      <c r="L108" s="54"/>
    </row>
    <row r="109" spans="5:12" ht="15.95" customHeight="1" x14ac:dyDescent="0.2">
      <c r="E109" s="54"/>
      <c r="F109" s="54"/>
      <c r="G109" s="54"/>
      <c r="H109" s="54"/>
      <c r="I109" s="54"/>
      <c r="J109" s="54"/>
      <c r="K109" s="54"/>
      <c r="L109" s="54"/>
    </row>
    <row r="110" spans="5:12" ht="15.95" customHeight="1" x14ac:dyDescent="0.2">
      <c r="E110" s="54"/>
      <c r="F110" s="54"/>
      <c r="G110" s="54"/>
      <c r="H110" s="54"/>
      <c r="I110" s="54"/>
      <c r="J110" s="54"/>
      <c r="K110" s="54"/>
      <c r="L110" s="54"/>
    </row>
    <row r="111" spans="5:12" ht="15.95" customHeight="1" x14ac:dyDescent="0.2">
      <c r="E111" s="54"/>
      <c r="F111" s="54"/>
      <c r="G111" s="54"/>
      <c r="H111" s="54"/>
      <c r="I111" s="54"/>
      <c r="J111" s="54"/>
      <c r="K111" s="54"/>
      <c r="L111" s="54"/>
    </row>
    <row r="112" spans="5:12" ht="15.95" customHeight="1" x14ac:dyDescent="0.2">
      <c r="E112" s="54"/>
      <c r="F112" s="54"/>
      <c r="G112" s="54"/>
      <c r="H112" s="54"/>
      <c r="I112" s="54"/>
      <c r="J112" s="54"/>
      <c r="K112" s="54"/>
      <c r="L112" s="54"/>
    </row>
    <row r="113" spans="5:12" ht="15.95" customHeight="1" x14ac:dyDescent="0.2">
      <c r="E113" s="54"/>
      <c r="F113" s="54"/>
      <c r="G113" s="54"/>
      <c r="H113" s="54"/>
      <c r="I113" s="54"/>
      <c r="J113" s="54"/>
      <c r="K113" s="54"/>
      <c r="L113" s="54"/>
    </row>
    <row r="114" spans="5:12" ht="15.95" customHeight="1" x14ac:dyDescent="0.2">
      <c r="E114" s="54"/>
      <c r="F114" s="54"/>
      <c r="G114" s="54"/>
      <c r="H114" s="54"/>
      <c r="I114" s="54"/>
      <c r="J114" s="54"/>
      <c r="K114" s="54"/>
      <c r="L114" s="54"/>
    </row>
    <row r="115" spans="5:12" ht="15.95" customHeight="1" x14ac:dyDescent="0.2">
      <c r="E115" s="54"/>
      <c r="F115" s="54"/>
      <c r="G115" s="54"/>
      <c r="H115" s="54"/>
      <c r="I115" s="54"/>
      <c r="J115" s="54"/>
      <c r="K115" s="54"/>
      <c r="L115" s="54"/>
    </row>
    <row r="116" spans="5:12" ht="15.95" customHeight="1" x14ac:dyDescent="0.2">
      <c r="E116" s="54"/>
      <c r="F116" s="54"/>
      <c r="G116" s="54"/>
      <c r="H116" s="54"/>
      <c r="I116" s="54"/>
      <c r="J116" s="54"/>
      <c r="K116" s="54"/>
      <c r="L116" s="54"/>
    </row>
    <row r="117" spans="5:12" ht="15.95" customHeight="1" x14ac:dyDescent="0.2">
      <c r="E117" s="54"/>
      <c r="F117" s="54"/>
      <c r="G117" s="54"/>
      <c r="H117" s="54"/>
      <c r="I117" s="54"/>
      <c r="J117" s="54"/>
      <c r="K117" s="54"/>
      <c r="L117" s="54"/>
    </row>
    <row r="118" spans="5:12" ht="15.95" customHeight="1" x14ac:dyDescent="0.2">
      <c r="E118" s="54"/>
      <c r="F118" s="54"/>
      <c r="G118" s="54"/>
      <c r="H118" s="54"/>
      <c r="I118" s="54"/>
      <c r="J118" s="54"/>
      <c r="K118" s="54"/>
      <c r="L118" s="54"/>
    </row>
    <row r="119" spans="5:12" ht="15.95" customHeight="1" x14ac:dyDescent="0.2">
      <c r="E119" s="54"/>
      <c r="F119" s="54"/>
      <c r="G119" s="54"/>
      <c r="H119" s="54"/>
      <c r="I119" s="54"/>
      <c r="J119" s="54"/>
      <c r="K119" s="54"/>
      <c r="L119" s="54"/>
    </row>
    <row r="120" spans="5:12" ht="15.95" customHeight="1" x14ac:dyDescent="0.2">
      <c r="E120" s="54"/>
      <c r="F120" s="54"/>
      <c r="G120" s="54"/>
      <c r="H120" s="54"/>
      <c r="I120" s="54"/>
      <c r="J120" s="54"/>
      <c r="K120" s="54"/>
      <c r="L120" s="54"/>
    </row>
    <row r="121" spans="5:12" ht="15.95" customHeight="1" x14ac:dyDescent="0.2">
      <c r="E121" s="54"/>
      <c r="F121" s="54"/>
      <c r="G121" s="54"/>
      <c r="H121" s="54"/>
      <c r="I121" s="54"/>
      <c r="J121" s="54"/>
      <c r="K121" s="54"/>
      <c r="L121" s="54"/>
    </row>
    <row r="122" spans="5:12" ht="15.95" customHeight="1" x14ac:dyDescent="0.2">
      <c r="E122" s="54"/>
      <c r="F122" s="54"/>
      <c r="G122" s="54"/>
      <c r="H122" s="54"/>
      <c r="I122" s="54"/>
      <c r="J122" s="54"/>
      <c r="K122" s="54"/>
      <c r="L122" s="54"/>
    </row>
    <row r="123" spans="5:12" ht="15.95" customHeight="1" x14ac:dyDescent="0.2">
      <c r="E123" s="54"/>
      <c r="F123" s="54"/>
      <c r="G123" s="54"/>
      <c r="H123" s="54"/>
      <c r="I123" s="54"/>
      <c r="J123" s="54"/>
      <c r="K123" s="54"/>
      <c r="L123" s="54"/>
    </row>
    <row r="124" spans="5:12" ht="15.95" customHeight="1" x14ac:dyDescent="0.2">
      <c r="E124" s="54"/>
      <c r="F124" s="54"/>
      <c r="G124" s="54"/>
      <c r="H124" s="54"/>
      <c r="I124" s="54"/>
      <c r="J124" s="54"/>
      <c r="K124" s="54"/>
      <c r="L124" s="54"/>
    </row>
    <row r="125" spans="5:12" ht="15.95" customHeight="1" x14ac:dyDescent="0.2">
      <c r="E125" s="54"/>
      <c r="F125" s="54"/>
      <c r="G125" s="54"/>
      <c r="H125" s="54"/>
      <c r="I125" s="54"/>
      <c r="J125" s="54"/>
      <c r="K125" s="54"/>
      <c r="L125" s="54"/>
    </row>
    <row r="126" spans="5:12" ht="15.95" customHeight="1" x14ac:dyDescent="0.2">
      <c r="E126" s="54"/>
      <c r="F126" s="54"/>
      <c r="G126" s="54"/>
      <c r="H126" s="54"/>
      <c r="I126" s="54"/>
      <c r="J126" s="54"/>
      <c r="K126" s="54"/>
      <c r="L126" s="54"/>
    </row>
    <row r="127" spans="5:12" ht="15.95" customHeight="1" x14ac:dyDescent="0.2">
      <c r="E127" s="54"/>
      <c r="F127" s="54"/>
      <c r="G127" s="54"/>
      <c r="H127" s="54"/>
      <c r="I127" s="54"/>
      <c r="J127" s="54"/>
      <c r="K127" s="54"/>
      <c r="L127" s="54"/>
    </row>
    <row r="128" spans="5:12" ht="15.95" customHeight="1" x14ac:dyDescent="0.2">
      <c r="E128" s="54"/>
      <c r="F128" s="54"/>
      <c r="G128" s="54"/>
      <c r="H128" s="54"/>
      <c r="I128" s="54"/>
      <c r="J128" s="54"/>
      <c r="K128" s="54"/>
      <c r="L128" s="54"/>
    </row>
    <row r="129" spans="5:12" ht="15.95" customHeight="1" x14ac:dyDescent="0.2">
      <c r="E129" s="54"/>
      <c r="F129" s="54"/>
      <c r="G129" s="54"/>
      <c r="H129" s="54"/>
      <c r="I129" s="54"/>
      <c r="J129" s="54"/>
      <c r="K129" s="54"/>
      <c r="L129" s="54"/>
    </row>
    <row r="130" spans="5:12" ht="15.95" customHeight="1" x14ac:dyDescent="0.2">
      <c r="E130" s="54"/>
      <c r="F130" s="54"/>
      <c r="G130" s="54"/>
      <c r="H130" s="54"/>
      <c r="I130" s="54"/>
      <c r="J130" s="54"/>
      <c r="K130" s="54"/>
      <c r="L130" s="54"/>
    </row>
    <row r="131" spans="5:12" ht="15.95" customHeight="1" x14ac:dyDescent="0.2">
      <c r="E131" s="54"/>
      <c r="F131" s="54"/>
      <c r="G131" s="54"/>
      <c r="H131" s="54"/>
      <c r="I131" s="54"/>
      <c r="J131" s="54"/>
      <c r="K131" s="54"/>
      <c r="L131" s="54"/>
    </row>
    <row r="132" spans="5:12" ht="15.95" customHeight="1" x14ac:dyDescent="0.2">
      <c r="E132" s="54"/>
      <c r="F132" s="54"/>
      <c r="G132" s="54"/>
      <c r="H132" s="54"/>
      <c r="I132" s="54"/>
      <c r="J132" s="54"/>
      <c r="K132" s="54"/>
      <c r="L132" s="54"/>
    </row>
    <row r="133" spans="5:12" ht="15.95" customHeight="1" x14ac:dyDescent="0.2">
      <c r="E133" s="54"/>
      <c r="F133" s="54"/>
      <c r="G133" s="54"/>
      <c r="H133" s="54"/>
      <c r="I133" s="54"/>
      <c r="J133" s="54"/>
      <c r="K133" s="54"/>
      <c r="L133" s="54"/>
    </row>
    <row r="134" spans="5:12" ht="15.95" customHeight="1" x14ac:dyDescent="0.2">
      <c r="E134" s="54"/>
      <c r="F134" s="54"/>
      <c r="G134" s="54"/>
      <c r="H134" s="54"/>
      <c r="I134" s="54"/>
      <c r="J134" s="54"/>
      <c r="K134" s="54"/>
      <c r="L134" s="54"/>
    </row>
    <row r="135" spans="5:12" ht="15.95" customHeight="1" x14ac:dyDescent="0.2">
      <c r="E135" s="54"/>
      <c r="F135" s="54"/>
      <c r="G135" s="54"/>
      <c r="H135" s="54"/>
      <c r="I135" s="54"/>
      <c r="J135" s="54"/>
      <c r="K135" s="54"/>
      <c r="L135" s="54"/>
    </row>
    <row r="136" spans="5:12" ht="15.95" customHeight="1" x14ac:dyDescent="0.2">
      <c r="E136" s="54"/>
      <c r="F136" s="54"/>
      <c r="G136" s="54"/>
      <c r="H136" s="54"/>
      <c r="I136" s="54"/>
      <c r="J136" s="54"/>
      <c r="K136" s="54"/>
      <c r="L136" s="54"/>
    </row>
    <row r="137" spans="5:12" ht="15.95" customHeight="1" x14ac:dyDescent="0.2">
      <c r="E137" s="54"/>
      <c r="F137" s="54"/>
      <c r="G137" s="54"/>
      <c r="H137" s="54"/>
      <c r="I137" s="54"/>
      <c r="J137" s="54"/>
      <c r="K137" s="54"/>
      <c r="L137" s="54"/>
    </row>
    <row r="138" spans="5:12" ht="15.95" customHeight="1" x14ac:dyDescent="0.2">
      <c r="E138" s="54"/>
      <c r="F138" s="54"/>
      <c r="G138" s="54"/>
      <c r="H138" s="54"/>
      <c r="I138" s="54"/>
      <c r="J138" s="54"/>
      <c r="K138" s="54"/>
      <c r="L138" s="54"/>
    </row>
    <row r="139" spans="5:12" ht="15.95" customHeight="1" x14ac:dyDescent="0.2">
      <c r="E139" s="54"/>
      <c r="F139" s="54"/>
      <c r="G139" s="54"/>
      <c r="H139" s="54"/>
      <c r="I139" s="54"/>
      <c r="J139" s="54"/>
      <c r="K139" s="54"/>
      <c r="L139" s="54"/>
    </row>
    <row r="140" spans="5:12" ht="15.95" customHeight="1" x14ac:dyDescent="0.2">
      <c r="E140" s="54"/>
      <c r="F140" s="54"/>
      <c r="G140" s="54"/>
      <c r="H140" s="54"/>
      <c r="I140" s="54"/>
      <c r="J140" s="54"/>
      <c r="K140" s="54"/>
      <c r="L140" s="54"/>
    </row>
    <row r="141" spans="5:12" ht="15.95" customHeight="1" x14ac:dyDescent="0.2">
      <c r="E141" s="54"/>
      <c r="F141" s="54"/>
      <c r="G141" s="54"/>
      <c r="H141" s="54"/>
      <c r="I141" s="54"/>
      <c r="J141" s="54"/>
      <c r="K141" s="54"/>
      <c r="L141" s="54"/>
    </row>
    <row r="142" spans="5:12" ht="15.95" customHeight="1" x14ac:dyDescent="0.2">
      <c r="E142" s="54"/>
      <c r="F142" s="54"/>
      <c r="G142" s="54"/>
      <c r="H142" s="54"/>
      <c r="I142" s="54"/>
      <c r="J142" s="54"/>
      <c r="K142" s="54"/>
      <c r="L142" s="54"/>
    </row>
    <row r="143" spans="5:12" ht="15.95" customHeight="1" x14ac:dyDescent="0.2">
      <c r="E143" s="54"/>
      <c r="F143" s="54"/>
      <c r="G143" s="54"/>
      <c r="H143" s="54"/>
      <c r="I143" s="54"/>
      <c r="J143" s="54"/>
      <c r="K143" s="54"/>
      <c r="L143" s="54"/>
    </row>
    <row r="144" spans="5:12" ht="15.95" customHeight="1" x14ac:dyDescent="0.2">
      <c r="E144" s="54"/>
      <c r="F144" s="54"/>
      <c r="G144" s="54"/>
      <c r="H144" s="54"/>
      <c r="I144" s="54"/>
      <c r="J144" s="54"/>
      <c r="K144" s="54"/>
      <c r="L144" s="54"/>
    </row>
    <row r="145" spans="5:12" ht="15.95" customHeight="1" x14ac:dyDescent="0.2">
      <c r="E145" s="54"/>
      <c r="F145" s="54"/>
      <c r="G145" s="54"/>
      <c r="H145" s="54"/>
      <c r="I145" s="54"/>
      <c r="J145" s="54"/>
      <c r="K145" s="54"/>
      <c r="L145" s="54"/>
    </row>
    <row r="146" spans="5:12" ht="15.95" customHeight="1" x14ac:dyDescent="0.2">
      <c r="E146" s="54"/>
      <c r="F146" s="54"/>
      <c r="G146" s="54"/>
      <c r="H146" s="54"/>
      <c r="I146" s="54"/>
      <c r="J146" s="54"/>
      <c r="K146" s="54"/>
      <c r="L146" s="54"/>
    </row>
    <row r="147" spans="5:12" ht="15.95" customHeight="1" x14ac:dyDescent="0.2">
      <c r="E147" s="54"/>
      <c r="F147" s="54"/>
      <c r="G147" s="54"/>
      <c r="H147" s="54"/>
      <c r="I147" s="54"/>
      <c r="J147" s="54"/>
      <c r="K147" s="54"/>
      <c r="L147" s="54"/>
    </row>
    <row r="148" spans="5:12" ht="15.95" customHeight="1" x14ac:dyDescent="0.2">
      <c r="E148" s="54"/>
      <c r="F148" s="54"/>
      <c r="G148" s="54"/>
      <c r="H148" s="54"/>
      <c r="I148" s="54"/>
      <c r="J148" s="54"/>
      <c r="K148" s="54"/>
      <c r="L148" s="54"/>
    </row>
    <row r="149" spans="5:12" ht="15.95" customHeight="1" x14ac:dyDescent="0.2">
      <c r="E149" s="54"/>
      <c r="F149" s="54"/>
      <c r="G149" s="54"/>
      <c r="H149" s="54"/>
      <c r="I149" s="54"/>
      <c r="J149" s="54"/>
      <c r="K149" s="54"/>
      <c r="L149" s="54"/>
    </row>
    <row r="150" spans="5:12" ht="15.95" customHeight="1" x14ac:dyDescent="0.2">
      <c r="E150" s="54"/>
      <c r="F150" s="54"/>
      <c r="G150" s="54"/>
      <c r="H150" s="54"/>
      <c r="I150" s="54"/>
      <c r="J150" s="54"/>
      <c r="K150" s="54"/>
      <c r="L150" s="54"/>
    </row>
    <row r="151" spans="5:12" ht="15.95" customHeight="1" x14ac:dyDescent="0.2">
      <c r="E151" s="54"/>
      <c r="F151" s="54"/>
      <c r="G151" s="54"/>
      <c r="H151" s="54"/>
      <c r="I151" s="54"/>
      <c r="J151" s="54"/>
      <c r="K151" s="54"/>
      <c r="L151" s="54"/>
    </row>
    <row r="152" spans="5:12" ht="15.95" customHeight="1" x14ac:dyDescent="0.2">
      <c r="E152" s="54"/>
      <c r="F152" s="54"/>
      <c r="G152" s="54"/>
      <c r="H152" s="54"/>
      <c r="I152" s="54"/>
      <c r="J152" s="54"/>
      <c r="K152" s="54"/>
      <c r="L152" s="54"/>
    </row>
    <row r="153" spans="5:12" ht="15.95" customHeight="1" x14ac:dyDescent="0.2">
      <c r="E153" s="54"/>
      <c r="F153" s="54"/>
      <c r="G153" s="54"/>
      <c r="H153" s="54"/>
      <c r="I153" s="54"/>
      <c r="J153" s="54"/>
      <c r="K153" s="54"/>
      <c r="L153" s="54"/>
    </row>
    <row r="154" spans="5:12" ht="15.95" customHeight="1" x14ac:dyDescent="0.2">
      <c r="E154" s="54"/>
      <c r="F154" s="54"/>
      <c r="G154" s="54"/>
      <c r="H154" s="54"/>
      <c r="I154" s="54"/>
      <c r="J154" s="54"/>
      <c r="K154" s="54"/>
      <c r="L154" s="54"/>
    </row>
    <row r="155" spans="5:12" ht="15.95" customHeight="1" x14ac:dyDescent="0.2">
      <c r="E155" s="54"/>
      <c r="F155" s="54"/>
      <c r="G155" s="54"/>
      <c r="H155" s="54"/>
      <c r="I155" s="54"/>
      <c r="J155" s="54"/>
      <c r="K155" s="54"/>
      <c r="L155" s="54"/>
    </row>
    <row r="156" spans="5:12" ht="15.95" customHeight="1" x14ac:dyDescent="0.2">
      <c r="E156" s="54"/>
      <c r="F156" s="54"/>
      <c r="G156" s="54"/>
      <c r="H156" s="54"/>
      <c r="I156" s="54"/>
      <c r="J156" s="54"/>
      <c r="K156" s="54"/>
      <c r="L156" s="54"/>
    </row>
    <row r="157" spans="5:12" ht="15.95" customHeight="1" x14ac:dyDescent="0.2">
      <c r="E157" s="54"/>
      <c r="F157" s="54"/>
      <c r="G157" s="54"/>
      <c r="H157" s="54"/>
      <c r="I157" s="54"/>
      <c r="J157" s="54"/>
      <c r="K157" s="54"/>
      <c r="L157" s="54"/>
    </row>
    <row r="158" spans="5:12" ht="15.95" customHeight="1" x14ac:dyDescent="0.2">
      <c r="E158" s="54"/>
      <c r="F158" s="54"/>
      <c r="G158" s="54"/>
      <c r="H158" s="54"/>
      <c r="I158" s="54"/>
      <c r="J158" s="54"/>
      <c r="K158" s="54"/>
      <c r="L158" s="54"/>
    </row>
    <row r="159" spans="5:12" ht="15.95" customHeight="1" x14ac:dyDescent="0.2">
      <c r="E159" s="54"/>
      <c r="F159" s="54"/>
      <c r="G159" s="54"/>
      <c r="H159" s="54"/>
      <c r="I159" s="54"/>
      <c r="J159" s="54"/>
      <c r="K159" s="54"/>
      <c r="L159" s="54"/>
    </row>
    <row r="160" spans="5:12" ht="15.95" customHeight="1" x14ac:dyDescent="0.2">
      <c r="E160" s="54"/>
      <c r="F160" s="54"/>
      <c r="G160" s="54"/>
      <c r="H160" s="54"/>
      <c r="I160" s="54"/>
      <c r="J160" s="54"/>
      <c r="K160" s="54"/>
      <c r="L160" s="54"/>
    </row>
    <row r="161" spans="5:12" ht="15.95" customHeight="1" x14ac:dyDescent="0.2">
      <c r="E161" s="54"/>
      <c r="F161" s="54"/>
      <c r="G161" s="54"/>
      <c r="H161" s="54"/>
      <c r="I161" s="54"/>
      <c r="J161" s="54"/>
      <c r="K161" s="54"/>
      <c r="L161" s="54"/>
    </row>
    <row r="162" spans="5:12" ht="15.95" customHeight="1" x14ac:dyDescent="0.2">
      <c r="E162" s="54"/>
      <c r="F162" s="54"/>
      <c r="G162" s="54"/>
      <c r="H162" s="54"/>
      <c r="I162" s="54"/>
      <c r="J162" s="54"/>
      <c r="K162" s="54"/>
      <c r="L162" s="54"/>
    </row>
    <row r="163" spans="5:12" ht="15.95" customHeight="1" x14ac:dyDescent="0.2">
      <c r="E163" s="54"/>
      <c r="F163" s="54"/>
      <c r="G163" s="54"/>
      <c r="H163" s="54"/>
      <c r="I163" s="54"/>
      <c r="J163" s="54"/>
      <c r="K163" s="54"/>
      <c r="L163" s="54"/>
    </row>
    <row r="164" spans="5:12" ht="15.95" customHeight="1" x14ac:dyDescent="0.2">
      <c r="E164" s="54"/>
      <c r="F164" s="54"/>
      <c r="G164" s="54"/>
      <c r="H164" s="54"/>
      <c r="I164" s="54"/>
      <c r="J164" s="54"/>
      <c r="K164" s="54"/>
      <c r="L164" s="54"/>
    </row>
    <row r="165" spans="5:12" ht="15.95" customHeight="1" x14ac:dyDescent="0.2">
      <c r="E165" s="54"/>
      <c r="F165" s="54"/>
      <c r="G165" s="54"/>
      <c r="H165" s="54"/>
      <c r="I165" s="54"/>
      <c r="J165" s="54"/>
      <c r="K165" s="54"/>
      <c r="L165" s="54"/>
    </row>
    <row r="166" spans="5:12" ht="15.95" customHeight="1" x14ac:dyDescent="0.2">
      <c r="E166" s="54"/>
      <c r="F166" s="54"/>
      <c r="G166" s="54"/>
      <c r="H166" s="54"/>
      <c r="I166" s="54"/>
      <c r="J166" s="54"/>
      <c r="K166" s="54"/>
      <c r="L166" s="54"/>
    </row>
    <row r="167" spans="5:12" ht="15.95" customHeight="1" x14ac:dyDescent="0.2">
      <c r="E167" s="54"/>
      <c r="F167" s="54"/>
      <c r="G167" s="54"/>
      <c r="H167" s="54"/>
      <c r="I167" s="54"/>
      <c r="J167" s="54"/>
      <c r="K167" s="54"/>
      <c r="L167" s="54"/>
    </row>
    <row r="168" spans="5:12" ht="15.95" customHeight="1" x14ac:dyDescent="0.2">
      <c r="E168" s="54"/>
      <c r="F168" s="54"/>
      <c r="G168" s="54"/>
      <c r="H168" s="54"/>
      <c r="I168" s="54"/>
      <c r="J168" s="54"/>
      <c r="K168" s="54"/>
      <c r="L168" s="54"/>
    </row>
    <row r="169" spans="5:12" ht="15.95" customHeight="1" x14ac:dyDescent="0.2">
      <c r="E169" s="54"/>
      <c r="F169" s="54"/>
      <c r="G169" s="54"/>
      <c r="H169" s="54"/>
      <c r="I169" s="54"/>
      <c r="J169" s="54"/>
      <c r="K169" s="54"/>
      <c r="L169" s="54"/>
    </row>
    <row r="170" spans="5:12" ht="15.95" customHeight="1" x14ac:dyDescent="0.2">
      <c r="E170" s="54"/>
      <c r="F170" s="54"/>
      <c r="G170" s="54"/>
      <c r="H170" s="54"/>
      <c r="I170" s="54"/>
      <c r="J170" s="54"/>
      <c r="K170" s="54"/>
      <c r="L170" s="54"/>
    </row>
    <row r="171" spans="5:12" ht="15.95" customHeight="1" x14ac:dyDescent="0.2">
      <c r="E171" s="54"/>
      <c r="F171" s="54"/>
      <c r="G171" s="54"/>
      <c r="H171" s="54"/>
      <c r="I171" s="54"/>
      <c r="J171" s="54"/>
      <c r="K171" s="54"/>
      <c r="L171" s="54"/>
    </row>
    <row r="172" spans="5:12" ht="15.95" customHeight="1" x14ac:dyDescent="0.2">
      <c r="E172" s="54"/>
      <c r="F172" s="54"/>
      <c r="G172" s="54"/>
      <c r="H172" s="54"/>
      <c r="I172" s="54"/>
      <c r="J172" s="54"/>
      <c r="K172" s="54"/>
      <c r="L172" s="54"/>
    </row>
    <row r="173" spans="5:12" ht="15.95" customHeight="1" x14ac:dyDescent="0.2">
      <c r="E173" s="54"/>
      <c r="F173" s="54"/>
      <c r="G173" s="54"/>
      <c r="H173" s="54"/>
      <c r="I173" s="54"/>
      <c r="J173" s="54"/>
      <c r="K173" s="54"/>
      <c r="L173" s="54"/>
    </row>
    <row r="174" spans="5:12" ht="15.95" customHeight="1" x14ac:dyDescent="0.2">
      <c r="E174" s="54"/>
      <c r="F174" s="54"/>
      <c r="G174" s="54"/>
      <c r="H174" s="54"/>
      <c r="I174" s="54"/>
      <c r="J174" s="54"/>
      <c r="K174" s="54"/>
      <c r="L174" s="54"/>
    </row>
    <row r="175" spans="5:12" ht="15.95" customHeight="1" x14ac:dyDescent="0.2">
      <c r="E175" s="54"/>
      <c r="F175" s="54"/>
      <c r="G175" s="54"/>
      <c r="H175" s="54"/>
      <c r="I175" s="54"/>
      <c r="J175" s="54"/>
      <c r="K175" s="54"/>
      <c r="L175" s="54"/>
    </row>
    <row r="176" spans="5:12" ht="15.95" customHeight="1" x14ac:dyDescent="0.2">
      <c r="E176" s="54"/>
      <c r="F176" s="54"/>
      <c r="G176" s="54"/>
      <c r="H176" s="54"/>
      <c r="I176" s="54"/>
      <c r="J176" s="54"/>
      <c r="K176" s="54"/>
      <c r="L176" s="54"/>
    </row>
    <row r="177" spans="5:12" ht="15.95" customHeight="1" x14ac:dyDescent="0.2">
      <c r="E177" s="54"/>
      <c r="F177" s="54"/>
      <c r="G177" s="54"/>
      <c r="H177" s="54"/>
      <c r="I177" s="54"/>
      <c r="J177" s="54"/>
      <c r="K177" s="54"/>
      <c r="L177" s="54"/>
    </row>
    <row r="178" spans="5:12" ht="15.95" customHeight="1" x14ac:dyDescent="0.2">
      <c r="E178" s="54"/>
      <c r="F178" s="54"/>
      <c r="G178" s="54"/>
      <c r="H178" s="54"/>
      <c r="I178" s="54"/>
      <c r="J178" s="54"/>
      <c r="K178" s="54"/>
      <c r="L178" s="54"/>
    </row>
    <row r="179" spans="5:12" ht="15.95" customHeight="1" x14ac:dyDescent="0.2">
      <c r="E179" s="54"/>
      <c r="F179" s="54"/>
      <c r="G179" s="54"/>
      <c r="H179" s="54"/>
      <c r="I179" s="54"/>
      <c r="J179" s="54"/>
      <c r="K179" s="54"/>
      <c r="L179" s="54"/>
    </row>
    <row r="180" spans="5:12" ht="15.95" customHeight="1" x14ac:dyDescent="0.2">
      <c r="E180" s="54"/>
      <c r="F180" s="54"/>
      <c r="G180" s="54"/>
      <c r="H180" s="54"/>
      <c r="I180" s="54"/>
      <c r="J180" s="54"/>
      <c r="K180" s="54"/>
      <c r="L180" s="54"/>
    </row>
    <row r="181" spans="5:12" ht="15.95" customHeight="1" x14ac:dyDescent="0.2">
      <c r="E181" s="54"/>
      <c r="F181" s="54"/>
      <c r="G181" s="54"/>
      <c r="H181" s="54"/>
      <c r="I181" s="54"/>
      <c r="J181" s="54"/>
      <c r="K181" s="54"/>
      <c r="L181" s="54"/>
    </row>
    <row r="182" spans="5:12" ht="15.95" customHeight="1" x14ac:dyDescent="0.2">
      <c r="E182" s="54"/>
      <c r="F182" s="54"/>
      <c r="G182" s="54"/>
      <c r="H182" s="54"/>
      <c r="I182" s="54"/>
      <c r="J182" s="54"/>
      <c r="K182" s="54"/>
      <c r="L182" s="54"/>
    </row>
    <row r="183" spans="5:12" ht="15.95" customHeight="1" x14ac:dyDescent="0.2">
      <c r="E183" s="54"/>
      <c r="F183" s="54"/>
      <c r="G183" s="54"/>
      <c r="H183" s="54"/>
      <c r="I183" s="54"/>
      <c r="J183" s="54"/>
      <c r="K183" s="54"/>
      <c r="L183" s="54"/>
    </row>
    <row r="184" spans="5:12" ht="15.95" customHeight="1" x14ac:dyDescent="0.2">
      <c r="E184" s="54"/>
      <c r="F184" s="54"/>
      <c r="G184" s="54"/>
      <c r="H184" s="54"/>
      <c r="I184" s="54"/>
      <c r="J184" s="54"/>
      <c r="K184" s="54"/>
      <c r="L184" s="54"/>
    </row>
    <row r="185" spans="5:12" ht="15.95" customHeight="1" x14ac:dyDescent="0.2">
      <c r="E185" s="54"/>
      <c r="F185" s="54"/>
      <c r="G185" s="54"/>
      <c r="H185" s="54"/>
      <c r="I185" s="54"/>
      <c r="J185" s="54"/>
      <c r="K185" s="54"/>
      <c r="L185" s="54"/>
    </row>
    <row r="186" spans="5:12" ht="15.95" customHeight="1" x14ac:dyDescent="0.2">
      <c r="E186" s="54"/>
      <c r="F186" s="54"/>
      <c r="G186" s="54"/>
      <c r="H186" s="54"/>
      <c r="I186" s="54"/>
      <c r="J186" s="54"/>
      <c r="K186" s="54"/>
      <c r="L186" s="54"/>
    </row>
    <row r="187" spans="5:12" ht="15.95" customHeight="1" x14ac:dyDescent="0.2">
      <c r="E187" s="54"/>
      <c r="F187" s="54"/>
      <c r="G187" s="54"/>
      <c r="H187" s="54"/>
      <c r="I187" s="54"/>
      <c r="J187" s="54"/>
      <c r="K187" s="54"/>
      <c r="L187" s="54"/>
    </row>
    <row r="188" spans="5:12" ht="15.95" customHeight="1" x14ac:dyDescent="0.2">
      <c r="E188" s="54"/>
      <c r="F188" s="54"/>
      <c r="G188" s="54"/>
      <c r="H188" s="54"/>
      <c r="I188" s="54"/>
      <c r="J188" s="54"/>
      <c r="K188" s="54"/>
      <c r="L188" s="54"/>
    </row>
    <row r="189" spans="5:12" ht="15.95" customHeight="1" x14ac:dyDescent="0.2">
      <c r="E189" s="54"/>
      <c r="F189" s="54"/>
      <c r="G189" s="54"/>
      <c r="H189" s="54"/>
      <c r="I189" s="54"/>
      <c r="J189" s="54"/>
      <c r="K189" s="54"/>
      <c r="L189" s="54"/>
    </row>
    <row r="190" spans="5:12" ht="15.95" customHeight="1" x14ac:dyDescent="0.2">
      <c r="E190" s="54"/>
      <c r="F190" s="54"/>
      <c r="G190" s="54"/>
      <c r="H190" s="54"/>
      <c r="I190" s="54"/>
      <c r="J190" s="54"/>
      <c r="K190" s="54"/>
      <c r="L190" s="54"/>
    </row>
    <row r="191" spans="5:12" ht="15.95" customHeight="1" x14ac:dyDescent="0.2">
      <c r="E191" s="54"/>
      <c r="F191" s="54"/>
      <c r="G191" s="54"/>
      <c r="H191" s="54"/>
      <c r="I191" s="54"/>
      <c r="J191" s="54"/>
      <c r="K191" s="54"/>
      <c r="L191" s="54"/>
    </row>
    <row r="192" spans="5:12" ht="15.95" customHeight="1" x14ac:dyDescent="0.2">
      <c r="E192" s="54"/>
      <c r="F192" s="54"/>
      <c r="G192" s="54"/>
      <c r="H192" s="54"/>
      <c r="I192" s="54"/>
      <c r="J192" s="54"/>
      <c r="K192" s="54"/>
      <c r="L192" s="54"/>
    </row>
    <row r="193" spans="5:12" ht="15.95" customHeight="1" x14ac:dyDescent="0.2">
      <c r="E193" s="54"/>
      <c r="F193" s="54"/>
      <c r="G193" s="54"/>
      <c r="H193" s="54"/>
      <c r="I193" s="54"/>
      <c r="J193" s="54"/>
      <c r="K193" s="54"/>
      <c r="L193" s="54"/>
    </row>
    <row r="194" spans="5:12" ht="15.95" customHeight="1" x14ac:dyDescent="0.2">
      <c r="E194" s="54"/>
      <c r="F194" s="54"/>
      <c r="G194" s="54"/>
      <c r="H194" s="54"/>
      <c r="I194" s="54"/>
      <c r="J194" s="54"/>
      <c r="K194" s="54"/>
      <c r="L194" s="54"/>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E6E8C-1732-4D99-BBAB-4752B9571C85}">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0.100000000000001" customHeight="1" x14ac:dyDescent="0.2">
      <c r="A3" s="39" t="s">
        <v>330</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325</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17240</v>
      </c>
      <c r="E11" s="80">
        <v>17195</v>
      </c>
      <c r="F11" s="80">
        <v>17183</v>
      </c>
      <c r="G11" s="80">
        <v>16790</v>
      </c>
      <c r="H11" s="106">
        <v>17164</v>
      </c>
      <c r="I11" s="81">
        <v>76</v>
      </c>
      <c r="J11" s="82">
        <v>0.4427872290841296</v>
      </c>
    </row>
    <row r="12" spans="1:15" ht="24.95" customHeight="1" x14ac:dyDescent="0.2">
      <c r="A12" s="159" t="s">
        <v>124</v>
      </c>
      <c r="B12" s="160" t="s">
        <v>125</v>
      </c>
      <c r="C12" s="79">
        <v>5.0812064965197212</v>
      </c>
      <c r="D12" s="81">
        <v>876</v>
      </c>
      <c r="E12" s="80">
        <v>874</v>
      </c>
      <c r="F12" s="80">
        <v>849</v>
      </c>
      <c r="G12" s="80">
        <v>839</v>
      </c>
      <c r="H12" s="106">
        <v>849</v>
      </c>
      <c r="I12" s="81">
        <v>27</v>
      </c>
      <c r="J12" s="82">
        <v>3.1802120141342756</v>
      </c>
    </row>
    <row r="13" spans="1:15" ht="24.95" customHeight="1" x14ac:dyDescent="0.2">
      <c r="A13" s="159" t="s">
        <v>126</v>
      </c>
      <c r="B13" s="165" t="s">
        <v>208</v>
      </c>
      <c r="C13" s="79">
        <v>1.7053364269141531</v>
      </c>
      <c r="D13" s="81">
        <v>294</v>
      </c>
      <c r="E13" s="80">
        <v>282</v>
      </c>
      <c r="F13" s="80">
        <v>279</v>
      </c>
      <c r="G13" s="80">
        <v>266</v>
      </c>
      <c r="H13" s="106">
        <v>258</v>
      </c>
      <c r="I13" s="81">
        <v>36</v>
      </c>
      <c r="J13" s="82">
        <v>13.953488372093023</v>
      </c>
    </row>
    <row r="14" spans="1:15" s="181" customFormat="1" ht="24.95" customHeight="1" x14ac:dyDescent="0.2">
      <c r="A14" s="159" t="s">
        <v>209</v>
      </c>
      <c r="B14" s="165" t="s">
        <v>129</v>
      </c>
      <c r="C14" s="79">
        <v>10.788863109048723</v>
      </c>
      <c r="D14" s="81">
        <v>1860</v>
      </c>
      <c r="E14" s="80">
        <v>1873</v>
      </c>
      <c r="F14" s="80">
        <v>1903</v>
      </c>
      <c r="G14" s="80">
        <v>1905</v>
      </c>
      <c r="H14" s="106">
        <v>1954</v>
      </c>
      <c r="I14" s="81">
        <v>-94</v>
      </c>
      <c r="J14" s="82">
        <v>-4.8106448311156598</v>
      </c>
      <c r="K14" s="54"/>
      <c r="L14" s="54"/>
      <c r="M14" s="54"/>
      <c r="N14" s="54"/>
      <c r="O14" s="54"/>
    </row>
    <row r="15" spans="1:15" ht="24.95" customHeight="1" x14ac:dyDescent="0.2">
      <c r="A15" s="159" t="s">
        <v>210</v>
      </c>
      <c r="B15" s="165" t="s">
        <v>211</v>
      </c>
      <c r="C15" s="79">
        <v>4.6461716937354991</v>
      </c>
      <c r="D15" s="81">
        <v>801</v>
      </c>
      <c r="E15" s="80">
        <v>796</v>
      </c>
      <c r="F15" s="80">
        <v>806</v>
      </c>
      <c r="G15" s="80">
        <v>783</v>
      </c>
      <c r="H15" s="106">
        <v>804</v>
      </c>
      <c r="I15" s="81">
        <v>-3</v>
      </c>
      <c r="J15" s="82">
        <v>-0.37313432835820898</v>
      </c>
    </row>
    <row r="16" spans="1:15" s="181" customFormat="1" ht="24.95" customHeight="1" x14ac:dyDescent="0.2">
      <c r="A16" s="159" t="s">
        <v>212</v>
      </c>
      <c r="B16" s="165" t="s">
        <v>133</v>
      </c>
      <c r="C16" s="79">
        <v>3.8747099767981439</v>
      </c>
      <c r="D16" s="81">
        <v>668</v>
      </c>
      <c r="E16" s="80">
        <v>664</v>
      </c>
      <c r="F16" s="80">
        <v>685</v>
      </c>
      <c r="G16" s="80">
        <v>704</v>
      </c>
      <c r="H16" s="106">
        <v>722</v>
      </c>
      <c r="I16" s="81">
        <v>-54</v>
      </c>
      <c r="J16" s="82">
        <v>-7.4792243767313016</v>
      </c>
      <c r="K16" s="54"/>
      <c r="L16" s="54"/>
      <c r="M16" s="54"/>
      <c r="N16" s="54"/>
      <c r="O16" s="54"/>
    </row>
    <row r="17" spans="1:15" ht="24.95" customHeight="1" x14ac:dyDescent="0.2">
      <c r="A17" s="159" t="s">
        <v>134</v>
      </c>
      <c r="B17" s="165" t="s">
        <v>214</v>
      </c>
      <c r="C17" s="79">
        <v>2.2679814385150814</v>
      </c>
      <c r="D17" s="81">
        <v>391</v>
      </c>
      <c r="E17" s="80">
        <v>413</v>
      </c>
      <c r="F17" s="80">
        <v>412</v>
      </c>
      <c r="G17" s="80">
        <v>418</v>
      </c>
      <c r="H17" s="106">
        <v>428</v>
      </c>
      <c r="I17" s="81">
        <v>-37</v>
      </c>
      <c r="J17" s="82">
        <v>-8.6448598130841123</v>
      </c>
    </row>
    <row r="18" spans="1:15" s="181" customFormat="1" ht="24.95" customHeight="1" x14ac:dyDescent="0.2">
      <c r="A18" s="168" t="s">
        <v>136</v>
      </c>
      <c r="B18" s="169" t="s">
        <v>137</v>
      </c>
      <c r="C18" s="79">
        <v>6.9779582366589326</v>
      </c>
      <c r="D18" s="81">
        <v>1203</v>
      </c>
      <c r="E18" s="80">
        <v>1212</v>
      </c>
      <c r="F18" s="80">
        <v>1204</v>
      </c>
      <c r="G18" s="80">
        <v>1222</v>
      </c>
      <c r="H18" s="106">
        <v>1222</v>
      </c>
      <c r="I18" s="81">
        <v>-19</v>
      </c>
      <c r="J18" s="82">
        <v>-1.5548281505728314</v>
      </c>
      <c r="K18" s="54"/>
      <c r="L18" s="54"/>
      <c r="M18" s="54"/>
      <c r="N18" s="54"/>
      <c r="O18" s="54"/>
    </row>
    <row r="19" spans="1:15" ht="24.95" customHeight="1" x14ac:dyDescent="0.2">
      <c r="A19" s="159" t="s">
        <v>138</v>
      </c>
      <c r="B19" s="165" t="s">
        <v>139</v>
      </c>
      <c r="C19" s="79">
        <v>17.975638051044083</v>
      </c>
      <c r="D19" s="81">
        <v>3099</v>
      </c>
      <c r="E19" s="80">
        <v>2918</v>
      </c>
      <c r="F19" s="80">
        <v>2904</v>
      </c>
      <c r="G19" s="80">
        <v>2843</v>
      </c>
      <c r="H19" s="106">
        <v>3069</v>
      </c>
      <c r="I19" s="81">
        <v>30</v>
      </c>
      <c r="J19" s="82">
        <v>0.97751710654936463</v>
      </c>
    </row>
    <row r="20" spans="1:15" s="181" customFormat="1" ht="24.95" customHeight="1" x14ac:dyDescent="0.2">
      <c r="A20" s="159" t="s">
        <v>140</v>
      </c>
      <c r="B20" s="165" t="s">
        <v>141</v>
      </c>
      <c r="C20" s="79">
        <v>4.6055684454756385</v>
      </c>
      <c r="D20" s="81">
        <v>794</v>
      </c>
      <c r="E20" s="80">
        <v>829</v>
      </c>
      <c r="F20" s="80">
        <v>840</v>
      </c>
      <c r="G20" s="80">
        <v>869</v>
      </c>
      <c r="H20" s="106">
        <v>885</v>
      </c>
      <c r="I20" s="81">
        <v>-91</v>
      </c>
      <c r="J20" s="82">
        <v>-10.282485875706215</v>
      </c>
      <c r="K20" s="54"/>
      <c r="L20" s="54"/>
      <c r="M20" s="54"/>
      <c r="N20" s="54"/>
      <c r="O20" s="54"/>
    </row>
    <row r="21" spans="1:15" ht="24.95" customHeight="1" x14ac:dyDescent="0.2">
      <c r="A21" s="168" t="s">
        <v>142</v>
      </c>
      <c r="B21" s="169" t="s">
        <v>143</v>
      </c>
      <c r="C21" s="79">
        <v>15.406032482598608</v>
      </c>
      <c r="D21" s="81">
        <v>2656</v>
      </c>
      <c r="E21" s="80">
        <v>2709</v>
      </c>
      <c r="F21" s="80">
        <v>2701</v>
      </c>
      <c r="G21" s="80">
        <v>2476</v>
      </c>
      <c r="H21" s="106">
        <v>2507</v>
      </c>
      <c r="I21" s="81">
        <v>149</v>
      </c>
      <c r="J21" s="82">
        <v>5.9433585959313922</v>
      </c>
    </row>
    <row r="22" spans="1:15" ht="24.95" customHeight="1" x14ac:dyDescent="0.2">
      <c r="A22" s="168" t="s">
        <v>144</v>
      </c>
      <c r="B22" s="165" t="s">
        <v>145</v>
      </c>
      <c r="C22" s="79">
        <v>0.70185614849187938</v>
      </c>
      <c r="D22" s="81">
        <v>121</v>
      </c>
      <c r="E22" s="80">
        <v>122</v>
      </c>
      <c r="F22" s="80">
        <v>111</v>
      </c>
      <c r="G22" s="80">
        <v>101</v>
      </c>
      <c r="H22" s="106">
        <v>94</v>
      </c>
      <c r="I22" s="81">
        <v>27</v>
      </c>
      <c r="J22" s="82">
        <v>28.723404255319149</v>
      </c>
    </row>
    <row r="23" spans="1:15" ht="24.95" customHeight="1" x14ac:dyDescent="0.2">
      <c r="A23" s="159" t="s">
        <v>146</v>
      </c>
      <c r="B23" s="165" t="s">
        <v>147</v>
      </c>
      <c r="C23" s="79">
        <v>1.2587006960556844</v>
      </c>
      <c r="D23" s="81">
        <v>217</v>
      </c>
      <c r="E23" s="80">
        <v>217</v>
      </c>
      <c r="F23" s="80">
        <v>223</v>
      </c>
      <c r="G23" s="80">
        <v>223</v>
      </c>
      <c r="H23" s="106">
        <v>225</v>
      </c>
      <c r="I23" s="81">
        <v>-8</v>
      </c>
      <c r="J23" s="82">
        <v>-3.5555555555555554</v>
      </c>
    </row>
    <row r="24" spans="1:15" ht="24.95" customHeight="1" x14ac:dyDescent="0.2">
      <c r="A24" s="159" t="s">
        <v>148</v>
      </c>
      <c r="B24" s="165" t="s">
        <v>215</v>
      </c>
      <c r="C24" s="79">
        <v>5.1798143851508121</v>
      </c>
      <c r="D24" s="81">
        <v>893</v>
      </c>
      <c r="E24" s="80">
        <v>884</v>
      </c>
      <c r="F24" s="80">
        <v>911</v>
      </c>
      <c r="G24" s="80">
        <v>878</v>
      </c>
      <c r="H24" s="106">
        <v>886</v>
      </c>
      <c r="I24" s="81">
        <v>7</v>
      </c>
      <c r="J24" s="82">
        <v>0.79006772009029347</v>
      </c>
    </row>
    <row r="25" spans="1:15" ht="24.95" customHeight="1" x14ac:dyDescent="0.2">
      <c r="A25" s="159" t="s">
        <v>150</v>
      </c>
      <c r="B25" s="172" t="s">
        <v>151</v>
      </c>
      <c r="C25" s="79">
        <v>5.0232018561484919</v>
      </c>
      <c r="D25" s="81">
        <v>866</v>
      </c>
      <c r="E25" s="80">
        <v>872</v>
      </c>
      <c r="F25" s="80">
        <v>876</v>
      </c>
      <c r="G25" s="80">
        <v>856</v>
      </c>
      <c r="H25" s="106">
        <v>863</v>
      </c>
      <c r="I25" s="81">
        <v>3</v>
      </c>
      <c r="J25" s="82">
        <v>0.34762456546929316</v>
      </c>
    </row>
    <row r="26" spans="1:15" ht="24.95" customHeight="1" x14ac:dyDescent="0.2">
      <c r="A26" s="159" t="s">
        <v>217</v>
      </c>
      <c r="B26" s="172" t="s">
        <v>153</v>
      </c>
      <c r="C26" s="79">
        <v>5</v>
      </c>
      <c r="D26" s="81">
        <v>862</v>
      </c>
      <c r="E26" s="80">
        <v>868</v>
      </c>
      <c r="F26" s="80">
        <v>872</v>
      </c>
      <c r="G26" s="80">
        <v>852</v>
      </c>
      <c r="H26" s="106">
        <v>857</v>
      </c>
      <c r="I26" s="81">
        <v>5</v>
      </c>
      <c r="J26" s="82">
        <v>0.58343057176196034</v>
      </c>
    </row>
    <row r="27" spans="1:15" ht="24.95" customHeight="1" x14ac:dyDescent="0.2">
      <c r="A27" s="168">
        <v>782.78300000000002</v>
      </c>
      <c r="B27" s="171" t="s">
        <v>154</v>
      </c>
      <c r="C27" s="79">
        <v>2.3201856148491878E-2</v>
      </c>
      <c r="D27" s="81">
        <v>4</v>
      </c>
      <c r="E27" s="80">
        <v>4</v>
      </c>
      <c r="F27" s="80">
        <v>4</v>
      </c>
      <c r="G27" s="80">
        <v>4</v>
      </c>
      <c r="H27" s="106">
        <v>6</v>
      </c>
      <c r="I27" s="81">
        <v>-2</v>
      </c>
      <c r="J27" s="82">
        <v>-33.333333333333336</v>
      </c>
    </row>
    <row r="28" spans="1:15" ht="24.95" customHeight="1" x14ac:dyDescent="0.2">
      <c r="A28" s="159" t="s">
        <v>155</v>
      </c>
      <c r="B28" s="165" t="s">
        <v>156</v>
      </c>
      <c r="C28" s="79">
        <v>4.6577726218097446</v>
      </c>
      <c r="D28" s="81">
        <v>803</v>
      </c>
      <c r="E28" s="80">
        <v>807</v>
      </c>
      <c r="F28" s="80">
        <v>799</v>
      </c>
      <c r="G28" s="80">
        <v>790</v>
      </c>
      <c r="H28" s="106">
        <v>798</v>
      </c>
      <c r="I28" s="81">
        <v>5</v>
      </c>
      <c r="J28" s="82">
        <v>0.62656641604010022</v>
      </c>
    </row>
    <row r="29" spans="1:15" ht="24.95" customHeight="1" x14ac:dyDescent="0.2">
      <c r="A29" s="159" t="s">
        <v>157</v>
      </c>
      <c r="B29" s="165" t="s">
        <v>158</v>
      </c>
      <c r="C29" s="79">
        <v>2.3143851508120648</v>
      </c>
      <c r="D29" s="81">
        <v>399</v>
      </c>
      <c r="E29" s="80">
        <v>356</v>
      </c>
      <c r="F29" s="80">
        <v>404</v>
      </c>
      <c r="G29" s="80">
        <v>394</v>
      </c>
      <c r="H29" s="106">
        <v>391</v>
      </c>
      <c r="I29" s="81">
        <v>8</v>
      </c>
      <c r="J29" s="82">
        <v>2.0460358056265986</v>
      </c>
    </row>
    <row r="30" spans="1:15" ht="24.95" customHeight="1" x14ac:dyDescent="0.2">
      <c r="A30" s="159">
        <v>86</v>
      </c>
      <c r="B30" s="165" t="s">
        <v>159</v>
      </c>
      <c r="C30" s="79">
        <v>4.2981438515081205</v>
      </c>
      <c r="D30" s="81">
        <v>741</v>
      </c>
      <c r="E30" s="80">
        <v>745</v>
      </c>
      <c r="F30" s="80">
        <v>746</v>
      </c>
      <c r="G30" s="80">
        <v>751</v>
      </c>
      <c r="H30" s="106">
        <v>749</v>
      </c>
      <c r="I30" s="81">
        <v>-8</v>
      </c>
      <c r="J30" s="82">
        <v>-1.0680907877169559</v>
      </c>
    </row>
    <row r="31" spans="1:15" ht="24.95" customHeight="1" x14ac:dyDescent="0.2">
      <c r="A31" s="159">
        <v>87.88</v>
      </c>
      <c r="B31" s="172" t="s">
        <v>160</v>
      </c>
      <c r="C31" s="79">
        <v>3.3062645011600926</v>
      </c>
      <c r="D31" s="81">
        <v>570</v>
      </c>
      <c r="E31" s="80">
        <v>558</v>
      </c>
      <c r="F31" s="80">
        <v>545</v>
      </c>
      <c r="G31" s="80">
        <v>552</v>
      </c>
      <c r="H31" s="106">
        <v>526</v>
      </c>
      <c r="I31" s="81">
        <v>44</v>
      </c>
      <c r="J31" s="82">
        <v>8.3650190114068437</v>
      </c>
    </row>
    <row r="32" spans="1:15" ht="24.95" customHeight="1" x14ac:dyDescent="0.2">
      <c r="A32" s="159" t="s">
        <v>161</v>
      </c>
      <c r="B32" s="165" t="s">
        <v>162</v>
      </c>
      <c r="C32" s="79">
        <v>10.713457076566126</v>
      </c>
      <c r="D32" s="81">
        <v>1847</v>
      </c>
      <c r="E32" s="80">
        <v>1935</v>
      </c>
      <c r="F32" s="80">
        <v>1886</v>
      </c>
      <c r="G32" s="80">
        <v>1823</v>
      </c>
      <c r="H32" s="106">
        <v>1886</v>
      </c>
      <c r="I32" s="81">
        <v>-39</v>
      </c>
      <c r="J32" s="82">
        <v>-2.0678685047720045</v>
      </c>
    </row>
    <row r="33" spans="1:10" ht="24.95" customHeight="1" x14ac:dyDescent="0.2">
      <c r="A33" s="159"/>
      <c r="B33" s="172" t="s">
        <v>163</v>
      </c>
      <c r="C33" s="79" t="s">
        <v>546</v>
      </c>
      <c r="D33" s="81" t="s">
        <v>546</v>
      </c>
      <c r="E33" s="80" t="s">
        <v>546</v>
      </c>
      <c r="F33" s="80" t="s">
        <v>546</v>
      </c>
      <c r="G33" s="80" t="s">
        <v>546</v>
      </c>
      <c r="H33" s="106" t="s">
        <v>546</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5.0812064965197212</v>
      </c>
      <c r="D35" s="81">
        <v>876</v>
      </c>
      <c r="E35" s="80">
        <v>874</v>
      </c>
      <c r="F35" s="80">
        <v>849</v>
      </c>
      <c r="G35" s="80">
        <v>839</v>
      </c>
      <c r="H35" s="106">
        <v>849</v>
      </c>
      <c r="I35" s="81">
        <v>27</v>
      </c>
      <c r="J35" s="82">
        <v>3.1802120141342756</v>
      </c>
    </row>
    <row r="36" spans="1:10" ht="24.95" customHeight="1" x14ac:dyDescent="0.2">
      <c r="A36" s="240" t="s">
        <v>165</v>
      </c>
      <c r="B36" s="241" t="s">
        <v>166</v>
      </c>
      <c r="C36" s="79">
        <v>19.472157772621809</v>
      </c>
      <c r="D36" s="81">
        <v>3357</v>
      </c>
      <c r="E36" s="80">
        <v>3367</v>
      </c>
      <c r="F36" s="80">
        <v>3386</v>
      </c>
      <c r="G36" s="80">
        <v>3393</v>
      </c>
      <c r="H36" s="106">
        <v>3434</v>
      </c>
      <c r="I36" s="81">
        <v>-77</v>
      </c>
      <c r="J36" s="82">
        <v>-2.2422830518345953</v>
      </c>
    </row>
    <row r="37" spans="1:10" ht="24.95" customHeight="1" x14ac:dyDescent="0.2">
      <c r="A37" s="242" t="s">
        <v>167</v>
      </c>
      <c r="B37" s="243" t="s">
        <v>168</v>
      </c>
      <c r="C37" s="91">
        <v>75.440835266821352</v>
      </c>
      <c r="D37" s="109">
        <v>13006</v>
      </c>
      <c r="E37" s="110">
        <v>12952</v>
      </c>
      <c r="F37" s="110">
        <v>12946</v>
      </c>
      <c r="G37" s="110">
        <v>12556</v>
      </c>
      <c r="H37" s="111">
        <v>12879</v>
      </c>
      <c r="I37" s="109">
        <v>127</v>
      </c>
      <c r="J37" s="112">
        <v>0.98610140538861712</v>
      </c>
    </row>
    <row r="38" spans="1:10" s="114" customFormat="1" ht="11.25" customHeight="1" x14ac:dyDescent="0.2">
      <c r="A38" s="288"/>
      <c r="B38" s="289"/>
      <c r="C38" s="289"/>
      <c r="D38" s="290"/>
      <c r="E38" s="290"/>
      <c r="F38" s="290"/>
      <c r="G38" s="290"/>
      <c r="H38" s="290"/>
      <c r="I38" s="290"/>
      <c r="J38" s="291" t="s">
        <v>35</v>
      </c>
    </row>
    <row r="39" spans="1:10" s="114" customFormat="1" ht="12.75" customHeight="1" x14ac:dyDescent="0.15">
      <c r="A39" s="292"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C42" s="293"/>
      <c r="D42" s="294"/>
      <c r="E42" s="294"/>
      <c r="F42" s="294"/>
      <c r="G42" s="294"/>
      <c r="H42" s="294"/>
      <c r="I42" s="294"/>
      <c r="J42" s="295"/>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0F182-3ACD-4EFA-9BC9-0A02513664E4}">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11.25" customHeight="1" x14ac:dyDescent="0.2">
      <c r="A2" s="36"/>
      <c r="B2" s="37"/>
      <c r="C2" s="37"/>
      <c r="D2" s="37"/>
      <c r="E2" s="37"/>
      <c r="F2" s="37"/>
      <c r="G2" s="37"/>
      <c r="H2" s="37"/>
      <c r="I2" s="37"/>
      <c r="J2" s="37"/>
      <c r="K2" s="37"/>
    </row>
    <row r="3" spans="1:15" s="40" customFormat="1" ht="20.100000000000001" customHeight="1" x14ac:dyDescent="0.2">
      <c r="A3" s="39" t="s">
        <v>331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40</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12" customHeight="1" x14ac:dyDescent="0.2">
      <c r="A7" s="52" t="s">
        <v>332</v>
      </c>
      <c r="B7" s="47"/>
      <c r="C7" s="47"/>
      <c r="D7" s="48" t="s">
        <v>86</v>
      </c>
      <c r="E7" s="49" t="s">
        <v>325</v>
      </c>
      <c r="F7" s="50"/>
      <c r="G7" s="50"/>
      <c r="H7" s="50"/>
      <c r="I7" s="51"/>
      <c r="J7" s="52" t="s">
        <v>174</v>
      </c>
      <c r="K7" s="53"/>
      <c r="L7" s="54"/>
      <c r="M7" s="54"/>
      <c r="N7" s="54"/>
      <c r="O7" s="54"/>
    </row>
    <row r="8" spans="1:15" ht="21.75" customHeight="1" x14ac:dyDescent="0.2">
      <c r="A8" s="55"/>
      <c r="B8" s="56"/>
      <c r="C8" s="56"/>
      <c r="D8" s="57"/>
      <c r="E8" s="58" t="s">
        <v>89</v>
      </c>
      <c r="F8" s="58" t="s">
        <v>90</v>
      </c>
      <c r="G8" s="58" t="s">
        <v>91</v>
      </c>
      <c r="H8" s="58" t="s">
        <v>92</v>
      </c>
      <c r="I8" s="58" t="s">
        <v>93</v>
      </c>
      <c r="J8" s="59"/>
      <c r="K8" s="60"/>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s="158" customFormat="1" ht="18" customHeight="1" x14ac:dyDescent="0.2">
      <c r="A11" s="244" t="s">
        <v>96</v>
      </c>
      <c r="B11" s="245"/>
      <c r="C11" s="246"/>
      <c r="D11" s="247">
        <v>100</v>
      </c>
      <c r="E11" s="251">
        <v>17240</v>
      </c>
      <c r="F11" s="296">
        <v>17195</v>
      </c>
      <c r="G11" s="296">
        <v>17183</v>
      </c>
      <c r="H11" s="296">
        <v>16790</v>
      </c>
      <c r="I11" s="250">
        <v>17164</v>
      </c>
      <c r="J11" s="251">
        <v>76</v>
      </c>
      <c r="K11" s="252">
        <v>0.4427872290841296</v>
      </c>
    </row>
    <row r="12" spans="1:15" s="158" customFormat="1" ht="18" customHeight="1" x14ac:dyDescent="0.2">
      <c r="A12" s="253" t="s">
        <v>222</v>
      </c>
      <c r="B12" s="254"/>
      <c r="C12" s="254"/>
      <c r="D12" s="255"/>
      <c r="E12" s="268"/>
      <c r="F12" s="268"/>
      <c r="G12" s="268"/>
      <c r="H12" s="268"/>
      <c r="I12" s="268"/>
      <c r="J12" s="255"/>
      <c r="K12" s="256"/>
    </row>
    <row r="13" spans="1:15" s="158" customFormat="1" ht="15.95" customHeight="1" x14ac:dyDescent="0.2">
      <c r="A13" s="257" t="s">
        <v>223</v>
      </c>
      <c r="B13" s="258"/>
      <c r="C13" s="259"/>
      <c r="D13" s="260">
        <v>47.656612529002324</v>
      </c>
      <c r="E13" s="261">
        <v>8216</v>
      </c>
      <c r="F13" s="262">
        <v>8325</v>
      </c>
      <c r="G13" s="262">
        <v>8362</v>
      </c>
      <c r="H13" s="262">
        <v>8070</v>
      </c>
      <c r="I13" s="263">
        <v>8122</v>
      </c>
      <c r="J13" s="261">
        <v>94</v>
      </c>
      <c r="K13" s="264">
        <v>1.157350406303866</v>
      </c>
    </row>
    <row r="14" spans="1:15" s="158" customFormat="1" ht="15.95" customHeight="1" x14ac:dyDescent="0.2">
      <c r="A14" s="257" t="s">
        <v>224</v>
      </c>
      <c r="B14" s="258"/>
      <c r="C14" s="259"/>
      <c r="D14" s="260">
        <v>41.47911832946636</v>
      </c>
      <c r="E14" s="261">
        <v>7151</v>
      </c>
      <c r="F14" s="262">
        <v>7009</v>
      </c>
      <c r="G14" s="262">
        <v>6959</v>
      </c>
      <c r="H14" s="262">
        <v>6883</v>
      </c>
      <c r="I14" s="263">
        <v>7160</v>
      </c>
      <c r="J14" s="261">
        <v>-9</v>
      </c>
      <c r="K14" s="264">
        <v>-0.12569832402234637</v>
      </c>
    </row>
    <row r="15" spans="1:15" s="158" customFormat="1" ht="15.95" customHeight="1" x14ac:dyDescent="0.2">
      <c r="A15" s="257" t="s">
        <v>225</v>
      </c>
      <c r="B15" s="258"/>
      <c r="C15" s="259"/>
      <c r="D15" s="260">
        <v>4.9419953596287707</v>
      </c>
      <c r="E15" s="261">
        <v>852</v>
      </c>
      <c r="F15" s="262">
        <v>853</v>
      </c>
      <c r="G15" s="262">
        <v>845</v>
      </c>
      <c r="H15" s="262">
        <v>835</v>
      </c>
      <c r="I15" s="263">
        <v>827</v>
      </c>
      <c r="J15" s="261">
        <v>25</v>
      </c>
      <c r="K15" s="264">
        <v>3.022974607013301</v>
      </c>
    </row>
    <row r="16" spans="1:15" s="158" customFormat="1" ht="15.95" customHeight="1" x14ac:dyDescent="0.2">
      <c r="A16" s="257" t="s">
        <v>226</v>
      </c>
      <c r="B16" s="258"/>
      <c r="C16" s="259"/>
      <c r="D16" s="260">
        <v>2.8248259860788862</v>
      </c>
      <c r="E16" s="261">
        <v>487</v>
      </c>
      <c r="F16" s="262">
        <v>447</v>
      </c>
      <c r="G16" s="262">
        <v>466</v>
      </c>
      <c r="H16" s="262">
        <v>454</v>
      </c>
      <c r="I16" s="263">
        <v>495</v>
      </c>
      <c r="J16" s="261">
        <v>-8</v>
      </c>
      <c r="K16" s="264">
        <v>-1.6161616161616161</v>
      </c>
    </row>
    <row r="17" spans="1:11" s="158" customFormat="1" ht="18" customHeight="1" x14ac:dyDescent="0.2">
      <c r="A17" s="265" t="s">
        <v>227</v>
      </c>
      <c r="B17" s="266"/>
      <c r="C17" s="266"/>
      <c r="D17" s="266"/>
      <c r="E17" s="267"/>
      <c r="F17" s="267"/>
      <c r="G17" s="267"/>
      <c r="H17" s="267"/>
      <c r="I17" s="267"/>
      <c r="J17" s="267"/>
      <c r="K17" s="267"/>
    </row>
    <row r="18" spans="1:11" s="158" customFormat="1" ht="14.1" customHeight="1" x14ac:dyDescent="0.2">
      <c r="A18" s="257" t="s">
        <v>228</v>
      </c>
      <c r="B18" s="258"/>
      <c r="C18" s="259"/>
      <c r="D18" s="260">
        <v>3.1554524361948957</v>
      </c>
      <c r="E18" s="262">
        <v>544</v>
      </c>
      <c r="F18" s="262">
        <v>561</v>
      </c>
      <c r="G18" s="262">
        <v>569</v>
      </c>
      <c r="H18" s="262">
        <v>565</v>
      </c>
      <c r="I18" s="262">
        <v>551</v>
      </c>
      <c r="J18" s="261">
        <v>-7</v>
      </c>
      <c r="K18" s="264">
        <v>-1.2704174228675136</v>
      </c>
    </row>
    <row r="19" spans="1:11" s="158" customFormat="1" ht="14.1" customHeight="1" x14ac:dyDescent="0.2">
      <c r="A19" s="257" t="s">
        <v>229</v>
      </c>
      <c r="B19" s="258"/>
      <c r="C19" s="259"/>
      <c r="D19" s="260">
        <v>4.8955916473317869</v>
      </c>
      <c r="E19" s="262">
        <v>844</v>
      </c>
      <c r="F19" s="262">
        <v>842</v>
      </c>
      <c r="G19" s="262">
        <v>844</v>
      </c>
      <c r="H19" s="262">
        <v>844</v>
      </c>
      <c r="I19" s="262">
        <v>841</v>
      </c>
      <c r="J19" s="261">
        <v>3</v>
      </c>
      <c r="K19" s="264">
        <v>0.356718192627824</v>
      </c>
    </row>
    <row r="20" spans="1:11" s="158" customFormat="1" ht="14.1" customHeight="1" x14ac:dyDescent="0.2">
      <c r="A20" s="257" t="s">
        <v>230</v>
      </c>
      <c r="B20" s="258"/>
      <c r="C20" s="259"/>
      <c r="D20" s="260">
        <v>0.24361948955916474</v>
      </c>
      <c r="E20" s="555">
        <v>42</v>
      </c>
      <c r="F20" s="555">
        <v>46</v>
      </c>
      <c r="G20" s="555">
        <v>43</v>
      </c>
      <c r="H20" s="555">
        <v>43</v>
      </c>
      <c r="I20" s="555">
        <v>43</v>
      </c>
      <c r="J20" s="261">
        <v>-1</v>
      </c>
      <c r="K20" s="264">
        <v>-2.3255813953488373</v>
      </c>
    </row>
    <row r="21" spans="1:11" s="158" customFormat="1" ht="14.1" customHeight="1" x14ac:dyDescent="0.2">
      <c r="A21" s="257" t="s">
        <v>231</v>
      </c>
      <c r="B21" s="258"/>
      <c r="C21" s="259"/>
      <c r="D21" s="260">
        <v>8.9733178654292338</v>
      </c>
      <c r="E21" s="262">
        <v>1547</v>
      </c>
      <c r="F21" s="262">
        <v>1555</v>
      </c>
      <c r="G21" s="262">
        <v>1555</v>
      </c>
      <c r="H21" s="262">
        <v>1541</v>
      </c>
      <c r="I21" s="262">
        <v>1535</v>
      </c>
      <c r="J21" s="261">
        <v>12</v>
      </c>
      <c r="K21" s="264">
        <v>0.78175895765472314</v>
      </c>
    </row>
    <row r="22" spans="1:11" s="158" customFormat="1" ht="14.1" customHeight="1" x14ac:dyDescent="0.2">
      <c r="A22" s="257" t="s">
        <v>232</v>
      </c>
      <c r="B22" s="258"/>
      <c r="C22" s="259"/>
      <c r="D22" s="260">
        <v>1.6531322505800463</v>
      </c>
      <c r="E22" s="262">
        <v>285</v>
      </c>
      <c r="F22" s="262">
        <v>282</v>
      </c>
      <c r="G22" s="262">
        <v>283</v>
      </c>
      <c r="H22" s="262">
        <v>273</v>
      </c>
      <c r="I22" s="262">
        <v>270</v>
      </c>
      <c r="J22" s="261">
        <v>15</v>
      </c>
      <c r="K22" s="264">
        <v>5.5555555555555554</v>
      </c>
    </row>
    <row r="23" spans="1:11" s="158" customFormat="1" ht="18" customHeight="1" x14ac:dyDescent="0.2">
      <c r="A23" s="253" t="s">
        <v>233</v>
      </c>
      <c r="B23" s="254"/>
      <c r="C23" s="254"/>
      <c r="D23" s="255"/>
      <c r="E23" s="268"/>
      <c r="F23" s="268"/>
      <c r="G23" s="268"/>
      <c r="H23" s="268"/>
      <c r="I23" s="268"/>
      <c r="J23" s="255"/>
      <c r="K23" s="256"/>
    </row>
    <row r="24" spans="1:11" s="158" customFormat="1" ht="13.5" customHeight="1" x14ac:dyDescent="0.2">
      <c r="A24" s="257">
        <v>11</v>
      </c>
      <c r="B24" s="258" t="s">
        <v>234</v>
      </c>
      <c r="C24" s="259"/>
      <c r="D24" s="260">
        <v>4.0951276102088165</v>
      </c>
      <c r="E24" s="261">
        <v>706</v>
      </c>
      <c r="F24" s="262">
        <v>696</v>
      </c>
      <c r="G24" s="262">
        <v>691</v>
      </c>
      <c r="H24" s="262">
        <v>673</v>
      </c>
      <c r="I24" s="263">
        <v>673</v>
      </c>
      <c r="J24" s="261">
        <v>33</v>
      </c>
      <c r="K24" s="264">
        <v>4.9034175334323926</v>
      </c>
    </row>
    <row r="25" spans="1:11" s="158" customFormat="1" ht="13.5" customHeight="1" x14ac:dyDescent="0.2">
      <c r="A25" s="257" t="s">
        <v>235</v>
      </c>
      <c r="B25" s="258" t="s">
        <v>236</v>
      </c>
      <c r="C25" s="259"/>
      <c r="D25" s="260">
        <v>3.4048723897911835</v>
      </c>
      <c r="E25" s="261">
        <v>587</v>
      </c>
      <c r="F25" s="262">
        <v>580</v>
      </c>
      <c r="G25" s="262">
        <v>571</v>
      </c>
      <c r="H25" s="262">
        <v>545</v>
      </c>
      <c r="I25" s="263">
        <v>544</v>
      </c>
      <c r="J25" s="261">
        <v>43</v>
      </c>
      <c r="K25" s="264">
        <v>7.9044117647058822</v>
      </c>
    </row>
    <row r="26" spans="1:11" s="158" customFormat="1" ht="13.5" customHeight="1" x14ac:dyDescent="0.2">
      <c r="A26" s="257">
        <v>12</v>
      </c>
      <c r="B26" s="258" t="s">
        <v>237</v>
      </c>
      <c r="C26" s="259"/>
      <c r="D26" s="260">
        <v>1.165893271461717</v>
      </c>
      <c r="E26" s="261">
        <v>201</v>
      </c>
      <c r="F26" s="262">
        <v>214</v>
      </c>
      <c r="G26" s="262">
        <v>215</v>
      </c>
      <c r="H26" s="262">
        <v>207</v>
      </c>
      <c r="I26" s="263">
        <v>210</v>
      </c>
      <c r="J26" s="261">
        <v>-9</v>
      </c>
      <c r="K26" s="264">
        <v>-4.2857142857142856</v>
      </c>
    </row>
    <row r="27" spans="1:11" s="158" customFormat="1" ht="13.5" customHeight="1" x14ac:dyDescent="0.2">
      <c r="A27" s="257">
        <v>21</v>
      </c>
      <c r="B27" s="258" t="s">
        <v>238</v>
      </c>
      <c r="C27" s="259"/>
      <c r="D27" s="260">
        <v>0.12761020881670534</v>
      </c>
      <c r="E27" s="553">
        <v>22</v>
      </c>
      <c r="F27" s="555">
        <v>24</v>
      </c>
      <c r="G27" s="555">
        <v>22</v>
      </c>
      <c r="H27" s="555">
        <v>25</v>
      </c>
      <c r="I27" s="557">
        <v>26</v>
      </c>
      <c r="J27" s="261">
        <v>-4</v>
      </c>
      <c r="K27" s="264">
        <v>-15.384615384615385</v>
      </c>
    </row>
    <row r="28" spans="1:11" s="158" customFormat="1" ht="13.5" customHeight="1" x14ac:dyDescent="0.2">
      <c r="A28" s="257">
        <v>22</v>
      </c>
      <c r="B28" s="258" t="s">
        <v>239</v>
      </c>
      <c r="C28" s="259"/>
      <c r="D28" s="260">
        <v>1.4617169373549883</v>
      </c>
      <c r="E28" s="261">
        <v>252</v>
      </c>
      <c r="F28" s="262">
        <v>248</v>
      </c>
      <c r="G28" s="262">
        <v>244</v>
      </c>
      <c r="H28" s="262">
        <v>252</v>
      </c>
      <c r="I28" s="263">
        <v>273</v>
      </c>
      <c r="J28" s="261">
        <v>-21</v>
      </c>
      <c r="K28" s="264">
        <v>-7.6923076923076925</v>
      </c>
    </row>
    <row r="29" spans="1:11" s="158" customFormat="1" ht="13.5" customHeight="1" x14ac:dyDescent="0.2">
      <c r="A29" s="257">
        <v>23</v>
      </c>
      <c r="B29" s="258" t="s">
        <v>240</v>
      </c>
      <c r="C29" s="259"/>
      <c r="D29" s="260">
        <v>0.45243619489559167</v>
      </c>
      <c r="E29" s="553">
        <v>78</v>
      </c>
      <c r="F29" s="555">
        <v>78</v>
      </c>
      <c r="G29" s="555">
        <v>75</v>
      </c>
      <c r="H29" s="555">
        <v>70</v>
      </c>
      <c r="I29" s="557">
        <v>74</v>
      </c>
      <c r="J29" s="261">
        <v>4</v>
      </c>
      <c r="K29" s="264">
        <v>5.4054054054054053</v>
      </c>
    </row>
    <row r="30" spans="1:11" s="158" customFormat="1" ht="13.5" customHeight="1" x14ac:dyDescent="0.2">
      <c r="A30" s="257">
        <v>24</v>
      </c>
      <c r="B30" s="258" t="s">
        <v>241</v>
      </c>
      <c r="C30" s="259"/>
      <c r="D30" s="260">
        <v>1.1020881670533642</v>
      </c>
      <c r="E30" s="261">
        <v>190</v>
      </c>
      <c r="F30" s="262">
        <v>187</v>
      </c>
      <c r="G30" s="262">
        <v>188</v>
      </c>
      <c r="H30" s="262">
        <v>188</v>
      </c>
      <c r="I30" s="263">
        <v>197</v>
      </c>
      <c r="J30" s="261">
        <v>-7</v>
      </c>
      <c r="K30" s="264">
        <v>-3.5532994923857868</v>
      </c>
    </row>
    <row r="31" spans="1:11" s="158" customFormat="1" ht="13.5" customHeight="1" x14ac:dyDescent="0.2">
      <c r="A31" s="257">
        <v>25</v>
      </c>
      <c r="B31" s="258" t="s">
        <v>242</v>
      </c>
      <c r="C31" s="259"/>
      <c r="D31" s="260">
        <v>2.0417633410672855</v>
      </c>
      <c r="E31" s="261">
        <v>352</v>
      </c>
      <c r="F31" s="262">
        <v>352</v>
      </c>
      <c r="G31" s="262">
        <v>348</v>
      </c>
      <c r="H31" s="262">
        <v>363</v>
      </c>
      <c r="I31" s="263">
        <v>361</v>
      </c>
      <c r="J31" s="261">
        <v>-9</v>
      </c>
      <c r="K31" s="264">
        <v>-2.4930747922437675</v>
      </c>
    </row>
    <row r="32" spans="1:11" s="158" customFormat="1" ht="13.5" customHeight="1" x14ac:dyDescent="0.2">
      <c r="A32" s="257">
        <v>26</v>
      </c>
      <c r="B32" s="258" t="s">
        <v>243</v>
      </c>
      <c r="C32" s="259"/>
      <c r="D32" s="260">
        <v>1.1774941995359629</v>
      </c>
      <c r="E32" s="261">
        <v>203</v>
      </c>
      <c r="F32" s="262">
        <v>205</v>
      </c>
      <c r="G32" s="262">
        <v>213</v>
      </c>
      <c r="H32" s="262">
        <v>209</v>
      </c>
      <c r="I32" s="263">
        <v>187</v>
      </c>
      <c r="J32" s="261">
        <v>16</v>
      </c>
      <c r="K32" s="264">
        <v>8.5561497326203213</v>
      </c>
    </row>
    <row r="33" spans="1:11" s="158" customFormat="1" ht="13.5" customHeight="1" x14ac:dyDescent="0.2">
      <c r="A33" s="257">
        <v>27</v>
      </c>
      <c r="B33" s="258" t="s">
        <v>244</v>
      </c>
      <c r="C33" s="259"/>
      <c r="D33" s="260">
        <v>0.40023201856148494</v>
      </c>
      <c r="E33" s="553">
        <v>69</v>
      </c>
      <c r="F33" s="555">
        <v>68</v>
      </c>
      <c r="G33" s="555">
        <v>71</v>
      </c>
      <c r="H33" s="555">
        <v>76</v>
      </c>
      <c r="I33" s="557">
        <v>78</v>
      </c>
      <c r="J33" s="261">
        <v>-9</v>
      </c>
      <c r="K33" s="264">
        <v>-11.538461538461538</v>
      </c>
    </row>
    <row r="34" spans="1:11" s="158" customFormat="1" ht="13.5" customHeight="1" x14ac:dyDescent="0.2">
      <c r="A34" s="257">
        <v>28</v>
      </c>
      <c r="B34" s="258" t="s">
        <v>245</v>
      </c>
      <c r="C34" s="259"/>
      <c r="D34" s="260">
        <v>0.29582366589327147</v>
      </c>
      <c r="E34" s="553">
        <v>51</v>
      </c>
      <c r="F34" s="555">
        <v>52</v>
      </c>
      <c r="G34" s="555">
        <v>55</v>
      </c>
      <c r="H34" s="555">
        <v>54</v>
      </c>
      <c r="I34" s="557">
        <v>57</v>
      </c>
      <c r="J34" s="261">
        <v>-6</v>
      </c>
      <c r="K34" s="264">
        <v>-10.526315789473685</v>
      </c>
    </row>
    <row r="35" spans="1:11" s="158" customFormat="1" ht="13.5" customHeight="1" x14ac:dyDescent="0.2">
      <c r="A35" s="257">
        <v>29</v>
      </c>
      <c r="B35" s="258" t="s">
        <v>246</v>
      </c>
      <c r="C35" s="259"/>
      <c r="D35" s="260">
        <v>4.5591647331786547</v>
      </c>
      <c r="E35" s="261">
        <v>786</v>
      </c>
      <c r="F35" s="262">
        <v>781</v>
      </c>
      <c r="G35" s="262">
        <v>783</v>
      </c>
      <c r="H35" s="262">
        <v>761</v>
      </c>
      <c r="I35" s="263">
        <v>757</v>
      </c>
      <c r="J35" s="261">
        <v>29</v>
      </c>
      <c r="K35" s="264">
        <v>3.8309114927344781</v>
      </c>
    </row>
    <row r="36" spans="1:11" s="158" customFormat="1" ht="13.5" customHeight="1" x14ac:dyDescent="0.2">
      <c r="A36" s="257" t="s">
        <v>247</v>
      </c>
      <c r="B36" s="258" t="s">
        <v>248</v>
      </c>
      <c r="C36" s="259"/>
      <c r="D36" s="260">
        <v>0.99187935034802788</v>
      </c>
      <c r="E36" s="261">
        <v>171</v>
      </c>
      <c r="F36" s="262">
        <v>163</v>
      </c>
      <c r="G36" s="262">
        <v>169</v>
      </c>
      <c r="H36" s="262">
        <v>164</v>
      </c>
      <c r="I36" s="263">
        <v>164</v>
      </c>
      <c r="J36" s="261">
        <v>7</v>
      </c>
      <c r="K36" s="264">
        <v>4.2682926829268295</v>
      </c>
    </row>
    <row r="37" spans="1:11" s="158" customFormat="1" ht="13.5" customHeight="1" x14ac:dyDescent="0.2">
      <c r="A37" s="257" t="s">
        <v>249</v>
      </c>
      <c r="B37" s="258" t="s">
        <v>250</v>
      </c>
      <c r="C37" s="259"/>
      <c r="D37" s="260">
        <v>3.5498839907192576</v>
      </c>
      <c r="E37" s="261">
        <v>612</v>
      </c>
      <c r="F37" s="262">
        <v>610</v>
      </c>
      <c r="G37" s="262">
        <v>609</v>
      </c>
      <c r="H37" s="262">
        <v>593</v>
      </c>
      <c r="I37" s="263">
        <v>588</v>
      </c>
      <c r="J37" s="261">
        <v>24</v>
      </c>
      <c r="K37" s="264">
        <v>4.0816326530612246</v>
      </c>
    </row>
    <row r="38" spans="1:11" s="158" customFormat="1" ht="13.5" customHeight="1" x14ac:dyDescent="0.2">
      <c r="A38" s="257">
        <v>31</v>
      </c>
      <c r="B38" s="258" t="s">
        <v>251</v>
      </c>
      <c r="C38" s="259"/>
      <c r="D38" s="260">
        <v>0.1740139211136891</v>
      </c>
      <c r="E38" s="553">
        <v>30</v>
      </c>
      <c r="F38" s="555">
        <v>29</v>
      </c>
      <c r="G38" s="555">
        <v>30</v>
      </c>
      <c r="H38" s="555">
        <v>29</v>
      </c>
      <c r="I38" s="557">
        <v>31</v>
      </c>
      <c r="J38" s="261">
        <v>-1</v>
      </c>
      <c r="K38" s="264">
        <v>-3.225806451612903</v>
      </c>
    </row>
    <row r="39" spans="1:11" s="158" customFormat="1" ht="13.5" customHeight="1" x14ac:dyDescent="0.2">
      <c r="A39" s="257">
        <v>32</v>
      </c>
      <c r="B39" s="258" t="s">
        <v>252</v>
      </c>
      <c r="C39" s="259"/>
      <c r="D39" s="260">
        <v>1.1252900232018561</v>
      </c>
      <c r="E39" s="261">
        <v>194</v>
      </c>
      <c r="F39" s="262">
        <v>198</v>
      </c>
      <c r="G39" s="262">
        <v>203</v>
      </c>
      <c r="H39" s="262">
        <v>203</v>
      </c>
      <c r="I39" s="263">
        <v>197</v>
      </c>
      <c r="J39" s="261">
        <v>-3</v>
      </c>
      <c r="K39" s="264">
        <v>-1.5228426395939085</v>
      </c>
    </row>
    <row r="40" spans="1:11" s="158" customFormat="1" ht="13.5" customHeight="1" x14ac:dyDescent="0.2">
      <c r="A40" s="257">
        <v>33</v>
      </c>
      <c r="B40" s="258" t="s">
        <v>253</v>
      </c>
      <c r="C40" s="259"/>
      <c r="D40" s="260">
        <v>0.77726218097447797</v>
      </c>
      <c r="E40" s="261">
        <v>134</v>
      </c>
      <c r="F40" s="262">
        <v>138</v>
      </c>
      <c r="G40" s="262">
        <v>135</v>
      </c>
      <c r="H40" s="262">
        <v>138</v>
      </c>
      <c r="I40" s="263">
        <v>143</v>
      </c>
      <c r="J40" s="261">
        <v>-9</v>
      </c>
      <c r="K40" s="264">
        <v>-6.2937062937062933</v>
      </c>
    </row>
    <row r="41" spans="1:11" s="158" customFormat="1" ht="13.5" customHeight="1" x14ac:dyDescent="0.2">
      <c r="A41" s="257">
        <v>34</v>
      </c>
      <c r="B41" s="258" t="s">
        <v>254</v>
      </c>
      <c r="C41" s="259"/>
      <c r="D41" s="260">
        <v>5.6264501160092806</v>
      </c>
      <c r="E41" s="261">
        <v>970</v>
      </c>
      <c r="F41" s="262">
        <v>976</v>
      </c>
      <c r="G41" s="262">
        <v>977</v>
      </c>
      <c r="H41" s="262">
        <v>943</v>
      </c>
      <c r="I41" s="263">
        <v>929</v>
      </c>
      <c r="J41" s="261">
        <v>41</v>
      </c>
      <c r="K41" s="264">
        <v>4.4133476856835303</v>
      </c>
    </row>
    <row r="42" spans="1:11" s="158" customFormat="1" ht="13.5" customHeight="1" x14ac:dyDescent="0.2">
      <c r="A42" s="257">
        <v>41</v>
      </c>
      <c r="B42" s="258" t="s">
        <v>255</v>
      </c>
      <c r="C42" s="259"/>
      <c r="D42" s="260">
        <v>5.8004640371229696E-2</v>
      </c>
      <c r="E42" s="553">
        <v>10</v>
      </c>
      <c r="F42" s="555">
        <v>9</v>
      </c>
      <c r="G42" s="555">
        <v>11</v>
      </c>
      <c r="H42" s="555">
        <v>14</v>
      </c>
      <c r="I42" s="557">
        <v>19</v>
      </c>
      <c r="J42" s="261">
        <v>-9</v>
      </c>
      <c r="K42" s="264">
        <v>-47.368421052631582</v>
      </c>
    </row>
    <row r="43" spans="1:11" s="158" customFormat="1" ht="13.5" customHeight="1" x14ac:dyDescent="0.2">
      <c r="A43" s="257">
        <v>42</v>
      </c>
      <c r="B43" s="258" t="s">
        <v>256</v>
      </c>
      <c r="C43" s="259"/>
      <c r="D43" s="260">
        <v>4.6403712296983757E-2</v>
      </c>
      <c r="E43" s="553">
        <v>8</v>
      </c>
      <c r="F43" s="555">
        <v>9</v>
      </c>
      <c r="G43" s="555">
        <v>11</v>
      </c>
      <c r="H43" s="555">
        <v>12</v>
      </c>
      <c r="I43" s="557">
        <v>10</v>
      </c>
      <c r="J43" s="261">
        <v>-2</v>
      </c>
      <c r="K43" s="264">
        <v>-20</v>
      </c>
    </row>
    <row r="44" spans="1:11" s="158" customFormat="1" ht="13.5" customHeight="1" x14ac:dyDescent="0.2">
      <c r="A44" s="257">
        <v>43</v>
      </c>
      <c r="B44" s="258" t="s">
        <v>257</v>
      </c>
      <c r="C44" s="259"/>
      <c r="D44" s="260">
        <v>0.44083526682134572</v>
      </c>
      <c r="E44" s="553">
        <v>76</v>
      </c>
      <c r="F44" s="555">
        <v>75</v>
      </c>
      <c r="G44" s="555">
        <v>73</v>
      </c>
      <c r="H44" s="555">
        <v>72</v>
      </c>
      <c r="I44" s="557">
        <v>70</v>
      </c>
      <c r="J44" s="261">
        <v>6</v>
      </c>
      <c r="K44" s="264">
        <v>8.5714285714285712</v>
      </c>
    </row>
    <row r="45" spans="1:11" s="158" customFormat="1" ht="13.5" customHeight="1" x14ac:dyDescent="0.2">
      <c r="A45" s="257">
        <v>51</v>
      </c>
      <c r="B45" s="258" t="s">
        <v>258</v>
      </c>
      <c r="C45" s="259"/>
      <c r="D45" s="260">
        <v>4.9941995359628768</v>
      </c>
      <c r="E45" s="261">
        <v>861</v>
      </c>
      <c r="F45" s="262">
        <v>905</v>
      </c>
      <c r="G45" s="262">
        <v>878</v>
      </c>
      <c r="H45" s="262">
        <v>862</v>
      </c>
      <c r="I45" s="263">
        <v>900</v>
      </c>
      <c r="J45" s="261">
        <v>-39</v>
      </c>
      <c r="K45" s="264">
        <v>-4.333333333333333</v>
      </c>
    </row>
    <row r="46" spans="1:11" s="158" customFormat="1" ht="13.5" customHeight="1" x14ac:dyDescent="0.2">
      <c r="A46" s="257" t="s">
        <v>259</v>
      </c>
      <c r="B46" s="258" t="s">
        <v>260</v>
      </c>
      <c r="C46" s="259"/>
      <c r="D46" s="260">
        <v>4.7331786542923435</v>
      </c>
      <c r="E46" s="261">
        <v>816</v>
      </c>
      <c r="F46" s="262">
        <v>859</v>
      </c>
      <c r="G46" s="262">
        <v>832</v>
      </c>
      <c r="H46" s="262">
        <v>819</v>
      </c>
      <c r="I46" s="263">
        <v>856</v>
      </c>
      <c r="J46" s="261">
        <v>-40</v>
      </c>
      <c r="K46" s="264">
        <v>-4.6728971962616823</v>
      </c>
    </row>
    <row r="47" spans="1:11" s="158" customFormat="1" ht="13.5" customHeight="1" x14ac:dyDescent="0.2">
      <c r="A47" s="257"/>
      <c r="B47" s="258" t="s">
        <v>261</v>
      </c>
      <c r="C47" s="259"/>
      <c r="D47" s="260">
        <v>3.7993039443155454</v>
      </c>
      <c r="E47" s="261">
        <v>655</v>
      </c>
      <c r="F47" s="262">
        <v>702</v>
      </c>
      <c r="G47" s="262">
        <v>685</v>
      </c>
      <c r="H47" s="262">
        <v>667</v>
      </c>
      <c r="I47" s="263">
        <v>705</v>
      </c>
      <c r="J47" s="261">
        <v>-50</v>
      </c>
      <c r="K47" s="264">
        <v>-7.0921985815602833</v>
      </c>
    </row>
    <row r="48" spans="1:11" s="158" customFormat="1" ht="13.5" customHeight="1" x14ac:dyDescent="0.2">
      <c r="A48" s="257">
        <v>52</v>
      </c>
      <c r="B48" s="258" t="s">
        <v>262</v>
      </c>
      <c r="C48" s="259"/>
      <c r="D48" s="260">
        <v>6.1020881670533642</v>
      </c>
      <c r="E48" s="261">
        <v>1052</v>
      </c>
      <c r="F48" s="262">
        <v>1067</v>
      </c>
      <c r="G48" s="262">
        <v>1042</v>
      </c>
      <c r="H48" s="262">
        <v>1046</v>
      </c>
      <c r="I48" s="263">
        <v>1045</v>
      </c>
      <c r="J48" s="261">
        <v>7</v>
      </c>
      <c r="K48" s="264">
        <v>0.66985645933014359</v>
      </c>
    </row>
    <row r="49" spans="1:11" s="158" customFormat="1" ht="13.5" customHeight="1" x14ac:dyDescent="0.2">
      <c r="A49" s="257" t="s">
        <v>263</v>
      </c>
      <c r="B49" s="258" t="s">
        <v>264</v>
      </c>
      <c r="C49" s="259"/>
      <c r="D49" s="260">
        <v>5.1044083526682131</v>
      </c>
      <c r="E49" s="261">
        <v>880</v>
      </c>
      <c r="F49" s="262">
        <v>898</v>
      </c>
      <c r="G49" s="262">
        <v>891</v>
      </c>
      <c r="H49" s="262">
        <v>897</v>
      </c>
      <c r="I49" s="263">
        <v>894</v>
      </c>
      <c r="J49" s="261">
        <v>-14</v>
      </c>
      <c r="K49" s="264">
        <v>-1.5659955257270695</v>
      </c>
    </row>
    <row r="50" spans="1:11" s="158" customFormat="1" ht="13.5" customHeight="1" x14ac:dyDescent="0.2">
      <c r="A50" s="257">
        <v>53</v>
      </c>
      <c r="B50" s="258" t="s">
        <v>265</v>
      </c>
      <c r="C50" s="259"/>
      <c r="D50" s="260">
        <v>1.7807424593967518</v>
      </c>
      <c r="E50" s="261">
        <v>307</v>
      </c>
      <c r="F50" s="262">
        <v>311</v>
      </c>
      <c r="G50" s="262">
        <v>311</v>
      </c>
      <c r="H50" s="262">
        <v>291</v>
      </c>
      <c r="I50" s="263">
        <v>306</v>
      </c>
      <c r="J50" s="261">
        <v>1</v>
      </c>
      <c r="K50" s="264">
        <v>0.32679738562091504</v>
      </c>
    </row>
    <row r="51" spans="1:11" s="158" customFormat="1" ht="13.5" customHeight="1" x14ac:dyDescent="0.2">
      <c r="A51" s="257" t="s">
        <v>266</v>
      </c>
      <c r="B51" s="258" t="s">
        <v>267</v>
      </c>
      <c r="C51" s="259"/>
      <c r="D51" s="260">
        <v>1.7807424593967518</v>
      </c>
      <c r="E51" s="261">
        <v>307</v>
      </c>
      <c r="F51" s="262">
        <v>311</v>
      </c>
      <c r="G51" s="262">
        <v>311</v>
      </c>
      <c r="H51" s="262">
        <v>291</v>
      </c>
      <c r="I51" s="263">
        <v>306</v>
      </c>
      <c r="J51" s="261">
        <v>1</v>
      </c>
      <c r="K51" s="264">
        <v>0.32679738562091504</v>
      </c>
    </row>
    <row r="52" spans="1:11" s="158" customFormat="1" ht="13.5" customHeight="1" x14ac:dyDescent="0.2">
      <c r="A52" s="257">
        <v>54</v>
      </c>
      <c r="B52" s="258" t="s">
        <v>268</v>
      </c>
      <c r="C52" s="259"/>
      <c r="D52" s="260">
        <v>10.777262180974478</v>
      </c>
      <c r="E52" s="261">
        <v>1858</v>
      </c>
      <c r="F52" s="262">
        <v>1890</v>
      </c>
      <c r="G52" s="262">
        <v>1904</v>
      </c>
      <c r="H52" s="262">
        <v>1865</v>
      </c>
      <c r="I52" s="263">
        <v>1869</v>
      </c>
      <c r="J52" s="261">
        <v>-11</v>
      </c>
      <c r="K52" s="264">
        <v>-0.58855002675227397</v>
      </c>
    </row>
    <row r="53" spans="1:11" s="158" customFormat="1" ht="13.5" customHeight="1" x14ac:dyDescent="0.2">
      <c r="A53" s="257">
        <v>61</v>
      </c>
      <c r="B53" s="258" t="s">
        <v>269</v>
      </c>
      <c r="C53" s="259"/>
      <c r="D53" s="260">
        <v>0.63225058004640367</v>
      </c>
      <c r="E53" s="261">
        <v>109</v>
      </c>
      <c r="F53" s="262">
        <v>118</v>
      </c>
      <c r="G53" s="262">
        <v>107</v>
      </c>
      <c r="H53" s="555">
        <v>99</v>
      </c>
      <c r="I53" s="263">
        <v>104</v>
      </c>
      <c r="J53" s="261">
        <v>5</v>
      </c>
      <c r="K53" s="264">
        <v>4.8076923076923075</v>
      </c>
    </row>
    <row r="54" spans="1:11" s="158" customFormat="1" ht="13.5" customHeight="1" x14ac:dyDescent="0.2">
      <c r="A54" s="257">
        <v>62</v>
      </c>
      <c r="B54" s="258" t="s">
        <v>270</v>
      </c>
      <c r="C54" s="259"/>
      <c r="D54" s="260">
        <v>10.771461716937354</v>
      </c>
      <c r="E54" s="261">
        <v>1857</v>
      </c>
      <c r="F54" s="262">
        <v>1692</v>
      </c>
      <c r="G54" s="262">
        <v>1741</v>
      </c>
      <c r="H54" s="262">
        <v>1649</v>
      </c>
      <c r="I54" s="263">
        <v>1861</v>
      </c>
      <c r="J54" s="261">
        <v>-4</v>
      </c>
      <c r="K54" s="264">
        <v>-0.21493820526598603</v>
      </c>
    </row>
    <row r="55" spans="1:11" s="158" customFormat="1" ht="13.5" customHeight="1" x14ac:dyDescent="0.2">
      <c r="A55" s="257">
        <v>63</v>
      </c>
      <c r="B55" s="258" t="s">
        <v>271</v>
      </c>
      <c r="C55" s="259"/>
      <c r="D55" s="260">
        <v>12.349187935034802</v>
      </c>
      <c r="E55" s="261">
        <v>2129</v>
      </c>
      <c r="F55" s="262">
        <v>2193</v>
      </c>
      <c r="G55" s="262">
        <v>2158</v>
      </c>
      <c r="H55" s="262">
        <v>1987</v>
      </c>
      <c r="I55" s="263">
        <v>2026</v>
      </c>
      <c r="J55" s="261">
        <v>103</v>
      </c>
      <c r="K55" s="264">
        <v>5.0839091806515304</v>
      </c>
    </row>
    <row r="56" spans="1:11" s="158" customFormat="1" ht="13.5" customHeight="1" x14ac:dyDescent="0.2">
      <c r="A56" s="257" t="s">
        <v>272</v>
      </c>
      <c r="B56" s="258" t="s">
        <v>273</v>
      </c>
      <c r="C56" s="259"/>
      <c r="D56" s="260">
        <v>1.0382830626450117</v>
      </c>
      <c r="E56" s="261">
        <v>179</v>
      </c>
      <c r="F56" s="262">
        <v>179</v>
      </c>
      <c r="G56" s="262">
        <v>177</v>
      </c>
      <c r="H56" s="262">
        <v>168</v>
      </c>
      <c r="I56" s="263">
        <v>174</v>
      </c>
      <c r="J56" s="261">
        <v>5</v>
      </c>
      <c r="K56" s="264">
        <v>2.8735632183908044</v>
      </c>
    </row>
    <row r="57" spans="1:11" s="158" customFormat="1" ht="13.5" customHeight="1" x14ac:dyDescent="0.2">
      <c r="A57" s="257" t="s">
        <v>274</v>
      </c>
      <c r="B57" s="258" t="s">
        <v>275</v>
      </c>
      <c r="C57" s="259"/>
      <c r="D57" s="260">
        <v>10.904872389791183</v>
      </c>
      <c r="E57" s="261">
        <v>1880</v>
      </c>
      <c r="F57" s="262">
        <v>1938</v>
      </c>
      <c r="G57" s="262">
        <v>1909</v>
      </c>
      <c r="H57" s="262">
        <v>1763</v>
      </c>
      <c r="I57" s="263">
        <v>1794</v>
      </c>
      <c r="J57" s="261">
        <v>86</v>
      </c>
      <c r="K57" s="264">
        <v>4.7937569676700109</v>
      </c>
    </row>
    <row r="58" spans="1:11" s="158" customFormat="1" ht="13.5" customHeight="1" x14ac:dyDescent="0.2">
      <c r="A58" s="257">
        <v>71</v>
      </c>
      <c r="B58" s="258" t="s">
        <v>276</v>
      </c>
      <c r="C58" s="259"/>
      <c r="D58" s="260">
        <v>12.308584686774942</v>
      </c>
      <c r="E58" s="261">
        <v>2122</v>
      </c>
      <c r="F58" s="262">
        <v>2101</v>
      </c>
      <c r="G58" s="262">
        <v>2107</v>
      </c>
      <c r="H58" s="262">
        <v>2125</v>
      </c>
      <c r="I58" s="263">
        <v>2148</v>
      </c>
      <c r="J58" s="261">
        <v>-26</v>
      </c>
      <c r="K58" s="264">
        <v>-1.2104283054003724</v>
      </c>
    </row>
    <row r="59" spans="1:11" s="158" customFormat="1" ht="13.5" customHeight="1" x14ac:dyDescent="0.2">
      <c r="A59" s="257" t="s">
        <v>277</v>
      </c>
      <c r="B59" s="258" t="s">
        <v>278</v>
      </c>
      <c r="C59" s="259"/>
      <c r="D59" s="260">
        <v>0.7946635730858469</v>
      </c>
      <c r="E59" s="261">
        <v>137</v>
      </c>
      <c r="F59" s="262">
        <v>142</v>
      </c>
      <c r="G59" s="262">
        <v>146</v>
      </c>
      <c r="H59" s="262">
        <v>154</v>
      </c>
      <c r="I59" s="263">
        <v>148</v>
      </c>
      <c r="J59" s="261">
        <v>-11</v>
      </c>
      <c r="K59" s="264">
        <v>-7.4324324324324325</v>
      </c>
    </row>
    <row r="60" spans="1:11" s="158" customFormat="1" ht="13.5" customHeight="1" x14ac:dyDescent="0.2">
      <c r="A60" s="257" t="s">
        <v>279</v>
      </c>
      <c r="B60" s="258" t="s">
        <v>280</v>
      </c>
      <c r="C60" s="259"/>
      <c r="D60" s="260">
        <v>10.667053364269142</v>
      </c>
      <c r="E60" s="261">
        <v>1839</v>
      </c>
      <c r="F60" s="262">
        <v>1816</v>
      </c>
      <c r="G60" s="262">
        <v>1818</v>
      </c>
      <c r="H60" s="262">
        <v>1825</v>
      </c>
      <c r="I60" s="263">
        <v>1853</v>
      </c>
      <c r="J60" s="261">
        <v>-14</v>
      </c>
      <c r="K60" s="264">
        <v>-0.75553157042633567</v>
      </c>
    </row>
    <row r="61" spans="1:11" s="158" customFormat="1" ht="13.5" customHeight="1" x14ac:dyDescent="0.2">
      <c r="A61" s="257">
        <v>72</v>
      </c>
      <c r="B61" s="258" t="s">
        <v>281</v>
      </c>
      <c r="C61" s="259"/>
      <c r="D61" s="260">
        <v>1.0904872389791183</v>
      </c>
      <c r="E61" s="261">
        <v>188</v>
      </c>
      <c r="F61" s="262">
        <v>190</v>
      </c>
      <c r="G61" s="262">
        <v>196</v>
      </c>
      <c r="H61" s="262">
        <v>195</v>
      </c>
      <c r="I61" s="263">
        <v>193</v>
      </c>
      <c r="J61" s="261">
        <v>-5</v>
      </c>
      <c r="K61" s="264">
        <v>-2.5906735751295336</v>
      </c>
    </row>
    <row r="62" spans="1:11" s="158" customFormat="1" ht="13.5" customHeight="1" x14ac:dyDescent="0.2">
      <c r="A62" s="257" t="s">
        <v>282</v>
      </c>
      <c r="B62" s="258" t="s">
        <v>283</v>
      </c>
      <c r="C62" s="259"/>
      <c r="D62" s="260">
        <v>0.14501160092807425</v>
      </c>
      <c r="E62" s="553">
        <v>25</v>
      </c>
      <c r="F62" s="555">
        <v>27</v>
      </c>
      <c r="G62" s="555">
        <v>32</v>
      </c>
      <c r="H62" s="555">
        <v>32</v>
      </c>
      <c r="I62" s="557">
        <v>31</v>
      </c>
      <c r="J62" s="261">
        <v>-6</v>
      </c>
      <c r="K62" s="264">
        <v>-19.35483870967742</v>
      </c>
    </row>
    <row r="63" spans="1:11" s="158" customFormat="1" ht="13.5" customHeight="1" x14ac:dyDescent="0.2">
      <c r="A63" s="257" t="s">
        <v>284</v>
      </c>
      <c r="B63" s="258" t="s">
        <v>285</v>
      </c>
      <c r="C63" s="259"/>
      <c r="D63" s="260">
        <v>0.78306264501160094</v>
      </c>
      <c r="E63" s="261">
        <v>135</v>
      </c>
      <c r="F63" s="262">
        <v>133</v>
      </c>
      <c r="G63" s="262">
        <v>130</v>
      </c>
      <c r="H63" s="262">
        <v>131</v>
      </c>
      <c r="I63" s="263">
        <v>130</v>
      </c>
      <c r="J63" s="261">
        <v>5</v>
      </c>
      <c r="K63" s="264">
        <v>3.8461538461538463</v>
      </c>
    </row>
    <row r="64" spans="1:11" s="158" customFormat="1" ht="13.5" customHeight="1" x14ac:dyDescent="0.2">
      <c r="A64" s="257">
        <v>73</v>
      </c>
      <c r="B64" s="258" t="s">
        <v>286</v>
      </c>
      <c r="C64" s="259"/>
      <c r="D64" s="260">
        <v>1.531322505800464</v>
      </c>
      <c r="E64" s="261">
        <v>264</v>
      </c>
      <c r="F64" s="262">
        <v>254</v>
      </c>
      <c r="G64" s="262">
        <v>246</v>
      </c>
      <c r="H64" s="262">
        <v>244</v>
      </c>
      <c r="I64" s="263">
        <v>237</v>
      </c>
      <c r="J64" s="261">
        <v>27</v>
      </c>
      <c r="K64" s="264">
        <v>11.39240506329114</v>
      </c>
    </row>
    <row r="65" spans="1:11" s="158" customFormat="1" ht="13.5" customHeight="1" x14ac:dyDescent="0.2">
      <c r="A65" s="257" t="s">
        <v>287</v>
      </c>
      <c r="B65" s="258" t="s">
        <v>288</v>
      </c>
      <c r="C65" s="259"/>
      <c r="D65" s="260">
        <v>1.3863109048723898</v>
      </c>
      <c r="E65" s="261">
        <v>239</v>
      </c>
      <c r="F65" s="262">
        <v>230</v>
      </c>
      <c r="G65" s="262">
        <v>222</v>
      </c>
      <c r="H65" s="262">
        <v>223</v>
      </c>
      <c r="I65" s="263">
        <v>219</v>
      </c>
      <c r="J65" s="261">
        <v>20</v>
      </c>
      <c r="K65" s="264">
        <v>9.1324200913242013</v>
      </c>
    </row>
    <row r="66" spans="1:11" s="158" customFormat="1" ht="13.5" customHeight="1" x14ac:dyDescent="0.2">
      <c r="A66" s="257">
        <v>81</v>
      </c>
      <c r="B66" s="258" t="s">
        <v>289</v>
      </c>
      <c r="C66" s="259"/>
      <c r="D66" s="260">
        <v>2.2853828306264501</v>
      </c>
      <c r="E66" s="261">
        <v>394</v>
      </c>
      <c r="F66" s="262">
        <v>405</v>
      </c>
      <c r="G66" s="262">
        <v>394</v>
      </c>
      <c r="H66" s="262">
        <v>396</v>
      </c>
      <c r="I66" s="263">
        <v>400</v>
      </c>
      <c r="J66" s="261">
        <v>-6</v>
      </c>
      <c r="K66" s="264">
        <v>-1.5</v>
      </c>
    </row>
    <row r="67" spans="1:11" s="158" customFormat="1" ht="13.5" customHeight="1" x14ac:dyDescent="0.2">
      <c r="A67" s="257" t="s">
        <v>290</v>
      </c>
      <c r="B67" s="258" t="s">
        <v>291</v>
      </c>
      <c r="C67" s="259"/>
      <c r="D67" s="260">
        <v>0.82366589327146167</v>
      </c>
      <c r="E67" s="261">
        <v>142</v>
      </c>
      <c r="F67" s="262">
        <v>149</v>
      </c>
      <c r="G67" s="262">
        <v>147</v>
      </c>
      <c r="H67" s="262">
        <v>152</v>
      </c>
      <c r="I67" s="263">
        <v>148</v>
      </c>
      <c r="J67" s="261">
        <v>-6</v>
      </c>
      <c r="K67" s="264">
        <v>-4.0540540540540544</v>
      </c>
    </row>
    <row r="68" spans="1:11" s="158" customFormat="1" ht="13.5" customHeight="1" x14ac:dyDescent="0.2">
      <c r="A68" s="257" t="s">
        <v>292</v>
      </c>
      <c r="B68" s="258" t="s">
        <v>293</v>
      </c>
      <c r="C68" s="259"/>
      <c r="D68" s="260">
        <v>0.73665893271461713</v>
      </c>
      <c r="E68" s="261">
        <v>127</v>
      </c>
      <c r="F68" s="262">
        <v>125</v>
      </c>
      <c r="G68" s="262">
        <v>119</v>
      </c>
      <c r="H68" s="262">
        <v>114</v>
      </c>
      <c r="I68" s="263">
        <v>115</v>
      </c>
      <c r="J68" s="261">
        <v>12</v>
      </c>
      <c r="K68" s="264">
        <v>10.434782608695652</v>
      </c>
    </row>
    <row r="69" spans="1:11" s="158" customFormat="1" ht="13.5" customHeight="1" x14ac:dyDescent="0.2">
      <c r="A69" s="257" t="s">
        <v>294</v>
      </c>
      <c r="B69" s="258" t="s">
        <v>295</v>
      </c>
      <c r="C69" s="259"/>
      <c r="D69" s="260" t="s">
        <v>546</v>
      </c>
      <c r="E69" s="261" t="s">
        <v>546</v>
      </c>
      <c r="F69" s="555">
        <v>3</v>
      </c>
      <c r="G69" s="262" t="s">
        <v>546</v>
      </c>
      <c r="H69" s="262" t="s">
        <v>546</v>
      </c>
      <c r="I69" s="557">
        <v>3</v>
      </c>
      <c r="J69" s="261" t="s">
        <v>546</v>
      </c>
      <c r="K69" s="264" t="s">
        <v>546</v>
      </c>
    </row>
    <row r="70" spans="1:11" s="158" customFormat="1" ht="13.5" customHeight="1" x14ac:dyDescent="0.2">
      <c r="A70" s="257" t="s">
        <v>296</v>
      </c>
      <c r="B70" s="258" t="s">
        <v>297</v>
      </c>
      <c r="C70" s="259"/>
      <c r="D70" s="260">
        <v>0.52784222737819031</v>
      </c>
      <c r="E70" s="553">
        <v>91</v>
      </c>
      <c r="F70" s="555">
        <v>93</v>
      </c>
      <c r="G70" s="555">
        <v>89</v>
      </c>
      <c r="H70" s="555">
        <v>90</v>
      </c>
      <c r="I70" s="557">
        <v>92</v>
      </c>
      <c r="J70" s="261">
        <v>-1</v>
      </c>
      <c r="K70" s="264">
        <v>-1.0869565217391304</v>
      </c>
    </row>
    <row r="71" spans="1:11" s="158" customFormat="1" ht="13.5" customHeight="1" x14ac:dyDescent="0.2">
      <c r="A71" s="257">
        <v>82</v>
      </c>
      <c r="B71" s="258" t="s">
        <v>298</v>
      </c>
      <c r="C71" s="259"/>
      <c r="D71" s="260">
        <v>1.5893271461716938</v>
      </c>
      <c r="E71" s="261">
        <v>274</v>
      </c>
      <c r="F71" s="262">
        <v>271</v>
      </c>
      <c r="G71" s="262">
        <v>278</v>
      </c>
      <c r="H71" s="262">
        <v>288</v>
      </c>
      <c r="I71" s="263">
        <v>282</v>
      </c>
      <c r="J71" s="261">
        <v>-8</v>
      </c>
      <c r="K71" s="264">
        <v>-2.8368794326241136</v>
      </c>
    </row>
    <row r="72" spans="1:11" s="158" customFormat="1" ht="13.5" customHeight="1" x14ac:dyDescent="0.2">
      <c r="A72" s="257" t="s">
        <v>299</v>
      </c>
      <c r="B72" s="258" t="s">
        <v>547</v>
      </c>
      <c r="C72" s="259"/>
      <c r="D72" s="260">
        <v>0.91647331786542918</v>
      </c>
      <c r="E72" s="261">
        <v>158</v>
      </c>
      <c r="F72" s="262">
        <v>157</v>
      </c>
      <c r="G72" s="262">
        <v>164</v>
      </c>
      <c r="H72" s="262">
        <v>160</v>
      </c>
      <c r="I72" s="263">
        <v>156</v>
      </c>
      <c r="J72" s="261">
        <v>2</v>
      </c>
      <c r="K72" s="264">
        <v>1.2820512820512822</v>
      </c>
    </row>
    <row r="73" spans="1:11" s="158" customFormat="1" ht="13.5" customHeight="1" x14ac:dyDescent="0.2">
      <c r="A73" s="257" t="s">
        <v>300</v>
      </c>
      <c r="B73" s="258" t="s">
        <v>301</v>
      </c>
      <c r="C73" s="259"/>
      <c r="D73" s="260">
        <v>0.38283062645011601</v>
      </c>
      <c r="E73" s="553">
        <v>66</v>
      </c>
      <c r="F73" s="555">
        <v>67</v>
      </c>
      <c r="G73" s="555">
        <v>66</v>
      </c>
      <c r="H73" s="555">
        <v>76</v>
      </c>
      <c r="I73" s="557">
        <v>73</v>
      </c>
      <c r="J73" s="261">
        <v>-7</v>
      </c>
      <c r="K73" s="264">
        <v>-9.5890410958904102</v>
      </c>
    </row>
    <row r="74" spans="1:11" s="158" customFormat="1" ht="13.5" customHeight="1" x14ac:dyDescent="0.2">
      <c r="A74" s="257">
        <v>83</v>
      </c>
      <c r="B74" s="258" t="s">
        <v>302</v>
      </c>
      <c r="C74" s="259"/>
      <c r="D74" s="260">
        <v>2.9292343387470998</v>
      </c>
      <c r="E74" s="261">
        <v>505</v>
      </c>
      <c r="F74" s="262">
        <v>481</v>
      </c>
      <c r="G74" s="262">
        <v>504</v>
      </c>
      <c r="H74" s="262">
        <v>502</v>
      </c>
      <c r="I74" s="263">
        <v>489</v>
      </c>
      <c r="J74" s="261">
        <v>16</v>
      </c>
      <c r="K74" s="264">
        <v>3.2719836400817996</v>
      </c>
    </row>
    <row r="75" spans="1:11" s="158" customFormat="1" ht="13.5" customHeight="1" x14ac:dyDescent="0.2">
      <c r="A75" s="257" t="s">
        <v>303</v>
      </c>
      <c r="B75" s="258" t="s">
        <v>304</v>
      </c>
      <c r="C75" s="259"/>
      <c r="D75" s="260">
        <v>1.3921113689095128</v>
      </c>
      <c r="E75" s="261">
        <v>240</v>
      </c>
      <c r="F75" s="262">
        <v>220</v>
      </c>
      <c r="G75" s="262">
        <v>240</v>
      </c>
      <c r="H75" s="262">
        <v>239</v>
      </c>
      <c r="I75" s="263">
        <v>226</v>
      </c>
      <c r="J75" s="261">
        <v>14</v>
      </c>
      <c r="K75" s="264">
        <v>6.1946902654867255</v>
      </c>
    </row>
    <row r="76" spans="1:11" s="158" customFormat="1" ht="13.5" customHeight="1" x14ac:dyDescent="0.2">
      <c r="A76" s="257"/>
      <c r="B76" s="258" t="s">
        <v>305</v>
      </c>
      <c r="C76" s="259"/>
      <c r="D76" s="260">
        <v>0.59744779582366592</v>
      </c>
      <c r="E76" s="261">
        <v>103</v>
      </c>
      <c r="F76" s="555">
        <v>98</v>
      </c>
      <c r="G76" s="262">
        <v>103</v>
      </c>
      <c r="H76" s="262">
        <v>103</v>
      </c>
      <c r="I76" s="263">
        <v>101</v>
      </c>
      <c r="J76" s="261">
        <v>2</v>
      </c>
      <c r="K76" s="264">
        <v>1.9801980198019802</v>
      </c>
    </row>
    <row r="77" spans="1:11" s="158" customFormat="1" ht="13.5" customHeight="1" x14ac:dyDescent="0.2">
      <c r="A77" s="257">
        <v>84</v>
      </c>
      <c r="B77" s="258" t="s">
        <v>306</v>
      </c>
      <c r="C77" s="259"/>
      <c r="D77" s="260">
        <v>1.5951276102088168</v>
      </c>
      <c r="E77" s="261">
        <v>275</v>
      </c>
      <c r="F77" s="262">
        <v>245</v>
      </c>
      <c r="G77" s="262">
        <v>265</v>
      </c>
      <c r="H77" s="262">
        <v>247</v>
      </c>
      <c r="I77" s="263">
        <v>273</v>
      </c>
      <c r="J77" s="261">
        <v>2</v>
      </c>
      <c r="K77" s="264">
        <v>0.73260073260073255</v>
      </c>
    </row>
    <row r="78" spans="1:11" s="158" customFormat="1" ht="13.5" customHeight="1" x14ac:dyDescent="0.2">
      <c r="A78" s="257" t="s">
        <v>307</v>
      </c>
      <c r="B78" s="258" t="s">
        <v>308</v>
      </c>
      <c r="C78" s="259"/>
      <c r="D78" s="260">
        <v>0.21461716937354988</v>
      </c>
      <c r="E78" s="553">
        <v>37</v>
      </c>
      <c r="F78" s="555">
        <v>26</v>
      </c>
      <c r="G78" s="555">
        <v>32</v>
      </c>
      <c r="H78" s="555">
        <v>27</v>
      </c>
      <c r="I78" s="557">
        <v>35</v>
      </c>
      <c r="J78" s="261">
        <v>2</v>
      </c>
      <c r="K78" s="264">
        <v>5.7142857142857144</v>
      </c>
    </row>
    <row r="79" spans="1:11" s="158" customFormat="1" ht="13.5" customHeight="1" x14ac:dyDescent="0.2">
      <c r="A79" s="257" t="s">
        <v>309</v>
      </c>
      <c r="B79" s="258" t="s">
        <v>310</v>
      </c>
      <c r="C79" s="259"/>
      <c r="D79" s="260" t="s">
        <v>546</v>
      </c>
      <c r="E79" s="261" t="s">
        <v>546</v>
      </c>
      <c r="F79" s="262" t="s">
        <v>546</v>
      </c>
      <c r="G79" s="555">
        <v>5</v>
      </c>
      <c r="H79" s="555">
        <v>6</v>
      </c>
      <c r="I79" s="557">
        <v>6</v>
      </c>
      <c r="J79" s="261" t="s">
        <v>546</v>
      </c>
      <c r="K79" s="264" t="s">
        <v>546</v>
      </c>
    </row>
    <row r="80" spans="1:11" s="297" customFormat="1" ht="13.5" customHeight="1" x14ac:dyDescent="0.2">
      <c r="A80" s="257" t="s">
        <v>311</v>
      </c>
      <c r="B80" s="258" t="s">
        <v>312</v>
      </c>
      <c r="C80" s="259"/>
      <c r="D80" s="260">
        <v>0.12180974477958237</v>
      </c>
      <c r="E80" s="553">
        <v>21</v>
      </c>
      <c r="F80" s="555">
        <v>13</v>
      </c>
      <c r="G80" s="555">
        <v>24</v>
      </c>
      <c r="H80" s="555">
        <v>16</v>
      </c>
      <c r="I80" s="557">
        <v>25</v>
      </c>
      <c r="J80" s="261">
        <v>-4</v>
      </c>
      <c r="K80" s="264">
        <v>-16</v>
      </c>
    </row>
    <row r="81" spans="1:11" s="297" customFormat="1" ht="13.5" customHeight="1" x14ac:dyDescent="0.2">
      <c r="A81" s="257">
        <v>91</v>
      </c>
      <c r="B81" s="258" t="s">
        <v>313</v>
      </c>
      <c r="C81" s="259"/>
      <c r="D81" s="260">
        <v>5.8004640371229696E-2</v>
      </c>
      <c r="E81" s="553">
        <v>10</v>
      </c>
      <c r="F81" s="555">
        <v>10</v>
      </c>
      <c r="G81" s="555">
        <v>9</v>
      </c>
      <c r="H81" s="555">
        <v>9</v>
      </c>
      <c r="I81" s="557">
        <v>8</v>
      </c>
      <c r="J81" s="261">
        <v>2</v>
      </c>
      <c r="K81" s="264">
        <v>25</v>
      </c>
    </row>
    <row r="82" spans="1:11" s="258" customFormat="1" ht="13.5" customHeight="1" x14ac:dyDescent="0.2">
      <c r="A82" s="257">
        <v>92</v>
      </c>
      <c r="B82" s="258" t="s">
        <v>314</v>
      </c>
      <c r="C82" s="259"/>
      <c r="D82" s="260">
        <v>0.29002320185614849</v>
      </c>
      <c r="E82" s="553">
        <v>50</v>
      </c>
      <c r="F82" s="555">
        <v>53</v>
      </c>
      <c r="G82" s="555">
        <v>48</v>
      </c>
      <c r="H82" s="555">
        <v>49</v>
      </c>
      <c r="I82" s="557">
        <v>45</v>
      </c>
      <c r="J82" s="261">
        <v>5</v>
      </c>
      <c r="K82" s="264">
        <v>11.111111111111111</v>
      </c>
    </row>
    <row r="83" spans="1:11" s="258" customFormat="1" ht="13.5" customHeight="1" x14ac:dyDescent="0.2">
      <c r="A83" s="257">
        <v>93</v>
      </c>
      <c r="B83" s="258" t="s">
        <v>315</v>
      </c>
      <c r="C83" s="259"/>
      <c r="D83" s="260">
        <v>9.2807424593967514E-2</v>
      </c>
      <c r="E83" s="553">
        <v>16</v>
      </c>
      <c r="F83" s="555">
        <v>17</v>
      </c>
      <c r="G83" s="555">
        <v>16</v>
      </c>
      <c r="H83" s="555">
        <v>15</v>
      </c>
      <c r="I83" s="557">
        <v>17</v>
      </c>
      <c r="J83" s="261">
        <v>-1</v>
      </c>
      <c r="K83" s="264">
        <v>-5.882352941176471</v>
      </c>
    </row>
    <row r="84" spans="1:11" s="258" customFormat="1" ht="13.5" customHeight="1" x14ac:dyDescent="0.2">
      <c r="A84" s="257">
        <v>94</v>
      </c>
      <c r="B84" s="258" t="s">
        <v>316</v>
      </c>
      <c r="C84" s="259"/>
      <c r="D84" s="260">
        <v>0.58004640371229699</v>
      </c>
      <c r="E84" s="261">
        <v>100</v>
      </c>
      <c r="F84" s="555">
        <v>89</v>
      </c>
      <c r="G84" s="555">
        <v>80</v>
      </c>
      <c r="H84" s="555">
        <v>81</v>
      </c>
      <c r="I84" s="263">
        <v>106</v>
      </c>
      <c r="J84" s="261">
        <v>-6</v>
      </c>
      <c r="K84" s="264">
        <v>-5.6603773584905657</v>
      </c>
    </row>
    <row r="85" spans="1:11" s="258" customFormat="1" ht="13.5" customHeight="1" x14ac:dyDescent="0.2">
      <c r="A85" s="271" t="s">
        <v>317</v>
      </c>
      <c r="B85" s="272" t="s">
        <v>318</v>
      </c>
      <c r="C85" s="273"/>
      <c r="D85" s="274">
        <v>3.1148491879350346</v>
      </c>
      <c r="E85" s="275">
        <v>537</v>
      </c>
      <c r="F85" s="276">
        <v>564</v>
      </c>
      <c r="G85" s="276">
        <v>554</v>
      </c>
      <c r="H85" s="276">
        <v>551</v>
      </c>
      <c r="I85" s="277">
        <v>563</v>
      </c>
      <c r="J85" s="275">
        <v>-26</v>
      </c>
      <c r="K85" s="552">
        <v>-4.6181172291296626</v>
      </c>
    </row>
    <row r="86" spans="1:11" ht="12.75" customHeight="1" x14ac:dyDescent="0.2">
      <c r="A86" s="114"/>
      <c r="B86" s="289"/>
      <c r="C86" s="289"/>
      <c r="D86" s="290"/>
      <c r="E86" s="290"/>
      <c r="F86" s="290"/>
      <c r="G86" s="290"/>
      <c r="H86" s="290"/>
      <c r="I86" s="290"/>
      <c r="J86" s="298"/>
      <c r="K86" s="115" t="s">
        <v>35</v>
      </c>
    </row>
    <row r="87" spans="1:11" ht="15.75" customHeight="1" x14ac:dyDescent="0.2">
      <c r="A87" s="292" t="s">
        <v>114</v>
      </c>
      <c r="B87" s="114"/>
      <c r="C87" s="114"/>
      <c r="D87" s="114"/>
      <c r="E87" s="114"/>
      <c r="F87" s="114"/>
      <c r="G87" s="114"/>
      <c r="H87" s="114"/>
      <c r="I87" s="114"/>
      <c r="J87" s="114"/>
      <c r="K87" s="114"/>
    </row>
    <row r="88" spans="1:11" ht="15.75" customHeight="1" x14ac:dyDescent="0.2">
      <c r="A88" s="278" t="s">
        <v>319</v>
      </c>
      <c r="B88" s="114"/>
      <c r="C88" s="114"/>
      <c r="D88" s="114"/>
      <c r="E88" s="114"/>
      <c r="F88" s="114"/>
      <c r="G88" s="114"/>
      <c r="H88" s="114"/>
      <c r="I88" s="114"/>
      <c r="J88" s="114"/>
      <c r="K88" s="114"/>
    </row>
    <row r="89" spans="1:11" ht="49.5" customHeight="1" x14ac:dyDescent="0.2">
      <c r="A89" s="117" t="s">
        <v>320</v>
      </c>
      <c r="B89" s="117"/>
      <c r="C89" s="117"/>
      <c r="D89" s="117"/>
      <c r="E89" s="117"/>
      <c r="F89" s="117"/>
      <c r="G89" s="117"/>
      <c r="H89" s="117"/>
      <c r="I89" s="117"/>
      <c r="J89" s="117"/>
      <c r="K89" s="117"/>
    </row>
    <row r="90" spans="1:11" ht="21"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87"/>
      <c r="B92" s="87"/>
      <c r="C92" s="87"/>
      <c r="D92" s="293"/>
      <c r="E92" s="294"/>
      <c r="F92" s="294"/>
      <c r="G92" s="294"/>
      <c r="H92" s="294"/>
      <c r="I92" s="294"/>
      <c r="J92" s="294"/>
      <c r="K92" s="295"/>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C543A-8188-43C6-80DB-A966F6BDB5DC}">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4" customWidth="1"/>
    <col min="2" max="2" width="3.5703125" style="88" customWidth="1"/>
    <col min="3" max="3" width="3.7109375" style="54" customWidth="1"/>
    <col min="4" max="4" width="6.42578125" style="88" customWidth="1"/>
    <col min="5" max="5" width="17.7109375" style="88" customWidth="1"/>
    <col min="6" max="11" width="9.7109375" style="121" customWidth="1"/>
    <col min="12" max="12" width="8.7109375" style="122" customWidth="1"/>
    <col min="13" max="13" width="9.7109375" style="54" customWidth="1"/>
    <col min="14" max="16384" width="8.85546875" style="54"/>
  </cols>
  <sheetData>
    <row r="1" spans="1:17" customFormat="1" ht="36.75" customHeight="1" x14ac:dyDescent="0.2">
      <c r="A1" s="299"/>
      <c r="B1" s="300"/>
      <c r="C1" s="300"/>
      <c r="D1" s="301"/>
      <c r="E1" s="301"/>
      <c r="F1" s="301"/>
      <c r="G1" s="301"/>
      <c r="H1" s="301"/>
      <c r="I1" s="300"/>
      <c r="J1" s="300"/>
      <c r="K1" s="302"/>
      <c r="L1" s="35" t="s">
        <v>38</v>
      </c>
    </row>
    <row r="2" spans="1:17" customFormat="1" ht="11.25" customHeight="1" x14ac:dyDescent="0.2">
      <c r="A2" s="36"/>
      <c r="B2" s="37"/>
      <c r="C2" s="37"/>
      <c r="D2" s="37"/>
      <c r="E2" s="37"/>
      <c r="F2" s="37"/>
      <c r="G2" s="37"/>
      <c r="H2" s="37"/>
      <c r="I2" s="37"/>
      <c r="J2" s="37"/>
    </row>
    <row r="3" spans="1:17" s="40" customFormat="1" ht="24.95" customHeight="1" x14ac:dyDescent="0.2">
      <c r="A3" s="38" t="s">
        <v>333</v>
      </c>
      <c r="B3" s="38"/>
      <c r="C3" s="38"/>
      <c r="D3" s="38"/>
      <c r="E3" s="38"/>
      <c r="F3" s="38"/>
      <c r="G3" s="38"/>
      <c r="H3" s="38"/>
      <c r="I3" s="38"/>
      <c r="J3" s="38"/>
      <c r="K3" s="38"/>
      <c r="L3" s="38"/>
    </row>
    <row r="4" spans="1:17" s="40" customFormat="1" ht="12" customHeight="1" x14ac:dyDescent="0.2">
      <c r="A4" s="54" t="s">
        <v>84</v>
      </c>
      <c r="B4" s="54"/>
      <c r="C4" s="54"/>
      <c r="D4" s="54"/>
      <c r="E4" s="54"/>
      <c r="F4" s="54"/>
      <c r="G4" s="54"/>
      <c r="H4" s="54"/>
      <c r="I4" s="54"/>
      <c r="J4" s="54"/>
      <c r="K4" s="54"/>
      <c r="L4" s="54"/>
    </row>
    <row r="5" spans="1:17" s="40" customFormat="1" ht="12" customHeight="1" x14ac:dyDescent="0.2">
      <c r="A5" s="303" t="s">
        <v>334</v>
      </c>
      <c r="B5" s="303"/>
      <c r="C5" s="303"/>
      <c r="D5" s="303"/>
      <c r="E5" s="78"/>
      <c r="F5" s="78"/>
      <c r="G5" s="78"/>
      <c r="H5" s="78"/>
      <c r="I5" s="78"/>
      <c r="J5" s="78"/>
      <c r="K5" s="78"/>
      <c r="L5" s="78"/>
    </row>
    <row r="6" spans="1:17" s="40" customFormat="1" ht="11.25" customHeight="1" x14ac:dyDescent="0.2">
      <c r="A6" s="87"/>
      <c r="B6" s="87"/>
      <c r="C6" s="87"/>
      <c r="D6" s="87"/>
      <c r="E6" s="78"/>
      <c r="F6" s="78"/>
      <c r="G6" s="78"/>
      <c r="H6" s="78"/>
      <c r="I6" s="78"/>
      <c r="J6" s="78"/>
      <c r="K6" s="78"/>
      <c r="L6" s="78"/>
    </row>
    <row r="7" spans="1:17" customFormat="1" ht="12" customHeight="1" x14ac:dyDescent="0.2">
      <c r="A7" s="304" t="s">
        <v>335</v>
      </c>
      <c r="B7" s="304"/>
      <c r="C7" s="304"/>
      <c r="D7" s="304"/>
      <c r="E7" s="304"/>
      <c r="F7" s="305" t="s">
        <v>96</v>
      </c>
      <c r="G7" s="306"/>
      <c r="H7" s="306"/>
      <c r="I7" s="306"/>
      <c r="J7" s="306"/>
      <c r="K7" s="306"/>
      <c r="L7" s="307"/>
      <c r="M7" s="54"/>
      <c r="N7" s="54"/>
      <c r="O7" s="54"/>
      <c r="P7" s="54"/>
      <c r="Q7" s="54"/>
    </row>
    <row r="8" spans="1:17" ht="42" customHeight="1" x14ac:dyDescent="0.2">
      <c r="A8" s="304"/>
      <c r="B8" s="304"/>
      <c r="C8" s="304"/>
      <c r="D8" s="304"/>
      <c r="E8" s="304"/>
      <c r="F8" s="308" t="s">
        <v>334</v>
      </c>
      <c r="G8" s="308" t="s">
        <v>336</v>
      </c>
      <c r="H8" s="308" t="s">
        <v>337</v>
      </c>
      <c r="I8" s="308" t="s">
        <v>338</v>
      </c>
      <c r="J8" s="308" t="s">
        <v>339</v>
      </c>
      <c r="K8" s="309" t="s">
        <v>340</v>
      </c>
      <c r="L8" s="310"/>
    </row>
    <row r="9" spans="1:17" ht="12" customHeight="1" x14ac:dyDescent="0.2">
      <c r="A9" s="304"/>
      <c r="B9" s="304"/>
      <c r="C9" s="304"/>
      <c r="D9" s="304"/>
      <c r="E9" s="304"/>
      <c r="F9" s="311"/>
      <c r="G9" s="311"/>
      <c r="H9" s="311"/>
      <c r="I9" s="311"/>
      <c r="J9" s="311"/>
      <c r="K9" s="312" t="s">
        <v>94</v>
      </c>
      <c r="L9" s="313" t="s">
        <v>341</v>
      </c>
    </row>
    <row r="10" spans="1:17" ht="12" customHeight="1" x14ac:dyDescent="0.2">
      <c r="A10" s="314"/>
      <c r="B10" s="314"/>
      <c r="C10" s="314"/>
      <c r="D10" s="314"/>
      <c r="E10" s="315"/>
      <c r="F10" s="316">
        <v>1</v>
      </c>
      <c r="G10" s="317">
        <v>2</v>
      </c>
      <c r="H10" s="317">
        <v>3</v>
      </c>
      <c r="I10" s="317">
        <v>4</v>
      </c>
      <c r="J10" s="317">
        <v>5</v>
      </c>
      <c r="K10" s="317">
        <v>6</v>
      </c>
      <c r="L10" s="317">
        <v>7</v>
      </c>
      <c r="M10" s="68"/>
    </row>
    <row r="11" spans="1:17" ht="27.75" customHeight="1" x14ac:dyDescent="0.2">
      <c r="A11" s="318" t="s">
        <v>342</v>
      </c>
      <c r="B11" s="319"/>
      <c r="C11" s="319"/>
      <c r="D11" s="319"/>
      <c r="E11" s="320"/>
      <c r="F11" s="321"/>
      <c r="G11" s="321"/>
      <c r="H11" s="321"/>
      <c r="I11" s="321"/>
      <c r="J11" s="322"/>
      <c r="K11" s="321"/>
      <c r="L11" s="322"/>
    </row>
    <row r="12" spans="1:17" ht="15.75" customHeight="1" x14ac:dyDescent="0.2">
      <c r="A12" s="323" t="s">
        <v>96</v>
      </c>
      <c r="B12" s="324"/>
      <c r="C12" s="325"/>
      <c r="D12" s="325"/>
      <c r="E12" s="326"/>
      <c r="F12" s="80">
        <v>2859</v>
      </c>
      <c r="G12" s="80">
        <v>7651</v>
      </c>
      <c r="H12" s="80">
        <v>3427</v>
      </c>
      <c r="I12" s="80">
        <v>4160</v>
      </c>
      <c r="J12" s="538">
        <v>3069</v>
      </c>
      <c r="K12" s="539">
        <v>-210</v>
      </c>
      <c r="L12" s="327">
        <v>-6.8426197458455524</v>
      </c>
    </row>
    <row r="13" spans="1:17" ht="15" customHeight="1" x14ac:dyDescent="0.2">
      <c r="A13" s="328" t="s">
        <v>343</v>
      </c>
      <c r="B13" s="87" t="s">
        <v>344</v>
      </c>
      <c r="C13" s="325"/>
      <c r="D13" s="325"/>
      <c r="E13" s="326"/>
      <c r="F13" s="80">
        <v>1417</v>
      </c>
      <c r="G13" s="80">
        <v>4607</v>
      </c>
      <c r="H13" s="80">
        <v>2023</v>
      </c>
      <c r="I13" s="80">
        <v>2346</v>
      </c>
      <c r="J13" s="538">
        <v>1593</v>
      </c>
      <c r="K13" s="539">
        <v>-176</v>
      </c>
      <c r="L13" s="327">
        <v>-11.048336472065285</v>
      </c>
    </row>
    <row r="14" spans="1:17" ht="22.5" customHeight="1" x14ac:dyDescent="0.2">
      <c r="A14" s="328"/>
      <c r="B14" s="87" t="s">
        <v>345</v>
      </c>
      <c r="C14" s="325"/>
      <c r="D14" s="325"/>
      <c r="E14" s="326"/>
      <c r="F14" s="80">
        <v>1442</v>
      </c>
      <c r="G14" s="80">
        <v>3044</v>
      </c>
      <c r="H14" s="80">
        <v>1404</v>
      </c>
      <c r="I14" s="80">
        <v>1814</v>
      </c>
      <c r="J14" s="538">
        <v>1476</v>
      </c>
      <c r="K14" s="539">
        <v>-34</v>
      </c>
      <c r="L14" s="327">
        <v>-2.3035230352303522</v>
      </c>
    </row>
    <row r="15" spans="1:17" ht="15" customHeight="1" x14ac:dyDescent="0.2">
      <c r="A15" s="328" t="s">
        <v>346</v>
      </c>
      <c r="B15" s="87" t="s">
        <v>100</v>
      </c>
      <c r="C15" s="325"/>
      <c r="D15" s="325"/>
      <c r="E15" s="326"/>
      <c r="F15" s="80">
        <v>685</v>
      </c>
      <c r="G15" s="80">
        <v>2612</v>
      </c>
      <c r="H15" s="80">
        <v>776</v>
      </c>
      <c r="I15" s="80">
        <v>934</v>
      </c>
      <c r="J15" s="538">
        <v>698</v>
      </c>
      <c r="K15" s="539">
        <v>-13</v>
      </c>
      <c r="L15" s="327">
        <v>-1.8624641833810889</v>
      </c>
    </row>
    <row r="16" spans="1:17" ht="15" customHeight="1" x14ac:dyDescent="0.2">
      <c r="A16" s="328"/>
      <c r="B16" s="87" t="s">
        <v>101</v>
      </c>
      <c r="C16" s="325"/>
      <c r="D16" s="325"/>
      <c r="E16" s="326"/>
      <c r="F16" s="80">
        <v>1846</v>
      </c>
      <c r="G16" s="80">
        <v>4149</v>
      </c>
      <c r="H16" s="80">
        <v>2221</v>
      </c>
      <c r="I16" s="80">
        <v>2646</v>
      </c>
      <c r="J16" s="538">
        <v>2032</v>
      </c>
      <c r="K16" s="539">
        <v>-186</v>
      </c>
      <c r="L16" s="327">
        <v>-9.1535433070866148</v>
      </c>
    </row>
    <row r="17" spans="1:12" ht="15" customHeight="1" x14ac:dyDescent="0.2">
      <c r="A17" s="328"/>
      <c r="B17" s="87" t="s">
        <v>102</v>
      </c>
      <c r="C17" s="325"/>
      <c r="D17" s="325"/>
      <c r="E17" s="326"/>
      <c r="F17" s="80">
        <v>276</v>
      </c>
      <c r="G17" s="80">
        <v>839</v>
      </c>
      <c r="H17" s="80">
        <v>395</v>
      </c>
      <c r="I17" s="80">
        <v>527</v>
      </c>
      <c r="J17" s="538">
        <v>300</v>
      </c>
      <c r="K17" s="539">
        <v>-24</v>
      </c>
      <c r="L17" s="327">
        <v>-8</v>
      </c>
    </row>
    <row r="18" spans="1:12" ht="15" customHeight="1" x14ac:dyDescent="0.2">
      <c r="A18" s="328"/>
      <c r="B18" s="87" t="s">
        <v>103</v>
      </c>
      <c r="C18" s="325"/>
      <c r="D18" s="325"/>
      <c r="E18" s="326"/>
      <c r="F18" s="80">
        <v>52</v>
      </c>
      <c r="G18" s="80">
        <v>51</v>
      </c>
      <c r="H18" s="80">
        <v>35</v>
      </c>
      <c r="I18" s="80">
        <v>53</v>
      </c>
      <c r="J18" s="538">
        <v>39</v>
      </c>
      <c r="K18" s="539">
        <v>13</v>
      </c>
      <c r="L18" s="327">
        <v>33.333333333333336</v>
      </c>
    </row>
    <row r="19" spans="1:12" ht="15" customHeight="1" x14ac:dyDescent="0.2">
      <c r="A19" s="84" t="s">
        <v>105</v>
      </c>
      <c r="B19" s="85" t="s">
        <v>175</v>
      </c>
      <c r="C19" s="325"/>
      <c r="D19" s="325"/>
      <c r="E19" s="326"/>
      <c r="F19" s="80">
        <v>1707</v>
      </c>
      <c r="G19" s="80">
        <v>5969</v>
      </c>
      <c r="H19" s="80">
        <v>2285</v>
      </c>
      <c r="I19" s="80">
        <v>2806</v>
      </c>
      <c r="J19" s="538">
        <v>1906</v>
      </c>
      <c r="K19" s="539">
        <v>-199</v>
      </c>
      <c r="L19" s="327">
        <v>-10.44071353620147</v>
      </c>
    </row>
    <row r="20" spans="1:12" ht="15" customHeight="1" x14ac:dyDescent="0.2">
      <c r="A20" s="84"/>
      <c r="B20" s="85" t="s">
        <v>176</v>
      </c>
      <c r="C20" s="325"/>
      <c r="D20" s="325"/>
      <c r="E20" s="326"/>
      <c r="F20" s="80">
        <v>1152</v>
      </c>
      <c r="G20" s="80">
        <v>1682</v>
      </c>
      <c r="H20" s="80">
        <v>1142</v>
      </c>
      <c r="I20" s="80">
        <v>1354</v>
      </c>
      <c r="J20" s="538">
        <v>1163</v>
      </c>
      <c r="K20" s="539">
        <v>-11</v>
      </c>
      <c r="L20" s="327">
        <v>-0.94582975064488395</v>
      </c>
    </row>
    <row r="21" spans="1:12" ht="15" customHeight="1" x14ac:dyDescent="0.2">
      <c r="A21" s="84" t="s">
        <v>105</v>
      </c>
      <c r="B21" s="85" t="s">
        <v>108</v>
      </c>
      <c r="C21" s="325"/>
      <c r="D21" s="325"/>
      <c r="E21" s="326"/>
      <c r="F21" s="80">
        <v>1890</v>
      </c>
      <c r="G21" s="80">
        <v>5913</v>
      </c>
      <c r="H21" s="80">
        <v>2184</v>
      </c>
      <c r="I21" s="80">
        <v>2849</v>
      </c>
      <c r="J21" s="538">
        <v>2006</v>
      </c>
      <c r="K21" s="539">
        <v>-116</v>
      </c>
      <c r="L21" s="327">
        <v>-5.7826520438683948</v>
      </c>
    </row>
    <row r="22" spans="1:12" ht="15" customHeight="1" x14ac:dyDescent="0.2">
      <c r="A22" s="84"/>
      <c r="B22" s="85" t="s">
        <v>109</v>
      </c>
      <c r="C22" s="325"/>
      <c r="D22" s="325"/>
      <c r="E22" s="326"/>
      <c r="F22" s="80">
        <v>969</v>
      </c>
      <c r="G22" s="80">
        <v>1738</v>
      </c>
      <c r="H22" s="80">
        <v>1243</v>
      </c>
      <c r="I22" s="80">
        <v>1311</v>
      </c>
      <c r="J22" s="538">
        <v>1063</v>
      </c>
      <c r="K22" s="539">
        <v>-94</v>
      </c>
      <c r="L22" s="327">
        <v>-8.8428974600188148</v>
      </c>
    </row>
    <row r="23" spans="1:12" ht="15" customHeight="1" x14ac:dyDescent="0.2">
      <c r="A23" s="329" t="s">
        <v>346</v>
      </c>
      <c r="B23" s="330" t="s">
        <v>188</v>
      </c>
      <c r="C23" s="331"/>
      <c r="D23" s="331"/>
      <c r="E23" s="332"/>
      <c r="F23" s="540">
        <v>102</v>
      </c>
      <c r="G23" s="540">
        <v>1258</v>
      </c>
      <c r="H23" s="540">
        <v>47</v>
      </c>
      <c r="I23" s="540">
        <v>90</v>
      </c>
      <c r="J23" s="541">
        <v>121</v>
      </c>
      <c r="K23" s="542">
        <v>-19</v>
      </c>
      <c r="L23" s="333">
        <v>-15.702479338842975</v>
      </c>
    </row>
    <row r="24" spans="1:12" ht="15" customHeight="1" x14ac:dyDescent="0.2">
      <c r="A24" s="334" t="s">
        <v>347</v>
      </c>
      <c r="B24" s="335"/>
      <c r="C24" s="335"/>
      <c r="D24" s="335"/>
      <c r="E24" s="336"/>
      <c r="F24" s="337"/>
      <c r="G24" s="337"/>
      <c r="H24" s="337"/>
      <c r="I24" s="337"/>
      <c r="J24" s="337"/>
      <c r="K24" s="338"/>
      <c r="L24" s="339"/>
    </row>
    <row r="25" spans="1:12" ht="15" customHeight="1" x14ac:dyDescent="0.2">
      <c r="A25" s="340" t="s">
        <v>96</v>
      </c>
      <c r="B25" s="341"/>
      <c r="C25" s="342"/>
      <c r="D25" s="342"/>
      <c r="E25" s="343"/>
      <c r="F25" s="543">
        <v>35.1</v>
      </c>
      <c r="G25" s="543">
        <v>23.3</v>
      </c>
      <c r="H25" s="543">
        <v>32.9</v>
      </c>
      <c r="I25" s="543">
        <v>28.1</v>
      </c>
      <c r="J25" s="543">
        <v>35.5</v>
      </c>
      <c r="K25" s="544" t="s">
        <v>348</v>
      </c>
      <c r="L25" s="345">
        <v>-0.39999999999999858</v>
      </c>
    </row>
    <row r="26" spans="1:12" ht="15" customHeight="1" x14ac:dyDescent="0.2">
      <c r="A26" s="346" t="s">
        <v>97</v>
      </c>
      <c r="B26" s="347" t="s">
        <v>344</v>
      </c>
      <c r="C26" s="342"/>
      <c r="D26" s="342"/>
      <c r="E26" s="343"/>
      <c r="F26" s="543">
        <v>36.799999999999997</v>
      </c>
      <c r="G26" s="543">
        <v>21.1</v>
      </c>
      <c r="H26" s="543">
        <v>32.200000000000003</v>
      </c>
      <c r="I26" s="543">
        <v>28.2</v>
      </c>
      <c r="J26" s="345">
        <v>37.799999999999997</v>
      </c>
      <c r="K26" s="544" t="s">
        <v>348</v>
      </c>
      <c r="L26" s="345">
        <v>-1</v>
      </c>
    </row>
    <row r="27" spans="1:12" ht="15" customHeight="1" x14ac:dyDescent="0.2">
      <c r="A27" s="346"/>
      <c r="B27" s="347" t="s">
        <v>345</v>
      </c>
      <c r="C27" s="342"/>
      <c r="D27" s="342"/>
      <c r="E27" s="343"/>
      <c r="F27" s="543">
        <v>33.5</v>
      </c>
      <c r="G27" s="543">
        <v>26.5</v>
      </c>
      <c r="H27" s="543">
        <v>33.700000000000003</v>
      </c>
      <c r="I27" s="543">
        <v>28.1</v>
      </c>
      <c r="J27" s="543">
        <v>33.1</v>
      </c>
      <c r="K27" s="544" t="s">
        <v>348</v>
      </c>
      <c r="L27" s="345">
        <v>0.39999999999999858</v>
      </c>
    </row>
    <row r="28" spans="1:12" ht="15" customHeight="1" x14ac:dyDescent="0.2">
      <c r="A28" s="346" t="s">
        <v>105</v>
      </c>
      <c r="B28" s="347" t="s">
        <v>100</v>
      </c>
      <c r="C28" s="342"/>
      <c r="D28" s="342"/>
      <c r="E28" s="343"/>
      <c r="F28" s="543">
        <v>49.5</v>
      </c>
      <c r="G28" s="543">
        <v>37.299999999999997</v>
      </c>
      <c r="H28" s="543">
        <v>45</v>
      </c>
      <c r="I28" s="543">
        <v>40.4</v>
      </c>
      <c r="J28" s="543">
        <v>50.9</v>
      </c>
      <c r="K28" s="544" t="s">
        <v>348</v>
      </c>
      <c r="L28" s="345">
        <v>-1.3999999999999986</v>
      </c>
    </row>
    <row r="29" spans="1:12" ht="11.25" x14ac:dyDescent="0.2">
      <c r="A29" s="346"/>
      <c r="B29" s="347" t="s">
        <v>101</v>
      </c>
      <c r="C29" s="342"/>
      <c r="D29" s="342"/>
      <c r="E29" s="343"/>
      <c r="F29" s="543">
        <v>30.8</v>
      </c>
      <c r="G29" s="543">
        <v>20.9</v>
      </c>
      <c r="H29" s="543">
        <v>30.7</v>
      </c>
      <c r="I29" s="543">
        <v>26.2</v>
      </c>
      <c r="J29" s="345">
        <v>31.7</v>
      </c>
      <c r="K29" s="544" t="s">
        <v>348</v>
      </c>
      <c r="L29" s="345">
        <v>-0.89999999999999858</v>
      </c>
    </row>
    <row r="30" spans="1:12" ht="15" customHeight="1" x14ac:dyDescent="0.2">
      <c r="A30" s="346"/>
      <c r="B30" s="347" t="s">
        <v>102</v>
      </c>
      <c r="C30" s="342"/>
      <c r="D30" s="342"/>
      <c r="E30" s="343"/>
      <c r="F30" s="543">
        <v>30.4</v>
      </c>
      <c r="G30" s="543">
        <v>11.4</v>
      </c>
      <c r="H30" s="543">
        <v>22.1</v>
      </c>
      <c r="I30" s="543">
        <v>17.8</v>
      </c>
      <c r="J30" s="543">
        <v>31.3</v>
      </c>
      <c r="K30" s="544" t="s">
        <v>348</v>
      </c>
      <c r="L30" s="345">
        <v>-0.90000000000000213</v>
      </c>
    </row>
    <row r="31" spans="1:12" ht="15" customHeight="1" x14ac:dyDescent="0.2">
      <c r="A31" s="346"/>
      <c r="B31" s="347" t="s">
        <v>103</v>
      </c>
      <c r="C31" s="342"/>
      <c r="D31" s="342"/>
      <c r="E31" s="343"/>
      <c r="F31" s="543">
        <v>51.9</v>
      </c>
      <c r="G31" s="543">
        <v>27.5</v>
      </c>
      <c r="H31" s="543">
        <v>37.1</v>
      </c>
      <c r="I31" s="543">
        <v>32.1</v>
      </c>
      <c r="J31" s="543">
        <v>30.8</v>
      </c>
      <c r="K31" s="544" t="s">
        <v>348</v>
      </c>
      <c r="L31" s="345">
        <v>21.099999999999998</v>
      </c>
    </row>
    <row r="32" spans="1:12" ht="15" customHeight="1" x14ac:dyDescent="0.2">
      <c r="A32" s="348" t="s">
        <v>105</v>
      </c>
      <c r="B32" s="349" t="s">
        <v>175</v>
      </c>
      <c r="C32" s="342"/>
      <c r="D32" s="342"/>
      <c r="E32" s="343"/>
      <c r="F32" s="543">
        <v>36</v>
      </c>
      <c r="G32" s="543">
        <v>20.8</v>
      </c>
      <c r="H32" s="543">
        <v>33.9</v>
      </c>
      <c r="I32" s="543">
        <v>28.8</v>
      </c>
      <c r="J32" s="345">
        <v>36.799999999999997</v>
      </c>
      <c r="K32" s="544" t="s">
        <v>348</v>
      </c>
      <c r="L32" s="345">
        <v>-0.79999999999999716</v>
      </c>
    </row>
    <row r="33" spans="1:12" ht="15" customHeight="1" x14ac:dyDescent="0.2">
      <c r="A33" s="348"/>
      <c r="B33" s="349" t="s">
        <v>176</v>
      </c>
      <c r="C33" s="342"/>
      <c r="D33" s="342"/>
      <c r="E33" s="343"/>
      <c r="F33" s="543">
        <v>33.9</v>
      </c>
      <c r="G33" s="543">
        <v>30.3</v>
      </c>
      <c r="H33" s="543">
        <v>30.8</v>
      </c>
      <c r="I33" s="543">
        <v>26.7</v>
      </c>
      <c r="J33" s="543">
        <v>33.5</v>
      </c>
      <c r="K33" s="544" t="s">
        <v>348</v>
      </c>
      <c r="L33" s="345">
        <v>0.39999999999999858</v>
      </c>
    </row>
    <row r="34" spans="1:12" s="350" customFormat="1" ht="15" customHeight="1" x14ac:dyDescent="0.2">
      <c r="A34" s="348" t="s">
        <v>105</v>
      </c>
      <c r="B34" s="349" t="s">
        <v>108</v>
      </c>
      <c r="C34" s="342"/>
      <c r="D34" s="342"/>
      <c r="E34" s="343"/>
      <c r="F34" s="543">
        <v>29</v>
      </c>
      <c r="G34" s="543">
        <v>18.100000000000001</v>
      </c>
      <c r="H34" s="543">
        <v>25</v>
      </c>
      <c r="I34" s="543">
        <v>21.5</v>
      </c>
      <c r="J34" s="543">
        <v>28.8</v>
      </c>
      <c r="K34" s="544" t="s">
        <v>348</v>
      </c>
      <c r="L34" s="345">
        <v>0.19999999999999929</v>
      </c>
    </row>
    <row r="35" spans="1:12" s="350" customFormat="1" ht="11.25" x14ac:dyDescent="0.2">
      <c r="A35" s="351"/>
      <c r="B35" s="352" t="s">
        <v>109</v>
      </c>
      <c r="C35" s="353"/>
      <c r="D35" s="353"/>
      <c r="E35" s="354"/>
      <c r="F35" s="545">
        <v>47.2</v>
      </c>
      <c r="G35" s="545">
        <v>39.9</v>
      </c>
      <c r="H35" s="545">
        <v>46.6</v>
      </c>
      <c r="I35" s="545">
        <v>42.4</v>
      </c>
      <c r="J35" s="546">
        <v>48.1</v>
      </c>
      <c r="K35" s="547" t="s">
        <v>348</v>
      </c>
      <c r="L35" s="355">
        <v>-0.89999999999999858</v>
      </c>
    </row>
    <row r="36" spans="1:12" s="350" customFormat="1" ht="15.95" customHeight="1" x14ac:dyDescent="0.2">
      <c r="A36" s="356" t="s">
        <v>349</v>
      </c>
      <c r="B36" s="357"/>
      <c r="C36" s="358"/>
      <c r="D36" s="357"/>
      <c r="E36" s="359"/>
      <c r="F36" s="548">
        <v>2738</v>
      </c>
      <c r="G36" s="548">
        <v>6259</v>
      </c>
      <c r="H36" s="548">
        <v>3363</v>
      </c>
      <c r="I36" s="548">
        <v>4047</v>
      </c>
      <c r="J36" s="548">
        <v>2932</v>
      </c>
      <c r="K36" s="344">
        <v>-194</v>
      </c>
      <c r="L36" s="360">
        <v>-6.6166439290586627</v>
      </c>
    </row>
    <row r="37" spans="1:12" s="350" customFormat="1" ht="15.95" customHeight="1" x14ac:dyDescent="0.2">
      <c r="A37" s="361"/>
      <c r="B37" s="362" t="s">
        <v>105</v>
      </c>
      <c r="C37" s="362" t="s">
        <v>350</v>
      </c>
      <c r="D37" s="362"/>
      <c r="E37" s="363"/>
      <c r="F37" s="548">
        <v>962</v>
      </c>
      <c r="G37" s="548">
        <v>1456</v>
      </c>
      <c r="H37" s="548">
        <v>1105</v>
      </c>
      <c r="I37" s="548">
        <v>1138</v>
      </c>
      <c r="J37" s="548">
        <v>1041</v>
      </c>
      <c r="K37" s="344">
        <v>-79</v>
      </c>
      <c r="L37" s="360">
        <v>-7.5888568683957729</v>
      </c>
    </row>
    <row r="38" spans="1:12" s="350" customFormat="1" ht="15.95" customHeight="1" x14ac:dyDescent="0.2">
      <c r="A38" s="361"/>
      <c r="B38" s="349" t="s">
        <v>97</v>
      </c>
      <c r="C38" s="349" t="s">
        <v>98</v>
      </c>
      <c r="D38" s="364"/>
      <c r="E38" s="363"/>
      <c r="F38" s="548">
        <v>1357</v>
      </c>
      <c r="G38" s="548">
        <v>3789</v>
      </c>
      <c r="H38" s="548">
        <v>1985</v>
      </c>
      <c r="I38" s="548">
        <v>2284</v>
      </c>
      <c r="J38" s="549">
        <v>1516</v>
      </c>
      <c r="K38" s="344">
        <v>-159</v>
      </c>
      <c r="L38" s="360">
        <v>-10.488126649076516</v>
      </c>
    </row>
    <row r="39" spans="1:12" s="350" customFormat="1" ht="15.95" customHeight="1" x14ac:dyDescent="0.2">
      <c r="A39" s="361"/>
      <c r="B39" s="364"/>
      <c r="C39" s="362" t="s">
        <v>351</v>
      </c>
      <c r="D39" s="364"/>
      <c r="E39" s="363"/>
      <c r="F39" s="548">
        <v>499</v>
      </c>
      <c r="G39" s="548">
        <v>801</v>
      </c>
      <c r="H39" s="548">
        <v>640</v>
      </c>
      <c r="I39" s="548">
        <v>643</v>
      </c>
      <c r="J39" s="548">
        <v>573</v>
      </c>
      <c r="K39" s="344">
        <v>-74</v>
      </c>
      <c r="L39" s="360">
        <v>-12.914485165794066</v>
      </c>
    </row>
    <row r="40" spans="1:12" s="350" customFormat="1" ht="15.95" customHeight="1" x14ac:dyDescent="0.2">
      <c r="A40" s="361"/>
      <c r="B40" s="349"/>
      <c r="C40" s="349" t="s">
        <v>99</v>
      </c>
      <c r="D40" s="364"/>
      <c r="E40" s="363"/>
      <c r="F40" s="548">
        <v>1381</v>
      </c>
      <c r="G40" s="548">
        <v>2470</v>
      </c>
      <c r="H40" s="548">
        <v>1378</v>
      </c>
      <c r="I40" s="548">
        <v>1763</v>
      </c>
      <c r="J40" s="548">
        <v>1416</v>
      </c>
      <c r="K40" s="344">
        <v>-35</v>
      </c>
      <c r="L40" s="360">
        <v>-2.4717514124293785</v>
      </c>
    </row>
    <row r="41" spans="1:12" s="350" customFormat="1" ht="24" customHeight="1" x14ac:dyDescent="0.2">
      <c r="A41" s="361"/>
      <c r="B41" s="364"/>
      <c r="C41" s="362" t="s">
        <v>351</v>
      </c>
      <c r="D41" s="364"/>
      <c r="E41" s="363"/>
      <c r="F41" s="548">
        <v>463</v>
      </c>
      <c r="G41" s="548">
        <v>655</v>
      </c>
      <c r="H41" s="548">
        <v>465</v>
      </c>
      <c r="I41" s="548">
        <v>495</v>
      </c>
      <c r="J41" s="549">
        <v>468</v>
      </c>
      <c r="K41" s="344">
        <v>-5</v>
      </c>
      <c r="L41" s="360">
        <v>-1.0683760683760684</v>
      </c>
    </row>
    <row r="42" spans="1:12" ht="15" customHeight="1" x14ac:dyDescent="0.2">
      <c r="A42" s="361"/>
      <c r="B42" s="349" t="s">
        <v>105</v>
      </c>
      <c r="C42" s="349" t="s">
        <v>352</v>
      </c>
      <c r="D42" s="364"/>
      <c r="E42" s="363"/>
      <c r="F42" s="548">
        <v>584</v>
      </c>
      <c r="G42" s="548">
        <v>1369</v>
      </c>
      <c r="H42" s="548">
        <v>724</v>
      </c>
      <c r="I42" s="548">
        <v>844</v>
      </c>
      <c r="J42" s="548">
        <v>587</v>
      </c>
      <c r="K42" s="344">
        <v>-3</v>
      </c>
      <c r="L42" s="360">
        <v>-0.51107325383304936</v>
      </c>
    </row>
    <row r="43" spans="1:12" ht="15" customHeight="1" x14ac:dyDescent="0.2">
      <c r="A43" s="361"/>
      <c r="B43" s="364"/>
      <c r="C43" s="362" t="s">
        <v>351</v>
      </c>
      <c r="D43" s="364"/>
      <c r="E43" s="363"/>
      <c r="F43" s="548">
        <v>289</v>
      </c>
      <c r="G43" s="548">
        <v>511</v>
      </c>
      <c r="H43" s="548">
        <v>326</v>
      </c>
      <c r="I43" s="548">
        <v>341</v>
      </c>
      <c r="J43" s="548">
        <v>299</v>
      </c>
      <c r="K43" s="344">
        <v>-10</v>
      </c>
      <c r="L43" s="360">
        <v>-3.3444816053511706</v>
      </c>
    </row>
    <row r="44" spans="1:12" ht="15" customHeight="1" x14ac:dyDescent="0.2">
      <c r="A44" s="361"/>
      <c r="B44" s="349"/>
      <c r="C44" s="347" t="s">
        <v>101</v>
      </c>
      <c r="D44" s="364"/>
      <c r="E44" s="363"/>
      <c r="F44" s="548">
        <v>1826</v>
      </c>
      <c r="G44" s="548">
        <v>4002</v>
      </c>
      <c r="H44" s="548">
        <v>2210</v>
      </c>
      <c r="I44" s="548">
        <v>2623</v>
      </c>
      <c r="J44" s="549">
        <v>2006</v>
      </c>
      <c r="K44" s="344">
        <v>-180</v>
      </c>
      <c r="L44" s="360">
        <v>-8.9730807577268195</v>
      </c>
    </row>
    <row r="45" spans="1:12" ht="15" customHeight="1" x14ac:dyDescent="0.2">
      <c r="A45" s="361"/>
      <c r="B45" s="364"/>
      <c r="C45" s="362" t="s">
        <v>351</v>
      </c>
      <c r="D45" s="364"/>
      <c r="E45" s="363"/>
      <c r="F45" s="548">
        <v>562</v>
      </c>
      <c r="G45" s="548">
        <v>836</v>
      </c>
      <c r="H45" s="548">
        <v>679</v>
      </c>
      <c r="I45" s="548">
        <v>686</v>
      </c>
      <c r="J45" s="548">
        <v>636</v>
      </c>
      <c r="K45" s="344">
        <v>-74</v>
      </c>
      <c r="L45" s="360">
        <v>-11.635220125786164</v>
      </c>
    </row>
    <row r="46" spans="1:12" ht="15" customHeight="1" x14ac:dyDescent="0.2">
      <c r="A46" s="361"/>
      <c r="B46" s="349"/>
      <c r="C46" s="347" t="s">
        <v>102</v>
      </c>
      <c r="D46" s="364"/>
      <c r="E46" s="363"/>
      <c r="F46" s="548">
        <v>276</v>
      </c>
      <c r="G46" s="548">
        <v>837</v>
      </c>
      <c r="H46" s="548">
        <v>394</v>
      </c>
      <c r="I46" s="548">
        <v>527</v>
      </c>
      <c r="J46" s="548">
        <v>300</v>
      </c>
      <c r="K46" s="344">
        <v>-24</v>
      </c>
      <c r="L46" s="360">
        <v>-8</v>
      </c>
    </row>
    <row r="47" spans="1:12" ht="15" customHeight="1" x14ac:dyDescent="0.2">
      <c r="A47" s="361"/>
      <c r="B47" s="364"/>
      <c r="C47" s="362" t="s">
        <v>351</v>
      </c>
      <c r="D47" s="364"/>
      <c r="E47" s="363"/>
      <c r="F47" s="548">
        <v>84</v>
      </c>
      <c r="G47" s="548">
        <v>95</v>
      </c>
      <c r="H47" s="548">
        <v>87</v>
      </c>
      <c r="I47" s="548">
        <v>94</v>
      </c>
      <c r="J47" s="549">
        <v>94</v>
      </c>
      <c r="K47" s="344">
        <v>-10</v>
      </c>
      <c r="L47" s="360">
        <v>-10.638297872340425</v>
      </c>
    </row>
    <row r="48" spans="1:12" ht="15" customHeight="1" x14ac:dyDescent="0.2">
      <c r="A48" s="361"/>
      <c r="B48" s="364"/>
      <c r="C48" s="347" t="s">
        <v>103</v>
      </c>
      <c r="D48" s="365"/>
      <c r="E48" s="366"/>
      <c r="F48" s="548">
        <v>52</v>
      </c>
      <c r="G48" s="548">
        <v>51</v>
      </c>
      <c r="H48" s="548">
        <v>35</v>
      </c>
      <c r="I48" s="548">
        <v>53</v>
      </c>
      <c r="J48" s="548">
        <v>39</v>
      </c>
      <c r="K48" s="344">
        <v>13</v>
      </c>
      <c r="L48" s="360">
        <v>33.333333333333336</v>
      </c>
    </row>
    <row r="49" spans="1:12" ht="15" customHeight="1" x14ac:dyDescent="0.2">
      <c r="A49" s="361"/>
      <c r="B49" s="364"/>
      <c r="C49" s="362" t="s">
        <v>351</v>
      </c>
      <c r="D49" s="364"/>
      <c r="E49" s="363"/>
      <c r="F49" s="548">
        <v>27</v>
      </c>
      <c r="G49" s="548">
        <v>14</v>
      </c>
      <c r="H49" s="548">
        <v>13</v>
      </c>
      <c r="I49" s="548">
        <v>17</v>
      </c>
      <c r="J49" s="548">
        <v>12</v>
      </c>
      <c r="K49" s="344">
        <v>15</v>
      </c>
      <c r="L49" s="360">
        <v>125</v>
      </c>
    </row>
    <row r="50" spans="1:12" ht="15" customHeight="1" x14ac:dyDescent="0.2">
      <c r="A50" s="361"/>
      <c r="B50" s="349" t="s">
        <v>105</v>
      </c>
      <c r="C50" s="362" t="s">
        <v>175</v>
      </c>
      <c r="D50" s="364"/>
      <c r="E50" s="363"/>
      <c r="F50" s="548">
        <v>1592</v>
      </c>
      <c r="G50" s="548">
        <v>4627</v>
      </c>
      <c r="H50" s="548">
        <v>2224</v>
      </c>
      <c r="I50" s="548">
        <v>2698</v>
      </c>
      <c r="J50" s="549">
        <v>1776</v>
      </c>
      <c r="K50" s="344">
        <v>-184</v>
      </c>
      <c r="L50" s="360">
        <v>-10.36036036036036</v>
      </c>
    </row>
    <row r="51" spans="1:12" ht="15" customHeight="1" x14ac:dyDescent="0.2">
      <c r="A51" s="361"/>
      <c r="B51" s="364"/>
      <c r="C51" s="362" t="s">
        <v>351</v>
      </c>
      <c r="D51" s="364"/>
      <c r="E51" s="363"/>
      <c r="F51" s="548">
        <v>573</v>
      </c>
      <c r="G51" s="548">
        <v>962</v>
      </c>
      <c r="H51" s="548">
        <v>754</v>
      </c>
      <c r="I51" s="548">
        <v>778</v>
      </c>
      <c r="J51" s="548">
        <v>654</v>
      </c>
      <c r="K51" s="344">
        <v>-81</v>
      </c>
      <c r="L51" s="360">
        <v>-12.385321100917432</v>
      </c>
    </row>
    <row r="52" spans="1:12" ht="15" customHeight="1" x14ac:dyDescent="0.2">
      <c r="A52" s="361"/>
      <c r="B52" s="349"/>
      <c r="C52" s="362" t="s">
        <v>176</v>
      </c>
      <c r="D52" s="364"/>
      <c r="E52" s="363"/>
      <c r="F52" s="548">
        <v>1146</v>
      </c>
      <c r="G52" s="548">
        <v>1632</v>
      </c>
      <c r="H52" s="548">
        <v>1139</v>
      </c>
      <c r="I52" s="548">
        <v>1349</v>
      </c>
      <c r="J52" s="548">
        <v>1156</v>
      </c>
      <c r="K52" s="344">
        <v>-10</v>
      </c>
      <c r="L52" s="360">
        <v>-0.86505190311418689</v>
      </c>
    </row>
    <row r="53" spans="1:12" s="115" customFormat="1" ht="11.25" customHeight="1" x14ac:dyDescent="0.2">
      <c r="A53" s="361"/>
      <c r="B53" s="364"/>
      <c r="C53" s="362" t="s">
        <v>351</v>
      </c>
      <c r="D53" s="364"/>
      <c r="E53" s="363"/>
      <c r="F53" s="548">
        <v>389</v>
      </c>
      <c r="G53" s="548">
        <v>494</v>
      </c>
      <c r="H53" s="548">
        <v>351</v>
      </c>
      <c r="I53" s="548">
        <v>360</v>
      </c>
      <c r="J53" s="549">
        <v>387</v>
      </c>
      <c r="K53" s="344">
        <v>2</v>
      </c>
      <c r="L53" s="360">
        <v>0.51679586563307489</v>
      </c>
    </row>
    <row r="54" spans="1:12" s="181" customFormat="1" ht="12.75" customHeight="1" x14ac:dyDescent="0.2">
      <c r="A54" s="361"/>
      <c r="B54" s="349" t="s">
        <v>105</v>
      </c>
      <c r="C54" s="349" t="s">
        <v>108</v>
      </c>
      <c r="D54" s="364"/>
      <c r="E54" s="363"/>
      <c r="F54" s="548">
        <v>1817</v>
      </c>
      <c r="G54" s="548">
        <v>4781</v>
      </c>
      <c r="H54" s="548">
        <v>2142</v>
      </c>
      <c r="I54" s="548">
        <v>2763</v>
      </c>
      <c r="J54" s="548">
        <v>1913</v>
      </c>
      <c r="K54" s="344">
        <v>-96</v>
      </c>
      <c r="L54" s="360">
        <v>-5.0182958703606904</v>
      </c>
    </row>
    <row r="55" spans="1:12" ht="11.25" x14ac:dyDescent="0.2">
      <c r="A55" s="361"/>
      <c r="B55" s="364"/>
      <c r="C55" s="362" t="s">
        <v>351</v>
      </c>
      <c r="D55" s="364"/>
      <c r="E55" s="363"/>
      <c r="F55" s="548">
        <v>527</v>
      </c>
      <c r="G55" s="548">
        <v>866</v>
      </c>
      <c r="H55" s="548">
        <v>536</v>
      </c>
      <c r="I55" s="548">
        <v>594</v>
      </c>
      <c r="J55" s="548">
        <v>551</v>
      </c>
      <c r="K55" s="344">
        <v>-24</v>
      </c>
      <c r="L55" s="360">
        <v>-4.3557168784029034</v>
      </c>
    </row>
    <row r="56" spans="1:12" ht="14.25" customHeight="1" x14ac:dyDescent="0.2">
      <c r="A56" s="361"/>
      <c r="B56" s="364"/>
      <c r="C56" s="349" t="s">
        <v>109</v>
      </c>
      <c r="D56" s="364"/>
      <c r="E56" s="363"/>
      <c r="F56" s="548">
        <v>921</v>
      </c>
      <c r="G56" s="548">
        <v>1478</v>
      </c>
      <c r="H56" s="548">
        <v>1221</v>
      </c>
      <c r="I56" s="548">
        <v>1284</v>
      </c>
      <c r="J56" s="548">
        <v>1019</v>
      </c>
      <c r="K56" s="344">
        <v>-98</v>
      </c>
      <c r="L56" s="360">
        <v>-9.6172718351324828</v>
      </c>
    </row>
    <row r="57" spans="1:12" ht="18.75" customHeight="1" x14ac:dyDescent="0.2">
      <c r="A57" s="367"/>
      <c r="B57" s="368"/>
      <c r="C57" s="369" t="s">
        <v>351</v>
      </c>
      <c r="D57" s="368"/>
      <c r="E57" s="370"/>
      <c r="F57" s="409">
        <v>435</v>
      </c>
      <c r="G57" s="550">
        <v>590</v>
      </c>
      <c r="H57" s="550">
        <v>569</v>
      </c>
      <c r="I57" s="550">
        <v>544</v>
      </c>
      <c r="J57" s="550">
        <v>490</v>
      </c>
      <c r="K57" s="551">
        <v>-55</v>
      </c>
      <c r="L57" s="371">
        <v>-11.224489795918368</v>
      </c>
    </row>
    <row r="58" spans="1:12" s="87" customFormat="1" ht="11.25" x14ac:dyDescent="0.2">
      <c r="A58" s="347"/>
      <c r="B58" s="347"/>
      <c r="C58" s="347"/>
      <c r="D58" s="347"/>
      <c r="E58" s="347"/>
      <c r="F58" s="347"/>
      <c r="G58" s="347"/>
      <c r="H58" s="347"/>
      <c r="I58" s="347"/>
      <c r="J58" s="347"/>
      <c r="K58" s="279"/>
      <c r="L58" s="115" t="s">
        <v>35</v>
      </c>
    </row>
    <row r="59" spans="1:12" s="87" customFormat="1" ht="21" customHeight="1" x14ac:dyDescent="0.2">
      <c r="A59" s="372" t="s">
        <v>353</v>
      </c>
      <c r="B59" s="117"/>
      <c r="C59" s="117"/>
      <c r="D59" s="372"/>
      <c r="E59" s="117"/>
      <c r="F59" s="117"/>
      <c r="G59" s="117"/>
      <c r="H59" s="117"/>
      <c r="I59" s="117"/>
      <c r="J59" s="117"/>
      <c r="K59" s="117"/>
      <c r="L59" s="117"/>
    </row>
    <row r="60" spans="1:12" s="87" customFormat="1" ht="12.75" customHeight="1" x14ac:dyDescent="0.2">
      <c r="A60" s="373" t="s">
        <v>354</v>
      </c>
      <c r="B60" s="118"/>
      <c r="C60" s="118"/>
      <c r="D60" s="118"/>
      <c r="E60" s="118"/>
      <c r="F60" s="118"/>
      <c r="G60" s="118"/>
      <c r="H60" s="118"/>
      <c r="I60" s="118"/>
      <c r="J60" s="118"/>
      <c r="K60" s="118"/>
      <c r="L60" s="118"/>
    </row>
    <row r="61" spans="1:12" s="87" customFormat="1" ht="12.75" customHeight="1" x14ac:dyDescent="0.2">
      <c r="A61" s="374" t="s">
        <v>355</v>
      </c>
      <c r="B61" s="375"/>
      <c r="C61" s="375"/>
      <c r="D61" s="375"/>
      <c r="E61" s="375"/>
      <c r="F61" s="375"/>
      <c r="G61" s="375"/>
      <c r="H61" s="375"/>
      <c r="I61" s="375"/>
      <c r="J61" s="375"/>
      <c r="K61" s="375"/>
      <c r="L61" s="375"/>
    </row>
    <row r="62" spans="1:12" s="87" customFormat="1" ht="12.75" customHeight="1" x14ac:dyDescent="0.2">
      <c r="A62" s="114"/>
      <c r="B62" s="114"/>
      <c r="C62" s="114"/>
      <c r="D62" s="114"/>
      <c r="E62" s="114"/>
      <c r="F62" s="114"/>
      <c r="G62" s="114"/>
      <c r="H62" s="114"/>
      <c r="I62" s="114"/>
    </row>
    <row r="63" spans="1:12" s="87" customFormat="1" ht="12.75" customHeight="1" x14ac:dyDescent="0.2"/>
    <row r="64" spans="1:12" ht="15.95" customHeight="1" x14ac:dyDescent="0.2">
      <c r="B64" s="54"/>
      <c r="D64" s="54"/>
      <c r="E64" s="54"/>
      <c r="F64" s="54"/>
      <c r="G64" s="54"/>
      <c r="H64" s="54"/>
      <c r="I64" s="54"/>
      <c r="J64" s="54"/>
      <c r="K64" s="54"/>
      <c r="L64" s="54"/>
    </row>
    <row r="65" spans="2:12" ht="15.95" customHeight="1" x14ac:dyDescent="0.2">
      <c r="B65" s="54"/>
      <c r="D65" s="54"/>
      <c r="E65" s="54"/>
      <c r="F65" s="54"/>
      <c r="G65" s="54"/>
      <c r="H65" s="54"/>
      <c r="I65" s="54"/>
      <c r="J65" s="54"/>
      <c r="K65" s="54"/>
      <c r="L65" s="228"/>
    </row>
    <row r="66" spans="2:12" ht="15.95" customHeight="1" x14ac:dyDescent="0.2">
      <c r="B66" s="54"/>
      <c r="D66" s="54"/>
      <c r="E66" s="54"/>
      <c r="F66" s="54"/>
      <c r="G66" s="54"/>
      <c r="H66" s="54"/>
      <c r="I66" s="54"/>
      <c r="J66" s="54"/>
      <c r="K66" s="54"/>
      <c r="L66" s="54"/>
    </row>
    <row r="67" spans="2:12" ht="15.95" customHeight="1" x14ac:dyDescent="0.2">
      <c r="B67" s="54"/>
      <c r="D67" s="54"/>
      <c r="E67" s="54"/>
      <c r="F67" s="54"/>
      <c r="G67" s="54"/>
      <c r="H67" s="54"/>
      <c r="I67" s="54"/>
      <c r="J67" s="54"/>
      <c r="K67" s="54"/>
      <c r="L67" s="54"/>
    </row>
    <row r="68" spans="2:12" ht="15.95" customHeight="1" x14ac:dyDescent="0.2">
      <c r="B68" s="54"/>
      <c r="D68" s="54"/>
      <c r="E68" s="54"/>
      <c r="F68" s="54"/>
      <c r="G68" s="54"/>
      <c r="H68" s="54"/>
      <c r="I68" s="54"/>
      <c r="J68" s="54"/>
      <c r="K68" s="54"/>
      <c r="L68" s="54"/>
    </row>
    <row r="69" spans="2:12" ht="15.95" customHeight="1" x14ac:dyDescent="0.2">
      <c r="B69" s="54"/>
      <c r="D69" s="54"/>
      <c r="E69" s="54"/>
      <c r="F69" s="54"/>
      <c r="G69" s="54"/>
      <c r="H69" s="54"/>
      <c r="I69" s="54"/>
      <c r="J69" s="54"/>
      <c r="K69" s="54"/>
      <c r="L69" s="54"/>
    </row>
    <row r="70" spans="2:12" ht="15.95" customHeight="1" x14ac:dyDescent="0.2">
      <c r="B70" s="54"/>
      <c r="D70" s="54"/>
      <c r="E70" s="54"/>
      <c r="F70" s="54"/>
      <c r="G70" s="54"/>
      <c r="H70" s="54"/>
      <c r="I70" s="54"/>
      <c r="J70" s="54"/>
      <c r="K70" s="54"/>
      <c r="L70" s="54"/>
    </row>
    <row r="71" spans="2:12" ht="15.95" customHeight="1" x14ac:dyDescent="0.2">
      <c r="B71" s="54"/>
      <c r="D71" s="54"/>
      <c r="E71" s="54"/>
      <c r="F71" s="54"/>
      <c r="G71" s="54"/>
      <c r="H71" s="54"/>
      <c r="I71" s="54"/>
      <c r="J71" s="54"/>
      <c r="K71" s="54"/>
      <c r="L71" s="54"/>
    </row>
    <row r="72" spans="2:12" ht="15.95" customHeight="1" x14ac:dyDescent="0.2">
      <c r="B72" s="54"/>
      <c r="D72" s="54"/>
      <c r="E72" s="54"/>
      <c r="F72" s="54"/>
      <c r="G72" s="54"/>
      <c r="H72" s="54"/>
      <c r="I72" s="54"/>
      <c r="J72" s="54"/>
      <c r="K72" s="54"/>
      <c r="L72" s="54"/>
    </row>
    <row r="73" spans="2:12" ht="15.95" customHeight="1" x14ac:dyDescent="0.2">
      <c r="B73" s="54"/>
      <c r="D73" s="54"/>
      <c r="E73" s="54"/>
      <c r="F73" s="54"/>
      <c r="G73" s="54"/>
      <c r="H73" s="54"/>
      <c r="I73" s="54"/>
      <c r="J73" s="54"/>
      <c r="K73" s="54"/>
      <c r="L73" s="54"/>
    </row>
    <row r="74" spans="2:12" ht="15.95" customHeight="1" x14ac:dyDescent="0.2">
      <c r="B74" s="54"/>
      <c r="D74" s="54"/>
      <c r="E74" s="54"/>
      <c r="F74" s="54"/>
      <c r="G74" s="54"/>
      <c r="H74" s="54"/>
      <c r="I74" s="54"/>
      <c r="J74" s="54"/>
      <c r="K74" s="54"/>
      <c r="L74" s="54"/>
    </row>
    <row r="75" spans="2:12" ht="15.95" customHeight="1" x14ac:dyDescent="0.2">
      <c r="B75" s="54"/>
      <c r="D75" s="54"/>
      <c r="E75" s="54"/>
      <c r="F75" s="54"/>
      <c r="G75" s="54"/>
      <c r="H75" s="54"/>
      <c r="I75" s="54"/>
      <c r="J75" s="54"/>
      <c r="K75" s="54"/>
      <c r="L75" s="54"/>
    </row>
    <row r="76" spans="2:12" ht="15.95" customHeight="1" x14ac:dyDescent="0.2">
      <c r="B76" s="54"/>
      <c r="D76" s="54"/>
      <c r="E76" s="54"/>
      <c r="F76" s="54"/>
      <c r="G76" s="54"/>
      <c r="H76" s="54"/>
      <c r="I76" s="54"/>
      <c r="J76" s="54"/>
      <c r="K76" s="54"/>
      <c r="L76" s="54"/>
    </row>
    <row r="77" spans="2:12" ht="15.95" customHeight="1" x14ac:dyDescent="0.2">
      <c r="B77" s="54"/>
      <c r="D77" s="54"/>
      <c r="E77" s="54"/>
      <c r="F77" s="54"/>
      <c r="G77" s="54"/>
      <c r="H77" s="54"/>
      <c r="I77" s="54"/>
      <c r="J77" s="54"/>
      <c r="K77" s="54"/>
      <c r="L77" s="54"/>
    </row>
    <row r="78" spans="2:12" ht="15.95" customHeight="1" x14ac:dyDescent="0.2">
      <c r="B78" s="54"/>
      <c r="D78" s="54"/>
      <c r="E78" s="54"/>
      <c r="F78" s="54"/>
      <c r="G78" s="54"/>
      <c r="H78" s="54"/>
      <c r="I78" s="54"/>
      <c r="J78" s="54"/>
      <c r="K78" s="54"/>
      <c r="L78" s="54"/>
    </row>
    <row r="79" spans="2:12" ht="15.95" customHeight="1" x14ac:dyDescent="0.2">
      <c r="B79" s="54"/>
      <c r="D79" s="54"/>
      <c r="E79" s="54"/>
      <c r="F79" s="54"/>
      <c r="G79" s="54"/>
      <c r="H79" s="54"/>
      <c r="I79" s="54"/>
      <c r="J79" s="54"/>
      <c r="K79" s="54"/>
      <c r="L79" s="54"/>
    </row>
    <row r="80" spans="2:12" ht="15.95" customHeight="1" x14ac:dyDescent="0.2">
      <c r="B80" s="54"/>
      <c r="D80" s="54"/>
      <c r="E80" s="54"/>
      <c r="F80" s="54"/>
      <c r="G80" s="54"/>
      <c r="H80" s="54"/>
      <c r="I80" s="54"/>
      <c r="J80" s="54"/>
      <c r="K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036C-F092-4FC4-BB24-27B81E459BAF}">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4.95" customHeight="1" x14ac:dyDescent="0.2">
      <c r="A3" s="38" t="s">
        <v>356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76" t="s">
        <v>357</v>
      </c>
      <c r="E7" s="377"/>
      <c r="F7" s="377"/>
      <c r="G7" s="377"/>
      <c r="H7" s="378"/>
      <c r="I7" s="379" t="s">
        <v>358</v>
      </c>
      <c r="J7" s="380"/>
      <c r="K7" s="54"/>
      <c r="L7" s="54"/>
      <c r="M7" s="54"/>
      <c r="N7" s="54"/>
      <c r="O7" s="54"/>
    </row>
    <row r="8" spans="1:15" ht="21.75" customHeight="1" x14ac:dyDescent="0.2">
      <c r="A8" s="230"/>
      <c r="B8" s="231"/>
      <c r="C8" s="57"/>
      <c r="D8" s="58" t="s">
        <v>334</v>
      </c>
      <c r="E8" s="58" t="s">
        <v>336</v>
      </c>
      <c r="F8" s="58" t="s">
        <v>337</v>
      </c>
      <c r="G8" s="58" t="s">
        <v>338</v>
      </c>
      <c r="H8" s="58" t="s">
        <v>339</v>
      </c>
      <c r="I8" s="381"/>
      <c r="J8" s="382"/>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2859</v>
      </c>
      <c r="E11" s="80">
        <v>7651</v>
      </c>
      <c r="F11" s="80">
        <v>3427</v>
      </c>
      <c r="G11" s="80">
        <v>4160</v>
      </c>
      <c r="H11" s="106">
        <v>3069</v>
      </c>
      <c r="I11" s="81">
        <v>-210</v>
      </c>
      <c r="J11" s="82">
        <v>-6.8426197458455524</v>
      </c>
    </row>
    <row r="12" spans="1:15" ht="24.95" customHeight="1" x14ac:dyDescent="0.2">
      <c r="A12" s="159" t="s">
        <v>124</v>
      </c>
      <c r="B12" s="160" t="s">
        <v>125</v>
      </c>
      <c r="C12" s="79">
        <v>3.6726128016789086</v>
      </c>
      <c r="D12" s="81">
        <v>105</v>
      </c>
      <c r="E12" s="80">
        <v>213</v>
      </c>
      <c r="F12" s="80">
        <v>155</v>
      </c>
      <c r="G12" s="80">
        <v>150</v>
      </c>
      <c r="H12" s="106">
        <v>65</v>
      </c>
      <c r="I12" s="81">
        <v>40</v>
      </c>
      <c r="J12" s="82">
        <v>61.53846153846154</v>
      </c>
    </row>
    <row r="13" spans="1:15" ht="24.95" customHeight="1" x14ac:dyDescent="0.2">
      <c r="A13" s="159" t="s">
        <v>126</v>
      </c>
      <c r="B13" s="165" t="s">
        <v>208</v>
      </c>
      <c r="C13" s="79">
        <v>1.3641133263378804</v>
      </c>
      <c r="D13" s="81">
        <v>39</v>
      </c>
      <c r="E13" s="80">
        <v>47</v>
      </c>
      <c r="F13" s="80">
        <v>40</v>
      </c>
      <c r="G13" s="80">
        <v>46</v>
      </c>
      <c r="H13" s="106">
        <v>39</v>
      </c>
      <c r="I13" s="81">
        <v>0</v>
      </c>
      <c r="J13" s="82">
        <v>0</v>
      </c>
    </row>
    <row r="14" spans="1:15" s="181" customFormat="1" ht="24.95" customHeight="1" x14ac:dyDescent="0.2">
      <c r="A14" s="159" t="s">
        <v>209</v>
      </c>
      <c r="B14" s="165" t="s">
        <v>129</v>
      </c>
      <c r="C14" s="79">
        <v>24.414130814970271</v>
      </c>
      <c r="D14" s="81">
        <v>698</v>
      </c>
      <c r="E14" s="80">
        <v>3490</v>
      </c>
      <c r="F14" s="80">
        <v>758</v>
      </c>
      <c r="G14" s="80">
        <v>1155</v>
      </c>
      <c r="H14" s="106">
        <v>667</v>
      </c>
      <c r="I14" s="81">
        <v>31</v>
      </c>
      <c r="J14" s="82">
        <v>4.6476761619190405</v>
      </c>
      <c r="K14" s="54"/>
      <c r="L14" s="54"/>
      <c r="M14" s="54"/>
      <c r="N14" s="54"/>
      <c r="O14" s="54"/>
    </row>
    <row r="15" spans="1:15" ht="24.95" customHeight="1" x14ac:dyDescent="0.2">
      <c r="A15" s="159" t="s">
        <v>210</v>
      </c>
      <c r="B15" s="165" t="s">
        <v>211</v>
      </c>
      <c r="C15" s="79">
        <v>9.0940888422525354</v>
      </c>
      <c r="D15" s="81">
        <v>260</v>
      </c>
      <c r="E15" s="80">
        <v>2696</v>
      </c>
      <c r="F15" s="80">
        <v>277</v>
      </c>
      <c r="G15" s="80">
        <v>318</v>
      </c>
      <c r="H15" s="106">
        <v>261</v>
      </c>
      <c r="I15" s="81">
        <v>-1</v>
      </c>
      <c r="J15" s="82">
        <v>-0.38314176245210729</v>
      </c>
    </row>
    <row r="16" spans="1:15" s="181" customFormat="1" ht="24.95" customHeight="1" x14ac:dyDescent="0.2">
      <c r="A16" s="159" t="s">
        <v>212</v>
      </c>
      <c r="B16" s="165" t="s">
        <v>133</v>
      </c>
      <c r="C16" s="79">
        <v>8.9891570479188534</v>
      </c>
      <c r="D16" s="81">
        <v>257</v>
      </c>
      <c r="E16" s="80">
        <v>488</v>
      </c>
      <c r="F16" s="80">
        <v>270</v>
      </c>
      <c r="G16" s="80">
        <v>545</v>
      </c>
      <c r="H16" s="106">
        <v>242</v>
      </c>
      <c r="I16" s="81">
        <v>15</v>
      </c>
      <c r="J16" s="82">
        <v>6.1983471074380168</v>
      </c>
      <c r="K16" s="54"/>
      <c r="L16" s="54"/>
      <c r="M16" s="54"/>
      <c r="N16" s="54"/>
      <c r="O16" s="54"/>
    </row>
    <row r="17" spans="1:15" ht="24.95" customHeight="1" x14ac:dyDescent="0.2">
      <c r="A17" s="159" t="s">
        <v>134</v>
      </c>
      <c r="B17" s="165" t="s">
        <v>214</v>
      </c>
      <c r="C17" s="79">
        <v>6.3308849247988803</v>
      </c>
      <c r="D17" s="81">
        <v>181</v>
      </c>
      <c r="E17" s="80">
        <v>306</v>
      </c>
      <c r="F17" s="80">
        <v>211</v>
      </c>
      <c r="G17" s="80">
        <v>292</v>
      </c>
      <c r="H17" s="106">
        <v>164</v>
      </c>
      <c r="I17" s="81">
        <v>17</v>
      </c>
      <c r="J17" s="82">
        <v>10.365853658536585</v>
      </c>
    </row>
    <row r="18" spans="1:15" s="181" customFormat="1" ht="24.95" customHeight="1" x14ac:dyDescent="0.2">
      <c r="A18" s="168" t="s">
        <v>136</v>
      </c>
      <c r="B18" s="169" t="s">
        <v>137</v>
      </c>
      <c r="C18" s="79">
        <v>5.9811122770199372</v>
      </c>
      <c r="D18" s="81">
        <v>171</v>
      </c>
      <c r="E18" s="80">
        <v>577</v>
      </c>
      <c r="F18" s="80">
        <v>388</v>
      </c>
      <c r="G18" s="80">
        <v>473</v>
      </c>
      <c r="H18" s="106">
        <v>221</v>
      </c>
      <c r="I18" s="81">
        <v>-50</v>
      </c>
      <c r="J18" s="82">
        <v>-22.624434389140273</v>
      </c>
      <c r="K18" s="54"/>
      <c r="L18" s="54"/>
      <c r="M18" s="54"/>
      <c r="N18" s="54"/>
      <c r="O18" s="54"/>
    </row>
    <row r="19" spans="1:15" ht="24.95" customHeight="1" x14ac:dyDescent="0.2">
      <c r="A19" s="159" t="s">
        <v>138</v>
      </c>
      <c r="B19" s="165" t="s">
        <v>139</v>
      </c>
      <c r="C19" s="79">
        <v>18.852745715285064</v>
      </c>
      <c r="D19" s="81">
        <v>539</v>
      </c>
      <c r="E19" s="80">
        <v>763</v>
      </c>
      <c r="F19" s="80">
        <v>550</v>
      </c>
      <c r="G19" s="80">
        <v>610</v>
      </c>
      <c r="H19" s="106">
        <v>641</v>
      </c>
      <c r="I19" s="81">
        <v>-102</v>
      </c>
      <c r="J19" s="82">
        <v>-15.912636505460219</v>
      </c>
    </row>
    <row r="20" spans="1:15" s="181" customFormat="1" ht="24.95" customHeight="1" x14ac:dyDescent="0.2">
      <c r="A20" s="159" t="s">
        <v>140</v>
      </c>
      <c r="B20" s="165" t="s">
        <v>141</v>
      </c>
      <c r="C20" s="79">
        <v>5.3515215110178387</v>
      </c>
      <c r="D20" s="81">
        <v>153</v>
      </c>
      <c r="E20" s="80">
        <v>393</v>
      </c>
      <c r="F20" s="80">
        <v>182</v>
      </c>
      <c r="G20" s="80">
        <v>208</v>
      </c>
      <c r="H20" s="106">
        <v>205</v>
      </c>
      <c r="I20" s="81">
        <v>-52</v>
      </c>
      <c r="J20" s="82">
        <v>-25.365853658536587</v>
      </c>
      <c r="K20" s="54"/>
      <c r="L20" s="54"/>
      <c r="M20" s="54"/>
      <c r="N20" s="54"/>
      <c r="O20" s="54"/>
    </row>
    <row r="21" spans="1:15" ht="24.95" customHeight="1" x14ac:dyDescent="0.2">
      <c r="A21" s="168" t="s">
        <v>142</v>
      </c>
      <c r="B21" s="169" t="s">
        <v>143</v>
      </c>
      <c r="C21" s="79">
        <v>8.2196572228051767</v>
      </c>
      <c r="D21" s="81">
        <v>235</v>
      </c>
      <c r="E21" s="80">
        <v>316</v>
      </c>
      <c r="F21" s="80">
        <v>333</v>
      </c>
      <c r="G21" s="80">
        <v>341</v>
      </c>
      <c r="H21" s="106">
        <v>259</v>
      </c>
      <c r="I21" s="81">
        <v>-24</v>
      </c>
      <c r="J21" s="82">
        <v>-9.2664092664092657</v>
      </c>
    </row>
    <row r="22" spans="1:15" ht="24.95" customHeight="1" x14ac:dyDescent="0.2">
      <c r="A22" s="168" t="s">
        <v>144</v>
      </c>
      <c r="B22" s="165" t="s">
        <v>145</v>
      </c>
      <c r="C22" s="79">
        <v>0.38474991255683805</v>
      </c>
      <c r="D22" s="81">
        <v>11</v>
      </c>
      <c r="E22" s="80">
        <v>16</v>
      </c>
      <c r="F22" s="80">
        <v>19</v>
      </c>
      <c r="G22" s="80">
        <v>11</v>
      </c>
      <c r="H22" s="106" t="s">
        <v>546</v>
      </c>
      <c r="I22" s="81" t="s">
        <v>546</v>
      </c>
      <c r="J22" s="82" t="s">
        <v>546</v>
      </c>
    </row>
    <row r="23" spans="1:15" ht="24.95" customHeight="1" x14ac:dyDescent="0.2">
      <c r="A23" s="159" t="s">
        <v>146</v>
      </c>
      <c r="B23" s="165" t="s">
        <v>147</v>
      </c>
      <c r="C23" s="79">
        <v>0.9793634137810423</v>
      </c>
      <c r="D23" s="81">
        <v>28</v>
      </c>
      <c r="E23" s="80">
        <v>52</v>
      </c>
      <c r="F23" s="80">
        <v>18</v>
      </c>
      <c r="G23" s="80">
        <v>29</v>
      </c>
      <c r="H23" s="106" t="s">
        <v>546</v>
      </c>
      <c r="I23" s="81" t="s">
        <v>546</v>
      </c>
      <c r="J23" s="82" t="s">
        <v>546</v>
      </c>
    </row>
    <row r="24" spans="1:15" ht="24.95" customHeight="1" x14ac:dyDescent="0.2">
      <c r="A24" s="159" t="s">
        <v>148</v>
      </c>
      <c r="B24" s="165" t="s">
        <v>215</v>
      </c>
      <c r="C24" s="79">
        <v>3.8824763903462749</v>
      </c>
      <c r="D24" s="81">
        <v>111</v>
      </c>
      <c r="E24" s="80">
        <v>177</v>
      </c>
      <c r="F24" s="80">
        <v>117</v>
      </c>
      <c r="G24" s="80">
        <v>125</v>
      </c>
      <c r="H24" s="106">
        <v>102</v>
      </c>
      <c r="I24" s="81">
        <v>9</v>
      </c>
      <c r="J24" s="82">
        <v>8.8235294117647065</v>
      </c>
    </row>
    <row r="25" spans="1:15" ht="24.95" customHeight="1" x14ac:dyDescent="0.2">
      <c r="A25" s="159" t="s">
        <v>150</v>
      </c>
      <c r="B25" s="172" t="s">
        <v>151</v>
      </c>
      <c r="C25" s="79">
        <v>4.4071353620146905</v>
      </c>
      <c r="D25" s="81">
        <v>126</v>
      </c>
      <c r="E25" s="80">
        <v>248</v>
      </c>
      <c r="F25" s="80">
        <v>185</v>
      </c>
      <c r="G25" s="80">
        <v>203</v>
      </c>
      <c r="H25" s="106">
        <v>206</v>
      </c>
      <c r="I25" s="81">
        <v>-80</v>
      </c>
      <c r="J25" s="82">
        <v>-38.834951456310677</v>
      </c>
    </row>
    <row r="26" spans="1:15" ht="24.95" customHeight="1" x14ac:dyDescent="0.2">
      <c r="A26" s="159" t="s">
        <v>217</v>
      </c>
      <c r="B26" s="172" t="s">
        <v>153</v>
      </c>
      <c r="C26" s="79">
        <v>3.147953830010493</v>
      </c>
      <c r="D26" s="81">
        <v>90</v>
      </c>
      <c r="E26" s="80">
        <v>192</v>
      </c>
      <c r="F26" s="80">
        <v>128</v>
      </c>
      <c r="G26" s="80">
        <v>127</v>
      </c>
      <c r="H26" s="106">
        <v>125</v>
      </c>
      <c r="I26" s="81">
        <v>-35</v>
      </c>
      <c r="J26" s="82">
        <v>-28</v>
      </c>
    </row>
    <row r="27" spans="1:15" ht="24.95" customHeight="1" x14ac:dyDescent="0.2">
      <c r="A27" s="168">
        <v>782.78300000000002</v>
      </c>
      <c r="B27" s="171" t="s">
        <v>154</v>
      </c>
      <c r="C27" s="79">
        <v>1.2591815320041972</v>
      </c>
      <c r="D27" s="81">
        <v>36</v>
      </c>
      <c r="E27" s="80">
        <v>56</v>
      </c>
      <c r="F27" s="80">
        <v>57</v>
      </c>
      <c r="G27" s="80">
        <v>76</v>
      </c>
      <c r="H27" s="106">
        <v>81</v>
      </c>
      <c r="I27" s="81">
        <v>-45</v>
      </c>
      <c r="J27" s="82">
        <v>-55.555555555555557</v>
      </c>
    </row>
    <row r="28" spans="1:15" ht="24.95" customHeight="1" x14ac:dyDescent="0.2">
      <c r="A28" s="159" t="s">
        <v>155</v>
      </c>
      <c r="B28" s="165" t="s">
        <v>156</v>
      </c>
      <c r="C28" s="79">
        <v>2.0286813571178732</v>
      </c>
      <c r="D28" s="81">
        <v>58</v>
      </c>
      <c r="E28" s="80">
        <v>124</v>
      </c>
      <c r="F28" s="80">
        <v>90</v>
      </c>
      <c r="G28" s="80">
        <v>63</v>
      </c>
      <c r="H28" s="106">
        <v>59</v>
      </c>
      <c r="I28" s="81">
        <v>-1</v>
      </c>
      <c r="J28" s="82">
        <v>-1.6949152542372881</v>
      </c>
    </row>
    <row r="29" spans="1:15" ht="24.95" customHeight="1" x14ac:dyDescent="0.2">
      <c r="A29" s="159" t="s">
        <v>157</v>
      </c>
      <c r="B29" s="165" t="s">
        <v>158</v>
      </c>
      <c r="C29" s="79">
        <v>4.1273172437915351</v>
      </c>
      <c r="D29" s="81">
        <v>118</v>
      </c>
      <c r="E29" s="80">
        <v>281</v>
      </c>
      <c r="F29" s="80">
        <v>77</v>
      </c>
      <c r="G29" s="80">
        <v>128</v>
      </c>
      <c r="H29" s="106">
        <v>106</v>
      </c>
      <c r="I29" s="81">
        <v>12</v>
      </c>
      <c r="J29" s="82">
        <v>11.320754716981131</v>
      </c>
    </row>
    <row r="30" spans="1:15" ht="24.95" customHeight="1" x14ac:dyDescent="0.2">
      <c r="A30" s="159">
        <v>86</v>
      </c>
      <c r="B30" s="165" t="s">
        <v>159</v>
      </c>
      <c r="C30" s="79">
        <v>4.0573627142357465</v>
      </c>
      <c r="D30" s="81">
        <v>116</v>
      </c>
      <c r="E30" s="80">
        <v>214</v>
      </c>
      <c r="F30" s="80">
        <v>118</v>
      </c>
      <c r="G30" s="80">
        <v>185</v>
      </c>
      <c r="H30" s="106">
        <v>162</v>
      </c>
      <c r="I30" s="81">
        <v>-46</v>
      </c>
      <c r="J30" s="82">
        <v>-28.395061728395063</v>
      </c>
    </row>
    <row r="31" spans="1:15" ht="24.95" customHeight="1" x14ac:dyDescent="0.2">
      <c r="A31" s="159">
        <v>87.88</v>
      </c>
      <c r="B31" s="172" t="s">
        <v>160</v>
      </c>
      <c r="C31" s="79">
        <v>9.4438614900314803</v>
      </c>
      <c r="D31" s="81">
        <v>270</v>
      </c>
      <c r="E31" s="80">
        <v>593</v>
      </c>
      <c r="F31" s="80">
        <v>259</v>
      </c>
      <c r="G31" s="80">
        <v>330</v>
      </c>
      <c r="H31" s="106">
        <v>227</v>
      </c>
      <c r="I31" s="81">
        <v>43</v>
      </c>
      <c r="J31" s="82">
        <v>18.942731277533039</v>
      </c>
    </row>
    <row r="32" spans="1:15" ht="24.95" customHeight="1" x14ac:dyDescent="0.2">
      <c r="A32" s="159" t="s">
        <v>161</v>
      </c>
      <c r="B32" s="165" t="s">
        <v>162</v>
      </c>
      <c r="C32" s="79">
        <v>2.8331584470094437</v>
      </c>
      <c r="D32" s="81">
        <v>81</v>
      </c>
      <c r="E32" s="80">
        <v>147</v>
      </c>
      <c r="F32" s="80">
        <v>138</v>
      </c>
      <c r="G32" s="80">
        <v>103</v>
      </c>
      <c r="H32" s="106">
        <v>88</v>
      </c>
      <c r="I32" s="81">
        <v>-7</v>
      </c>
      <c r="J32" s="82">
        <v>-7.9545454545454541</v>
      </c>
    </row>
    <row r="33" spans="1:10" ht="24.95" customHeight="1" x14ac:dyDescent="0.2">
      <c r="A33" s="159"/>
      <c r="B33" s="172" t="s">
        <v>163</v>
      </c>
      <c r="C33" s="79" t="s">
        <v>546</v>
      </c>
      <c r="D33" s="81" t="s">
        <v>546</v>
      </c>
      <c r="E33" s="80" t="s">
        <v>546</v>
      </c>
      <c r="F33" s="80">
        <v>0</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3.6726128016789086</v>
      </c>
      <c r="D35" s="81">
        <v>105</v>
      </c>
      <c r="E35" s="80">
        <v>213</v>
      </c>
      <c r="F35" s="80">
        <v>155</v>
      </c>
      <c r="G35" s="80">
        <v>150</v>
      </c>
      <c r="H35" s="106">
        <v>65</v>
      </c>
      <c r="I35" s="81">
        <v>40</v>
      </c>
      <c r="J35" s="82">
        <v>61.53846153846154</v>
      </c>
    </row>
    <row r="36" spans="1:10" ht="24.95" customHeight="1" x14ac:dyDescent="0.2">
      <c r="A36" s="240" t="s">
        <v>165</v>
      </c>
      <c r="B36" s="241" t="s">
        <v>166</v>
      </c>
      <c r="C36" s="79">
        <v>31.759356418328085</v>
      </c>
      <c r="D36" s="81">
        <v>908</v>
      </c>
      <c r="E36" s="80">
        <v>4114</v>
      </c>
      <c r="F36" s="80">
        <v>1186</v>
      </c>
      <c r="G36" s="80">
        <v>1674</v>
      </c>
      <c r="H36" s="106">
        <v>927</v>
      </c>
      <c r="I36" s="81">
        <v>-19</v>
      </c>
      <c r="J36" s="82">
        <v>-2.0496224379719523</v>
      </c>
    </row>
    <row r="37" spans="1:10" ht="24.95" customHeight="1" x14ac:dyDescent="0.2">
      <c r="A37" s="242" t="s">
        <v>167</v>
      </c>
      <c r="B37" s="243" t="s">
        <v>168</v>
      </c>
      <c r="C37" s="91">
        <v>64.568030779993009</v>
      </c>
      <c r="D37" s="109">
        <v>1846</v>
      </c>
      <c r="E37" s="110">
        <v>3324</v>
      </c>
      <c r="F37" s="110">
        <v>2086</v>
      </c>
      <c r="G37" s="110">
        <v>2336</v>
      </c>
      <c r="H37" s="111">
        <v>2077</v>
      </c>
      <c r="I37" s="109">
        <v>-231</v>
      </c>
      <c r="J37" s="112">
        <v>-11.1218103033221</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359</v>
      </c>
      <c r="B40" s="280"/>
      <c r="C40" s="280"/>
      <c r="D40" s="280"/>
      <c r="E40" s="280"/>
      <c r="F40" s="280"/>
      <c r="G40" s="280"/>
      <c r="H40" s="280"/>
      <c r="I40" s="280"/>
      <c r="J40" s="280"/>
    </row>
    <row r="41" spans="1:10" s="87" customFormat="1" ht="30.6" customHeight="1" x14ac:dyDescent="0.2">
      <c r="A41" s="280" t="s">
        <v>360</v>
      </c>
      <c r="B41" s="280"/>
      <c r="C41" s="280"/>
      <c r="D41" s="280"/>
      <c r="E41" s="280"/>
      <c r="F41" s="280"/>
      <c r="G41" s="280"/>
      <c r="H41" s="280"/>
      <c r="I41" s="280"/>
      <c r="J41" s="280"/>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1271-6193-4748-A268-262CC97C42E8}">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6.2" customHeight="1" x14ac:dyDescent="0.2">
      <c r="A2" s="36"/>
      <c r="B2" s="37"/>
      <c r="C2" s="37"/>
      <c r="D2" s="37"/>
      <c r="E2" s="37"/>
      <c r="F2" s="37"/>
      <c r="G2" s="37"/>
      <c r="H2" s="37"/>
      <c r="I2" s="37"/>
      <c r="J2" s="37"/>
      <c r="K2" s="37"/>
    </row>
    <row r="3" spans="1:15" s="40" customFormat="1" ht="24.95" customHeight="1" x14ac:dyDescent="0.2">
      <c r="A3" s="38" t="s">
        <v>361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334</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24.95" customHeight="1" x14ac:dyDescent="0.2">
      <c r="A7" s="52" t="s">
        <v>332</v>
      </c>
      <c r="B7" s="47"/>
      <c r="C7" s="47"/>
      <c r="D7" s="48" t="s">
        <v>86</v>
      </c>
      <c r="E7" s="384" t="s">
        <v>362</v>
      </c>
      <c r="F7" s="50"/>
      <c r="G7" s="50"/>
      <c r="H7" s="50"/>
      <c r="I7" s="51"/>
      <c r="J7" s="379" t="s">
        <v>358</v>
      </c>
      <c r="K7" s="380"/>
      <c r="L7" s="54"/>
      <c r="M7" s="54"/>
      <c r="N7" s="54"/>
      <c r="O7" s="54"/>
    </row>
    <row r="8" spans="1:15" ht="21.75" customHeight="1" x14ac:dyDescent="0.2">
      <c r="A8" s="55"/>
      <c r="B8" s="56"/>
      <c r="C8" s="56"/>
      <c r="D8" s="57"/>
      <c r="E8" s="58" t="s">
        <v>334</v>
      </c>
      <c r="F8" s="58" t="s">
        <v>336</v>
      </c>
      <c r="G8" s="58" t="s">
        <v>337</v>
      </c>
      <c r="H8" s="58" t="s">
        <v>338</v>
      </c>
      <c r="I8" s="58" t="s">
        <v>339</v>
      </c>
      <c r="J8" s="381"/>
      <c r="K8" s="382"/>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ht="18" customHeight="1" x14ac:dyDescent="0.2">
      <c r="A11" s="244" t="s">
        <v>96</v>
      </c>
      <c r="B11" s="245"/>
      <c r="C11" s="246"/>
      <c r="D11" s="247">
        <v>100</v>
      </c>
      <c r="E11" s="251">
        <v>2859</v>
      </c>
      <c r="F11" s="296">
        <v>7651</v>
      </c>
      <c r="G11" s="296">
        <v>3427</v>
      </c>
      <c r="H11" s="296">
        <v>4160</v>
      </c>
      <c r="I11" s="250">
        <v>3069</v>
      </c>
      <c r="J11" s="251">
        <v>-210</v>
      </c>
      <c r="K11" s="252">
        <v>-6.8426197458455524</v>
      </c>
    </row>
    <row r="12" spans="1:15" ht="18" customHeight="1" x14ac:dyDescent="0.2">
      <c r="A12" s="253" t="s">
        <v>222</v>
      </c>
      <c r="B12" s="254"/>
      <c r="C12" s="254"/>
      <c r="D12" s="255"/>
      <c r="E12" s="268"/>
      <c r="F12" s="268"/>
      <c r="G12" s="268"/>
      <c r="H12" s="268"/>
      <c r="I12" s="268"/>
      <c r="J12" s="255"/>
      <c r="K12" s="256"/>
    </row>
    <row r="13" spans="1:15" ht="15.95" customHeight="1" x14ac:dyDescent="0.2">
      <c r="A13" s="257" t="s">
        <v>223</v>
      </c>
      <c r="B13" s="258"/>
      <c r="C13" s="259"/>
      <c r="D13" s="260">
        <v>31.689401888772299</v>
      </c>
      <c r="E13" s="261">
        <v>906</v>
      </c>
      <c r="F13" s="262">
        <v>2137</v>
      </c>
      <c r="G13" s="262">
        <v>1235</v>
      </c>
      <c r="H13" s="262">
        <v>1241</v>
      </c>
      <c r="I13" s="263">
        <v>952</v>
      </c>
      <c r="J13" s="261">
        <v>-46</v>
      </c>
      <c r="K13" s="264">
        <v>-4.8319327731092434</v>
      </c>
    </row>
    <row r="14" spans="1:15" ht="15.95" customHeight="1" x14ac:dyDescent="0.2">
      <c r="A14" s="257" t="s">
        <v>224</v>
      </c>
      <c r="B14" s="258"/>
      <c r="C14" s="259"/>
      <c r="D14" s="260">
        <v>53.340328786288914</v>
      </c>
      <c r="E14" s="261">
        <v>1525</v>
      </c>
      <c r="F14" s="262">
        <v>4438</v>
      </c>
      <c r="G14" s="262">
        <v>1740</v>
      </c>
      <c r="H14" s="262">
        <v>2381</v>
      </c>
      <c r="I14" s="263">
        <v>1714</v>
      </c>
      <c r="J14" s="261">
        <v>-189</v>
      </c>
      <c r="K14" s="264">
        <v>-11.026837806301049</v>
      </c>
    </row>
    <row r="15" spans="1:15" ht="15.95" customHeight="1" x14ac:dyDescent="0.2">
      <c r="A15" s="257" t="s">
        <v>225</v>
      </c>
      <c r="B15" s="258"/>
      <c r="C15" s="259"/>
      <c r="D15" s="260">
        <v>8.2896117523609654</v>
      </c>
      <c r="E15" s="261">
        <v>237</v>
      </c>
      <c r="F15" s="262">
        <v>766</v>
      </c>
      <c r="G15" s="262">
        <v>256</v>
      </c>
      <c r="H15" s="262">
        <v>306</v>
      </c>
      <c r="I15" s="263">
        <v>222</v>
      </c>
      <c r="J15" s="261">
        <v>15</v>
      </c>
      <c r="K15" s="264">
        <v>6.756756756756757</v>
      </c>
    </row>
    <row r="16" spans="1:15" ht="15.95" customHeight="1" x14ac:dyDescent="0.2">
      <c r="A16" s="257" t="s">
        <v>226</v>
      </c>
      <c r="B16" s="258"/>
      <c r="C16" s="259"/>
      <c r="D16" s="260">
        <v>6.6806575725778243</v>
      </c>
      <c r="E16" s="261">
        <v>191</v>
      </c>
      <c r="F16" s="262">
        <v>307</v>
      </c>
      <c r="G16" s="262">
        <v>193</v>
      </c>
      <c r="H16" s="262">
        <v>230</v>
      </c>
      <c r="I16" s="263">
        <v>180</v>
      </c>
      <c r="J16" s="261">
        <v>11</v>
      </c>
      <c r="K16" s="264">
        <v>6.1111111111111107</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3.9174536551241692</v>
      </c>
      <c r="E18" s="261">
        <v>112</v>
      </c>
      <c r="F18" s="262">
        <v>215</v>
      </c>
      <c r="G18" s="262">
        <v>136</v>
      </c>
      <c r="H18" s="262">
        <v>130</v>
      </c>
      <c r="I18" s="557">
        <v>56</v>
      </c>
      <c r="J18" s="261">
        <v>56</v>
      </c>
      <c r="K18" s="264">
        <v>100</v>
      </c>
    </row>
    <row r="19" spans="1:11" ht="13.5" customHeight="1" x14ac:dyDescent="0.2">
      <c r="A19" s="257" t="s">
        <v>235</v>
      </c>
      <c r="B19" s="258" t="s">
        <v>236</v>
      </c>
      <c r="C19" s="259"/>
      <c r="D19" s="260">
        <v>3.3927946834557536</v>
      </c>
      <c r="E19" s="553">
        <v>97</v>
      </c>
      <c r="F19" s="262">
        <v>199</v>
      </c>
      <c r="G19" s="262">
        <v>123</v>
      </c>
      <c r="H19" s="262">
        <v>117</v>
      </c>
      <c r="I19" s="557">
        <v>51</v>
      </c>
      <c r="J19" s="261">
        <v>46</v>
      </c>
      <c r="K19" s="264">
        <v>90.196078431372555</v>
      </c>
    </row>
    <row r="20" spans="1:11" ht="13.5" customHeight="1" x14ac:dyDescent="0.2">
      <c r="A20" s="257">
        <v>12</v>
      </c>
      <c r="B20" s="258" t="s">
        <v>237</v>
      </c>
      <c r="C20" s="259"/>
      <c r="D20" s="260">
        <v>0.34977264777894368</v>
      </c>
      <c r="E20" s="553">
        <v>10</v>
      </c>
      <c r="F20" s="555">
        <v>41</v>
      </c>
      <c r="G20" s="555">
        <v>39</v>
      </c>
      <c r="H20" s="555">
        <v>54</v>
      </c>
      <c r="I20" s="557">
        <v>16</v>
      </c>
      <c r="J20" s="261">
        <v>-6</v>
      </c>
      <c r="K20" s="264">
        <v>-37.5</v>
      </c>
    </row>
    <row r="21" spans="1:11" ht="13.5" customHeight="1" x14ac:dyDescent="0.2">
      <c r="A21" s="257">
        <v>21</v>
      </c>
      <c r="B21" s="258" t="s">
        <v>238</v>
      </c>
      <c r="C21" s="259"/>
      <c r="D21" s="260">
        <v>0.34977264777894368</v>
      </c>
      <c r="E21" s="553">
        <v>10</v>
      </c>
      <c r="F21" s="555">
        <v>29</v>
      </c>
      <c r="G21" s="555">
        <v>30</v>
      </c>
      <c r="H21" s="555">
        <v>29</v>
      </c>
      <c r="I21" s="557">
        <v>7</v>
      </c>
      <c r="J21" s="261">
        <v>3</v>
      </c>
      <c r="K21" s="264">
        <v>42.857142857142854</v>
      </c>
    </row>
    <row r="22" spans="1:11" ht="13.5" customHeight="1" x14ac:dyDescent="0.2">
      <c r="A22" s="257">
        <v>22</v>
      </c>
      <c r="B22" s="258" t="s">
        <v>239</v>
      </c>
      <c r="C22" s="259"/>
      <c r="D22" s="260">
        <v>3.8824763903462749</v>
      </c>
      <c r="E22" s="261">
        <v>111</v>
      </c>
      <c r="F22" s="262">
        <v>1088</v>
      </c>
      <c r="G22" s="262">
        <v>162</v>
      </c>
      <c r="H22" s="262">
        <v>178</v>
      </c>
      <c r="I22" s="263">
        <v>107</v>
      </c>
      <c r="J22" s="261">
        <v>4</v>
      </c>
      <c r="K22" s="264">
        <v>3.7383177570093458</v>
      </c>
    </row>
    <row r="23" spans="1:11" ht="13.5" customHeight="1" x14ac:dyDescent="0.2">
      <c r="A23" s="257">
        <v>23</v>
      </c>
      <c r="B23" s="258" t="s">
        <v>240</v>
      </c>
      <c r="C23" s="259"/>
      <c r="D23" s="260">
        <v>0.41972717733473242</v>
      </c>
      <c r="E23" s="553">
        <v>12</v>
      </c>
      <c r="F23" s="555">
        <v>39</v>
      </c>
      <c r="G23" s="555">
        <v>13</v>
      </c>
      <c r="H23" s="555">
        <v>11</v>
      </c>
      <c r="I23" s="557">
        <v>9</v>
      </c>
      <c r="J23" s="261">
        <v>3</v>
      </c>
      <c r="K23" s="264">
        <v>33.333333333333336</v>
      </c>
    </row>
    <row r="24" spans="1:11" ht="13.5" customHeight="1" x14ac:dyDescent="0.2">
      <c r="A24" s="257">
        <v>24</v>
      </c>
      <c r="B24" s="258" t="s">
        <v>241</v>
      </c>
      <c r="C24" s="259"/>
      <c r="D24" s="260">
        <v>2.7632039174536551</v>
      </c>
      <c r="E24" s="553">
        <v>79</v>
      </c>
      <c r="F24" s="262">
        <v>201</v>
      </c>
      <c r="G24" s="555">
        <v>91</v>
      </c>
      <c r="H24" s="262">
        <v>117</v>
      </c>
      <c r="I24" s="557">
        <v>79</v>
      </c>
      <c r="J24" s="261">
        <v>0</v>
      </c>
      <c r="K24" s="264">
        <v>0</v>
      </c>
    </row>
    <row r="25" spans="1:11" ht="13.5" customHeight="1" x14ac:dyDescent="0.2">
      <c r="A25" s="257">
        <v>25</v>
      </c>
      <c r="B25" s="258" t="s">
        <v>242</v>
      </c>
      <c r="C25" s="259"/>
      <c r="D25" s="260">
        <v>3.7425673312346976</v>
      </c>
      <c r="E25" s="261">
        <v>107</v>
      </c>
      <c r="F25" s="262">
        <v>311</v>
      </c>
      <c r="G25" s="262">
        <v>151</v>
      </c>
      <c r="H25" s="262">
        <v>247</v>
      </c>
      <c r="I25" s="263">
        <v>156</v>
      </c>
      <c r="J25" s="261">
        <v>-49</v>
      </c>
      <c r="K25" s="264">
        <v>-31.410256410256409</v>
      </c>
    </row>
    <row r="26" spans="1:11" ht="13.5" customHeight="1" x14ac:dyDescent="0.2">
      <c r="A26" s="257">
        <v>26</v>
      </c>
      <c r="B26" s="258" t="s">
        <v>243</v>
      </c>
      <c r="C26" s="259"/>
      <c r="D26" s="260">
        <v>2.0286813571178732</v>
      </c>
      <c r="E26" s="553">
        <v>58</v>
      </c>
      <c r="F26" s="262">
        <v>305</v>
      </c>
      <c r="G26" s="555">
        <v>70</v>
      </c>
      <c r="H26" s="262">
        <v>152</v>
      </c>
      <c r="I26" s="557">
        <v>67</v>
      </c>
      <c r="J26" s="261">
        <v>-9</v>
      </c>
      <c r="K26" s="264">
        <v>-13.432835820895523</v>
      </c>
    </row>
    <row r="27" spans="1:11" ht="13.5" customHeight="1" x14ac:dyDescent="0.2">
      <c r="A27" s="257">
        <v>27</v>
      </c>
      <c r="B27" s="258" t="s">
        <v>244</v>
      </c>
      <c r="C27" s="259"/>
      <c r="D27" s="260">
        <v>1.713885974116824</v>
      </c>
      <c r="E27" s="553">
        <v>49</v>
      </c>
      <c r="F27" s="262">
        <v>188</v>
      </c>
      <c r="G27" s="555">
        <v>31</v>
      </c>
      <c r="H27" s="555">
        <v>51</v>
      </c>
      <c r="I27" s="557">
        <v>39</v>
      </c>
      <c r="J27" s="261">
        <v>10</v>
      </c>
      <c r="K27" s="264">
        <v>25.641025641025642</v>
      </c>
    </row>
    <row r="28" spans="1:11" ht="13.5" customHeight="1" x14ac:dyDescent="0.2">
      <c r="A28" s="257">
        <v>28</v>
      </c>
      <c r="B28" s="258" t="s">
        <v>245</v>
      </c>
      <c r="C28" s="259"/>
      <c r="D28" s="260">
        <v>0</v>
      </c>
      <c r="E28" s="261">
        <v>0</v>
      </c>
      <c r="F28" s="555">
        <v>6</v>
      </c>
      <c r="G28" s="555">
        <v>4</v>
      </c>
      <c r="H28" s="555">
        <v>3</v>
      </c>
      <c r="I28" s="557">
        <v>10</v>
      </c>
      <c r="J28" s="261">
        <v>-10</v>
      </c>
      <c r="K28" s="264">
        <v>-100</v>
      </c>
    </row>
    <row r="29" spans="1:11" ht="13.5" customHeight="1" x14ac:dyDescent="0.2">
      <c r="A29" s="257">
        <v>29</v>
      </c>
      <c r="B29" s="258" t="s">
        <v>246</v>
      </c>
      <c r="C29" s="259"/>
      <c r="D29" s="260">
        <v>8.7443161944735923</v>
      </c>
      <c r="E29" s="261">
        <v>250</v>
      </c>
      <c r="F29" s="262">
        <v>272</v>
      </c>
      <c r="G29" s="262">
        <v>252</v>
      </c>
      <c r="H29" s="262">
        <v>310</v>
      </c>
      <c r="I29" s="263">
        <v>260</v>
      </c>
      <c r="J29" s="261">
        <v>-10</v>
      </c>
      <c r="K29" s="264">
        <v>-3.8461538461538463</v>
      </c>
    </row>
    <row r="30" spans="1:11" ht="13.5" customHeight="1" x14ac:dyDescent="0.2">
      <c r="A30" s="257" t="s">
        <v>247</v>
      </c>
      <c r="B30" s="258" t="s">
        <v>248</v>
      </c>
      <c r="C30" s="259"/>
      <c r="D30" s="260">
        <v>4.931794333683106</v>
      </c>
      <c r="E30" s="261">
        <v>141</v>
      </c>
      <c r="F30" s="262">
        <v>166</v>
      </c>
      <c r="G30" s="262">
        <v>133</v>
      </c>
      <c r="H30" s="262">
        <v>204</v>
      </c>
      <c r="I30" s="263">
        <v>176</v>
      </c>
      <c r="J30" s="261">
        <v>-35</v>
      </c>
      <c r="K30" s="264">
        <v>-19.886363636363637</v>
      </c>
    </row>
    <row r="31" spans="1:11" ht="13.5" customHeight="1" x14ac:dyDescent="0.2">
      <c r="A31" s="257" t="s">
        <v>249</v>
      </c>
      <c r="B31" s="258" t="s">
        <v>250</v>
      </c>
      <c r="C31" s="259"/>
      <c r="D31" s="260">
        <v>3.8125218607904863</v>
      </c>
      <c r="E31" s="261">
        <v>109</v>
      </c>
      <c r="F31" s="262">
        <v>103</v>
      </c>
      <c r="G31" s="262" t="s">
        <v>546</v>
      </c>
      <c r="H31" s="262" t="s">
        <v>546</v>
      </c>
      <c r="I31" s="557">
        <v>84</v>
      </c>
      <c r="J31" s="261">
        <v>25</v>
      </c>
      <c r="K31" s="264">
        <v>29.761904761904763</v>
      </c>
    </row>
    <row r="32" spans="1:11" ht="13.5" customHeight="1" x14ac:dyDescent="0.2">
      <c r="A32" s="257">
        <v>31</v>
      </c>
      <c r="B32" s="258" t="s">
        <v>251</v>
      </c>
      <c r="C32" s="259"/>
      <c r="D32" s="260">
        <v>0.24484085344526058</v>
      </c>
      <c r="E32" s="553">
        <v>7</v>
      </c>
      <c r="F32" s="555">
        <v>18</v>
      </c>
      <c r="G32" s="555">
        <v>17</v>
      </c>
      <c r="H32" s="555">
        <v>14</v>
      </c>
      <c r="I32" s="557">
        <v>14</v>
      </c>
      <c r="J32" s="261">
        <v>-7</v>
      </c>
      <c r="K32" s="264">
        <v>-50</v>
      </c>
    </row>
    <row r="33" spans="1:11" ht="13.5" customHeight="1" x14ac:dyDescent="0.2">
      <c r="A33" s="257">
        <v>32</v>
      </c>
      <c r="B33" s="258" t="s">
        <v>252</v>
      </c>
      <c r="C33" s="259"/>
      <c r="D33" s="260">
        <v>1.608954179783141</v>
      </c>
      <c r="E33" s="553">
        <v>46</v>
      </c>
      <c r="F33" s="262">
        <v>166</v>
      </c>
      <c r="G33" s="262">
        <v>144</v>
      </c>
      <c r="H33" s="262">
        <v>120</v>
      </c>
      <c r="I33" s="557">
        <v>63</v>
      </c>
      <c r="J33" s="261">
        <v>-17</v>
      </c>
      <c r="K33" s="264">
        <v>-26.984126984126984</v>
      </c>
    </row>
    <row r="34" spans="1:11" ht="13.5" customHeight="1" x14ac:dyDescent="0.2">
      <c r="A34" s="257">
        <v>33</v>
      </c>
      <c r="B34" s="258" t="s">
        <v>253</v>
      </c>
      <c r="C34" s="259"/>
      <c r="D34" s="260">
        <v>1.3990905911157747</v>
      </c>
      <c r="E34" s="553">
        <v>40</v>
      </c>
      <c r="F34" s="262">
        <v>186</v>
      </c>
      <c r="G34" s="262">
        <v>119</v>
      </c>
      <c r="H34" s="262">
        <v>153</v>
      </c>
      <c r="I34" s="557">
        <v>44</v>
      </c>
      <c r="J34" s="261">
        <v>-4</v>
      </c>
      <c r="K34" s="264">
        <v>-9.0909090909090917</v>
      </c>
    </row>
    <row r="35" spans="1:11" ht="13.5" customHeight="1" x14ac:dyDescent="0.2">
      <c r="A35" s="257">
        <v>34</v>
      </c>
      <c r="B35" s="258" t="s">
        <v>254</v>
      </c>
      <c r="C35" s="259"/>
      <c r="D35" s="260">
        <v>2.1336131514515566</v>
      </c>
      <c r="E35" s="553">
        <v>61</v>
      </c>
      <c r="F35" s="262">
        <v>142</v>
      </c>
      <c r="G35" s="555">
        <v>83</v>
      </c>
      <c r="H35" s="262">
        <v>134</v>
      </c>
      <c r="I35" s="557">
        <v>71</v>
      </c>
      <c r="J35" s="261">
        <v>-10</v>
      </c>
      <c r="K35" s="264">
        <v>-14.084507042253522</v>
      </c>
    </row>
    <row r="36" spans="1:11" ht="13.5" customHeight="1" x14ac:dyDescent="0.2">
      <c r="A36" s="257">
        <v>41</v>
      </c>
      <c r="B36" s="258" t="s">
        <v>255</v>
      </c>
      <c r="C36" s="259"/>
      <c r="D36" s="260">
        <v>0.31479538300104931</v>
      </c>
      <c r="E36" s="553">
        <v>9</v>
      </c>
      <c r="F36" s="555">
        <v>16</v>
      </c>
      <c r="G36" s="555">
        <v>12</v>
      </c>
      <c r="H36" s="555">
        <v>18</v>
      </c>
      <c r="I36" s="557">
        <v>14</v>
      </c>
      <c r="J36" s="261">
        <v>-5</v>
      </c>
      <c r="K36" s="264">
        <v>-35.714285714285715</v>
      </c>
    </row>
    <row r="37" spans="1:11" ht="13.5" customHeight="1" x14ac:dyDescent="0.2">
      <c r="A37" s="257">
        <v>42</v>
      </c>
      <c r="B37" s="258" t="s">
        <v>256</v>
      </c>
      <c r="C37" s="259"/>
      <c r="D37" s="260" t="s">
        <v>546</v>
      </c>
      <c r="E37" s="261" t="s">
        <v>546</v>
      </c>
      <c r="F37" s="555">
        <v>13</v>
      </c>
      <c r="G37" s="555">
        <v>4</v>
      </c>
      <c r="H37" s="262" t="s">
        <v>546</v>
      </c>
      <c r="I37" s="557">
        <v>4</v>
      </c>
      <c r="J37" s="261" t="s">
        <v>546</v>
      </c>
      <c r="K37" s="264" t="s">
        <v>546</v>
      </c>
    </row>
    <row r="38" spans="1:11" ht="13.5" customHeight="1" x14ac:dyDescent="0.2">
      <c r="A38" s="257">
        <v>43</v>
      </c>
      <c r="B38" s="258" t="s">
        <v>257</v>
      </c>
      <c r="C38" s="259"/>
      <c r="D38" s="260">
        <v>0.87443161944735925</v>
      </c>
      <c r="E38" s="553">
        <v>25</v>
      </c>
      <c r="F38" s="262">
        <v>152</v>
      </c>
      <c r="G38" s="555">
        <v>32</v>
      </c>
      <c r="H38" s="555">
        <v>20</v>
      </c>
      <c r="I38" s="557">
        <v>20</v>
      </c>
      <c r="J38" s="261">
        <v>5</v>
      </c>
      <c r="K38" s="264">
        <v>25</v>
      </c>
    </row>
    <row r="39" spans="1:11" ht="13.5" customHeight="1" x14ac:dyDescent="0.2">
      <c r="A39" s="257">
        <v>51</v>
      </c>
      <c r="B39" s="258" t="s">
        <v>258</v>
      </c>
      <c r="C39" s="259"/>
      <c r="D39" s="260">
        <v>6.7855893669115073</v>
      </c>
      <c r="E39" s="261">
        <v>194</v>
      </c>
      <c r="F39" s="262">
        <v>749</v>
      </c>
      <c r="G39" s="262">
        <v>265</v>
      </c>
      <c r="H39" s="262">
        <v>334</v>
      </c>
      <c r="I39" s="263">
        <v>234</v>
      </c>
      <c r="J39" s="261">
        <v>-40</v>
      </c>
      <c r="K39" s="264">
        <v>-17.094017094017094</v>
      </c>
    </row>
    <row r="40" spans="1:11" ht="13.5" customHeight="1" x14ac:dyDescent="0.2">
      <c r="A40" s="257" t="s">
        <v>259</v>
      </c>
      <c r="B40" s="258" t="s">
        <v>260</v>
      </c>
      <c r="C40" s="259"/>
      <c r="D40" s="260">
        <v>6.1210213361315144</v>
      </c>
      <c r="E40" s="261">
        <v>175</v>
      </c>
      <c r="F40" s="262">
        <v>686</v>
      </c>
      <c r="G40" s="262">
        <v>242</v>
      </c>
      <c r="H40" s="262">
        <v>312</v>
      </c>
      <c r="I40" s="263">
        <v>209</v>
      </c>
      <c r="J40" s="261">
        <v>-34</v>
      </c>
      <c r="K40" s="264">
        <v>-16.267942583732058</v>
      </c>
    </row>
    <row r="41" spans="1:11" ht="13.5" customHeight="1" x14ac:dyDescent="0.2">
      <c r="A41" s="257"/>
      <c r="B41" s="258" t="s">
        <v>261</v>
      </c>
      <c r="C41" s="259"/>
      <c r="D41" s="260">
        <v>4.8268625393494231</v>
      </c>
      <c r="E41" s="261">
        <v>138</v>
      </c>
      <c r="F41" s="262">
        <v>650</v>
      </c>
      <c r="G41" s="262">
        <v>223</v>
      </c>
      <c r="H41" s="262">
        <v>283</v>
      </c>
      <c r="I41" s="263">
        <v>182</v>
      </c>
      <c r="J41" s="261">
        <v>-44</v>
      </c>
      <c r="K41" s="264">
        <v>-24.175824175824175</v>
      </c>
    </row>
    <row r="42" spans="1:11" ht="13.5" customHeight="1" x14ac:dyDescent="0.2">
      <c r="A42" s="257">
        <v>52</v>
      </c>
      <c r="B42" s="258" t="s">
        <v>262</v>
      </c>
      <c r="C42" s="259"/>
      <c r="D42" s="260">
        <v>3.6376355369010143</v>
      </c>
      <c r="E42" s="261">
        <v>104</v>
      </c>
      <c r="F42" s="262">
        <v>386</v>
      </c>
      <c r="G42" s="262">
        <v>211</v>
      </c>
      <c r="H42" s="262">
        <v>207</v>
      </c>
      <c r="I42" s="263">
        <v>142</v>
      </c>
      <c r="J42" s="261">
        <v>-38</v>
      </c>
      <c r="K42" s="264">
        <v>-26.760563380281692</v>
      </c>
    </row>
    <row r="43" spans="1:11" ht="13.5" customHeight="1" x14ac:dyDescent="0.2">
      <c r="A43" s="257" t="s">
        <v>263</v>
      </c>
      <c r="B43" s="258" t="s">
        <v>264</v>
      </c>
      <c r="C43" s="259"/>
      <c r="D43" s="260">
        <v>2.9730675061210214</v>
      </c>
      <c r="E43" s="553">
        <v>85</v>
      </c>
      <c r="F43" s="262">
        <v>330</v>
      </c>
      <c r="G43" s="262">
        <v>167</v>
      </c>
      <c r="H43" s="262">
        <v>153</v>
      </c>
      <c r="I43" s="263">
        <v>113</v>
      </c>
      <c r="J43" s="261">
        <v>-28</v>
      </c>
      <c r="K43" s="264">
        <v>-24.778761061946902</v>
      </c>
    </row>
    <row r="44" spans="1:11" ht="13.5" customHeight="1" x14ac:dyDescent="0.2">
      <c r="A44" s="257">
        <v>53</v>
      </c>
      <c r="B44" s="258" t="s">
        <v>265</v>
      </c>
      <c r="C44" s="259"/>
      <c r="D44" s="260">
        <v>0.87443161944735925</v>
      </c>
      <c r="E44" s="553">
        <v>25</v>
      </c>
      <c r="F44" s="555">
        <v>52</v>
      </c>
      <c r="G44" s="555">
        <v>29</v>
      </c>
      <c r="H44" s="555">
        <v>37</v>
      </c>
      <c r="I44" s="557">
        <v>49</v>
      </c>
      <c r="J44" s="261">
        <v>-24</v>
      </c>
      <c r="K44" s="264">
        <v>-48.979591836734691</v>
      </c>
    </row>
    <row r="45" spans="1:11" ht="13.5" customHeight="1" x14ac:dyDescent="0.2">
      <c r="A45" s="257" t="s">
        <v>266</v>
      </c>
      <c r="B45" s="258" t="s">
        <v>267</v>
      </c>
      <c r="C45" s="259"/>
      <c r="D45" s="260">
        <v>0.87443161944735925</v>
      </c>
      <c r="E45" s="553">
        <v>25</v>
      </c>
      <c r="F45" s="555">
        <v>51</v>
      </c>
      <c r="G45" s="555">
        <v>27</v>
      </c>
      <c r="H45" s="555">
        <v>37</v>
      </c>
      <c r="I45" s="557">
        <v>48</v>
      </c>
      <c r="J45" s="261">
        <v>-23</v>
      </c>
      <c r="K45" s="264">
        <v>-47.916666666666664</v>
      </c>
    </row>
    <row r="46" spans="1:11" ht="13.5" customHeight="1" x14ac:dyDescent="0.2">
      <c r="A46" s="257">
        <v>54</v>
      </c>
      <c r="B46" s="258" t="s">
        <v>268</v>
      </c>
      <c r="C46" s="259"/>
      <c r="D46" s="260">
        <v>2.7282266526757608</v>
      </c>
      <c r="E46" s="553">
        <v>78</v>
      </c>
      <c r="F46" s="262">
        <v>103</v>
      </c>
      <c r="G46" s="555">
        <v>94</v>
      </c>
      <c r="H46" s="555">
        <v>95</v>
      </c>
      <c r="I46" s="557">
        <v>94</v>
      </c>
      <c r="J46" s="261">
        <v>-16</v>
      </c>
      <c r="K46" s="264">
        <v>-17.021276595744681</v>
      </c>
    </row>
    <row r="47" spans="1:11" ht="13.5" customHeight="1" x14ac:dyDescent="0.2">
      <c r="A47" s="257">
        <v>61</v>
      </c>
      <c r="B47" s="258" t="s">
        <v>269</v>
      </c>
      <c r="C47" s="259"/>
      <c r="D47" s="260">
        <v>2.0986358866736623</v>
      </c>
      <c r="E47" s="553">
        <v>60</v>
      </c>
      <c r="F47" s="262">
        <v>157</v>
      </c>
      <c r="G47" s="555">
        <v>60</v>
      </c>
      <c r="H47" s="555">
        <v>84</v>
      </c>
      <c r="I47" s="557">
        <v>63</v>
      </c>
      <c r="J47" s="261">
        <v>-3</v>
      </c>
      <c r="K47" s="264">
        <v>-4.7619047619047619</v>
      </c>
    </row>
    <row r="48" spans="1:11" ht="13.5" customHeight="1" x14ac:dyDescent="0.2">
      <c r="A48" s="257">
        <v>62</v>
      </c>
      <c r="B48" s="258" t="s">
        <v>270</v>
      </c>
      <c r="C48" s="259"/>
      <c r="D48" s="260">
        <v>14.305701294158796</v>
      </c>
      <c r="E48" s="261">
        <v>409</v>
      </c>
      <c r="F48" s="262">
        <v>427</v>
      </c>
      <c r="G48" s="262">
        <v>318</v>
      </c>
      <c r="H48" s="262">
        <v>320</v>
      </c>
      <c r="I48" s="263">
        <v>446</v>
      </c>
      <c r="J48" s="261">
        <v>-37</v>
      </c>
      <c r="K48" s="264">
        <v>-8.2959641255605376</v>
      </c>
    </row>
    <row r="49" spans="1:11" ht="13.5" customHeight="1" x14ac:dyDescent="0.2">
      <c r="A49" s="257">
        <v>63</v>
      </c>
      <c r="B49" s="258" t="s">
        <v>271</v>
      </c>
      <c r="C49" s="259"/>
      <c r="D49" s="260">
        <v>5.3515215110178387</v>
      </c>
      <c r="E49" s="261">
        <v>153</v>
      </c>
      <c r="F49" s="262">
        <v>247</v>
      </c>
      <c r="G49" s="262">
        <v>244</v>
      </c>
      <c r="H49" s="262">
        <v>213</v>
      </c>
      <c r="I49" s="263">
        <v>203</v>
      </c>
      <c r="J49" s="261">
        <v>-50</v>
      </c>
      <c r="K49" s="264">
        <v>-24.630541871921181</v>
      </c>
    </row>
    <row r="50" spans="1:11" ht="13.5" customHeight="1" x14ac:dyDescent="0.2">
      <c r="A50" s="257" t="s">
        <v>272</v>
      </c>
      <c r="B50" s="258" t="s">
        <v>273</v>
      </c>
      <c r="C50" s="259"/>
      <c r="D50" s="260">
        <v>1.1192724728926198</v>
      </c>
      <c r="E50" s="553">
        <v>32</v>
      </c>
      <c r="F50" s="555">
        <v>62</v>
      </c>
      <c r="G50" s="555">
        <v>66</v>
      </c>
      <c r="H50" s="555">
        <v>61</v>
      </c>
      <c r="I50" s="557">
        <v>45</v>
      </c>
      <c r="J50" s="261">
        <v>-13</v>
      </c>
      <c r="K50" s="264">
        <v>-28.888888888888889</v>
      </c>
    </row>
    <row r="51" spans="1:11" ht="13.5" customHeight="1" x14ac:dyDescent="0.2">
      <c r="A51" s="257" t="s">
        <v>274</v>
      </c>
      <c r="B51" s="258" t="s">
        <v>275</v>
      </c>
      <c r="C51" s="259"/>
      <c r="D51" s="260">
        <v>4.0923399790136408</v>
      </c>
      <c r="E51" s="261">
        <v>117</v>
      </c>
      <c r="F51" s="262">
        <v>176</v>
      </c>
      <c r="G51" s="262">
        <v>172</v>
      </c>
      <c r="H51" s="262">
        <v>149</v>
      </c>
      <c r="I51" s="263">
        <v>150</v>
      </c>
      <c r="J51" s="261">
        <v>-33</v>
      </c>
      <c r="K51" s="264">
        <v>-22</v>
      </c>
    </row>
    <row r="52" spans="1:11" ht="13.5" customHeight="1" x14ac:dyDescent="0.2">
      <c r="A52" s="257">
        <v>71</v>
      </c>
      <c r="B52" s="258" t="s">
        <v>276</v>
      </c>
      <c r="C52" s="259"/>
      <c r="D52" s="260">
        <v>7.6600209863588669</v>
      </c>
      <c r="E52" s="261">
        <v>219</v>
      </c>
      <c r="F52" s="262">
        <v>711</v>
      </c>
      <c r="G52" s="262">
        <v>215</v>
      </c>
      <c r="H52" s="262">
        <v>314</v>
      </c>
      <c r="I52" s="263">
        <v>202</v>
      </c>
      <c r="J52" s="261">
        <v>17</v>
      </c>
      <c r="K52" s="264">
        <v>8.4158415841584162</v>
      </c>
    </row>
    <row r="53" spans="1:11" ht="13.5" customHeight="1" x14ac:dyDescent="0.2">
      <c r="A53" s="257" t="s">
        <v>277</v>
      </c>
      <c r="B53" s="258" t="s">
        <v>278</v>
      </c>
      <c r="C53" s="259"/>
      <c r="D53" s="260">
        <v>2.5183630640083945</v>
      </c>
      <c r="E53" s="553">
        <v>72</v>
      </c>
      <c r="F53" s="262">
        <v>427</v>
      </c>
      <c r="G53" s="555">
        <v>64</v>
      </c>
      <c r="H53" s="262">
        <v>103</v>
      </c>
      <c r="I53" s="557">
        <v>57</v>
      </c>
      <c r="J53" s="261">
        <v>15</v>
      </c>
      <c r="K53" s="264">
        <v>26.315789473684209</v>
      </c>
    </row>
    <row r="54" spans="1:11" ht="13.5" customHeight="1" x14ac:dyDescent="0.2">
      <c r="A54" s="257" t="s">
        <v>279</v>
      </c>
      <c r="B54" s="258" t="s">
        <v>280</v>
      </c>
      <c r="C54" s="259"/>
      <c r="D54" s="260">
        <v>4.3371808324589018</v>
      </c>
      <c r="E54" s="261">
        <v>124</v>
      </c>
      <c r="F54" s="262">
        <v>238</v>
      </c>
      <c r="G54" s="262">
        <v>127</v>
      </c>
      <c r="H54" s="262">
        <v>178</v>
      </c>
      <c r="I54" s="263">
        <v>124</v>
      </c>
      <c r="J54" s="261">
        <v>0</v>
      </c>
      <c r="K54" s="264">
        <v>0</v>
      </c>
    </row>
    <row r="55" spans="1:11" ht="13.5" customHeight="1" x14ac:dyDescent="0.2">
      <c r="A55" s="257">
        <v>72</v>
      </c>
      <c r="B55" s="258" t="s">
        <v>281</v>
      </c>
      <c r="C55" s="259"/>
      <c r="D55" s="260">
        <v>2.0636586218957675</v>
      </c>
      <c r="E55" s="553">
        <v>59</v>
      </c>
      <c r="F55" s="262">
        <v>155</v>
      </c>
      <c r="G55" s="555">
        <v>48</v>
      </c>
      <c r="H55" s="555">
        <v>77</v>
      </c>
      <c r="I55" s="557">
        <v>34</v>
      </c>
      <c r="J55" s="261">
        <v>25</v>
      </c>
      <c r="K55" s="264">
        <v>73.529411764705884</v>
      </c>
    </row>
    <row r="56" spans="1:11" ht="13.5" customHeight="1" x14ac:dyDescent="0.2">
      <c r="A56" s="257" t="s">
        <v>282</v>
      </c>
      <c r="B56" s="258" t="s">
        <v>283</v>
      </c>
      <c r="C56" s="259"/>
      <c r="D56" s="260">
        <v>0.80447708989157052</v>
      </c>
      <c r="E56" s="553">
        <v>23</v>
      </c>
      <c r="F56" s="555">
        <v>42</v>
      </c>
      <c r="G56" s="555">
        <v>16</v>
      </c>
      <c r="H56" s="555">
        <v>25</v>
      </c>
      <c r="I56" s="557">
        <v>13</v>
      </c>
      <c r="J56" s="261">
        <v>10</v>
      </c>
      <c r="K56" s="264">
        <v>76.92307692307692</v>
      </c>
    </row>
    <row r="57" spans="1:11" ht="13.5" customHeight="1" x14ac:dyDescent="0.2">
      <c r="A57" s="257" t="s">
        <v>284</v>
      </c>
      <c r="B57" s="258" t="s">
        <v>285</v>
      </c>
      <c r="C57" s="259"/>
      <c r="D57" s="260">
        <v>1.0493179433368311</v>
      </c>
      <c r="E57" s="553">
        <v>30</v>
      </c>
      <c r="F57" s="555">
        <v>88</v>
      </c>
      <c r="G57" s="555">
        <v>26</v>
      </c>
      <c r="H57" s="555">
        <v>38</v>
      </c>
      <c r="I57" s="557">
        <v>14</v>
      </c>
      <c r="J57" s="261">
        <v>16</v>
      </c>
      <c r="K57" s="264">
        <v>114.28571428571429</v>
      </c>
    </row>
    <row r="58" spans="1:11" ht="13.5" customHeight="1" x14ac:dyDescent="0.2">
      <c r="A58" s="257">
        <v>73</v>
      </c>
      <c r="B58" s="258" t="s">
        <v>286</v>
      </c>
      <c r="C58" s="259"/>
      <c r="D58" s="260">
        <v>1.2941587967820916</v>
      </c>
      <c r="E58" s="553">
        <v>37</v>
      </c>
      <c r="F58" s="555">
        <v>65</v>
      </c>
      <c r="G58" s="555">
        <v>32</v>
      </c>
      <c r="H58" s="555">
        <v>40</v>
      </c>
      <c r="I58" s="557">
        <v>41</v>
      </c>
      <c r="J58" s="261">
        <v>-4</v>
      </c>
      <c r="K58" s="264">
        <v>-9.7560975609756095</v>
      </c>
    </row>
    <row r="59" spans="1:11" ht="13.5" customHeight="1" x14ac:dyDescent="0.2">
      <c r="A59" s="257" t="s">
        <v>287</v>
      </c>
      <c r="B59" s="258" t="s">
        <v>288</v>
      </c>
      <c r="C59" s="259"/>
      <c r="D59" s="260">
        <v>1.1892270024484086</v>
      </c>
      <c r="E59" s="553">
        <v>34</v>
      </c>
      <c r="F59" s="555">
        <v>53</v>
      </c>
      <c r="G59" s="555">
        <v>28</v>
      </c>
      <c r="H59" s="555">
        <v>36</v>
      </c>
      <c r="I59" s="557">
        <v>34</v>
      </c>
      <c r="J59" s="261">
        <v>0</v>
      </c>
      <c r="K59" s="264">
        <v>0</v>
      </c>
    </row>
    <row r="60" spans="1:11" ht="13.5" customHeight="1" x14ac:dyDescent="0.2">
      <c r="A60" s="257">
        <v>81</v>
      </c>
      <c r="B60" s="258" t="s">
        <v>289</v>
      </c>
      <c r="C60" s="259"/>
      <c r="D60" s="260">
        <v>5.3515215110178387</v>
      </c>
      <c r="E60" s="261">
        <v>153</v>
      </c>
      <c r="F60" s="262">
        <v>334</v>
      </c>
      <c r="G60" s="262">
        <v>154</v>
      </c>
      <c r="H60" s="262">
        <v>232</v>
      </c>
      <c r="I60" s="263">
        <v>202</v>
      </c>
      <c r="J60" s="261">
        <v>-49</v>
      </c>
      <c r="K60" s="264">
        <v>-24.257425742574256</v>
      </c>
    </row>
    <row r="61" spans="1:11" ht="13.5" customHeight="1" x14ac:dyDescent="0.2">
      <c r="A61" s="257" t="s">
        <v>290</v>
      </c>
      <c r="B61" s="258" t="s">
        <v>291</v>
      </c>
      <c r="C61" s="259"/>
      <c r="D61" s="260">
        <v>1.3291360615599861</v>
      </c>
      <c r="E61" s="553">
        <v>38</v>
      </c>
      <c r="F61" s="262">
        <v>130</v>
      </c>
      <c r="G61" s="555">
        <v>50</v>
      </c>
      <c r="H61" s="555">
        <v>87</v>
      </c>
      <c r="I61" s="557">
        <v>77</v>
      </c>
      <c r="J61" s="261">
        <v>-39</v>
      </c>
      <c r="K61" s="264">
        <v>-50.649350649350652</v>
      </c>
    </row>
    <row r="62" spans="1:11" ht="13.5" customHeight="1" x14ac:dyDescent="0.2">
      <c r="A62" s="257" t="s">
        <v>292</v>
      </c>
      <c r="B62" s="258" t="s">
        <v>363</v>
      </c>
      <c r="C62" s="259"/>
      <c r="D62" s="260">
        <v>1.9587268275620846</v>
      </c>
      <c r="E62" s="553">
        <v>56</v>
      </c>
      <c r="F62" s="262">
        <v>145</v>
      </c>
      <c r="G62" s="555">
        <v>54</v>
      </c>
      <c r="H62" s="555">
        <v>76</v>
      </c>
      <c r="I62" s="557">
        <v>54</v>
      </c>
      <c r="J62" s="261">
        <v>2</v>
      </c>
      <c r="K62" s="264">
        <v>3.7037037037037037</v>
      </c>
    </row>
    <row r="63" spans="1:11" ht="13.5" customHeight="1" x14ac:dyDescent="0.2">
      <c r="A63" s="257" t="s">
        <v>294</v>
      </c>
      <c r="B63" s="258" t="s">
        <v>295</v>
      </c>
      <c r="C63" s="259"/>
      <c r="D63" s="260">
        <v>0.48968170689052115</v>
      </c>
      <c r="E63" s="553">
        <v>14</v>
      </c>
      <c r="F63" s="555">
        <v>18</v>
      </c>
      <c r="G63" s="555">
        <v>9</v>
      </c>
      <c r="H63" s="555">
        <v>13</v>
      </c>
      <c r="I63" s="557">
        <v>19</v>
      </c>
      <c r="J63" s="261">
        <v>-5</v>
      </c>
      <c r="K63" s="264">
        <v>-26.315789473684209</v>
      </c>
    </row>
    <row r="64" spans="1:11" ht="13.5" customHeight="1" x14ac:dyDescent="0.2">
      <c r="A64" s="257" t="s">
        <v>296</v>
      </c>
      <c r="B64" s="258" t="s">
        <v>297</v>
      </c>
      <c r="C64" s="259"/>
      <c r="D64" s="260">
        <v>0.90940888422525357</v>
      </c>
      <c r="E64" s="553">
        <v>26</v>
      </c>
      <c r="F64" s="555">
        <v>23</v>
      </c>
      <c r="G64" s="555">
        <v>23</v>
      </c>
      <c r="H64" s="555">
        <v>31</v>
      </c>
      <c r="I64" s="557">
        <v>16</v>
      </c>
      <c r="J64" s="261">
        <v>10</v>
      </c>
      <c r="K64" s="264">
        <v>62.5</v>
      </c>
    </row>
    <row r="65" spans="1:11" ht="13.5" customHeight="1" x14ac:dyDescent="0.2">
      <c r="A65" s="257">
        <v>82</v>
      </c>
      <c r="B65" s="258" t="s">
        <v>298</v>
      </c>
      <c r="C65" s="259"/>
      <c r="D65" s="260">
        <v>4.1622945085694303</v>
      </c>
      <c r="E65" s="261">
        <v>119</v>
      </c>
      <c r="F65" s="262">
        <v>207</v>
      </c>
      <c r="G65" s="262">
        <v>111</v>
      </c>
      <c r="H65" s="262">
        <v>123</v>
      </c>
      <c r="I65" s="557">
        <v>88</v>
      </c>
      <c r="J65" s="261">
        <v>31</v>
      </c>
      <c r="K65" s="264">
        <v>35.227272727272727</v>
      </c>
    </row>
    <row r="66" spans="1:11" ht="13.5" customHeight="1" x14ac:dyDescent="0.2">
      <c r="A66" s="257" t="s">
        <v>299</v>
      </c>
      <c r="B66" s="258" t="s">
        <v>547</v>
      </c>
      <c r="C66" s="259"/>
      <c r="D66" s="260">
        <v>3.0430220356768101</v>
      </c>
      <c r="E66" s="553">
        <v>87</v>
      </c>
      <c r="F66" s="262">
        <v>166</v>
      </c>
      <c r="G66" s="555">
        <v>95</v>
      </c>
      <c r="H66" s="555">
        <v>98</v>
      </c>
      <c r="I66" s="557">
        <v>65</v>
      </c>
      <c r="J66" s="261">
        <v>22</v>
      </c>
      <c r="K66" s="264">
        <v>33.846153846153847</v>
      </c>
    </row>
    <row r="67" spans="1:11" ht="13.5" customHeight="1" x14ac:dyDescent="0.2">
      <c r="A67" s="257" t="s">
        <v>300</v>
      </c>
      <c r="B67" s="258" t="s">
        <v>301</v>
      </c>
      <c r="C67" s="259"/>
      <c r="D67" s="260">
        <v>0.38474991255683805</v>
      </c>
      <c r="E67" s="553">
        <v>11</v>
      </c>
      <c r="F67" s="555">
        <v>28</v>
      </c>
      <c r="G67" s="555">
        <v>10</v>
      </c>
      <c r="H67" s="555">
        <v>14</v>
      </c>
      <c r="I67" s="557">
        <v>15</v>
      </c>
      <c r="J67" s="261">
        <v>-4</v>
      </c>
      <c r="K67" s="264">
        <v>-26.666666666666668</v>
      </c>
    </row>
    <row r="68" spans="1:11" ht="13.5" customHeight="1" x14ac:dyDescent="0.2">
      <c r="A68" s="257">
        <v>83</v>
      </c>
      <c r="B68" s="258" t="s">
        <v>302</v>
      </c>
      <c r="C68" s="259"/>
      <c r="D68" s="260">
        <v>5.8062259531304656</v>
      </c>
      <c r="E68" s="261">
        <v>166</v>
      </c>
      <c r="F68" s="262">
        <v>462</v>
      </c>
      <c r="G68" s="262">
        <v>153</v>
      </c>
      <c r="H68" s="262">
        <v>226</v>
      </c>
      <c r="I68" s="263">
        <v>142</v>
      </c>
      <c r="J68" s="261">
        <v>24</v>
      </c>
      <c r="K68" s="264">
        <v>16.901408450704224</v>
      </c>
    </row>
    <row r="69" spans="1:11" ht="13.5" customHeight="1" x14ac:dyDescent="0.2">
      <c r="A69" s="257" t="s">
        <v>303</v>
      </c>
      <c r="B69" s="258" t="s">
        <v>304</v>
      </c>
      <c r="C69" s="259"/>
      <c r="D69" s="260">
        <v>4.1622945085694303</v>
      </c>
      <c r="E69" s="261">
        <v>119</v>
      </c>
      <c r="F69" s="262">
        <v>405</v>
      </c>
      <c r="G69" s="262">
        <v>114</v>
      </c>
      <c r="H69" s="262">
        <v>177</v>
      </c>
      <c r="I69" s="263">
        <v>112</v>
      </c>
      <c r="J69" s="261">
        <v>7</v>
      </c>
      <c r="K69" s="264">
        <v>6.25</v>
      </c>
    </row>
    <row r="70" spans="1:11" ht="13.5" customHeight="1" x14ac:dyDescent="0.2">
      <c r="A70" s="257"/>
      <c r="B70" s="258" t="s">
        <v>305</v>
      </c>
      <c r="C70" s="259"/>
      <c r="D70" s="260">
        <v>2.1685904162294509</v>
      </c>
      <c r="E70" s="553">
        <v>62</v>
      </c>
      <c r="F70" s="262">
        <v>237</v>
      </c>
      <c r="G70" s="555">
        <v>58</v>
      </c>
      <c r="H70" s="555">
        <v>90</v>
      </c>
      <c r="I70" s="557">
        <v>68</v>
      </c>
      <c r="J70" s="261">
        <v>-6</v>
      </c>
      <c r="K70" s="264">
        <v>-8.8235294117647065</v>
      </c>
    </row>
    <row r="71" spans="1:11" ht="13.5" customHeight="1" x14ac:dyDescent="0.2">
      <c r="A71" s="257">
        <v>84</v>
      </c>
      <c r="B71" s="258" t="s">
        <v>306</v>
      </c>
      <c r="C71" s="259"/>
      <c r="D71" s="260">
        <v>2.0986358866736623</v>
      </c>
      <c r="E71" s="553">
        <v>60</v>
      </c>
      <c r="F71" s="262">
        <v>108</v>
      </c>
      <c r="G71" s="555">
        <v>30</v>
      </c>
      <c r="H71" s="555">
        <v>55</v>
      </c>
      <c r="I71" s="557">
        <v>52</v>
      </c>
      <c r="J71" s="261">
        <v>8</v>
      </c>
      <c r="K71" s="264">
        <v>15.384615384615385</v>
      </c>
    </row>
    <row r="72" spans="1:11" ht="13.5" customHeight="1" x14ac:dyDescent="0.2">
      <c r="A72" s="257" t="s">
        <v>307</v>
      </c>
      <c r="B72" s="258" t="s">
        <v>308</v>
      </c>
      <c r="C72" s="259"/>
      <c r="D72" s="260">
        <v>0.76949982511367609</v>
      </c>
      <c r="E72" s="553">
        <v>22</v>
      </c>
      <c r="F72" s="555">
        <v>58</v>
      </c>
      <c r="G72" s="555">
        <v>12</v>
      </c>
      <c r="H72" s="555">
        <v>24</v>
      </c>
      <c r="I72" s="557">
        <v>21</v>
      </c>
      <c r="J72" s="261">
        <v>1</v>
      </c>
      <c r="K72" s="264">
        <v>4.7619047619047619</v>
      </c>
    </row>
    <row r="73" spans="1:11" ht="13.5" customHeight="1" x14ac:dyDescent="0.2">
      <c r="A73" s="257" t="s">
        <v>309</v>
      </c>
      <c r="B73" s="258" t="s">
        <v>310</v>
      </c>
      <c r="C73" s="259"/>
      <c r="D73" s="260">
        <v>0.13990905911157747</v>
      </c>
      <c r="E73" s="553">
        <v>4</v>
      </c>
      <c r="F73" s="555">
        <v>17</v>
      </c>
      <c r="G73" s="555">
        <v>4</v>
      </c>
      <c r="H73" s="555">
        <v>6</v>
      </c>
      <c r="I73" s="557">
        <v>8</v>
      </c>
      <c r="J73" s="261">
        <v>-4</v>
      </c>
      <c r="K73" s="264">
        <v>-50</v>
      </c>
    </row>
    <row r="74" spans="1:11" s="87" customFormat="1" ht="13.5" customHeight="1" x14ac:dyDescent="0.2">
      <c r="A74" s="257" t="s">
        <v>311</v>
      </c>
      <c r="B74" s="258" t="s">
        <v>312</v>
      </c>
      <c r="C74" s="259"/>
      <c r="D74" s="260">
        <v>0.66456803077999305</v>
      </c>
      <c r="E74" s="553">
        <v>19</v>
      </c>
      <c r="F74" s="555">
        <v>9</v>
      </c>
      <c r="G74" s="555">
        <v>7</v>
      </c>
      <c r="H74" s="555">
        <v>8</v>
      </c>
      <c r="I74" s="557">
        <v>10</v>
      </c>
      <c r="J74" s="261">
        <v>9</v>
      </c>
      <c r="K74" s="264">
        <v>90</v>
      </c>
    </row>
    <row r="75" spans="1:11" s="114" customFormat="1" ht="13.5" customHeight="1" x14ac:dyDescent="0.15">
      <c r="A75" s="257">
        <v>91</v>
      </c>
      <c r="B75" s="258" t="s">
        <v>313</v>
      </c>
      <c r="C75" s="259"/>
      <c r="D75" s="260" t="s">
        <v>546</v>
      </c>
      <c r="E75" s="261" t="s">
        <v>546</v>
      </c>
      <c r="F75" s="555">
        <v>5</v>
      </c>
      <c r="G75" s="262" t="s">
        <v>546</v>
      </c>
      <c r="H75" s="262">
        <v>0</v>
      </c>
      <c r="I75" s="557">
        <v>3</v>
      </c>
      <c r="J75" s="261" t="s">
        <v>546</v>
      </c>
      <c r="K75" s="264" t="s">
        <v>546</v>
      </c>
    </row>
    <row r="76" spans="1:11" s="114" customFormat="1" ht="13.5" customHeight="1" x14ac:dyDescent="0.15">
      <c r="A76" s="257">
        <v>92</v>
      </c>
      <c r="B76" s="258" t="s">
        <v>314</v>
      </c>
      <c r="C76" s="259"/>
      <c r="D76" s="260">
        <v>0.90940888422525357</v>
      </c>
      <c r="E76" s="553">
        <v>26</v>
      </c>
      <c r="F76" s="555">
        <v>56</v>
      </c>
      <c r="G76" s="555">
        <v>22</v>
      </c>
      <c r="H76" s="555">
        <v>23</v>
      </c>
      <c r="I76" s="557">
        <v>18</v>
      </c>
      <c r="J76" s="261">
        <v>8</v>
      </c>
      <c r="K76" s="264">
        <v>44.444444444444443</v>
      </c>
    </row>
    <row r="77" spans="1:11" s="87" customFormat="1" ht="13.5" customHeight="1" x14ac:dyDescent="0.2">
      <c r="A77" s="257">
        <v>93</v>
      </c>
      <c r="B77" s="258" t="s">
        <v>315</v>
      </c>
      <c r="C77" s="259"/>
      <c r="D77" s="260" t="s">
        <v>546</v>
      </c>
      <c r="E77" s="261" t="s">
        <v>546</v>
      </c>
      <c r="F77" s="555">
        <v>21</v>
      </c>
      <c r="G77" s="262" t="s">
        <v>546</v>
      </c>
      <c r="H77" s="555">
        <v>9</v>
      </c>
      <c r="I77" s="557">
        <v>5</v>
      </c>
      <c r="J77" s="261" t="s">
        <v>546</v>
      </c>
      <c r="K77" s="264" t="s">
        <v>546</v>
      </c>
    </row>
    <row r="78" spans="1:11" s="347" customFormat="1" ht="13.5" customHeight="1" x14ac:dyDescent="0.2">
      <c r="A78" s="257">
        <v>94</v>
      </c>
      <c r="B78" s="258" t="s">
        <v>316</v>
      </c>
      <c r="C78" s="259"/>
      <c r="D78" s="260">
        <v>0.24484085344526058</v>
      </c>
      <c r="E78" s="553">
        <v>7</v>
      </c>
      <c r="F78" s="555">
        <v>15</v>
      </c>
      <c r="G78" s="555">
        <v>43</v>
      </c>
      <c r="H78" s="555">
        <v>26</v>
      </c>
      <c r="I78" s="557">
        <v>14</v>
      </c>
      <c r="J78" s="261">
        <v>-7</v>
      </c>
      <c r="K78" s="264">
        <v>-50</v>
      </c>
    </row>
    <row r="79" spans="1:11" s="87" customFormat="1" ht="13.5" customHeight="1" x14ac:dyDescent="0.2">
      <c r="A79" s="271" t="s">
        <v>317</v>
      </c>
      <c r="B79" s="272" t="s">
        <v>318</v>
      </c>
      <c r="C79" s="273"/>
      <c r="D79" s="274">
        <v>0</v>
      </c>
      <c r="E79" s="275">
        <v>0</v>
      </c>
      <c r="F79" s="556">
        <v>3</v>
      </c>
      <c r="G79" s="556">
        <v>3</v>
      </c>
      <c r="H79" s="276" t="s">
        <v>546</v>
      </c>
      <c r="I79" s="277" t="s">
        <v>546</v>
      </c>
      <c r="J79" s="275" t="s">
        <v>546</v>
      </c>
      <c r="K79" s="552" t="s">
        <v>546</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95" customHeight="1" x14ac:dyDescent="0.2">
      <c r="A82" s="117" t="s">
        <v>364</v>
      </c>
      <c r="B82" s="117"/>
      <c r="C82" s="117"/>
      <c r="D82" s="117"/>
      <c r="E82" s="117"/>
      <c r="F82" s="117"/>
      <c r="G82" s="117"/>
      <c r="H82" s="117"/>
      <c r="I82" s="117"/>
      <c r="J82" s="117"/>
      <c r="K82" s="117"/>
    </row>
    <row r="83" spans="1:11" ht="21" customHeight="1" x14ac:dyDescent="0.2">
      <c r="A83" s="383" t="s">
        <v>365</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4" t="s">
        <v>366</v>
      </c>
      <c r="B85" s="87"/>
      <c r="C85" s="87"/>
      <c r="D85" s="87"/>
      <c r="E85" s="87"/>
      <c r="F85" s="87"/>
      <c r="G85" s="87"/>
      <c r="H85" s="87"/>
      <c r="I85" s="87"/>
      <c r="J85" s="87"/>
      <c r="K85" s="8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7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E2658-3D25-46FF-B478-2928F5A26FC1}">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6.2" customHeight="1" x14ac:dyDescent="0.2">
      <c r="A2" s="36"/>
      <c r="B2" s="37"/>
      <c r="C2" s="205"/>
      <c r="D2" s="37"/>
      <c r="E2" s="37"/>
      <c r="F2" s="37"/>
      <c r="G2" s="37"/>
      <c r="H2" s="37"/>
      <c r="I2" s="37"/>
      <c r="J2" s="37"/>
    </row>
    <row r="3" spans="1:15" s="40" customFormat="1" ht="24.95" customHeight="1" x14ac:dyDescent="0.2">
      <c r="A3" s="38" t="s">
        <v>367</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84" t="s">
        <v>368</v>
      </c>
      <c r="E7" s="385"/>
      <c r="F7" s="385"/>
      <c r="G7" s="385"/>
      <c r="H7" s="386"/>
      <c r="I7" s="52" t="s">
        <v>358</v>
      </c>
      <c r="J7" s="53"/>
      <c r="K7" s="54"/>
      <c r="L7" s="54"/>
      <c r="M7" s="54"/>
      <c r="N7" s="54"/>
      <c r="O7" s="54"/>
    </row>
    <row r="8" spans="1:15" ht="21.75" customHeight="1" x14ac:dyDescent="0.2">
      <c r="A8" s="230"/>
      <c r="B8" s="231"/>
      <c r="C8" s="57"/>
      <c r="D8" s="58" t="s">
        <v>334</v>
      </c>
      <c r="E8" s="58" t="s">
        <v>336</v>
      </c>
      <c r="F8" s="58" t="s">
        <v>337</v>
      </c>
      <c r="G8" s="58" t="s">
        <v>338</v>
      </c>
      <c r="H8" s="58" t="s">
        <v>339</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3907</v>
      </c>
      <c r="E11" s="80">
        <v>7384</v>
      </c>
      <c r="F11" s="80">
        <v>3392</v>
      </c>
      <c r="G11" s="80">
        <v>4421</v>
      </c>
      <c r="H11" s="106">
        <v>3843</v>
      </c>
      <c r="I11" s="81">
        <v>64</v>
      </c>
      <c r="J11" s="82">
        <v>1.6653655997918293</v>
      </c>
    </row>
    <row r="12" spans="1:15" ht="24.95" customHeight="1" x14ac:dyDescent="0.2">
      <c r="A12" s="159" t="s">
        <v>124</v>
      </c>
      <c r="B12" s="160" t="s">
        <v>125</v>
      </c>
      <c r="C12" s="79">
        <v>5.1958024059380596</v>
      </c>
      <c r="D12" s="81">
        <v>203</v>
      </c>
      <c r="E12" s="80">
        <v>194</v>
      </c>
      <c r="F12" s="80">
        <v>99</v>
      </c>
      <c r="G12" s="80">
        <v>136</v>
      </c>
      <c r="H12" s="106">
        <v>158</v>
      </c>
      <c r="I12" s="81">
        <v>45</v>
      </c>
      <c r="J12" s="82">
        <v>28.481012658227847</v>
      </c>
    </row>
    <row r="13" spans="1:15" ht="24.95" customHeight="1" x14ac:dyDescent="0.2">
      <c r="A13" s="159" t="s">
        <v>126</v>
      </c>
      <c r="B13" s="165" t="s">
        <v>208</v>
      </c>
      <c r="C13" s="79">
        <v>0.89582800102380344</v>
      </c>
      <c r="D13" s="81">
        <v>35</v>
      </c>
      <c r="E13" s="80">
        <v>48</v>
      </c>
      <c r="F13" s="80">
        <v>34</v>
      </c>
      <c r="G13" s="80">
        <v>28</v>
      </c>
      <c r="H13" s="106">
        <v>22</v>
      </c>
      <c r="I13" s="81">
        <v>13</v>
      </c>
      <c r="J13" s="82">
        <v>59.090909090909093</v>
      </c>
    </row>
    <row r="14" spans="1:15" s="181" customFormat="1" ht="24.95" customHeight="1" x14ac:dyDescent="0.2">
      <c r="A14" s="159" t="s">
        <v>209</v>
      </c>
      <c r="B14" s="165" t="s">
        <v>129</v>
      </c>
      <c r="C14" s="79">
        <v>27.386741745584846</v>
      </c>
      <c r="D14" s="81">
        <v>1070</v>
      </c>
      <c r="E14" s="80">
        <v>3653</v>
      </c>
      <c r="F14" s="80">
        <v>980</v>
      </c>
      <c r="G14" s="80">
        <v>1315</v>
      </c>
      <c r="H14" s="106">
        <v>883</v>
      </c>
      <c r="I14" s="81">
        <v>187</v>
      </c>
      <c r="J14" s="82">
        <v>21.177802944507363</v>
      </c>
      <c r="K14" s="54"/>
      <c r="L14" s="54"/>
      <c r="M14" s="54"/>
      <c r="N14" s="54"/>
      <c r="O14" s="54"/>
    </row>
    <row r="15" spans="1:15" ht="24.95" customHeight="1" x14ac:dyDescent="0.2">
      <c r="A15" s="159" t="s">
        <v>210</v>
      </c>
      <c r="B15" s="165" t="s">
        <v>211</v>
      </c>
      <c r="C15" s="79">
        <v>7.2690043511645763</v>
      </c>
      <c r="D15" s="81">
        <v>284</v>
      </c>
      <c r="E15" s="80">
        <v>2723</v>
      </c>
      <c r="F15" s="80">
        <v>267</v>
      </c>
      <c r="G15" s="80">
        <v>334</v>
      </c>
      <c r="H15" s="106">
        <v>259</v>
      </c>
      <c r="I15" s="81">
        <v>25</v>
      </c>
      <c r="J15" s="82">
        <v>9.6525096525096519</v>
      </c>
    </row>
    <row r="16" spans="1:15" s="181" customFormat="1" ht="24.95" customHeight="1" x14ac:dyDescent="0.2">
      <c r="A16" s="159" t="s">
        <v>212</v>
      </c>
      <c r="B16" s="165" t="s">
        <v>133</v>
      </c>
      <c r="C16" s="79">
        <v>13.795751215766574</v>
      </c>
      <c r="D16" s="81">
        <v>539</v>
      </c>
      <c r="E16" s="80">
        <v>564</v>
      </c>
      <c r="F16" s="80">
        <v>382</v>
      </c>
      <c r="G16" s="80">
        <v>635</v>
      </c>
      <c r="H16" s="106">
        <v>315</v>
      </c>
      <c r="I16" s="81">
        <v>224</v>
      </c>
      <c r="J16" s="82">
        <v>71.111111111111114</v>
      </c>
      <c r="K16" s="54"/>
      <c r="L16" s="54"/>
      <c r="M16" s="54"/>
      <c r="N16" s="54"/>
      <c r="O16" s="54"/>
    </row>
    <row r="17" spans="1:15" ht="24.95" customHeight="1" x14ac:dyDescent="0.2">
      <c r="A17" s="159" t="s">
        <v>134</v>
      </c>
      <c r="B17" s="165" t="s">
        <v>214</v>
      </c>
      <c r="C17" s="79">
        <v>6.3219861786536988</v>
      </c>
      <c r="D17" s="81">
        <v>247</v>
      </c>
      <c r="E17" s="80">
        <v>366</v>
      </c>
      <c r="F17" s="80">
        <v>331</v>
      </c>
      <c r="G17" s="80">
        <v>346</v>
      </c>
      <c r="H17" s="106">
        <v>309</v>
      </c>
      <c r="I17" s="81">
        <v>-62</v>
      </c>
      <c r="J17" s="82">
        <v>-20.064724919093852</v>
      </c>
    </row>
    <row r="18" spans="1:15" s="181" customFormat="1" ht="24.95" customHeight="1" x14ac:dyDescent="0.2">
      <c r="A18" s="168" t="s">
        <v>136</v>
      </c>
      <c r="B18" s="169" t="s">
        <v>137</v>
      </c>
      <c r="C18" s="79">
        <v>9.4701817251087785</v>
      </c>
      <c r="D18" s="81">
        <v>370</v>
      </c>
      <c r="E18" s="80">
        <v>459</v>
      </c>
      <c r="F18" s="80">
        <v>289</v>
      </c>
      <c r="G18" s="80">
        <v>486</v>
      </c>
      <c r="H18" s="106">
        <v>403</v>
      </c>
      <c r="I18" s="81">
        <v>-33</v>
      </c>
      <c r="J18" s="82">
        <v>-8.1885856079404462</v>
      </c>
      <c r="K18" s="54"/>
      <c r="L18" s="54"/>
      <c r="M18" s="54"/>
      <c r="N18" s="54"/>
      <c r="O18" s="54"/>
    </row>
    <row r="19" spans="1:15" ht="24.95" customHeight="1" x14ac:dyDescent="0.2">
      <c r="A19" s="159" t="s">
        <v>138</v>
      </c>
      <c r="B19" s="165" t="s">
        <v>139</v>
      </c>
      <c r="C19" s="79">
        <v>14.384438187867929</v>
      </c>
      <c r="D19" s="81">
        <v>562</v>
      </c>
      <c r="E19" s="80">
        <v>678</v>
      </c>
      <c r="F19" s="80">
        <v>571</v>
      </c>
      <c r="G19" s="80">
        <v>627</v>
      </c>
      <c r="H19" s="106">
        <v>660</v>
      </c>
      <c r="I19" s="81">
        <v>-98</v>
      </c>
      <c r="J19" s="82">
        <v>-14.848484848484848</v>
      </c>
    </row>
    <row r="20" spans="1:15" s="181" customFormat="1" ht="24.95" customHeight="1" x14ac:dyDescent="0.2">
      <c r="A20" s="159" t="s">
        <v>140</v>
      </c>
      <c r="B20" s="165" t="s">
        <v>141</v>
      </c>
      <c r="C20" s="79">
        <v>7.7041208088047091</v>
      </c>
      <c r="D20" s="81">
        <v>301</v>
      </c>
      <c r="E20" s="80">
        <v>255</v>
      </c>
      <c r="F20" s="80">
        <v>223</v>
      </c>
      <c r="G20" s="80">
        <v>255</v>
      </c>
      <c r="H20" s="106">
        <v>264</v>
      </c>
      <c r="I20" s="81">
        <v>37</v>
      </c>
      <c r="J20" s="82">
        <v>14.015151515151516</v>
      </c>
      <c r="K20" s="54"/>
      <c r="L20" s="54"/>
      <c r="M20" s="54"/>
      <c r="N20" s="54"/>
      <c r="O20" s="54"/>
    </row>
    <row r="21" spans="1:15" ht="24.95" customHeight="1" x14ac:dyDescent="0.2">
      <c r="A21" s="168" t="s">
        <v>142</v>
      </c>
      <c r="B21" s="169" t="s">
        <v>143</v>
      </c>
      <c r="C21" s="79">
        <v>7.8320962375223955</v>
      </c>
      <c r="D21" s="81">
        <v>306</v>
      </c>
      <c r="E21" s="80">
        <v>335</v>
      </c>
      <c r="F21" s="80">
        <v>253</v>
      </c>
      <c r="G21" s="80">
        <v>375</v>
      </c>
      <c r="H21" s="106">
        <v>334</v>
      </c>
      <c r="I21" s="81">
        <v>-28</v>
      </c>
      <c r="J21" s="82">
        <v>-8.3832335329341312</v>
      </c>
    </row>
    <row r="22" spans="1:15" ht="24.95" customHeight="1" x14ac:dyDescent="0.2">
      <c r="A22" s="168" t="s">
        <v>144</v>
      </c>
      <c r="B22" s="165" t="s">
        <v>145</v>
      </c>
      <c r="C22" s="79">
        <v>0.38392628615305863</v>
      </c>
      <c r="D22" s="81">
        <v>15</v>
      </c>
      <c r="E22" s="80">
        <v>13</v>
      </c>
      <c r="F22" s="80">
        <v>11</v>
      </c>
      <c r="G22" s="80">
        <v>17</v>
      </c>
      <c r="H22" s="106">
        <v>9</v>
      </c>
      <c r="I22" s="81">
        <v>6</v>
      </c>
      <c r="J22" s="82">
        <v>66.666666666666671</v>
      </c>
    </row>
    <row r="23" spans="1:15" ht="24.95" customHeight="1" x14ac:dyDescent="0.2">
      <c r="A23" s="159" t="s">
        <v>146</v>
      </c>
      <c r="B23" s="165" t="s">
        <v>147</v>
      </c>
      <c r="C23" s="79">
        <v>0.53749680061428207</v>
      </c>
      <c r="D23" s="81">
        <v>21</v>
      </c>
      <c r="E23" s="80">
        <v>35</v>
      </c>
      <c r="F23" s="80">
        <v>21</v>
      </c>
      <c r="G23" s="80">
        <v>40</v>
      </c>
      <c r="H23" s="106">
        <v>29</v>
      </c>
      <c r="I23" s="81">
        <v>-8</v>
      </c>
      <c r="J23" s="82">
        <v>-27.586206896551722</v>
      </c>
    </row>
    <row r="24" spans="1:15" ht="24.95" customHeight="1" x14ac:dyDescent="0.2">
      <c r="A24" s="159" t="s">
        <v>148</v>
      </c>
      <c r="B24" s="165" t="s">
        <v>215</v>
      </c>
      <c r="C24" s="79">
        <v>2.3035577169183519</v>
      </c>
      <c r="D24" s="81">
        <v>90</v>
      </c>
      <c r="E24" s="80">
        <v>139</v>
      </c>
      <c r="F24" s="80">
        <v>113</v>
      </c>
      <c r="G24" s="80">
        <v>144</v>
      </c>
      <c r="H24" s="106">
        <v>105</v>
      </c>
      <c r="I24" s="81">
        <v>-15</v>
      </c>
      <c r="J24" s="82">
        <v>-14.285714285714286</v>
      </c>
    </row>
    <row r="25" spans="1:15" ht="24.95" customHeight="1" x14ac:dyDescent="0.2">
      <c r="A25" s="159" t="s">
        <v>150</v>
      </c>
      <c r="B25" s="172" t="s">
        <v>151</v>
      </c>
      <c r="C25" s="79">
        <v>5.2981827489122084</v>
      </c>
      <c r="D25" s="81">
        <v>207</v>
      </c>
      <c r="E25" s="80">
        <v>289</v>
      </c>
      <c r="F25" s="80">
        <v>210</v>
      </c>
      <c r="G25" s="80">
        <v>206</v>
      </c>
      <c r="H25" s="106">
        <v>268</v>
      </c>
      <c r="I25" s="81">
        <v>-61</v>
      </c>
      <c r="J25" s="82">
        <v>-22.761194029850746</v>
      </c>
    </row>
    <row r="26" spans="1:15" ht="24.95" customHeight="1" x14ac:dyDescent="0.2">
      <c r="A26" s="159" t="s">
        <v>217</v>
      </c>
      <c r="B26" s="172" t="s">
        <v>153</v>
      </c>
      <c r="C26" s="79">
        <v>3.5065267468646022</v>
      </c>
      <c r="D26" s="81">
        <v>137</v>
      </c>
      <c r="E26" s="80">
        <v>214</v>
      </c>
      <c r="F26" s="80">
        <v>136</v>
      </c>
      <c r="G26" s="80">
        <v>124</v>
      </c>
      <c r="H26" s="106">
        <v>165</v>
      </c>
      <c r="I26" s="81">
        <v>-28</v>
      </c>
      <c r="J26" s="82">
        <v>-16.969696969696969</v>
      </c>
    </row>
    <row r="27" spans="1:15" ht="24.95" customHeight="1" x14ac:dyDescent="0.2">
      <c r="A27" s="168">
        <v>782.78300000000002</v>
      </c>
      <c r="B27" s="171" t="s">
        <v>154</v>
      </c>
      <c r="C27" s="79">
        <v>1.7916560020476069</v>
      </c>
      <c r="D27" s="81">
        <v>70</v>
      </c>
      <c r="E27" s="80">
        <v>75</v>
      </c>
      <c r="F27" s="80">
        <v>74</v>
      </c>
      <c r="G27" s="80">
        <v>82</v>
      </c>
      <c r="H27" s="106">
        <v>103</v>
      </c>
      <c r="I27" s="81">
        <v>-33</v>
      </c>
      <c r="J27" s="82">
        <v>-32.038834951456309</v>
      </c>
    </row>
    <row r="28" spans="1:15" ht="24.95" customHeight="1" x14ac:dyDescent="0.2">
      <c r="A28" s="159" t="s">
        <v>155</v>
      </c>
      <c r="B28" s="165" t="s">
        <v>156</v>
      </c>
      <c r="C28" s="79">
        <v>1.6380854875863835</v>
      </c>
      <c r="D28" s="81">
        <v>64</v>
      </c>
      <c r="E28" s="80">
        <v>151</v>
      </c>
      <c r="F28" s="80">
        <v>62</v>
      </c>
      <c r="G28" s="80">
        <v>77</v>
      </c>
      <c r="H28" s="106">
        <v>98</v>
      </c>
      <c r="I28" s="81">
        <v>-34</v>
      </c>
      <c r="J28" s="82">
        <v>-34.693877551020407</v>
      </c>
    </row>
    <row r="29" spans="1:15" ht="24.95" customHeight="1" x14ac:dyDescent="0.2">
      <c r="A29" s="159" t="s">
        <v>157</v>
      </c>
      <c r="B29" s="165" t="s">
        <v>158</v>
      </c>
      <c r="C29" s="79">
        <v>2.252367545431277</v>
      </c>
      <c r="D29" s="81">
        <v>88</v>
      </c>
      <c r="E29" s="80">
        <v>290</v>
      </c>
      <c r="F29" s="80">
        <v>94</v>
      </c>
      <c r="G29" s="80">
        <v>111</v>
      </c>
      <c r="H29" s="106">
        <v>86</v>
      </c>
      <c r="I29" s="81">
        <v>2</v>
      </c>
      <c r="J29" s="82">
        <v>2.3255813953488373</v>
      </c>
    </row>
    <row r="30" spans="1:15" ht="24.95" customHeight="1" x14ac:dyDescent="0.2">
      <c r="A30" s="159">
        <v>86</v>
      </c>
      <c r="B30" s="165" t="s">
        <v>159</v>
      </c>
      <c r="C30" s="79">
        <v>3.0970053749680062</v>
      </c>
      <c r="D30" s="81">
        <v>121</v>
      </c>
      <c r="E30" s="80">
        <v>175</v>
      </c>
      <c r="F30" s="80">
        <v>127</v>
      </c>
      <c r="G30" s="80">
        <v>188</v>
      </c>
      <c r="H30" s="106">
        <v>167</v>
      </c>
      <c r="I30" s="81">
        <v>-46</v>
      </c>
      <c r="J30" s="82">
        <v>-27.54491017964072</v>
      </c>
    </row>
    <row r="31" spans="1:15" ht="24.95" customHeight="1" x14ac:dyDescent="0.2">
      <c r="A31" s="159">
        <v>87.88</v>
      </c>
      <c r="B31" s="172" t="s">
        <v>160</v>
      </c>
      <c r="C31" s="79">
        <v>7.7553109802917843</v>
      </c>
      <c r="D31" s="81">
        <v>303</v>
      </c>
      <c r="E31" s="80">
        <v>517</v>
      </c>
      <c r="F31" s="80">
        <v>242</v>
      </c>
      <c r="G31" s="80">
        <v>304</v>
      </c>
      <c r="H31" s="106">
        <v>241</v>
      </c>
      <c r="I31" s="81">
        <v>62</v>
      </c>
      <c r="J31" s="82">
        <v>25.726141078838175</v>
      </c>
    </row>
    <row r="32" spans="1:15" ht="24.95" customHeight="1" x14ac:dyDescent="0.2">
      <c r="A32" s="159" t="s">
        <v>161</v>
      </c>
      <c r="B32" s="165" t="s">
        <v>162</v>
      </c>
      <c r="C32" s="79">
        <v>3.8648579472741234</v>
      </c>
      <c r="D32" s="81">
        <v>151</v>
      </c>
      <c r="E32" s="80">
        <v>153</v>
      </c>
      <c r="F32" s="80">
        <v>62</v>
      </c>
      <c r="G32" s="80">
        <v>112</v>
      </c>
      <c r="H32" s="106">
        <v>116</v>
      </c>
      <c r="I32" s="81">
        <v>35</v>
      </c>
      <c r="J32" s="82">
        <v>30.172413793103448</v>
      </c>
    </row>
    <row r="33" spans="1:10" ht="24.95" customHeight="1" x14ac:dyDescent="0.2">
      <c r="A33" s="159"/>
      <c r="B33" s="172" t="s">
        <v>163</v>
      </c>
      <c r="C33" s="79" t="s">
        <v>546</v>
      </c>
      <c r="D33" s="81" t="s">
        <v>546</v>
      </c>
      <c r="E33" s="80" t="s">
        <v>546</v>
      </c>
      <c r="F33" s="80" t="s">
        <v>546</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5.1958024059380596</v>
      </c>
      <c r="D35" s="81">
        <v>203</v>
      </c>
      <c r="E35" s="80">
        <v>194</v>
      </c>
      <c r="F35" s="80">
        <v>99</v>
      </c>
      <c r="G35" s="80">
        <v>136</v>
      </c>
      <c r="H35" s="106">
        <v>158</v>
      </c>
      <c r="I35" s="81">
        <v>45</v>
      </c>
      <c r="J35" s="82">
        <v>28.481012658227847</v>
      </c>
    </row>
    <row r="36" spans="1:10" ht="24.95" customHeight="1" x14ac:dyDescent="0.2">
      <c r="A36" s="240" t="s">
        <v>165</v>
      </c>
      <c r="B36" s="241" t="s">
        <v>166</v>
      </c>
      <c r="C36" s="79">
        <v>37.752751471717431</v>
      </c>
      <c r="D36" s="81">
        <v>1475</v>
      </c>
      <c r="E36" s="80">
        <v>4160</v>
      </c>
      <c r="F36" s="80">
        <v>1303</v>
      </c>
      <c r="G36" s="80">
        <v>1829</v>
      </c>
      <c r="H36" s="106">
        <v>1308</v>
      </c>
      <c r="I36" s="81">
        <v>167</v>
      </c>
      <c r="J36" s="82">
        <v>12.767584097859327</v>
      </c>
    </row>
    <row r="37" spans="1:10" ht="24.95" customHeight="1" x14ac:dyDescent="0.2">
      <c r="A37" s="242" t="s">
        <v>167</v>
      </c>
      <c r="B37" s="243" t="s">
        <v>168</v>
      </c>
      <c r="C37" s="91">
        <v>57.051446122344508</v>
      </c>
      <c r="D37" s="109">
        <v>2229</v>
      </c>
      <c r="E37" s="110">
        <v>3030</v>
      </c>
      <c r="F37" s="110">
        <v>1989</v>
      </c>
      <c r="G37" s="110">
        <v>2456</v>
      </c>
      <c r="H37" s="111">
        <v>2377</v>
      </c>
      <c r="I37" s="109">
        <v>-148</v>
      </c>
      <c r="J37" s="112">
        <v>-6.226335717290703</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369</v>
      </c>
      <c r="B40" s="280"/>
      <c r="C40" s="280"/>
      <c r="D40" s="280"/>
      <c r="E40" s="280"/>
      <c r="F40" s="280"/>
      <c r="G40" s="280"/>
      <c r="H40" s="280"/>
      <c r="I40" s="280"/>
      <c r="J40" s="280"/>
    </row>
    <row r="41" spans="1:10" s="87" customFormat="1" ht="30.6" customHeight="1" x14ac:dyDescent="0.2">
      <c r="A41" s="117" t="s">
        <v>219</v>
      </c>
      <c r="B41" s="117"/>
      <c r="C41" s="117"/>
      <c r="D41" s="117"/>
      <c r="E41" s="117"/>
      <c r="F41" s="117"/>
      <c r="G41" s="117"/>
      <c r="H41" s="117"/>
      <c r="I41" s="117"/>
      <c r="J41" s="117"/>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pans="1:1" s="54" customFormat="1" ht="15.95" customHeight="1" x14ac:dyDescent="0.2"/>
    <row r="82" spans="1:1" s="54" customFormat="1" ht="15.95" customHeight="1" x14ac:dyDescent="0.2"/>
    <row r="83" spans="1:1" s="54" customFormat="1" ht="15.95" customHeight="1" x14ac:dyDescent="0.2"/>
    <row r="84" spans="1:1" s="54" customFormat="1" ht="15.95" customHeight="1" x14ac:dyDescent="0.2"/>
    <row r="85" spans="1:1" s="54" customFormat="1" ht="15.95" customHeight="1" x14ac:dyDescent="0.2"/>
    <row r="86" spans="1:1" s="54" customFormat="1" ht="15.95" customHeight="1" x14ac:dyDescent="0.2"/>
    <row r="87" spans="1:1" s="54" customFormat="1" ht="15.95" customHeight="1" x14ac:dyDescent="0.2"/>
    <row r="88" spans="1:1" s="54" customFormat="1" ht="15.95" customHeight="1" x14ac:dyDescent="0.2">
      <c r="A88" s="387"/>
    </row>
    <row r="89" spans="1:1" s="54" customFormat="1" ht="15.95" customHeight="1" x14ac:dyDescent="0.2"/>
    <row r="90" spans="1:1" s="54" customFormat="1" ht="15.95" customHeight="1" x14ac:dyDescent="0.2"/>
    <row r="91" spans="1:1" s="54" customFormat="1" ht="15.95" customHeight="1" x14ac:dyDescent="0.2"/>
    <row r="92" spans="1:1" s="54" customFormat="1" ht="15.95" customHeight="1" x14ac:dyDescent="0.2"/>
    <row r="93" spans="1:1" s="54" customFormat="1" ht="15.95" customHeight="1" x14ac:dyDescent="0.2"/>
    <row r="94" spans="1:1" s="54" customFormat="1" ht="15.95" customHeight="1" x14ac:dyDescent="0.2"/>
    <row r="95" spans="1:1" s="54" customFormat="1" ht="15.95" customHeight="1" x14ac:dyDescent="0.2"/>
    <row r="96" spans="1:1"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AACD-5203-42E0-A4B7-9061C9FAD263}">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7" customFormat="1" ht="36.75" customHeight="1" x14ac:dyDescent="0.2">
      <c r="A1" s="33"/>
      <c r="B1" s="34"/>
      <c r="C1" s="34"/>
      <c r="D1" s="34"/>
      <c r="E1" s="34"/>
      <c r="F1" s="34"/>
      <c r="G1" s="34"/>
      <c r="H1" s="34"/>
      <c r="I1" s="34"/>
      <c r="J1" s="34"/>
      <c r="K1" s="35" t="s">
        <v>38</v>
      </c>
    </row>
    <row r="2" spans="1:17" customFormat="1" ht="6.2" customHeight="1" x14ac:dyDescent="0.2">
      <c r="A2" s="36"/>
      <c r="B2" s="37"/>
      <c r="C2" s="37"/>
      <c r="D2" s="37"/>
      <c r="E2" s="37"/>
      <c r="F2" s="37"/>
      <c r="G2" s="37"/>
      <c r="H2" s="37"/>
      <c r="I2" s="37"/>
      <c r="J2" s="37"/>
      <c r="K2" s="37"/>
    </row>
    <row r="3" spans="1:17" s="40" customFormat="1" ht="24.95" customHeight="1" x14ac:dyDescent="0.2">
      <c r="A3" s="38" t="s">
        <v>370</v>
      </c>
      <c r="B3" s="39"/>
      <c r="C3" s="39"/>
      <c r="D3" s="39"/>
      <c r="E3" s="39"/>
      <c r="F3" s="39"/>
      <c r="G3" s="39"/>
      <c r="H3" s="39"/>
      <c r="I3" s="39"/>
      <c r="J3" s="39"/>
      <c r="K3" s="39"/>
    </row>
    <row r="4" spans="1:17" s="40" customFormat="1" ht="12" customHeight="1" x14ac:dyDescent="0.2">
      <c r="A4" s="41" t="s">
        <v>84</v>
      </c>
      <c r="B4" s="41"/>
      <c r="C4" s="41"/>
      <c r="D4" s="41"/>
      <c r="E4" s="41"/>
      <c r="F4" s="41"/>
      <c r="G4" s="41"/>
      <c r="H4" s="41"/>
      <c r="I4" s="41"/>
      <c r="J4" s="41"/>
      <c r="K4" s="41"/>
    </row>
    <row r="5" spans="1:17" s="40" customFormat="1" ht="12" customHeight="1" x14ac:dyDescent="0.2">
      <c r="A5" s="42" t="s">
        <v>334</v>
      </c>
      <c r="B5" s="42"/>
      <c r="C5" s="42"/>
      <c r="D5" s="42"/>
      <c r="E5" s="42"/>
      <c r="F5" s="207"/>
      <c r="G5" s="207"/>
      <c r="H5" s="207"/>
      <c r="I5" s="207"/>
      <c r="J5" s="207"/>
      <c r="K5" s="207"/>
    </row>
    <row r="6" spans="1:17" s="40" customFormat="1" ht="11.25" customHeight="1" x14ac:dyDescent="0.2">
      <c r="A6" s="187"/>
      <c r="B6" s="188"/>
      <c r="C6" s="188"/>
      <c r="D6" s="188"/>
      <c r="E6" s="188"/>
      <c r="F6" s="188"/>
      <c r="G6" s="188"/>
      <c r="H6" s="188"/>
      <c r="I6" s="188"/>
      <c r="J6" s="188"/>
    </row>
    <row r="7" spans="1:17" customFormat="1" ht="24.95" customHeight="1" x14ac:dyDescent="0.2">
      <c r="A7" s="52" t="s">
        <v>332</v>
      </c>
      <c r="B7" s="47"/>
      <c r="C7" s="47"/>
      <c r="D7" s="48" t="s">
        <v>86</v>
      </c>
      <c r="E7" s="376" t="s">
        <v>371</v>
      </c>
      <c r="F7" s="377"/>
      <c r="G7" s="377"/>
      <c r="H7" s="377"/>
      <c r="I7" s="378"/>
      <c r="J7" s="52" t="s">
        <v>358</v>
      </c>
      <c r="K7" s="53"/>
      <c r="L7" s="54"/>
      <c r="M7" s="54"/>
      <c r="N7" s="54"/>
      <c r="O7" s="54"/>
      <c r="Q7" s="388"/>
    </row>
    <row r="8" spans="1:17" ht="21.75" customHeight="1" x14ac:dyDescent="0.2">
      <c r="A8" s="55"/>
      <c r="B8" s="56"/>
      <c r="C8" s="56"/>
      <c r="D8" s="57"/>
      <c r="E8" s="58" t="s">
        <v>334</v>
      </c>
      <c r="F8" s="58" t="s">
        <v>336</v>
      </c>
      <c r="G8" s="58" t="s">
        <v>337</v>
      </c>
      <c r="H8" s="58" t="s">
        <v>338</v>
      </c>
      <c r="I8" s="58" t="s">
        <v>339</v>
      </c>
      <c r="J8" s="59"/>
      <c r="K8" s="60"/>
    </row>
    <row r="9" spans="1:17" ht="12" customHeight="1" x14ac:dyDescent="0.2">
      <c r="A9" s="55"/>
      <c r="B9" s="56"/>
      <c r="C9" s="56"/>
      <c r="D9" s="57"/>
      <c r="E9" s="61"/>
      <c r="F9" s="61"/>
      <c r="G9" s="61"/>
      <c r="H9" s="61"/>
      <c r="I9" s="61"/>
      <c r="J9" s="62" t="s">
        <v>94</v>
      </c>
      <c r="K9" s="63" t="s">
        <v>95</v>
      </c>
    </row>
    <row r="10" spans="1:17" ht="12" customHeight="1" x14ac:dyDescent="0.2">
      <c r="A10" s="64"/>
      <c r="B10" s="65"/>
      <c r="C10" s="65"/>
      <c r="D10" s="66"/>
      <c r="E10" s="67">
        <v>1</v>
      </c>
      <c r="F10" s="67">
        <v>2</v>
      </c>
      <c r="G10" s="67">
        <v>3</v>
      </c>
      <c r="H10" s="67">
        <v>4</v>
      </c>
      <c r="I10" s="67">
        <v>5</v>
      </c>
      <c r="J10" s="67">
        <v>6</v>
      </c>
      <c r="K10" s="67">
        <v>7</v>
      </c>
    </row>
    <row r="11" spans="1:17" ht="18" customHeight="1" x14ac:dyDescent="0.2">
      <c r="A11" s="244" t="s">
        <v>96</v>
      </c>
      <c r="B11" s="245"/>
      <c r="C11" s="246"/>
      <c r="D11" s="247">
        <v>100</v>
      </c>
      <c r="E11" s="251">
        <v>3907</v>
      </c>
      <c r="F11" s="296">
        <v>7384</v>
      </c>
      <c r="G11" s="296">
        <v>3392</v>
      </c>
      <c r="H11" s="296">
        <v>4421</v>
      </c>
      <c r="I11" s="250">
        <v>3843</v>
      </c>
      <c r="J11" s="251">
        <v>64</v>
      </c>
      <c r="K11" s="252">
        <v>1.6653655997918293</v>
      </c>
    </row>
    <row r="12" spans="1:17" ht="18" customHeight="1" x14ac:dyDescent="0.2">
      <c r="A12" s="253" t="s">
        <v>222</v>
      </c>
      <c r="B12" s="254"/>
      <c r="C12" s="254"/>
      <c r="D12" s="255"/>
      <c r="E12" s="268"/>
      <c r="F12" s="268"/>
      <c r="G12" s="268"/>
      <c r="H12" s="268"/>
      <c r="I12" s="268"/>
      <c r="J12" s="255"/>
      <c r="K12" s="256"/>
    </row>
    <row r="13" spans="1:17" ht="15.95" customHeight="1" x14ac:dyDescent="0.2">
      <c r="A13" s="257" t="s">
        <v>223</v>
      </c>
      <c r="B13" s="258"/>
      <c r="C13" s="259"/>
      <c r="D13" s="260">
        <v>34.323009982083441</v>
      </c>
      <c r="E13" s="261">
        <v>1341</v>
      </c>
      <c r="F13" s="262">
        <v>2234</v>
      </c>
      <c r="G13" s="262">
        <v>1073</v>
      </c>
      <c r="H13" s="262">
        <v>1163</v>
      </c>
      <c r="I13" s="263">
        <v>1311</v>
      </c>
      <c r="J13" s="261">
        <v>30</v>
      </c>
      <c r="K13" s="264">
        <v>2.2883295194508011</v>
      </c>
    </row>
    <row r="14" spans="1:17" ht="15.95" customHeight="1" x14ac:dyDescent="0.2">
      <c r="A14" s="257" t="s">
        <v>224</v>
      </c>
      <c r="B14" s="258"/>
      <c r="C14" s="259"/>
      <c r="D14" s="260">
        <v>53.442539032505756</v>
      </c>
      <c r="E14" s="261">
        <v>2088</v>
      </c>
      <c r="F14" s="262">
        <v>4064</v>
      </c>
      <c r="G14" s="262">
        <v>1878</v>
      </c>
      <c r="H14" s="262">
        <v>2658</v>
      </c>
      <c r="I14" s="263">
        <v>2071</v>
      </c>
      <c r="J14" s="261">
        <v>17</v>
      </c>
      <c r="K14" s="264">
        <v>0.82085948816996623</v>
      </c>
    </row>
    <row r="15" spans="1:17" ht="15.95" customHeight="1" x14ac:dyDescent="0.2">
      <c r="A15" s="257" t="s">
        <v>225</v>
      </c>
      <c r="B15" s="258"/>
      <c r="C15" s="259"/>
      <c r="D15" s="260">
        <v>7.9856667519836195</v>
      </c>
      <c r="E15" s="261">
        <v>312</v>
      </c>
      <c r="F15" s="262">
        <v>734</v>
      </c>
      <c r="G15" s="262">
        <v>276</v>
      </c>
      <c r="H15" s="262">
        <v>361</v>
      </c>
      <c r="I15" s="263">
        <v>289</v>
      </c>
      <c r="J15" s="261">
        <v>23</v>
      </c>
      <c r="K15" s="264">
        <v>7.9584775086505193</v>
      </c>
    </row>
    <row r="16" spans="1:17" ht="15.95" customHeight="1" x14ac:dyDescent="0.2">
      <c r="A16" s="257" t="s">
        <v>226</v>
      </c>
      <c r="B16" s="258"/>
      <c r="C16" s="259"/>
      <c r="D16" s="260">
        <v>4.2487842334271821</v>
      </c>
      <c r="E16" s="261">
        <v>166</v>
      </c>
      <c r="F16" s="262">
        <v>352</v>
      </c>
      <c r="G16" s="262">
        <v>165</v>
      </c>
      <c r="H16" s="262">
        <v>238</v>
      </c>
      <c r="I16" s="263">
        <v>171</v>
      </c>
      <c r="J16" s="261">
        <v>-5</v>
      </c>
      <c r="K16" s="264">
        <v>-2.9239766081871346</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5.1958024059380596</v>
      </c>
      <c r="E18" s="261">
        <v>203</v>
      </c>
      <c r="F18" s="262">
        <v>192</v>
      </c>
      <c r="G18" s="555">
        <v>93</v>
      </c>
      <c r="H18" s="555">
        <v>98</v>
      </c>
      <c r="I18" s="263">
        <v>153</v>
      </c>
      <c r="J18" s="261">
        <v>50</v>
      </c>
      <c r="K18" s="264">
        <v>32.679738562091501</v>
      </c>
    </row>
    <row r="19" spans="1:11" ht="13.5" customHeight="1" x14ac:dyDescent="0.2">
      <c r="A19" s="257" t="s">
        <v>235</v>
      </c>
      <c r="B19" s="258" t="s">
        <v>236</v>
      </c>
      <c r="C19" s="259"/>
      <c r="D19" s="260">
        <v>4.7094957768108525</v>
      </c>
      <c r="E19" s="261">
        <v>184</v>
      </c>
      <c r="F19" s="262">
        <v>177</v>
      </c>
      <c r="G19" s="555">
        <v>85</v>
      </c>
      <c r="H19" s="555">
        <v>88</v>
      </c>
      <c r="I19" s="263">
        <v>144</v>
      </c>
      <c r="J19" s="261">
        <v>40</v>
      </c>
      <c r="K19" s="264">
        <v>27.777777777777779</v>
      </c>
    </row>
    <row r="20" spans="1:11" ht="13.5" customHeight="1" x14ac:dyDescent="0.2">
      <c r="A20" s="257">
        <v>12</v>
      </c>
      <c r="B20" s="258" t="s">
        <v>237</v>
      </c>
      <c r="C20" s="259"/>
      <c r="D20" s="260">
        <v>1.0749936012285641</v>
      </c>
      <c r="E20" s="553">
        <v>42</v>
      </c>
      <c r="F20" s="555">
        <v>37</v>
      </c>
      <c r="G20" s="555">
        <v>20</v>
      </c>
      <c r="H20" s="555">
        <v>51</v>
      </c>
      <c r="I20" s="557">
        <v>42</v>
      </c>
      <c r="J20" s="261">
        <v>0</v>
      </c>
      <c r="K20" s="264">
        <v>0</v>
      </c>
    </row>
    <row r="21" spans="1:11" ht="13.5" customHeight="1" x14ac:dyDescent="0.2">
      <c r="A21" s="257">
        <v>21</v>
      </c>
      <c r="B21" s="258" t="s">
        <v>238</v>
      </c>
      <c r="C21" s="259"/>
      <c r="D21" s="260">
        <v>0.89582800102380344</v>
      </c>
      <c r="E21" s="553">
        <v>35</v>
      </c>
      <c r="F21" s="555">
        <v>23</v>
      </c>
      <c r="G21" s="555">
        <v>18</v>
      </c>
      <c r="H21" s="555">
        <v>30</v>
      </c>
      <c r="I21" s="557">
        <v>35</v>
      </c>
      <c r="J21" s="261">
        <v>0</v>
      </c>
      <c r="K21" s="264">
        <v>0</v>
      </c>
    </row>
    <row r="22" spans="1:11" ht="13.5" customHeight="1" x14ac:dyDescent="0.2">
      <c r="A22" s="257">
        <v>22</v>
      </c>
      <c r="B22" s="258" t="s">
        <v>239</v>
      </c>
      <c r="C22" s="259"/>
      <c r="D22" s="260">
        <v>4.4279498336319429</v>
      </c>
      <c r="E22" s="261">
        <v>173</v>
      </c>
      <c r="F22" s="262">
        <v>1092</v>
      </c>
      <c r="G22" s="262">
        <v>219</v>
      </c>
      <c r="H22" s="262">
        <v>220</v>
      </c>
      <c r="I22" s="263">
        <v>182</v>
      </c>
      <c r="J22" s="261">
        <v>-9</v>
      </c>
      <c r="K22" s="264">
        <v>-4.9450549450549453</v>
      </c>
    </row>
    <row r="23" spans="1:11" ht="13.5" customHeight="1" x14ac:dyDescent="0.2">
      <c r="A23" s="257">
        <v>23</v>
      </c>
      <c r="B23" s="258" t="s">
        <v>240</v>
      </c>
      <c r="C23" s="259"/>
      <c r="D23" s="260">
        <v>0.87023291528026614</v>
      </c>
      <c r="E23" s="553">
        <v>34</v>
      </c>
      <c r="F23" s="555">
        <v>34</v>
      </c>
      <c r="G23" s="555">
        <v>19</v>
      </c>
      <c r="H23" s="555">
        <v>22</v>
      </c>
      <c r="I23" s="557">
        <v>30</v>
      </c>
      <c r="J23" s="261">
        <v>4</v>
      </c>
      <c r="K23" s="264">
        <v>13.333333333333334</v>
      </c>
    </row>
    <row r="24" spans="1:11" ht="13.5" customHeight="1" x14ac:dyDescent="0.2">
      <c r="A24" s="257">
        <v>24</v>
      </c>
      <c r="B24" s="258" t="s">
        <v>241</v>
      </c>
      <c r="C24" s="259"/>
      <c r="D24" s="260">
        <v>3.9672382902482721</v>
      </c>
      <c r="E24" s="261">
        <v>155</v>
      </c>
      <c r="F24" s="262">
        <v>142</v>
      </c>
      <c r="G24" s="262">
        <v>131</v>
      </c>
      <c r="H24" s="262">
        <v>135</v>
      </c>
      <c r="I24" s="263">
        <v>112</v>
      </c>
      <c r="J24" s="261">
        <v>43</v>
      </c>
      <c r="K24" s="264">
        <v>38.392857142857146</v>
      </c>
    </row>
    <row r="25" spans="1:11" ht="13.5" customHeight="1" x14ac:dyDescent="0.2">
      <c r="A25" s="257">
        <v>25</v>
      </c>
      <c r="B25" s="258" t="s">
        <v>242</v>
      </c>
      <c r="C25" s="259"/>
      <c r="D25" s="260">
        <v>5.1446122344509853</v>
      </c>
      <c r="E25" s="261">
        <v>201</v>
      </c>
      <c r="F25" s="262">
        <v>276</v>
      </c>
      <c r="G25" s="262">
        <v>203</v>
      </c>
      <c r="H25" s="262">
        <v>289</v>
      </c>
      <c r="I25" s="263">
        <v>176</v>
      </c>
      <c r="J25" s="261">
        <v>25</v>
      </c>
      <c r="K25" s="264">
        <v>14.204545454545455</v>
      </c>
    </row>
    <row r="26" spans="1:11" ht="13.5" customHeight="1" x14ac:dyDescent="0.2">
      <c r="A26" s="257">
        <v>26</v>
      </c>
      <c r="B26" s="258" t="s">
        <v>243</v>
      </c>
      <c r="C26" s="259"/>
      <c r="D26" s="260">
        <v>1.6636805733299207</v>
      </c>
      <c r="E26" s="553">
        <v>65</v>
      </c>
      <c r="F26" s="262">
        <v>242</v>
      </c>
      <c r="G26" s="555">
        <v>80</v>
      </c>
      <c r="H26" s="262">
        <v>159</v>
      </c>
      <c r="I26" s="557">
        <v>89</v>
      </c>
      <c r="J26" s="261">
        <v>-24</v>
      </c>
      <c r="K26" s="264">
        <v>-26.966292134831459</v>
      </c>
    </row>
    <row r="27" spans="1:11" ht="13.5" customHeight="1" x14ac:dyDescent="0.2">
      <c r="A27" s="257">
        <v>27</v>
      </c>
      <c r="B27" s="258" t="s">
        <v>244</v>
      </c>
      <c r="C27" s="259"/>
      <c r="D27" s="260">
        <v>1.5357051446122345</v>
      </c>
      <c r="E27" s="553">
        <v>60</v>
      </c>
      <c r="F27" s="262">
        <v>180</v>
      </c>
      <c r="G27" s="555">
        <v>44</v>
      </c>
      <c r="H27" s="555">
        <v>82</v>
      </c>
      <c r="I27" s="557">
        <v>70</v>
      </c>
      <c r="J27" s="261">
        <v>-10</v>
      </c>
      <c r="K27" s="264">
        <v>-14.285714285714286</v>
      </c>
    </row>
    <row r="28" spans="1:11" ht="13.5" customHeight="1" x14ac:dyDescent="0.2">
      <c r="A28" s="257">
        <v>28</v>
      </c>
      <c r="B28" s="258" t="s">
        <v>245</v>
      </c>
      <c r="C28" s="259"/>
      <c r="D28" s="260">
        <v>0.12797542871768619</v>
      </c>
      <c r="E28" s="553">
        <v>5</v>
      </c>
      <c r="F28" s="555">
        <v>6</v>
      </c>
      <c r="G28" s="555">
        <v>6</v>
      </c>
      <c r="H28" s="555">
        <v>9</v>
      </c>
      <c r="I28" s="557">
        <v>6</v>
      </c>
      <c r="J28" s="261">
        <v>-1</v>
      </c>
      <c r="K28" s="264">
        <v>-16.666666666666668</v>
      </c>
    </row>
    <row r="29" spans="1:11" ht="13.5" customHeight="1" x14ac:dyDescent="0.2">
      <c r="A29" s="257">
        <v>29</v>
      </c>
      <c r="B29" s="258" t="s">
        <v>246</v>
      </c>
      <c r="C29" s="259"/>
      <c r="D29" s="260">
        <v>6.6291272075761452</v>
      </c>
      <c r="E29" s="261">
        <v>259</v>
      </c>
      <c r="F29" s="262">
        <v>289</v>
      </c>
      <c r="G29" s="262">
        <v>241</v>
      </c>
      <c r="H29" s="262">
        <v>278</v>
      </c>
      <c r="I29" s="263">
        <v>253</v>
      </c>
      <c r="J29" s="261">
        <v>6</v>
      </c>
      <c r="K29" s="264">
        <v>2.3715415019762847</v>
      </c>
    </row>
    <row r="30" spans="1:11" ht="13.5" customHeight="1" x14ac:dyDescent="0.2">
      <c r="A30" s="257" t="s">
        <v>247</v>
      </c>
      <c r="B30" s="258" t="s">
        <v>248</v>
      </c>
      <c r="C30" s="259"/>
      <c r="D30" s="260">
        <v>3.404146403890453</v>
      </c>
      <c r="E30" s="261">
        <v>133</v>
      </c>
      <c r="F30" s="262">
        <v>175</v>
      </c>
      <c r="G30" s="262">
        <v>160</v>
      </c>
      <c r="H30" s="262">
        <v>151</v>
      </c>
      <c r="I30" s="263">
        <v>148</v>
      </c>
      <c r="J30" s="261">
        <v>-15</v>
      </c>
      <c r="K30" s="264">
        <v>-10.135135135135135</v>
      </c>
    </row>
    <row r="31" spans="1:11" ht="13.5" customHeight="1" x14ac:dyDescent="0.2">
      <c r="A31" s="257" t="s">
        <v>249</v>
      </c>
      <c r="B31" s="258" t="s">
        <v>250</v>
      </c>
      <c r="C31" s="259"/>
      <c r="D31" s="260" t="s">
        <v>546</v>
      </c>
      <c r="E31" s="261" t="s">
        <v>546</v>
      </c>
      <c r="F31" s="262">
        <v>111</v>
      </c>
      <c r="G31" s="555">
        <v>81</v>
      </c>
      <c r="H31" s="262" t="s">
        <v>546</v>
      </c>
      <c r="I31" s="263" t="s">
        <v>546</v>
      </c>
      <c r="J31" s="261" t="s">
        <v>546</v>
      </c>
      <c r="K31" s="264" t="s">
        <v>546</v>
      </c>
    </row>
    <row r="32" spans="1:11" ht="13.5" customHeight="1" x14ac:dyDescent="0.2">
      <c r="A32" s="257">
        <v>31</v>
      </c>
      <c r="B32" s="258" t="s">
        <v>251</v>
      </c>
      <c r="C32" s="259"/>
      <c r="D32" s="260">
        <v>0.30714102892244688</v>
      </c>
      <c r="E32" s="553">
        <v>12</v>
      </c>
      <c r="F32" s="555">
        <v>22</v>
      </c>
      <c r="G32" s="555">
        <v>17</v>
      </c>
      <c r="H32" s="555">
        <v>14</v>
      </c>
      <c r="I32" s="557">
        <v>14</v>
      </c>
      <c r="J32" s="261">
        <v>-2</v>
      </c>
      <c r="K32" s="264">
        <v>-14.285714285714286</v>
      </c>
    </row>
    <row r="33" spans="1:11" ht="13.5" customHeight="1" x14ac:dyDescent="0.2">
      <c r="A33" s="257">
        <v>32</v>
      </c>
      <c r="B33" s="258" t="s">
        <v>252</v>
      </c>
      <c r="C33" s="259"/>
      <c r="D33" s="260">
        <v>4.0952137189659581</v>
      </c>
      <c r="E33" s="261">
        <v>160</v>
      </c>
      <c r="F33" s="262">
        <v>136</v>
      </c>
      <c r="G33" s="555">
        <v>85</v>
      </c>
      <c r="H33" s="262">
        <v>121</v>
      </c>
      <c r="I33" s="263">
        <v>140</v>
      </c>
      <c r="J33" s="261">
        <v>20</v>
      </c>
      <c r="K33" s="264">
        <v>14.285714285714286</v>
      </c>
    </row>
    <row r="34" spans="1:11" ht="13.5" customHeight="1" x14ac:dyDescent="0.2">
      <c r="A34" s="257">
        <v>33</v>
      </c>
      <c r="B34" s="258" t="s">
        <v>253</v>
      </c>
      <c r="C34" s="259"/>
      <c r="D34" s="260">
        <v>2.866649603276171</v>
      </c>
      <c r="E34" s="261">
        <v>112</v>
      </c>
      <c r="F34" s="262">
        <v>158</v>
      </c>
      <c r="G34" s="555">
        <v>68</v>
      </c>
      <c r="H34" s="262">
        <v>144</v>
      </c>
      <c r="I34" s="263">
        <v>129</v>
      </c>
      <c r="J34" s="261">
        <v>-17</v>
      </c>
      <c r="K34" s="264">
        <v>-13.178294573643411</v>
      </c>
    </row>
    <row r="35" spans="1:11" ht="13.5" customHeight="1" x14ac:dyDescent="0.2">
      <c r="A35" s="257">
        <v>34</v>
      </c>
      <c r="B35" s="258" t="s">
        <v>254</v>
      </c>
      <c r="C35" s="259"/>
      <c r="D35" s="260">
        <v>1.6892756590734579</v>
      </c>
      <c r="E35" s="553">
        <v>66</v>
      </c>
      <c r="F35" s="262">
        <v>100</v>
      </c>
      <c r="G35" s="555">
        <v>94</v>
      </c>
      <c r="H35" s="262">
        <v>127</v>
      </c>
      <c r="I35" s="557">
        <v>97</v>
      </c>
      <c r="J35" s="261">
        <v>-31</v>
      </c>
      <c r="K35" s="264">
        <v>-31.958762886597938</v>
      </c>
    </row>
    <row r="36" spans="1:11" ht="13.5" customHeight="1" x14ac:dyDescent="0.2">
      <c r="A36" s="257">
        <v>41</v>
      </c>
      <c r="B36" s="258" t="s">
        <v>255</v>
      </c>
      <c r="C36" s="259"/>
      <c r="D36" s="260">
        <v>0.20476068594829794</v>
      </c>
      <c r="E36" s="553">
        <v>8</v>
      </c>
      <c r="F36" s="555">
        <v>24</v>
      </c>
      <c r="G36" s="555">
        <v>23</v>
      </c>
      <c r="H36" s="555">
        <v>36</v>
      </c>
      <c r="I36" s="557">
        <v>19</v>
      </c>
      <c r="J36" s="261">
        <v>-11</v>
      </c>
      <c r="K36" s="264">
        <v>-57.89473684210526</v>
      </c>
    </row>
    <row r="37" spans="1:11" ht="13.5" customHeight="1" x14ac:dyDescent="0.2">
      <c r="A37" s="257">
        <v>42</v>
      </c>
      <c r="B37" s="258" t="s">
        <v>256</v>
      </c>
      <c r="C37" s="259"/>
      <c r="D37" s="260">
        <v>0.10238034297414897</v>
      </c>
      <c r="E37" s="553">
        <v>4</v>
      </c>
      <c r="F37" s="555">
        <v>12</v>
      </c>
      <c r="G37" s="555">
        <v>3</v>
      </c>
      <c r="H37" s="262" t="s">
        <v>546</v>
      </c>
      <c r="I37" s="557">
        <v>4</v>
      </c>
      <c r="J37" s="261">
        <v>0</v>
      </c>
      <c r="K37" s="264">
        <v>0</v>
      </c>
    </row>
    <row r="38" spans="1:11" ht="13.5" customHeight="1" x14ac:dyDescent="0.2">
      <c r="A38" s="257">
        <v>43</v>
      </c>
      <c r="B38" s="258" t="s">
        <v>257</v>
      </c>
      <c r="C38" s="259"/>
      <c r="D38" s="260">
        <v>0.69106731507550545</v>
      </c>
      <c r="E38" s="553">
        <v>27</v>
      </c>
      <c r="F38" s="262">
        <v>136</v>
      </c>
      <c r="G38" s="555">
        <v>19</v>
      </c>
      <c r="H38" s="555">
        <v>16</v>
      </c>
      <c r="I38" s="557">
        <v>24</v>
      </c>
      <c r="J38" s="261">
        <v>3</v>
      </c>
      <c r="K38" s="264">
        <v>12.5</v>
      </c>
    </row>
    <row r="39" spans="1:11" ht="13.5" customHeight="1" x14ac:dyDescent="0.2">
      <c r="A39" s="257">
        <v>51</v>
      </c>
      <c r="B39" s="258" t="s">
        <v>258</v>
      </c>
      <c r="C39" s="259"/>
      <c r="D39" s="260">
        <v>8.8558996672638859</v>
      </c>
      <c r="E39" s="261">
        <v>346</v>
      </c>
      <c r="F39" s="262">
        <v>877</v>
      </c>
      <c r="G39" s="262">
        <v>311</v>
      </c>
      <c r="H39" s="262">
        <v>322</v>
      </c>
      <c r="I39" s="263">
        <v>307</v>
      </c>
      <c r="J39" s="261">
        <v>39</v>
      </c>
      <c r="K39" s="264">
        <v>12.703583061889251</v>
      </c>
    </row>
    <row r="40" spans="1:11" ht="13.5" customHeight="1" x14ac:dyDescent="0.2">
      <c r="A40" s="257" t="s">
        <v>259</v>
      </c>
      <c r="B40" s="258" t="s">
        <v>260</v>
      </c>
      <c r="C40" s="259"/>
      <c r="D40" s="260">
        <v>8.4207832096237514</v>
      </c>
      <c r="E40" s="261">
        <v>329</v>
      </c>
      <c r="F40" s="262">
        <v>811</v>
      </c>
      <c r="G40" s="262">
        <v>293</v>
      </c>
      <c r="H40" s="262">
        <v>296</v>
      </c>
      <c r="I40" s="263">
        <v>279</v>
      </c>
      <c r="J40" s="261">
        <v>50</v>
      </c>
      <c r="K40" s="264">
        <v>17.921146953405017</v>
      </c>
    </row>
    <row r="41" spans="1:11" ht="13.5" customHeight="1" x14ac:dyDescent="0.2">
      <c r="A41" s="257"/>
      <c r="B41" s="258" t="s">
        <v>261</v>
      </c>
      <c r="C41" s="259"/>
      <c r="D41" s="260">
        <v>7.5761453800870235</v>
      </c>
      <c r="E41" s="261">
        <v>296</v>
      </c>
      <c r="F41" s="262">
        <v>782</v>
      </c>
      <c r="G41" s="262">
        <v>266</v>
      </c>
      <c r="H41" s="262">
        <v>270</v>
      </c>
      <c r="I41" s="263">
        <v>245</v>
      </c>
      <c r="J41" s="261">
        <v>51</v>
      </c>
      <c r="K41" s="264">
        <v>20.816326530612244</v>
      </c>
    </row>
    <row r="42" spans="1:11" ht="13.5" customHeight="1" x14ac:dyDescent="0.2">
      <c r="A42" s="257">
        <v>52</v>
      </c>
      <c r="B42" s="258" t="s">
        <v>262</v>
      </c>
      <c r="C42" s="259"/>
      <c r="D42" s="260">
        <v>5.6821090350652677</v>
      </c>
      <c r="E42" s="261">
        <v>222</v>
      </c>
      <c r="F42" s="262">
        <v>401</v>
      </c>
      <c r="G42" s="262">
        <v>210</v>
      </c>
      <c r="H42" s="262">
        <v>242</v>
      </c>
      <c r="I42" s="263">
        <v>209</v>
      </c>
      <c r="J42" s="261">
        <v>13</v>
      </c>
      <c r="K42" s="264">
        <v>6.2200956937799043</v>
      </c>
    </row>
    <row r="43" spans="1:11" ht="13.5" customHeight="1" x14ac:dyDescent="0.2">
      <c r="A43" s="257" t="s">
        <v>263</v>
      </c>
      <c r="B43" s="258" t="s">
        <v>264</v>
      </c>
      <c r="C43" s="259"/>
      <c r="D43" s="260">
        <v>4.2999744049142565</v>
      </c>
      <c r="E43" s="261">
        <v>168</v>
      </c>
      <c r="F43" s="262">
        <v>346</v>
      </c>
      <c r="G43" s="262">
        <v>168</v>
      </c>
      <c r="H43" s="262">
        <v>169</v>
      </c>
      <c r="I43" s="263">
        <v>169</v>
      </c>
      <c r="J43" s="261">
        <v>-1</v>
      </c>
      <c r="K43" s="264">
        <v>-0.59171597633136097</v>
      </c>
    </row>
    <row r="44" spans="1:11" ht="13.5" customHeight="1" x14ac:dyDescent="0.2">
      <c r="A44" s="257">
        <v>53</v>
      </c>
      <c r="B44" s="258" t="s">
        <v>265</v>
      </c>
      <c r="C44" s="259"/>
      <c r="D44" s="260">
        <v>0.94701817251087794</v>
      </c>
      <c r="E44" s="553">
        <v>37</v>
      </c>
      <c r="F44" s="555">
        <v>81</v>
      </c>
      <c r="G44" s="555">
        <v>63</v>
      </c>
      <c r="H44" s="555">
        <v>48</v>
      </c>
      <c r="I44" s="557">
        <v>71</v>
      </c>
      <c r="J44" s="261">
        <v>-34</v>
      </c>
      <c r="K44" s="264">
        <v>-47.887323943661968</v>
      </c>
    </row>
    <row r="45" spans="1:11" ht="13.5" customHeight="1" x14ac:dyDescent="0.2">
      <c r="A45" s="257" t="s">
        <v>266</v>
      </c>
      <c r="B45" s="258" t="s">
        <v>267</v>
      </c>
      <c r="C45" s="259"/>
      <c r="D45" s="260">
        <v>0.94701817251087794</v>
      </c>
      <c r="E45" s="553">
        <v>37</v>
      </c>
      <c r="F45" s="555">
        <v>81</v>
      </c>
      <c r="G45" s="555">
        <v>62</v>
      </c>
      <c r="H45" s="555">
        <v>46</v>
      </c>
      <c r="I45" s="557">
        <v>70</v>
      </c>
      <c r="J45" s="261">
        <v>-33</v>
      </c>
      <c r="K45" s="264">
        <v>-47.142857142857146</v>
      </c>
    </row>
    <row r="46" spans="1:11" ht="13.5" customHeight="1" x14ac:dyDescent="0.2">
      <c r="A46" s="257">
        <v>54</v>
      </c>
      <c r="B46" s="258" t="s">
        <v>268</v>
      </c>
      <c r="C46" s="259"/>
      <c r="D46" s="260">
        <v>2.3291528026618891</v>
      </c>
      <c r="E46" s="553">
        <v>91</v>
      </c>
      <c r="F46" s="555">
        <v>91</v>
      </c>
      <c r="G46" s="555">
        <v>63</v>
      </c>
      <c r="H46" s="555">
        <v>98</v>
      </c>
      <c r="I46" s="557">
        <v>86</v>
      </c>
      <c r="J46" s="261">
        <v>5</v>
      </c>
      <c r="K46" s="264">
        <v>5.8139534883720927</v>
      </c>
    </row>
    <row r="47" spans="1:11" ht="13.5" customHeight="1" x14ac:dyDescent="0.2">
      <c r="A47" s="257">
        <v>61</v>
      </c>
      <c r="B47" s="258" t="s">
        <v>269</v>
      </c>
      <c r="C47" s="259"/>
      <c r="D47" s="260">
        <v>1.8684412592782187</v>
      </c>
      <c r="E47" s="553">
        <v>73</v>
      </c>
      <c r="F47" s="262">
        <v>153</v>
      </c>
      <c r="G47" s="555">
        <v>68</v>
      </c>
      <c r="H47" s="555">
        <v>86</v>
      </c>
      <c r="I47" s="557">
        <v>67</v>
      </c>
      <c r="J47" s="261">
        <v>6</v>
      </c>
      <c r="K47" s="264">
        <v>8.9552238805970141</v>
      </c>
    </row>
    <row r="48" spans="1:11" ht="13.5" customHeight="1" x14ac:dyDescent="0.2">
      <c r="A48" s="257">
        <v>62</v>
      </c>
      <c r="B48" s="258" t="s">
        <v>270</v>
      </c>
      <c r="C48" s="259"/>
      <c r="D48" s="260">
        <v>10.366009726132583</v>
      </c>
      <c r="E48" s="261">
        <v>405</v>
      </c>
      <c r="F48" s="262">
        <v>420</v>
      </c>
      <c r="G48" s="262">
        <v>317</v>
      </c>
      <c r="H48" s="262">
        <v>395</v>
      </c>
      <c r="I48" s="263">
        <v>422</v>
      </c>
      <c r="J48" s="261">
        <v>-17</v>
      </c>
      <c r="K48" s="264">
        <v>-4.028436018957346</v>
      </c>
    </row>
    <row r="49" spans="1:11" ht="13.5" customHeight="1" x14ac:dyDescent="0.2">
      <c r="A49" s="257">
        <v>63</v>
      </c>
      <c r="B49" s="258" t="s">
        <v>271</v>
      </c>
      <c r="C49" s="259"/>
      <c r="D49" s="260">
        <v>5.0934220629639109</v>
      </c>
      <c r="E49" s="261">
        <v>199</v>
      </c>
      <c r="F49" s="262">
        <v>245</v>
      </c>
      <c r="G49" s="262">
        <v>183</v>
      </c>
      <c r="H49" s="262">
        <v>243</v>
      </c>
      <c r="I49" s="263">
        <v>217</v>
      </c>
      <c r="J49" s="261">
        <v>-18</v>
      </c>
      <c r="K49" s="264">
        <v>-8.2949308755760374</v>
      </c>
    </row>
    <row r="50" spans="1:11" ht="13.5" customHeight="1" x14ac:dyDescent="0.2">
      <c r="A50" s="257" t="s">
        <v>272</v>
      </c>
      <c r="B50" s="258" t="s">
        <v>273</v>
      </c>
      <c r="C50" s="259"/>
      <c r="D50" s="260">
        <v>1.3565395444074737</v>
      </c>
      <c r="E50" s="553">
        <v>53</v>
      </c>
      <c r="F50" s="555">
        <v>67</v>
      </c>
      <c r="G50" s="555">
        <v>51</v>
      </c>
      <c r="H50" s="555">
        <v>67</v>
      </c>
      <c r="I50" s="557">
        <v>64</v>
      </c>
      <c r="J50" s="261">
        <v>-11</v>
      </c>
      <c r="K50" s="264">
        <v>-17.1875</v>
      </c>
    </row>
    <row r="51" spans="1:11" ht="13.5" customHeight="1" x14ac:dyDescent="0.2">
      <c r="A51" s="257" t="s">
        <v>274</v>
      </c>
      <c r="B51" s="258" t="s">
        <v>275</v>
      </c>
      <c r="C51" s="259"/>
      <c r="D51" s="260">
        <v>3.5833120040952138</v>
      </c>
      <c r="E51" s="261">
        <v>140</v>
      </c>
      <c r="F51" s="262">
        <v>171</v>
      </c>
      <c r="G51" s="262">
        <v>124</v>
      </c>
      <c r="H51" s="262">
        <v>171</v>
      </c>
      <c r="I51" s="263">
        <v>146</v>
      </c>
      <c r="J51" s="261">
        <v>-6</v>
      </c>
      <c r="K51" s="264">
        <v>-4.1095890410958908</v>
      </c>
    </row>
    <row r="52" spans="1:11" ht="13.5" customHeight="1" x14ac:dyDescent="0.2">
      <c r="A52" s="257">
        <v>71</v>
      </c>
      <c r="B52" s="258" t="s">
        <v>276</v>
      </c>
      <c r="C52" s="259"/>
      <c r="D52" s="260">
        <v>6.6291272075761452</v>
      </c>
      <c r="E52" s="261">
        <v>259</v>
      </c>
      <c r="F52" s="262">
        <v>682</v>
      </c>
      <c r="G52" s="262">
        <v>236</v>
      </c>
      <c r="H52" s="262">
        <v>371</v>
      </c>
      <c r="I52" s="263">
        <v>271</v>
      </c>
      <c r="J52" s="261">
        <v>-12</v>
      </c>
      <c r="K52" s="264">
        <v>-4.4280442804428048</v>
      </c>
    </row>
    <row r="53" spans="1:11" ht="13.5" customHeight="1" x14ac:dyDescent="0.2">
      <c r="A53" s="257" t="s">
        <v>277</v>
      </c>
      <c r="B53" s="258" t="s">
        <v>278</v>
      </c>
      <c r="C53" s="259"/>
      <c r="D53" s="260">
        <v>2.3803429741489635</v>
      </c>
      <c r="E53" s="553">
        <v>93</v>
      </c>
      <c r="F53" s="262">
        <v>413</v>
      </c>
      <c r="G53" s="555">
        <v>93</v>
      </c>
      <c r="H53" s="262">
        <v>135</v>
      </c>
      <c r="I53" s="557">
        <v>81</v>
      </c>
      <c r="J53" s="261">
        <v>12</v>
      </c>
      <c r="K53" s="264">
        <v>14.814814814814815</v>
      </c>
    </row>
    <row r="54" spans="1:11" ht="13.5" customHeight="1" x14ac:dyDescent="0.2">
      <c r="A54" s="257" t="s">
        <v>279</v>
      </c>
      <c r="B54" s="258" t="s">
        <v>280</v>
      </c>
      <c r="C54" s="259"/>
      <c r="D54" s="260">
        <v>3.6345021755822882</v>
      </c>
      <c r="E54" s="261">
        <v>142</v>
      </c>
      <c r="F54" s="262">
        <v>215</v>
      </c>
      <c r="G54" s="262">
        <v>126</v>
      </c>
      <c r="H54" s="262">
        <v>199</v>
      </c>
      <c r="I54" s="263">
        <v>162</v>
      </c>
      <c r="J54" s="261">
        <v>-20</v>
      </c>
      <c r="K54" s="264">
        <v>-12.345679012345679</v>
      </c>
    </row>
    <row r="55" spans="1:11" ht="13.5" customHeight="1" x14ac:dyDescent="0.2">
      <c r="A55" s="257">
        <v>72</v>
      </c>
      <c r="B55" s="258" t="s">
        <v>281</v>
      </c>
      <c r="C55" s="259"/>
      <c r="D55" s="260">
        <v>2.0732019452265167</v>
      </c>
      <c r="E55" s="553">
        <v>81</v>
      </c>
      <c r="F55" s="262">
        <v>134</v>
      </c>
      <c r="G55" s="555">
        <v>60</v>
      </c>
      <c r="H55" s="555">
        <v>80</v>
      </c>
      <c r="I55" s="557">
        <v>56</v>
      </c>
      <c r="J55" s="261">
        <v>25</v>
      </c>
      <c r="K55" s="264">
        <v>44.642857142857146</v>
      </c>
    </row>
    <row r="56" spans="1:11" ht="13.5" customHeight="1" x14ac:dyDescent="0.2">
      <c r="A56" s="257" t="s">
        <v>282</v>
      </c>
      <c r="B56" s="258" t="s">
        <v>283</v>
      </c>
      <c r="C56" s="259"/>
      <c r="D56" s="260">
        <v>0.33273611466598413</v>
      </c>
      <c r="E56" s="553">
        <v>13</v>
      </c>
      <c r="F56" s="555">
        <v>27</v>
      </c>
      <c r="G56" s="555">
        <v>18</v>
      </c>
      <c r="H56" s="555">
        <v>23</v>
      </c>
      <c r="I56" s="557">
        <v>18</v>
      </c>
      <c r="J56" s="261">
        <v>-5</v>
      </c>
      <c r="K56" s="264">
        <v>-27.777777777777779</v>
      </c>
    </row>
    <row r="57" spans="1:11" ht="13.5" customHeight="1" x14ac:dyDescent="0.2">
      <c r="A57" s="257" t="s">
        <v>284</v>
      </c>
      <c r="B57" s="258" t="s">
        <v>285</v>
      </c>
      <c r="C57" s="259"/>
      <c r="D57" s="260">
        <v>1.5357051446122345</v>
      </c>
      <c r="E57" s="553">
        <v>60</v>
      </c>
      <c r="F57" s="555">
        <v>85</v>
      </c>
      <c r="G57" s="555">
        <v>34</v>
      </c>
      <c r="H57" s="555">
        <v>40</v>
      </c>
      <c r="I57" s="557">
        <v>33</v>
      </c>
      <c r="J57" s="261">
        <v>27</v>
      </c>
      <c r="K57" s="264">
        <v>81.818181818181813</v>
      </c>
    </row>
    <row r="58" spans="1:11" ht="13.5" customHeight="1" x14ac:dyDescent="0.2">
      <c r="A58" s="257">
        <v>73</v>
      </c>
      <c r="B58" s="258" t="s">
        <v>286</v>
      </c>
      <c r="C58" s="259"/>
      <c r="D58" s="260">
        <v>0.99820834399795244</v>
      </c>
      <c r="E58" s="553">
        <v>39</v>
      </c>
      <c r="F58" s="555">
        <v>48</v>
      </c>
      <c r="G58" s="555">
        <v>35</v>
      </c>
      <c r="H58" s="555">
        <v>43</v>
      </c>
      <c r="I58" s="557">
        <v>48</v>
      </c>
      <c r="J58" s="261">
        <v>-9</v>
      </c>
      <c r="K58" s="264">
        <v>-18.75</v>
      </c>
    </row>
    <row r="59" spans="1:11" ht="13.5" customHeight="1" x14ac:dyDescent="0.2">
      <c r="A59" s="257" t="s">
        <v>287</v>
      </c>
      <c r="B59" s="258" t="s">
        <v>288</v>
      </c>
      <c r="C59" s="259"/>
      <c r="D59" s="260">
        <v>0.87023291528026614</v>
      </c>
      <c r="E59" s="553">
        <v>34</v>
      </c>
      <c r="F59" s="555">
        <v>43</v>
      </c>
      <c r="G59" s="555">
        <v>30</v>
      </c>
      <c r="H59" s="555">
        <v>41</v>
      </c>
      <c r="I59" s="557">
        <v>39</v>
      </c>
      <c r="J59" s="261">
        <v>-5</v>
      </c>
      <c r="K59" s="264">
        <v>-12.820512820512821</v>
      </c>
    </row>
    <row r="60" spans="1:11" ht="13.5" customHeight="1" x14ac:dyDescent="0.2">
      <c r="A60" s="257">
        <v>81</v>
      </c>
      <c r="B60" s="258" t="s">
        <v>289</v>
      </c>
      <c r="C60" s="259"/>
      <c r="D60" s="260">
        <v>4.4279498336319429</v>
      </c>
      <c r="E60" s="261">
        <v>173</v>
      </c>
      <c r="F60" s="262">
        <v>271</v>
      </c>
      <c r="G60" s="262">
        <v>152</v>
      </c>
      <c r="H60" s="262">
        <v>258</v>
      </c>
      <c r="I60" s="263">
        <v>216</v>
      </c>
      <c r="J60" s="261">
        <v>-43</v>
      </c>
      <c r="K60" s="264">
        <v>-19.907407407407408</v>
      </c>
    </row>
    <row r="61" spans="1:11" ht="13.5" customHeight="1" x14ac:dyDescent="0.2">
      <c r="A61" s="257" t="s">
        <v>290</v>
      </c>
      <c r="B61" s="258" t="s">
        <v>291</v>
      </c>
      <c r="C61" s="259"/>
      <c r="D61" s="260">
        <v>1.4333248016380855</v>
      </c>
      <c r="E61" s="553">
        <v>56</v>
      </c>
      <c r="F61" s="262">
        <v>105</v>
      </c>
      <c r="G61" s="555">
        <v>54</v>
      </c>
      <c r="H61" s="555">
        <v>84</v>
      </c>
      <c r="I61" s="557">
        <v>81</v>
      </c>
      <c r="J61" s="261">
        <v>-25</v>
      </c>
      <c r="K61" s="264">
        <v>-30.864197530864196</v>
      </c>
    </row>
    <row r="62" spans="1:11" ht="13.5" customHeight="1" x14ac:dyDescent="0.2">
      <c r="A62" s="257" t="s">
        <v>292</v>
      </c>
      <c r="B62" s="258" t="s">
        <v>363</v>
      </c>
      <c r="C62" s="259"/>
      <c r="D62" s="260">
        <v>1.9708216022523675</v>
      </c>
      <c r="E62" s="553">
        <v>77</v>
      </c>
      <c r="F62" s="262">
        <v>125</v>
      </c>
      <c r="G62" s="555">
        <v>54</v>
      </c>
      <c r="H62" s="555">
        <v>90</v>
      </c>
      <c r="I62" s="557">
        <v>72</v>
      </c>
      <c r="J62" s="261">
        <v>5</v>
      </c>
      <c r="K62" s="264">
        <v>6.9444444444444446</v>
      </c>
    </row>
    <row r="63" spans="1:11" ht="13.5" customHeight="1" x14ac:dyDescent="0.2">
      <c r="A63" s="257" t="s">
        <v>294</v>
      </c>
      <c r="B63" s="258" t="s">
        <v>295</v>
      </c>
      <c r="C63" s="259"/>
      <c r="D63" s="260">
        <v>0.20476068594829794</v>
      </c>
      <c r="E63" s="553">
        <v>8</v>
      </c>
      <c r="F63" s="555">
        <v>14</v>
      </c>
      <c r="G63" s="555">
        <v>10</v>
      </c>
      <c r="H63" s="555">
        <v>14</v>
      </c>
      <c r="I63" s="557">
        <v>17</v>
      </c>
      <c r="J63" s="261">
        <v>-9</v>
      </c>
      <c r="K63" s="264">
        <v>-52.941176470588232</v>
      </c>
    </row>
    <row r="64" spans="1:11" ht="13.5" customHeight="1" x14ac:dyDescent="0.2">
      <c r="A64" s="257" t="s">
        <v>296</v>
      </c>
      <c r="B64" s="258" t="s">
        <v>297</v>
      </c>
      <c r="C64" s="259"/>
      <c r="D64" s="260">
        <v>0.51190171487074476</v>
      </c>
      <c r="E64" s="553">
        <v>20</v>
      </c>
      <c r="F64" s="555">
        <v>15</v>
      </c>
      <c r="G64" s="555">
        <v>16</v>
      </c>
      <c r="H64" s="555">
        <v>37</v>
      </c>
      <c r="I64" s="557">
        <v>16</v>
      </c>
      <c r="J64" s="261">
        <v>4</v>
      </c>
      <c r="K64" s="264">
        <v>25</v>
      </c>
    </row>
    <row r="65" spans="1:11" ht="13.5" customHeight="1" x14ac:dyDescent="0.2">
      <c r="A65" s="257">
        <v>82</v>
      </c>
      <c r="B65" s="258" t="s">
        <v>298</v>
      </c>
      <c r="C65" s="259"/>
      <c r="D65" s="260">
        <v>3.0202201177373946</v>
      </c>
      <c r="E65" s="261">
        <v>118</v>
      </c>
      <c r="F65" s="262">
        <v>143</v>
      </c>
      <c r="G65" s="555">
        <v>94</v>
      </c>
      <c r="H65" s="262">
        <v>102</v>
      </c>
      <c r="I65" s="557">
        <v>91</v>
      </c>
      <c r="J65" s="261">
        <v>27</v>
      </c>
      <c r="K65" s="264">
        <v>29.670329670329672</v>
      </c>
    </row>
    <row r="66" spans="1:11" ht="13.5" customHeight="1" x14ac:dyDescent="0.2">
      <c r="A66" s="257" t="s">
        <v>299</v>
      </c>
      <c r="B66" s="258" t="s">
        <v>549</v>
      </c>
      <c r="C66" s="259"/>
      <c r="D66" s="260">
        <v>2.3547478884054263</v>
      </c>
      <c r="E66" s="553">
        <v>92</v>
      </c>
      <c r="F66" s="262">
        <v>111</v>
      </c>
      <c r="G66" s="555">
        <v>84</v>
      </c>
      <c r="H66" s="555">
        <v>70</v>
      </c>
      <c r="I66" s="557">
        <v>66</v>
      </c>
      <c r="J66" s="261">
        <v>26</v>
      </c>
      <c r="K66" s="264">
        <v>39.393939393939391</v>
      </c>
    </row>
    <row r="67" spans="1:11" ht="13.5" customHeight="1" x14ac:dyDescent="0.2">
      <c r="A67" s="257" t="s">
        <v>300</v>
      </c>
      <c r="B67" s="258" t="s">
        <v>301</v>
      </c>
      <c r="C67" s="259"/>
      <c r="D67" s="260">
        <v>0.25595085743537238</v>
      </c>
      <c r="E67" s="553">
        <v>10</v>
      </c>
      <c r="F67" s="555">
        <v>25</v>
      </c>
      <c r="G67" s="555">
        <v>5</v>
      </c>
      <c r="H67" s="555">
        <v>17</v>
      </c>
      <c r="I67" s="557">
        <v>11</v>
      </c>
      <c r="J67" s="261">
        <v>-1</v>
      </c>
      <c r="K67" s="264">
        <v>-9.0909090909090917</v>
      </c>
    </row>
    <row r="68" spans="1:11" ht="13.5" customHeight="1" x14ac:dyDescent="0.2">
      <c r="A68" s="257">
        <v>83</v>
      </c>
      <c r="B68" s="258" t="s">
        <v>302</v>
      </c>
      <c r="C68" s="259"/>
      <c r="D68" s="260">
        <v>4.1975940619401078</v>
      </c>
      <c r="E68" s="261">
        <v>164</v>
      </c>
      <c r="F68" s="262">
        <v>492</v>
      </c>
      <c r="G68" s="262">
        <v>154</v>
      </c>
      <c r="H68" s="262">
        <v>208</v>
      </c>
      <c r="I68" s="263">
        <v>136</v>
      </c>
      <c r="J68" s="261">
        <v>28</v>
      </c>
      <c r="K68" s="264">
        <v>20.588235294117649</v>
      </c>
    </row>
    <row r="69" spans="1:11" ht="13.5" customHeight="1" x14ac:dyDescent="0.2">
      <c r="A69" s="257" t="s">
        <v>303</v>
      </c>
      <c r="B69" s="258" t="s">
        <v>304</v>
      </c>
      <c r="C69" s="259"/>
      <c r="D69" s="260">
        <v>3.1481955464550806</v>
      </c>
      <c r="E69" s="261">
        <v>123</v>
      </c>
      <c r="F69" s="262">
        <v>414</v>
      </c>
      <c r="G69" s="262">
        <v>125</v>
      </c>
      <c r="H69" s="262">
        <v>164</v>
      </c>
      <c r="I69" s="263">
        <v>110</v>
      </c>
      <c r="J69" s="261">
        <v>13</v>
      </c>
      <c r="K69" s="264">
        <v>11.818181818181818</v>
      </c>
    </row>
    <row r="70" spans="1:11" ht="13.5" customHeight="1" x14ac:dyDescent="0.2">
      <c r="A70" s="257"/>
      <c r="B70" s="258" t="s">
        <v>305</v>
      </c>
      <c r="C70" s="259"/>
      <c r="D70" s="260">
        <v>1.8172510877911441</v>
      </c>
      <c r="E70" s="553">
        <v>71</v>
      </c>
      <c r="F70" s="262">
        <v>262</v>
      </c>
      <c r="G70" s="555">
        <v>71</v>
      </c>
      <c r="H70" s="555">
        <v>89</v>
      </c>
      <c r="I70" s="557">
        <v>56</v>
      </c>
      <c r="J70" s="261">
        <v>15</v>
      </c>
      <c r="K70" s="264">
        <v>26.785714285714285</v>
      </c>
    </row>
    <row r="71" spans="1:11" ht="13.5" customHeight="1" x14ac:dyDescent="0.2">
      <c r="A71" s="257">
        <v>84</v>
      </c>
      <c r="B71" s="258" t="s">
        <v>306</v>
      </c>
      <c r="C71" s="259"/>
      <c r="D71" s="260">
        <v>0.79344765804965445</v>
      </c>
      <c r="E71" s="553">
        <v>31</v>
      </c>
      <c r="F71" s="262">
        <v>111</v>
      </c>
      <c r="G71" s="555">
        <v>33</v>
      </c>
      <c r="H71" s="555">
        <v>38</v>
      </c>
      <c r="I71" s="557">
        <v>23</v>
      </c>
      <c r="J71" s="261">
        <v>8</v>
      </c>
      <c r="K71" s="264">
        <v>34.782608695652172</v>
      </c>
    </row>
    <row r="72" spans="1:11" ht="13.5" customHeight="1" x14ac:dyDescent="0.2">
      <c r="A72" s="257" t="s">
        <v>307</v>
      </c>
      <c r="B72" s="258" t="s">
        <v>308</v>
      </c>
      <c r="C72" s="259"/>
      <c r="D72" s="260">
        <v>0.12797542871768619</v>
      </c>
      <c r="E72" s="553">
        <v>5</v>
      </c>
      <c r="F72" s="555">
        <v>68</v>
      </c>
      <c r="G72" s="555">
        <v>12</v>
      </c>
      <c r="H72" s="555">
        <v>11</v>
      </c>
      <c r="I72" s="557">
        <v>3</v>
      </c>
      <c r="J72" s="261">
        <v>2</v>
      </c>
      <c r="K72" s="264">
        <v>66.666666666666671</v>
      </c>
    </row>
    <row r="73" spans="1:11" ht="13.5" customHeight="1" x14ac:dyDescent="0.2">
      <c r="A73" s="257" t="s">
        <v>309</v>
      </c>
      <c r="B73" s="258" t="s">
        <v>310</v>
      </c>
      <c r="C73" s="259"/>
      <c r="D73" s="260">
        <v>0</v>
      </c>
      <c r="E73" s="261">
        <v>0</v>
      </c>
      <c r="F73" s="555">
        <v>14</v>
      </c>
      <c r="G73" s="262" t="s">
        <v>546</v>
      </c>
      <c r="H73" s="555">
        <v>5</v>
      </c>
      <c r="I73" s="557">
        <v>3</v>
      </c>
      <c r="J73" s="261">
        <v>-3</v>
      </c>
      <c r="K73" s="264">
        <v>-100</v>
      </c>
    </row>
    <row r="74" spans="1:11" s="87" customFormat="1" ht="13.5" customHeight="1" x14ac:dyDescent="0.2">
      <c r="A74" s="257" t="s">
        <v>311</v>
      </c>
      <c r="B74" s="258" t="s">
        <v>312</v>
      </c>
      <c r="C74" s="259"/>
      <c r="D74" s="260">
        <v>0.23035577169183516</v>
      </c>
      <c r="E74" s="553">
        <v>9</v>
      </c>
      <c r="F74" s="555">
        <v>11</v>
      </c>
      <c r="G74" s="555">
        <v>9</v>
      </c>
      <c r="H74" s="555">
        <v>11</v>
      </c>
      <c r="I74" s="557">
        <v>9</v>
      </c>
      <c r="J74" s="261">
        <v>0</v>
      </c>
      <c r="K74" s="264">
        <v>0</v>
      </c>
    </row>
    <row r="75" spans="1:11" s="114" customFormat="1" ht="13.5" customHeight="1" x14ac:dyDescent="0.15">
      <c r="A75" s="257">
        <v>91</v>
      </c>
      <c r="B75" s="258" t="s">
        <v>313</v>
      </c>
      <c r="C75" s="259"/>
      <c r="D75" s="260" t="s">
        <v>546</v>
      </c>
      <c r="E75" s="261" t="s">
        <v>546</v>
      </c>
      <c r="F75" s="555">
        <v>7</v>
      </c>
      <c r="G75" s="555">
        <v>4</v>
      </c>
      <c r="H75" s="262" t="s">
        <v>546</v>
      </c>
      <c r="I75" s="263" t="s">
        <v>546</v>
      </c>
      <c r="J75" s="261" t="s">
        <v>546</v>
      </c>
      <c r="K75" s="264" t="s">
        <v>546</v>
      </c>
    </row>
    <row r="76" spans="1:11" s="114" customFormat="1" ht="13.5" customHeight="1" x14ac:dyDescent="0.15">
      <c r="A76" s="257">
        <v>92</v>
      </c>
      <c r="B76" s="258" t="s">
        <v>314</v>
      </c>
      <c r="C76" s="259"/>
      <c r="D76" s="260">
        <v>0.63987714358843106</v>
      </c>
      <c r="E76" s="553">
        <v>25</v>
      </c>
      <c r="F76" s="555">
        <v>52</v>
      </c>
      <c r="G76" s="555">
        <v>14</v>
      </c>
      <c r="H76" s="555">
        <v>25</v>
      </c>
      <c r="I76" s="557">
        <v>23</v>
      </c>
      <c r="J76" s="261">
        <v>2</v>
      </c>
      <c r="K76" s="264">
        <v>8.695652173913043</v>
      </c>
    </row>
    <row r="77" spans="1:11" s="87" customFormat="1" ht="13.5" customHeight="1" x14ac:dyDescent="0.2">
      <c r="A77" s="257">
        <v>93</v>
      </c>
      <c r="B77" s="258" t="s">
        <v>315</v>
      </c>
      <c r="C77" s="259"/>
      <c r="D77" s="260" t="s">
        <v>546</v>
      </c>
      <c r="E77" s="261" t="s">
        <v>546</v>
      </c>
      <c r="F77" s="555">
        <v>25</v>
      </c>
      <c r="G77" s="555">
        <v>4</v>
      </c>
      <c r="H77" s="555">
        <v>8</v>
      </c>
      <c r="I77" s="263" t="s">
        <v>546</v>
      </c>
      <c r="J77" s="261" t="s">
        <v>546</v>
      </c>
      <c r="K77" s="264" t="s">
        <v>546</v>
      </c>
    </row>
    <row r="78" spans="1:11" s="347" customFormat="1" ht="13.5" customHeight="1" x14ac:dyDescent="0.2">
      <c r="A78" s="257">
        <v>94</v>
      </c>
      <c r="B78" s="258" t="s">
        <v>316</v>
      </c>
      <c r="C78" s="259"/>
      <c r="D78" s="260">
        <v>0.51190171487074476</v>
      </c>
      <c r="E78" s="553">
        <v>20</v>
      </c>
      <c r="F78" s="555">
        <v>49</v>
      </c>
      <c r="G78" s="555">
        <v>8</v>
      </c>
      <c r="H78" s="555">
        <v>19</v>
      </c>
      <c r="I78" s="557">
        <v>21</v>
      </c>
      <c r="J78" s="261">
        <v>-1</v>
      </c>
      <c r="K78" s="264">
        <v>-4.7619047619047619</v>
      </c>
    </row>
    <row r="79" spans="1:11" s="87" customFormat="1" ht="13.5" customHeight="1" x14ac:dyDescent="0.2">
      <c r="A79" s="271" t="s">
        <v>317</v>
      </c>
      <c r="B79" s="272" t="s">
        <v>318</v>
      </c>
      <c r="C79" s="273"/>
      <c r="D79" s="274">
        <v>0</v>
      </c>
      <c r="E79" s="275">
        <v>0</v>
      </c>
      <c r="F79" s="276" t="s">
        <v>546</v>
      </c>
      <c r="G79" s="276">
        <v>0</v>
      </c>
      <c r="H79" s="276" t="s">
        <v>546</v>
      </c>
      <c r="I79" s="277" t="s">
        <v>546</v>
      </c>
      <c r="J79" s="275" t="s">
        <v>546</v>
      </c>
      <c r="K79" s="552" t="s">
        <v>546</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 customHeight="1" x14ac:dyDescent="0.2">
      <c r="A82" s="117" t="s">
        <v>364</v>
      </c>
      <c r="B82" s="117"/>
      <c r="C82" s="117"/>
      <c r="D82" s="117"/>
      <c r="E82" s="117"/>
      <c r="F82" s="117"/>
      <c r="G82" s="117"/>
      <c r="H82" s="117"/>
      <c r="I82" s="117"/>
      <c r="J82" s="117"/>
      <c r="K82" s="117"/>
    </row>
    <row r="83" spans="1:11" ht="21" customHeight="1" x14ac:dyDescent="0.2">
      <c r="A83" s="383" t="s">
        <v>372</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7" t="s">
        <v>366</v>
      </c>
      <c r="B85" s="117"/>
      <c r="C85" s="117"/>
      <c r="D85" s="117"/>
      <c r="E85" s="117"/>
      <c r="F85" s="117"/>
      <c r="G85" s="117"/>
      <c r="H85" s="117"/>
      <c r="I85" s="117"/>
      <c r="J85" s="117"/>
      <c r="K85" s="11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9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9643-D507-4FA4-813C-6068A61464F3}">
  <sheetPr codeName="Tabelle38"/>
  <dimension ref="A1:N200"/>
  <sheetViews>
    <sheetView showGridLines="0" zoomScaleNormal="100" workbookViewId="0"/>
  </sheetViews>
  <sheetFormatPr baseColWidth="10" defaultColWidth="8.85546875" defaultRowHeight="15.95" customHeight="1" x14ac:dyDescent="0.2"/>
  <cols>
    <col min="1" max="1" width="16.85546875" style="54" customWidth="1"/>
    <col min="2" max="2" width="9.7109375" style="88" customWidth="1"/>
    <col min="3" max="9" width="9.7109375" style="121" customWidth="1"/>
    <col min="10" max="10" width="9.7109375" style="122" customWidth="1"/>
    <col min="11" max="11" width="9.7109375" style="54" customWidth="1"/>
    <col min="12" max="12" width="9.7109375" style="121" customWidth="1"/>
    <col min="13" max="13" width="9.7109375" style="54" customWidth="1"/>
    <col min="14" max="16384" width="8.85546875" style="54"/>
  </cols>
  <sheetData>
    <row r="1" spans="1:13" customFormat="1" ht="36.75" customHeight="1" x14ac:dyDescent="0.2">
      <c r="A1" s="34" t="s">
        <v>61</v>
      </c>
      <c r="B1" s="34"/>
      <c r="C1" s="34"/>
      <c r="D1" s="34"/>
      <c r="E1" s="34"/>
      <c r="F1" s="34"/>
      <c r="G1" s="34"/>
      <c r="H1" s="34"/>
      <c r="I1" s="34"/>
      <c r="J1" s="34"/>
      <c r="K1" s="13"/>
      <c r="L1" s="34"/>
      <c r="M1" s="35" t="s">
        <v>38</v>
      </c>
    </row>
    <row r="2" spans="1:13" customFormat="1" ht="11.25" customHeight="1" x14ac:dyDescent="0.2">
      <c r="A2" s="37"/>
      <c r="B2" s="37"/>
      <c r="C2" s="37"/>
      <c r="D2" s="37"/>
      <c r="E2" s="37"/>
      <c r="F2" s="37"/>
      <c r="G2" s="37"/>
      <c r="H2" s="37"/>
      <c r="I2" s="37"/>
      <c r="J2" s="37"/>
      <c r="K2" s="37"/>
      <c r="L2" s="37"/>
      <c r="M2" s="37"/>
    </row>
    <row r="3" spans="1:13" s="40" customFormat="1" ht="24.95" customHeight="1" x14ac:dyDescent="0.2">
      <c r="A3" s="38" t="s">
        <v>373</v>
      </c>
      <c r="B3" s="39"/>
      <c r="C3" s="39"/>
      <c r="D3" s="39"/>
      <c r="E3" s="39"/>
      <c r="F3" s="39"/>
      <c r="G3" s="39"/>
      <c r="H3" s="39"/>
      <c r="I3" s="39"/>
      <c r="J3" s="39"/>
      <c r="K3" s="39"/>
    </row>
    <row r="4" spans="1:13" s="40" customFormat="1" ht="12" customHeight="1" x14ac:dyDescent="0.2">
      <c r="A4" s="87" t="s">
        <v>374</v>
      </c>
      <c r="B4" s="258"/>
      <c r="C4" s="258"/>
      <c r="D4" s="258"/>
      <c r="E4" s="258"/>
      <c r="F4" s="258"/>
      <c r="G4" s="258"/>
      <c r="H4" s="258"/>
      <c r="I4" s="258"/>
      <c r="J4" s="258"/>
      <c r="K4" s="258"/>
      <c r="L4" s="258"/>
      <c r="M4" s="258"/>
    </row>
    <row r="5" spans="1:13" s="40" customFormat="1" ht="12" customHeight="1" x14ac:dyDescent="0.2">
      <c r="A5" s="389" t="s">
        <v>375</v>
      </c>
      <c r="B5" s="389"/>
      <c r="C5" s="390"/>
      <c r="D5" s="390"/>
      <c r="E5" s="390"/>
      <c r="F5" s="391"/>
      <c r="G5" s="391"/>
      <c r="H5" s="391"/>
      <c r="I5" s="391"/>
      <c r="J5" s="391"/>
      <c r="K5" s="391"/>
      <c r="L5" s="391"/>
      <c r="M5" s="391"/>
    </row>
    <row r="6" spans="1:13" s="40" customFormat="1" ht="16.5" customHeight="1" x14ac:dyDescent="0.2">
      <c r="A6" s="392" t="s">
        <v>376</v>
      </c>
      <c r="B6" s="392"/>
      <c r="C6" s="392"/>
      <c r="D6" s="392"/>
      <c r="E6" s="392"/>
      <c r="F6" s="392"/>
      <c r="G6" s="392"/>
      <c r="H6" s="392"/>
      <c r="I6" s="392"/>
      <c r="J6" s="392"/>
      <c r="K6" s="392"/>
      <c r="L6" s="392"/>
      <c r="M6" s="392"/>
    </row>
    <row r="7" spans="1:13" customFormat="1" ht="33.950000000000003" customHeight="1" x14ac:dyDescent="0.2">
      <c r="A7" s="48" t="s">
        <v>377</v>
      </c>
      <c r="B7" s="393" t="s">
        <v>378</v>
      </c>
      <c r="C7" s="393"/>
      <c r="D7" s="393"/>
      <c r="E7" s="393"/>
      <c r="F7" s="393"/>
      <c r="G7" s="393"/>
      <c r="H7" s="394"/>
      <c r="I7" s="393" t="s">
        <v>379</v>
      </c>
      <c r="J7" s="393"/>
      <c r="K7" s="394"/>
      <c r="L7" s="395" t="s">
        <v>380</v>
      </c>
      <c r="M7" s="396"/>
    </row>
    <row r="8" spans="1:13" ht="23.85" customHeight="1" x14ac:dyDescent="0.2">
      <c r="A8" s="57"/>
      <c r="B8" s="397" t="s">
        <v>96</v>
      </c>
      <c r="C8" s="398" t="s">
        <v>98</v>
      </c>
      <c r="D8" s="398" t="s">
        <v>99</v>
      </c>
      <c r="E8" s="398" t="s">
        <v>381</v>
      </c>
      <c r="F8" s="398" t="s">
        <v>382</v>
      </c>
      <c r="G8" s="398" t="s">
        <v>100</v>
      </c>
      <c r="H8" s="399" t="s">
        <v>383</v>
      </c>
      <c r="I8" s="397" t="s">
        <v>96</v>
      </c>
      <c r="J8" s="397" t="s">
        <v>384</v>
      </c>
      <c r="K8" s="400" t="s">
        <v>385</v>
      </c>
      <c r="L8" s="401" t="s">
        <v>386</v>
      </c>
      <c r="M8" s="402" t="s">
        <v>387</v>
      </c>
    </row>
    <row r="9" spans="1:13" ht="12" customHeight="1" x14ac:dyDescent="0.2">
      <c r="A9" s="66"/>
      <c r="B9" s="67">
        <v>1</v>
      </c>
      <c r="C9" s="67">
        <v>2</v>
      </c>
      <c r="D9" s="67">
        <v>3</v>
      </c>
      <c r="E9" s="67">
        <v>4</v>
      </c>
      <c r="F9" s="67">
        <v>5</v>
      </c>
      <c r="G9" s="67">
        <v>6</v>
      </c>
      <c r="H9" s="67">
        <v>7</v>
      </c>
      <c r="I9" s="67">
        <v>8</v>
      </c>
      <c r="J9" s="67">
        <v>9</v>
      </c>
      <c r="K9" s="403">
        <v>10</v>
      </c>
      <c r="L9" s="404">
        <v>11</v>
      </c>
      <c r="M9" s="404">
        <v>12</v>
      </c>
    </row>
    <row r="10" spans="1:13" ht="11.1" customHeight="1" x14ac:dyDescent="0.2">
      <c r="A10" s="405" t="s">
        <v>388</v>
      </c>
      <c r="B10" s="81">
        <v>58318</v>
      </c>
      <c r="C10" s="80">
        <v>32022</v>
      </c>
      <c r="D10" s="80">
        <v>26296</v>
      </c>
      <c r="E10" s="80">
        <v>43254</v>
      </c>
      <c r="F10" s="80">
        <v>15062</v>
      </c>
      <c r="G10" s="80">
        <v>7987</v>
      </c>
      <c r="H10" s="80">
        <v>18272</v>
      </c>
      <c r="I10" s="81">
        <v>14720</v>
      </c>
      <c r="J10" s="80">
        <v>8857</v>
      </c>
      <c r="K10" s="80">
        <v>5863</v>
      </c>
      <c r="L10" s="406">
        <v>3003</v>
      </c>
      <c r="M10" s="407">
        <v>3644</v>
      </c>
    </row>
    <row r="11" spans="1:13" ht="15" customHeight="1" x14ac:dyDescent="0.2">
      <c r="A11" s="405" t="s">
        <v>389</v>
      </c>
      <c r="B11" s="81">
        <v>58460</v>
      </c>
      <c r="C11" s="80">
        <v>32119</v>
      </c>
      <c r="D11" s="80">
        <v>26341</v>
      </c>
      <c r="E11" s="80">
        <v>43300</v>
      </c>
      <c r="F11" s="80">
        <v>15158</v>
      </c>
      <c r="G11" s="80">
        <v>7773</v>
      </c>
      <c r="H11" s="80">
        <v>18536</v>
      </c>
      <c r="I11" s="81">
        <v>14443</v>
      </c>
      <c r="J11" s="80">
        <v>8740</v>
      </c>
      <c r="K11" s="80">
        <v>5703</v>
      </c>
      <c r="L11" s="406">
        <v>4129</v>
      </c>
      <c r="M11" s="407">
        <v>3981</v>
      </c>
    </row>
    <row r="12" spans="1:13" ht="11.1" customHeight="1" x14ac:dyDescent="0.2">
      <c r="A12" s="405" t="s">
        <v>390</v>
      </c>
      <c r="B12" s="81">
        <v>59027</v>
      </c>
      <c r="C12" s="80">
        <v>32537</v>
      </c>
      <c r="D12" s="80">
        <v>26490</v>
      </c>
      <c r="E12" s="80">
        <v>43707</v>
      </c>
      <c r="F12" s="80">
        <v>15319</v>
      </c>
      <c r="G12" s="80">
        <v>7667</v>
      </c>
      <c r="H12" s="80">
        <v>18899</v>
      </c>
      <c r="I12" s="81">
        <v>15025</v>
      </c>
      <c r="J12" s="80">
        <v>9002</v>
      </c>
      <c r="K12" s="80">
        <v>6023</v>
      </c>
      <c r="L12" s="406">
        <v>3527</v>
      </c>
      <c r="M12" s="407">
        <v>2973</v>
      </c>
    </row>
    <row r="13" spans="1:13" ht="11.1" customHeight="1" x14ac:dyDescent="0.2">
      <c r="A13" s="405" t="s">
        <v>391</v>
      </c>
      <c r="B13" s="81">
        <v>60003</v>
      </c>
      <c r="C13" s="80">
        <v>33133</v>
      </c>
      <c r="D13" s="80">
        <v>26870</v>
      </c>
      <c r="E13" s="80">
        <v>44549</v>
      </c>
      <c r="F13" s="80">
        <v>15454</v>
      </c>
      <c r="G13" s="80">
        <v>8231</v>
      </c>
      <c r="H13" s="80">
        <v>19168</v>
      </c>
      <c r="I13" s="81">
        <v>15191</v>
      </c>
      <c r="J13" s="80">
        <v>8981</v>
      </c>
      <c r="K13" s="80">
        <v>6210</v>
      </c>
      <c r="L13" s="406">
        <v>5668</v>
      </c>
      <c r="M13" s="407">
        <v>4816</v>
      </c>
    </row>
    <row r="14" spans="1:13" ht="11.1" customHeight="1" x14ac:dyDescent="0.2">
      <c r="A14" s="405" t="s">
        <v>392</v>
      </c>
      <c r="B14" s="81">
        <v>59321</v>
      </c>
      <c r="C14" s="80">
        <v>32569</v>
      </c>
      <c r="D14" s="80">
        <v>26752</v>
      </c>
      <c r="E14" s="80">
        <v>43762</v>
      </c>
      <c r="F14" s="80">
        <v>15559</v>
      </c>
      <c r="G14" s="80">
        <v>7931</v>
      </c>
      <c r="H14" s="80">
        <v>19165</v>
      </c>
      <c r="I14" s="81">
        <v>15227</v>
      </c>
      <c r="J14" s="80">
        <v>9033</v>
      </c>
      <c r="K14" s="80">
        <v>6194</v>
      </c>
      <c r="L14" s="406">
        <v>2984</v>
      </c>
      <c r="M14" s="407">
        <v>3727</v>
      </c>
    </row>
    <row r="15" spans="1:13" ht="15" customHeight="1" x14ac:dyDescent="0.2">
      <c r="A15" s="405" t="s">
        <v>393</v>
      </c>
      <c r="B15" s="81">
        <v>59451</v>
      </c>
      <c r="C15" s="80">
        <v>32814</v>
      </c>
      <c r="D15" s="80">
        <v>26637</v>
      </c>
      <c r="E15" s="80">
        <v>43909</v>
      </c>
      <c r="F15" s="80">
        <v>15542</v>
      </c>
      <c r="G15" s="80">
        <v>7772</v>
      </c>
      <c r="H15" s="80">
        <v>19317</v>
      </c>
      <c r="I15" s="81">
        <v>14936</v>
      </c>
      <c r="J15" s="80">
        <v>8881</v>
      </c>
      <c r="K15" s="80">
        <v>6055</v>
      </c>
      <c r="L15" s="406">
        <v>4244</v>
      </c>
      <c r="M15" s="407">
        <v>4202</v>
      </c>
    </row>
    <row r="16" spans="1:13" ht="11.1" customHeight="1" x14ac:dyDescent="0.2">
      <c r="A16" s="405" t="s">
        <v>390</v>
      </c>
      <c r="B16" s="81">
        <v>60207</v>
      </c>
      <c r="C16" s="80">
        <v>33369</v>
      </c>
      <c r="D16" s="80">
        <v>26838</v>
      </c>
      <c r="E16" s="80">
        <v>44440</v>
      </c>
      <c r="F16" s="80">
        <v>15767</v>
      </c>
      <c r="G16" s="80">
        <v>7669</v>
      </c>
      <c r="H16" s="80">
        <v>19728</v>
      </c>
      <c r="I16" s="81">
        <v>15266</v>
      </c>
      <c r="J16" s="80">
        <v>8924</v>
      </c>
      <c r="K16" s="80">
        <v>6342</v>
      </c>
      <c r="L16" s="406">
        <v>3723</v>
      </c>
      <c r="M16" s="407">
        <v>2986</v>
      </c>
    </row>
    <row r="17" spans="1:13" ht="11.1" customHeight="1" x14ac:dyDescent="0.2">
      <c r="A17" s="405" t="s">
        <v>391</v>
      </c>
      <c r="B17" s="81">
        <v>61244</v>
      </c>
      <c r="C17" s="80">
        <v>33996</v>
      </c>
      <c r="D17" s="80">
        <v>27248</v>
      </c>
      <c r="E17" s="80">
        <v>45282</v>
      </c>
      <c r="F17" s="80">
        <v>15962</v>
      </c>
      <c r="G17" s="80">
        <v>8238</v>
      </c>
      <c r="H17" s="80">
        <v>19910</v>
      </c>
      <c r="I17" s="81">
        <v>15266</v>
      </c>
      <c r="J17" s="80">
        <v>8766</v>
      </c>
      <c r="K17" s="80">
        <v>6500</v>
      </c>
      <c r="L17" s="406">
        <v>5768</v>
      </c>
      <c r="M17" s="407">
        <v>5037</v>
      </c>
    </row>
    <row r="18" spans="1:13" ht="11.1" customHeight="1" x14ac:dyDescent="0.2">
      <c r="A18" s="405" t="s">
        <v>392</v>
      </c>
      <c r="B18" s="81">
        <v>60518</v>
      </c>
      <c r="C18" s="80">
        <v>33327</v>
      </c>
      <c r="D18" s="80">
        <v>27191</v>
      </c>
      <c r="E18" s="80">
        <v>44496</v>
      </c>
      <c r="F18" s="80">
        <v>16022</v>
      </c>
      <c r="G18" s="80">
        <v>7923</v>
      </c>
      <c r="H18" s="80">
        <v>19923</v>
      </c>
      <c r="I18" s="81">
        <v>15446</v>
      </c>
      <c r="J18" s="80">
        <v>8925</v>
      </c>
      <c r="K18" s="80">
        <v>6521</v>
      </c>
      <c r="L18" s="406">
        <v>3288</v>
      </c>
      <c r="M18" s="407">
        <v>4065</v>
      </c>
    </row>
    <row r="19" spans="1:13" ht="15" customHeight="1" x14ac:dyDescent="0.2">
      <c r="A19" s="405" t="s">
        <v>394</v>
      </c>
      <c r="B19" s="81">
        <v>60771</v>
      </c>
      <c r="C19" s="80">
        <v>33545</v>
      </c>
      <c r="D19" s="80">
        <v>27226</v>
      </c>
      <c r="E19" s="80">
        <v>44733</v>
      </c>
      <c r="F19" s="80">
        <v>16038</v>
      </c>
      <c r="G19" s="80">
        <v>7784</v>
      </c>
      <c r="H19" s="80">
        <v>20156</v>
      </c>
      <c r="I19" s="81">
        <v>15138</v>
      </c>
      <c r="J19" s="80">
        <v>8743</v>
      </c>
      <c r="K19" s="80">
        <v>6395</v>
      </c>
      <c r="L19" s="406">
        <v>4833</v>
      </c>
      <c r="M19" s="407">
        <v>4634</v>
      </c>
    </row>
    <row r="20" spans="1:13" ht="11.1" customHeight="1" x14ac:dyDescent="0.2">
      <c r="A20" s="405" t="s">
        <v>390</v>
      </c>
      <c r="B20" s="81">
        <v>61763</v>
      </c>
      <c r="C20" s="80">
        <v>34258</v>
      </c>
      <c r="D20" s="80">
        <v>27505</v>
      </c>
      <c r="E20" s="80">
        <v>45471</v>
      </c>
      <c r="F20" s="80">
        <v>16292</v>
      </c>
      <c r="G20" s="80">
        <v>7809</v>
      </c>
      <c r="H20" s="80">
        <v>20657</v>
      </c>
      <c r="I20" s="81">
        <v>15605</v>
      </c>
      <c r="J20" s="80">
        <v>8951</v>
      </c>
      <c r="K20" s="80">
        <v>6654</v>
      </c>
      <c r="L20" s="406">
        <v>4384</v>
      </c>
      <c r="M20" s="407">
        <v>3454</v>
      </c>
    </row>
    <row r="21" spans="1:13" ht="11.1" customHeight="1" x14ac:dyDescent="0.2">
      <c r="A21" s="405" t="s">
        <v>391</v>
      </c>
      <c r="B21" s="81">
        <v>62773</v>
      </c>
      <c r="C21" s="80">
        <v>34873</v>
      </c>
      <c r="D21" s="80">
        <v>27900</v>
      </c>
      <c r="E21" s="80">
        <v>46178</v>
      </c>
      <c r="F21" s="80">
        <v>16595</v>
      </c>
      <c r="G21" s="80">
        <v>8484</v>
      </c>
      <c r="H21" s="80">
        <v>20872</v>
      </c>
      <c r="I21" s="81">
        <v>15710</v>
      </c>
      <c r="J21" s="80">
        <v>8843</v>
      </c>
      <c r="K21" s="80">
        <v>6867</v>
      </c>
      <c r="L21" s="406">
        <v>5969</v>
      </c>
      <c r="M21" s="407">
        <v>5148</v>
      </c>
    </row>
    <row r="22" spans="1:13" ht="11.1" customHeight="1" x14ac:dyDescent="0.2">
      <c r="A22" s="405" t="s">
        <v>392</v>
      </c>
      <c r="B22" s="81">
        <v>62181</v>
      </c>
      <c r="C22" s="80">
        <v>34277</v>
      </c>
      <c r="D22" s="80">
        <v>27904</v>
      </c>
      <c r="E22" s="80">
        <v>45536</v>
      </c>
      <c r="F22" s="80">
        <v>16645</v>
      </c>
      <c r="G22" s="80">
        <v>8176</v>
      </c>
      <c r="H22" s="80">
        <v>20878</v>
      </c>
      <c r="I22" s="81">
        <v>15766</v>
      </c>
      <c r="J22" s="80">
        <v>8900</v>
      </c>
      <c r="K22" s="80">
        <v>6866</v>
      </c>
      <c r="L22" s="406">
        <v>3207</v>
      </c>
      <c r="M22" s="407">
        <v>3944</v>
      </c>
    </row>
    <row r="23" spans="1:13" ht="15" customHeight="1" x14ac:dyDescent="0.2">
      <c r="A23" s="405" t="s">
        <v>395</v>
      </c>
      <c r="B23" s="81">
        <v>62233</v>
      </c>
      <c r="C23" s="80">
        <v>34487</v>
      </c>
      <c r="D23" s="80">
        <v>27746</v>
      </c>
      <c r="E23" s="80">
        <v>45589</v>
      </c>
      <c r="F23" s="80">
        <v>16644</v>
      </c>
      <c r="G23" s="80">
        <v>7964</v>
      </c>
      <c r="H23" s="80">
        <v>21020</v>
      </c>
      <c r="I23" s="81">
        <v>15462</v>
      </c>
      <c r="J23" s="80">
        <v>8693</v>
      </c>
      <c r="K23" s="80">
        <v>6769</v>
      </c>
      <c r="L23" s="406">
        <v>4713</v>
      </c>
      <c r="M23" s="407">
        <v>4752</v>
      </c>
    </row>
    <row r="24" spans="1:13" ht="11.1" customHeight="1" x14ac:dyDescent="0.2">
      <c r="A24" s="405" t="s">
        <v>390</v>
      </c>
      <c r="B24" s="81">
        <v>62774</v>
      </c>
      <c r="C24" s="80">
        <v>34806</v>
      </c>
      <c r="D24" s="80">
        <v>27968</v>
      </c>
      <c r="E24" s="80">
        <v>45935</v>
      </c>
      <c r="F24" s="80">
        <v>16839</v>
      </c>
      <c r="G24" s="80">
        <v>7883</v>
      </c>
      <c r="H24" s="80">
        <v>21319</v>
      </c>
      <c r="I24" s="81">
        <v>15954</v>
      </c>
      <c r="J24" s="80">
        <v>8924</v>
      </c>
      <c r="K24" s="80">
        <v>7030</v>
      </c>
      <c r="L24" s="406">
        <v>4027</v>
      </c>
      <c r="M24" s="407">
        <v>3537</v>
      </c>
    </row>
    <row r="25" spans="1:13" ht="11.1" customHeight="1" x14ac:dyDescent="0.2">
      <c r="A25" s="405" t="s">
        <v>391</v>
      </c>
      <c r="B25" s="81">
        <v>63665</v>
      </c>
      <c r="C25" s="80">
        <v>35395</v>
      </c>
      <c r="D25" s="80">
        <v>28270</v>
      </c>
      <c r="E25" s="80">
        <v>46702</v>
      </c>
      <c r="F25" s="80">
        <v>16963</v>
      </c>
      <c r="G25" s="80">
        <v>8526</v>
      </c>
      <c r="H25" s="80">
        <v>21503</v>
      </c>
      <c r="I25" s="81">
        <v>15878</v>
      </c>
      <c r="J25" s="80">
        <v>8652</v>
      </c>
      <c r="K25" s="80">
        <v>7226</v>
      </c>
      <c r="L25" s="406">
        <v>5940</v>
      </c>
      <c r="M25" s="407">
        <v>5292</v>
      </c>
    </row>
    <row r="26" spans="1:13" ht="11.1" customHeight="1" x14ac:dyDescent="0.2">
      <c r="A26" s="405" t="s">
        <v>392</v>
      </c>
      <c r="B26" s="81">
        <v>62844</v>
      </c>
      <c r="C26" s="80">
        <v>34661</v>
      </c>
      <c r="D26" s="80">
        <v>28183</v>
      </c>
      <c r="E26" s="80">
        <v>45823</v>
      </c>
      <c r="F26" s="80">
        <v>17021</v>
      </c>
      <c r="G26" s="80">
        <v>8272</v>
      </c>
      <c r="H26" s="80">
        <v>21395</v>
      </c>
      <c r="I26" s="81">
        <v>15992</v>
      </c>
      <c r="J26" s="80">
        <v>8742</v>
      </c>
      <c r="K26" s="80">
        <v>7250</v>
      </c>
      <c r="L26" s="406">
        <v>3303</v>
      </c>
      <c r="M26" s="407">
        <v>4219</v>
      </c>
    </row>
    <row r="27" spans="1:13" ht="15" customHeight="1" x14ac:dyDescent="0.2">
      <c r="A27" s="405" t="s">
        <v>396</v>
      </c>
      <c r="B27" s="81">
        <v>62577</v>
      </c>
      <c r="C27" s="80">
        <v>34594</v>
      </c>
      <c r="D27" s="80">
        <v>27983</v>
      </c>
      <c r="E27" s="80">
        <v>45593</v>
      </c>
      <c r="F27" s="80">
        <v>16984</v>
      </c>
      <c r="G27" s="80">
        <v>8041</v>
      </c>
      <c r="H27" s="80">
        <v>21447</v>
      </c>
      <c r="I27" s="81">
        <v>15204</v>
      </c>
      <c r="J27" s="80">
        <v>8344</v>
      </c>
      <c r="K27" s="80">
        <v>6860</v>
      </c>
      <c r="L27" s="406">
        <v>4586</v>
      </c>
      <c r="M27" s="407">
        <v>4972</v>
      </c>
    </row>
    <row r="28" spans="1:13" ht="11.1" customHeight="1" x14ac:dyDescent="0.2">
      <c r="A28" s="405" t="s">
        <v>390</v>
      </c>
      <c r="B28" s="81">
        <v>62250</v>
      </c>
      <c r="C28" s="80">
        <v>34501</v>
      </c>
      <c r="D28" s="80">
        <v>27749</v>
      </c>
      <c r="E28" s="80">
        <v>45356</v>
      </c>
      <c r="F28" s="80">
        <v>16894</v>
      </c>
      <c r="G28" s="80">
        <v>7759</v>
      </c>
      <c r="H28" s="80">
        <v>21518</v>
      </c>
      <c r="I28" s="81">
        <v>15100</v>
      </c>
      <c r="J28" s="80">
        <v>8180</v>
      </c>
      <c r="K28" s="80">
        <v>6920</v>
      </c>
      <c r="L28" s="406">
        <v>2605</v>
      </c>
      <c r="M28" s="407">
        <v>2926</v>
      </c>
    </row>
    <row r="29" spans="1:13" ht="11.1" customHeight="1" x14ac:dyDescent="0.2">
      <c r="A29" s="405" t="s">
        <v>391</v>
      </c>
      <c r="B29" s="81">
        <v>63272</v>
      </c>
      <c r="C29" s="80">
        <v>35049</v>
      </c>
      <c r="D29" s="80">
        <v>28223</v>
      </c>
      <c r="E29" s="80">
        <v>46040</v>
      </c>
      <c r="F29" s="80">
        <v>17232</v>
      </c>
      <c r="G29" s="80">
        <v>8353</v>
      </c>
      <c r="H29" s="80">
        <v>21671</v>
      </c>
      <c r="I29" s="81">
        <v>15609</v>
      </c>
      <c r="J29" s="80">
        <v>8349</v>
      </c>
      <c r="K29" s="80">
        <v>7260</v>
      </c>
      <c r="L29" s="406">
        <v>5302</v>
      </c>
      <c r="M29" s="407">
        <v>4515</v>
      </c>
    </row>
    <row r="30" spans="1:13" ht="11.1" customHeight="1" x14ac:dyDescent="0.2">
      <c r="A30" s="405" t="s">
        <v>392</v>
      </c>
      <c r="B30" s="81">
        <v>62770</v>
      </c>
      <c r="C30" s="80">
        <v>34600</v>
      </c>
      <c r="D30" s="80">
        <v>28170</v>
      </c>
      <c r="E30" s="80">
        <v>45415</v>
      </c>
      <c r="F30" s="80">
        <v>17355</v>
      </c>
      <c r="G30" s="80">
        <v>8071</v>
      </c>
      <c r="H30" s="80">
        <v>21645</v>
      </c>
      <c r="I30" s="81">
        <v>15181</v>
      </c>
      <c r="J30" s="80">
        <v>8113</v>
      </c>
      <c r="K30" s="80">
        <v>7068</v>
      </c>
      <c r="L30" s="406">
        <v>3085</v>
      </c>
      <c r="M30" s="407">
        <v>3645</v>
      </c>
    </row>
    <row r="31" spans="1:13" ht="15" customHeight="1" x14ac:dyDescent="0.2">
      <c r="A31" s="405" t="s">
        <v>397</v>
      </c>
      <c r="B31" s="81">
        <v>62839</v>
      </c>
      <c r="C31" s="80">
        <v>34670</v>
      </c>
      <c r="D31" s="80">
        <v>28169</v>
      </c>
      <c r="E31" s="80">
        <v>45514</v>
      </c>
      <c r="F31" s="80">
        <v>17325</v>
      </c>
      <c r="G31" s="80">
        <v>7898</v>
      </c>
      <c r="H31" s="80">
        <v>21714</v>
      </c>
      <c r="I31" s="81">
        <v>15055</v>
      </c>
      <c r="J31" s="80">
        <v>7971</v>
      </c>
      <c r="K31" s="80">
        <v>7084</v>
      </c>
      <c r="L31" s="406">
        <v>4373</v>
      </c>
      <c r="M31" s="407">
        <v>4442</v>
      </c>
    </row>
    <row r="32" spans="1:13" ht="11.1" customHeight="1" x14ac:dyDescent="0.2">
      <c r="A32" s="405" t="s">
        <v>390</v>
      </c>
      <c r="B32" s="81">
        <v>63382</v>
      </c>
      <c r="C32" s="80">
        <v>35119</v>
      </c>
      <c r="D32" s="80">
        <v>28263</v>
      </c>
      <c r="E32" s="80">
        <v>45891</v>
      </c>
      <c r="F32" s="80">
        <v>17491</v>
      </c>
      <c r="G32" s="80">
        <v>7822</v>
      </c>
      <c r="H32" s="80">
        <v>21949</v>
      </c>
      <c r="I32" s="81">
        <v>15558</v>
      </c>
      <c r="J32" s="80">
        <v>8139</v>
      </c>
      <c r="K32" s="80">
        <v>7419</v>
      </c>
      <c r="L32" s="406">
        <v>4021</v>
      </c>
      <c r="M32" s="407">
        <v>3542</v>
      </c>
    </row>
    <row r="33" spans="1:13" ht="11.1" customHeight="1" x14ac:dyDescent="0.2">
      <c r="A33" s="405" t="s">
        <v>391</v>
      </c>
      <c r="B33" s="81">
        <v>64242</v>
      </c>
      <c r="C33" s="80">
        <v>35556</v>
      </c>
      <c r="D33" s="80">
        <v>28686</v>
      </c>
      <c r="E33" s="80">
        <v>46456</v>
      </c>
      <c r="F33" s="80">
        <v>17786</v>
      </c>
      <c r="G33" s="80">
        <v>8416</v>
      </c>
      <c r="H33" s="80">
        <v>22038</v>
      </c>
      <c r="I33" s="81">
        <v>15749</v>
      </c>
      <c r="J33" s="80">
        <v>8149</v>
      </c>
      <c r="K33" s="80">
        <v>7600</v>
      </c>
      <c r="L33" s="406">
        <v>5867</v>
      </c>
      <c r="M33" s="407">
        <v>5159</v>
      </c>
    </row>
    <row r="34" spans="1:13" ht="11.1" customHeight="1" x14ac:dyDescent="0.2">
      <c r="A34" s="405" t="s">
        <v>392</v>
      </c>
      <c r="B34" s="81">
        <v>63588</v>
      </c>
      <c r="C34" s="80">
        <v>35021</v>
      </c>
      <c r="D34" s="80">
        <v>28567</v>
      </c>
      <c r="E34" s="80">
        <v>45798</v>
      </c>
      <c r="F34" s="80">
        <v>17790</v>
      </c>
      <c r="G34" s="80">
        <v>8032</v>
      </c>
      <c r="H34" s="80">
        <v>22019</v>
      </c>
      <c r="I34" s="81">
        <v>15826</v>
      </c>
      <c r="J34" s="80">
        <v>8204</v>
      </c>
      <c r="K34" s="80">
        <v>7622</v>
      </c>
      <c r="L34" s="406">
        <v>3436</v>
      </c>
      <c r="M34" s="407">
        <v>4125</v>
      </c>
    </row>
    <row r="35" spans="1:13" ht="15" customHeight="1" x14ac:dyDescent="0.2">
      <c r="A35" s="405" t="s">
        <v>398</v>
      </c>
      <c r="B35" s="81">
        <v>63962</v>
      </c>
      <c r="C35" s="80">
        <v>35239</v>
      </c>
      <c r="D35" s="80">
        <v>28723</v>
      </c>
      <c r="E35" s="80">
        <v>45991</v>
      </c>
      <c r="F35" s="80">
        <v>17971</v>
      </c>
      <c r="G35" s="80">
        <v>7910</v>
      </c>
      <c r="H35" s="80">
        <v>22138</v>
      </c>
      <c r="I35" s="81">
        <v>15743</v>
      </c>
      <c r="J35" s="80">
        <v>8148</v>
      </c>
      <c r="K35" s="80">
        <v>7595</v>
      </c>
      <c r="L35" s="406">
        <v>6185</v>
      </c>
      <c r="M35" s="407">
        <v>5957</v>
      </c>
    </row>
    <row r="36" spans="1:13" ht="11.1" customHeight="1" x14ac:dyDescent="0.2">
      <c r="A36" s="405" t="s">
        <v>390</v>
      </c>
      <c r="B36" s="81">
        <v>64284</v>
      </c>
      <c r="C36" s="80">
        <v>35382</v>
      </c>
      <c r="D36" s="80">
        <v>28902</v>
      </c>
      <c r="E36" s="80">
        <v>46114</v>
      </c>
      <c r="F36" s="80">
        <v>18170</v>
      </c>
      <c r="G36" s="80">
        <v>7729</v>
      </c>
      <c r="H36" s="80">
        <v>22338</v>
      </c>
      <c r="I36" s="81">
        <v>16299</v>
      </c>
      <c r="J36" s="80">
        <v>8383</v>
      </c>
      <c r="K36" s="80">
        <v>7916</v>
      </c>
      <c r="L36" s="406">
        <v>3955</v>
      </c>
      <c r="M36" s="407">
        <v>3695</v>
      </c>
    </row>
    <row r="37" spans="1:13" ht="11.1" customHeight="1" x14ac:dyDescent="0.2">
      <c r="A37" s="405" t="s">
        <v>391</v>
      </c>
      <c r="B37" s="81">
        <v>64881</v>
      </c>
      <c r="C37" s="80">
        <v>35718</v>
      </c>
      <c r="D37" s="80">
        <v>29163</v>
      </c>
      <c r="E37" s="80">
        <v>46368</v>
      </c>
      <c r="F37" s="80">
        <v>18513</v>
      </c>
      <c r="G37" s="80">
        <v>8169</v>
      </c>
      <c r="H37" s="80">
        <v>22289</v>
      </c>
      <c r="I37" s="81">
        <v>16479</v>
      </c>
      <c r="J37" s="80">
        <v>8373</v>
      </c>
      <c r="K37" s="80">
        <v>8106</v>
      </c>
      <c r="L37" s="406">
        <v>5812</v>
      </c>
      <c r="M37" s="407">
        <v>5435</v>
      </c>
    </row>
    <row r="38" spans="1:13" ht="11.1" customHeight="1" x14ac:dyDescent="0.2">
      <c r="A38" s="408" t="s">
        <v>392</v>
      </c>
      <c r="B38" s="81">
        <v>64123</v>
      </c>
      <c r="C38" s="80">
        <v>35148</v>
      </c>
      <c r="D38" s="80">
        <v>28975</v>
      </c>
      <c r="E38" s="80">
        <v>45666</v>
      </c>
      <c r="F38" s="80">
        <v>18457</v>
      </c>
      <c r="G38" s="80">
        <v>7785</v>
      </c>
      <c r="H38" s="80">
        <v>22098</v>
      </c>
      <c r="I38" s="81">
        <v>16778</v>
      </c>
      <c r="J38" s="80">
        <v>8576</v>
      </c>
      <c r="K38" s="80">
        <v>8202</v>
      </c>
      <c r="L38" s="406">
        <v>3576</v>
      </c>
      <c r="M38" s="407">
        <v>4418</v>
      </c>
    </row>
    <row r="39" spans="1:13" ht="15" customHeight="1" x14ac:dyDescent="0.2">
      <c r="A39" s="405" t="s">
        <v>399</v>
      </c>
      <c r="B39" s="81">
        <v>64212</v>
      </c>
      <c r="C39" s="80">
        <v>35280</v>
      </c>
      <c r="D39" s="80">
        <v>28932</v>
      </c>
      <c r="E39" s="80">
        <v>45706</v>
      </c>
      <c r="F39" s="80">
        <v>18506</v>
      </c>
      <c r="G39" s="80">
        <v>7639</v>
      </c>
      <c r="H39" s="80">
        <v>22176</v>
      </c>
      <c r="I39" s="81">
        <v>16617</v>
      </c>
      <c r="J39" s="80">
        <v>8435</v>
      </c>
      <c r="K39" s="80">
        <v>8182</v>
      </c>
      <c r="L39" s="406">
        <v>4830</v>
      </c>
      <c r="M39" s="407">
        <v>4877</v>
      </c>
    </row>
    <row r="40" spans="1:13" ht="11.1" customHeight="1" x14ac:dyDescent="0.2">
      <c r="A40" s="408" t="s">
        <v>390</v>
      </c>
      <c r="B40" s="81">
        <v>64317</v>
      </c>
      <c r="C40" s="80">
        <v>35299</v>
      </c>
      <c r="D40" s="80">
        <v>29018</v>
      </c>
      <c r="E40" s="80">
        <v>45589</v>
      </c>
      <c r="F40" s="80">
        <v>18728</v>
      </c>
      <c r="G40" s="80">
        <v>7551</v>
      </c>
      <c r="H40" s="80">
        <v>22218</v>
      </c>
      <c r="I40" s="81">
        <v>17033</v>
      </c>
      <c r="J40" s="80">
        <v>8600</v>
      </c>
      <c r="K40" s="80">
        <v>8433</v>
      </c>
      <c r="L40" s="406">
        <v>3784</v>
      </c>
      <c r="M40" s="407">
        <v>3675</v>
      </c>
    </row>
    <row r="41" spans="1:13" ht="11.1" customHeight="1" x14ac:dyDescent="0.2">
      <c r="A41" s="405" t="s">
        <v>391</v>
      </c>
      <c r="B41" s="81">
        <v>64224</v>
      </c>
      <c r="C41" s="80">
        <v>35189</v>
      </c>
      <c r="D41" s="80">
        <v>29035</v>
      </c>
      <c r="E41" s="80">
        <v>45478</v>
      </c>
      <c r="F41" s="80">
        <v>18746</v>
      </c>
      <c r="G41" s="80">
        <v>7953</v>
      </c>
      <c r="H41" s="80">
        <v>21931</v>
      </c>
      <c r="I41" s="81">
        <v>17135</v>
      </c>
      <c r="J41" s="80">
        <v>8520</v>
      </c>
      <c r="K41" s="80">
        <v>8615</v>
      </c>
      <c r="L41" s="406">
        <v>5538</v>
      </c>
      <c r="M41" s="407">
        <v>5620</v>
      </c>
    </row>
    <row r="42" spans="1:13" ht="11.1" customHeight="1" x14ac:dyDescent="0.2">
      <c r="A42" s="405" t="s">
        <v>392</v>
      </c>
      <c r="B42" s="81">
        <v>63272</v>
      </c>
      <c r="C42" s="80">
        <v>34500</v>
      </c>
      <c r="D42" s="80">
        <v>28772</v>
      </c>
      <c r="E42" s="80">
        <v>44514</v>
      </c>
      <c r="F42" s="80">
        <v>18758</v>
      </c>
      <c r="G42" s="80">
        <v>7565</v>
      </c>
      <c r="H42" s="80">
        <v>21690</v>
      </c>
      <c r="I42" s="81">
        <v>17179</v>
      </c>
      <c r="J42" s="80">
        <v>8547</v>
      </c>
      <c r="K42" s="80">
        <v>8632</v>
      </c>
      <c r="L42" s="406">
        <v>3222</v>
      </c>
      <c r="M42" s="407">
        <v>4320</v>
      </c>
    </row>
    <row r="43" spans="1:13" ht="15" customHeight="1" x14ac:dyDescent="0.2">
      <c r="A43" s="405" t="s">
        <v>400</v>
      </c>
      <c r="B43" s="81">
        <v>62899</v>
      </c>
      <c r="C43" s="80">
        <v>34243</v>
      </c>
      <c r="D43" s="80">
        <v>28656</v>
      </c>
      <c r="E43" s="80">
        <v>44200</v>
      </c>
      <c r="F43" s="80">
        <v>18699</v>
      </c>
      <c r="G43" s="80">
        <v>7251</v>
      </c>
      <c r="H43" s="80">
        <v>21550</v>
      </c>
      <c r="I43" s="81">
        <v>16900</v>
      </c>
      <c r="J43" s="80">
        <v>8404</v>
      </c>
      <c r="K43" s="80">
        <v>8496</v>
      </c>
      <c r="L43" s="406">
        <v>4596</v>
      </c>
      <c r="M43" s="407">
        <v>5098</v>
      </c>
    </row>
    <row r="44" spans="1:13" ht="11.1" customHeight="1" x14ac:dyDescent="0.2">
      <c r="A44" s="405" t="s">
        <v>390</v>
      </c>
      <c r="B44" s="81">
        <v>62870</v>
      </c>
      <c r="C44" s="80">
        <v>34268</v>
      </c>
      <c r="D44" s="80">
        <v>28602</v>
      </c>
      <c r="E44" s="80">
        <v>44109</v>
      </c>
      <c r="F44" s="80">
        <v>18761</v>
      </c>
      <c r="G44" s="80">
        <v>7059</v>
      </c>
      <c r="H44" s="80">
        <v>21663</v>
      </c>
      <c r="I44" s="81">
        <v>17219</v>
      </c>
      <c r="J44" s="80">
        <v>8544</v>
      </c>
      <c r="K44" s="80">
        <v>8675</v>
      </c>
      <c r="L44" s="406">
        <v>3753</v>
      </c>
      <c r="M44" s="407">
        <v>3810</v>
      </c>
    </row>
    <row r="45" spans="1:13" ht="11.1" customHeight="1" x14ac:dyDescent="0.2">
      <c r="A45" s="405" t="s">
        <v>391</v>
      </c>
      <c r="B45" s="81">
        <v>63125</v>
      </c>
      <c r="C45" s="80">
        <v>34442</v>
      </c>
      <c r="D45" s="80">
        <v>28683</v>
      </c>
      <c r="E45" s="80">
        <v>44267</v>
      </c>
      <c r="F45" s="80">
        <v>18858</v>
      </c>
      <c r="G45" s="80">
        <v>7544</v>
      </c>
      <c r="H45" s="80">
        <v>21536</v>
      </c>
      <c r="I45" s="81">
        <v>17075</v>
      </c>
      <c r="J45" s="80">
        <v>8336</v>
      </c>
      <c r="K45" s="80">
        <v>8739</v>
      </c>
      <c r="L45" s="406">
        <v>5208</v>
      </c>
      <c r="M45" s="407">
        <v>5016</v>
      </c>
    </row>
    <row r="46" spans="1:13" ht="11.1" customHeight="1" x14ac:dyDescent="0.2">
      <c r="A46" s="405" t="s">
        <v>392</v>
      </c>
      <c r="B46" s="81">
        <v>62447</v>
      </c>
      <c r="C46" s="80">
        <v>33973</v>
      </c>
      <c r="D46" s="80">
        <v>28474</v>
      </c>
      <c r="E46" s="80">
        <v>43564</v>
      </c>
      <c r="F46" s="80">
        <v>18883</v>
      </c>
      <c r="G46" s="80">
        <v>7248</v>
      </c>
      <c r="H46" s="80">
        <v>21380</v>
      </c>
      <c r="I46" s="81">
        <v>17164</v>
      </c>
      <c r="J46" s="80">
        <v>8405</v>
      </c>
      <c r="K46" s="80">
        <v>8759</v>
      </c>
      <c r="L46" s="406">
        <v>3069</v>
      </c>
      <c r="M46" s="407">
        <v>3843</v>
      </c>
    </row>
    <row r="47" spans="1:13" ht="15" customHeight="1" x14ac:dyDescent="0.2">
      <c r="A47" s="405" t="s">
        <v>401</v>
      </c>
      <c r="B47" s="81">
        <v>62162</v>
      </c>
      <c r="C47" s="80">
        <v>33779</v>
      </c>
      <c r="D47" s="80">
        <v>28383</v>
      </c>
      <c r="E47" s="80">
        <v>43260</v>
      </c>
      <c r="F47" s="80">
        <v>18902</v>
      </c>
      <c r="G47" s="80">
        <v>7055</v>
      </c>
      <c r="H47" s="80">
        <v>21241</v>
      </c>
      <c r="I47" s="81">
        <v>16790</v>
      </c>
      <c r="J47" s="80">
        <v>8243</v>
      </c>
      <c r="K47" s="80">
        <v>8547</v>
      </c>
      <c r="L47" s="406">
        <v>4160</v>
      </c>
      <c r="M47" s="407">
        <v>4421</v>
      </c>
    </row>
    <row r="48" spans="1:13" ht="11.1" customHeight="1" x14ac:dyDescent="0.2">
      <c r="A48" s="405" t="s">
        <v>390</v>
      </c>
      <c r="B48" s="81">
        <v>62234</v>
      </c>
      <c r="C48" s="80">
        <v>33841</v>
      </c>
      <c r="D48" s="80">
        <v>28393</v>
      </c>
      <c r="E48" s="80">
        <v>43166</v>
      </c>
      <c r="F48" s="80">
        <v>19068</v>
      </c>
      <c r="G48" s="80">
        <v>6901</v>
      </c>
      <c r="H48" s="80">
        <v>21295</v>
      </c>
      <c r="I48" s="81">
        <v>17183</v>
      </c>
      <c r="J48" s="80">
        <v>8391</v>
      </c>
      <c r="K48" s="80">
        <v>8792</v>
      </c>
      <c r="L48" s="406">
        <v>3427</v>
      </c>
      <c r="M48" s="407">
        <v>3392</v>
      </c>
    </row>
    <row r="49" spans="1:14" ht="11.1" customHeight="1" x14ac:dyDescent="0.2">
      <c r="A49" s="405" t="s">
        <v>391</v>
      </c>
      <c r="B49" s="81">
        <v>62545</v>
      </c>
      <c r="C49" s="80">
        <v>34017</v>
      </c>
      <c r="D49" s="80">
        <v>28528</v>
      </c>
      <c r="E49" s="80">
        <v>43325</v>
      </c>
      <c r="F49" s="80">
        <v>19220</v>
      </c>
      <c r="G49" s="80">
        <v>7346</v>
      </c>
      <c r="H49" s="80">
        <v>21200</v>
      </c>
      <c r="I49" s="81">
        <v>17195</v>
      </c>
      <c r="J49" s="80">
        <v>8335</v>
      </c>
      <c r="K49" s="80">
        <v>8860</v>
      </c>
      <c r="L49" s="406">
        <v>7651</v>
      </c>
      <c r="M49" s="407">
        <v>7384</v>
      </c>
    </row>
    <row r="50" spans="1:14" ht="11.1" customHeight="1" x14ac:dyDescent="0.2">
      <c r="A50" s="405" t="s">
        <v>392</v>
      </c>
      <c r="B50" s="109">
        <v>61519</v>
      </c>
      <c r="C50" s="110">
        <v>33264</v>
      </c>
      <c r="D50" s="110">
        <v>28255</v>
      </c>
      <c r="E50" s="110">
        <v>42384</v>
      </c>
      <c r="F50" s="110">
        <v>19135</v>
      </c>
      <c r="G50" s="110">
        <v>7080</v>
      </c>
      <c r="H50" s="110">
        <v>20834</v>
      </c>
      <c r="I50" s="109">
        <v>17240</v>
      </c>
      <c r="J50" s="110">
        <v>8394</v>
      </c>
      <c r="K50" s="110">
        <v>8846</v>
      </c>
      <c r="L50" s="409">
        <v>2859</v>
      </c>
      <c r="M50" s="410">
        <v>3907</v>
      </c>
    </row>
    <row r="51" spans="1:14" s="87" customFormat="1" ht="11.25" customHeight="1" x14ac:dyDescent="0.2">
      <c r="A51" s="411"/>
      <c r="B51" s="411"/>
      <c r="C51" s="411"/>
      <c r="D51" s="411"/>
      <c r="E51" s="411"/>
      <c r="F51" s="411"/>
      <c r="G51" s="411"/>
      <c r="H51" s="411"/>
      <c r="I51" s="411"/>
      <c r="J51" s="411"/>
      <c r="K51" s="114"/>
      <c r="L51" s="411"/>
      <c r="M51" s="115" t="s">
        <v>35</v>
      </c>
    </row>
    <row r="52" spans="1:14" s="87" customFormat="1" ht="21" customHeight="1" x14ac:dyDescent="0.2">
      <c r="A52" s="117" t="s">
        <v>402</v>
      </c>
      <c r="B52" s="117"/>
      <c r="C52" s="117"/>
      <c r="D52" s="117"/>
      <c r="E52" s="117"/>
      <c r="F52" s="117"/>
      <c r="G52" s="117"/>
      <c r="H52" s="117"/>
      <c r="I52" s="117"/>
      <c r="J52" s="117"/>
      <c r="K52" s="117"/>
      <c r="L52" s="117"/>
      <c r="M52" s="117"/>
    </row>
    <row r="53" spans="1:14" s="87" customFormat="1" ht="12" customHeight="1" x14ac:dyDescent="0.2">
      <c r="A53" s="412" t="s">
        <v>403</v>
      </c>
      <c r="B53" s="412"/>
      <c r="C53" s="412"/>
      <c r="D53" s="412"/>
      <c r="E53" s="412"/>
      <c r="F53" s="412"/>
      <c r="G53" s="412"/>
      <c r="H53" s="412"/>
      <c r="I53" s="412"/>
      <c r="J53" s="412"/>
      <c r="K53" s="412"/>
      <c r="L53" s="412"/>
      <c r="M53" s="412"/>
    </row>
    <row r="54" spans="1:14" s="114" customFormat="1" ht="12.75" customHeight="1" x14ac:dyDescent="0.15">
      <c r="A54" s="117" t="s">
        <v>321</v>
      </c>
      <c r="B54" s="117"/>
      <c r="C54" s="117"/>
      <c r="D54" s="117"/>
      <c r="E54" s="117"/>
      <c r="F54" s="117"/>
      <c r="G54" s="117"/>
      <c r="H54" s="117"/>
      <c r="I54" s="117"/>
      <c r="J54" s="117"/>
      <c r="K54" s="117"/>
      <c r="L54" s="117"/>
      <c r="M54" s="117"/>
    </row>
    <row r="55" spans="1:14" s="181" customFormat="1" ht="12.75" customHeight="1" x14ac:dyDescent="0.15">
      <c r="A55" s="119"/>
      <c r="B55" s="120"/>
      <c r="C55" s="120"/>
      <c r="D55" s="120"/>
      <c r="E55" s="120"/>
      <c r="F55" s="120"/>
      <c r="G55" s="120"/>
      <c r="H55" s="120"/>
      <c r="I55" s="120"/>
      <c r="J55" s="120"/>
      <c r="K55" s="120"/>
    </row>
    <row r="56" spans="1:14" s="181" customFormat="1" ht="18" customHeight="1" x14ac:dyDescent="0.2">
      <c r="A56" s="413" t="s">
        <v>550</v>
      </c>
      <c r="B56" s="413"/>
      <c r="C56" s="413"/>
      <c r="D56" s="413"/>
      <c r="E56" s="413"/>
      <c r="F56" s="413"/>
      <c r="G56" s="413"/>
      <c r="H56" s="413"/>
      <c r="I56" s="413"/>
      <c r="J56" s="413"/>
      <c r="K56" s="413"/>
    </row>
    <row r="57" spans="1:14" s="181" customFormat="1" ht="11.25" customHeight="1" x14ac:dyDescent="0.2">
      <c r="A57" s="414"/>
      <c r="B57" s="414"/>
      <c r="C57" s="414"/>
      <c r="D57" s="414"/>
      <c r="E57" s="414"/>
      <c r="F57" s="414"/>
      <c r="G57" s="414"/>
      <c r="H57" s="414"/>
      <c r="I57" s="414"/>
      <c r="J57" s="414"/>
      <c r="L57" s="184"/>
      <c r="N57" s="184"/>
    </row>
    <row r="58" spans="1:14" ht="12.75" customHeight="1" x14ac:dyDescent="0.2">
      <c r="A58" s="415"/>
      <c r="B58" s="415"/>
      <c r="C58" s="415"/>
      <c r="D58" s="415"/>
      <c r="E58" s="415"/>
      <c r="F58" s="415"/>
      <c r="G58" s="415"/>
      <c r="H58" s="415"/>
      <c r="I58" s="415"/>
      <c r="J58" s="415"/>
      <c r="L58" s="415"/>
      <c r="N58" s="149"/>
    </row>
    <row r="59" spans="1:14" ht="12.75" customHeight="1" x14ac:dyDescent="0.2">
      <c r="A59" s="415"/>
      <c r="B59" s="415"/>
      <c r="C59" s="415"/>
      <c r="D59" s="415"/>
      <c r="E59" s="415"/>
      <c r="F59" s="415"/>
      <c r="G59" s="415"/>
      <c r="H59" s="415"/>
      <c r="I59" s="415"/>
      <c r="J59" s="415"/>
      <c r="L59" s="415"/>
    </row>
    <row r="60" spans="1:14" ht="12.75" customHeight="1" x14ac:dyDescent="0.2">
      <c r="B60" s="54"/>
      <c r="C60" s="54"/>
      <c r="D60" s="54"/>
      <c r="E60" s="54"/>
      <c r="F60" s="54"/>
      <c r="G60" s="54"/>
      <c r="H60" s="54"/>
      <c r="I60" s="54"/>
      <c r="J60" s="54"/>
      <c r="L60" s="54"/>
    </row>
    <row r="61" spans="1:14" ht="12.75" customHeight="1" x14ac:dyDescent="0.2">
      <c r="B61" s="54"/>
      <c r="C61" s="54"/>
      <c r="D61" s="54"/>
      <c r="E61" s="54"/>
      <c r="F61" s="54"/>
      <c r="G61" s="54"/>
      <c r="H61" s="54"/>
      <c r="I61" s="54"/>
      <c r="J61" s="54"/>
      <c r="L61" s="54"/>
    </row>
    <row r="62" spans="1:14" ht="12.75" customHeight="1" x14ac:dyDescent="0.2">
      <c r="B62" s="54"/>
      <c r="C62" s="54"/>
      <c r="D62" s="54"/>
      <c r="E62" s="54"/>
      <c r="F62" s="54"/>
      <c r="G62" s="54"/>
      <c r="H62" s="54"/>
      <c r="I62" s="54"/>
      <c r="J62" s="54"/>
      <c r="L62" s="54"/>
    </row>
    <row r="63" spans="1:14" ht="12.75" customHeight="1" x14ac:dyDescent="0.2">
      <c r="B63" s="54"/>
      <c r="C63" s="54"/>
      <c r="D63" s="54"/>
      <c r="E63" s="54"/>
      <c r="F63" s="54"/>
      <c r="G63" s="54"/>
      <c r="H63" s="54"/>
      <c r="I63" s="54"/>
      <c r="J63" s="54"/>
      <c r="L63" s="54"/>
    </row>
    <row r="64" spans="1:14" ht="15.95" customHeight="1" x14ac:dyDescent="0.2">
      <c r="B64" s="54"/>
      <c r="C64" s="54"/>
      <c r="D64" s="54"/>
      <c r="E64" s="54"/>
      <c r="F64" s="54"/>
      <c r="G64" s="54"/>
      <c r="H64" s="54"/>
      <c r="I64" s="54"/>
      <c r="J64" s="54"/>
      <c r="L64" s="54"/>
    </row>
    <row r="65" spans="2:13" ht="15.95" customHeight="1" x14ac:dyDescent="0.2">
      <c r="B65" s="54"/>
      <c r="C65" s="54"/>
      <c r="D65" s="54"/>
      <c r="E65" s="54"/>
      <c r="F65" s="54"/>
      <c r="G65" s="54"/>
      <c r="H65" s="54"/>
      <c r="I65" s="54"/>
      <c r="J65" s="54"/>
      <c r="L65" s="54"/>
    </row>
    <row r="66" spans="2:13" ht="15.95" customHeight="1" x14ac:dyDescent="0.2">
      <c r="B66" s="54"/>
      <c r="C66" s="54"/>
      <c r="D66" s="54"/>
      <c r="E66" s="54"/>
      <c r="F66" s="54"/>
      <c r="G66" s="54"/>
      <c r="H66" s="54"/>
      <c r="I66" s="54"/>
      <c r="J66" s="54"/>
      <c r="L66" s="54"/>
    </row>
    <row r="67" spans="2:13" ht="15.95" customHeight="1" x14ac:dyDescent="0.2">
      <c r="B67" s="54"/>
      <c r="C67" s="54"/>
      <c r="D67" s="54"/>
      <c r="E67" s="54"/>
      <c r="F67" s="54"/>
      <c r="G67" s="54"/>
      <c r="H67" s="54"/>
      <c r="I67" s="54"/>
      <c r="J67" s="54"/>
      <c r="L67" s="54"/>
    </row>
    <row r="68" spans="2:13" ht="15.95" customHeight="1" x14ac:dyDescent="0.2">
      <c r="B68" s="54"/>
      <c r="C68" s="54"/>
      <c r="D68" s="54"/>
      <c r="E68" s="54"/>
      <c r="F68" s="54"/>
      <c r="G68" s="54"/>
      <c r="H68" s="54"/>
      <c r="I68" s="54"/>
      <c r="J68" s="54"/>
      <c r="L68" s="54"/>
    </row>
    <row r="69" spans="2:13" ht="15.95" customHeight="1" x14ac:dyDescent="0.2">
      <c r="B69" s="54"/>
      <c r="C69" s="54"/>
      <c r="D69" s="54"/>
      <c r="E69" s="54"/>
      <c r="F69" s="54"/>
      <c r="G69" s="54"/>
      <c r="H69" s="54"/>
      <c r="I69" s="54"/>
      <c r="J69" s="54"/>
      <c r="L69" s="54"/>
    </row>
    <row r="70" spans="2:13" ht="15.95" customHeight="1" x14ac:dyDescent="0.2">
      <c r="B70" s="54"/>
      <c r="C70" s="54"/>
      <c r="D70" s="54"/>
      <c r="E70" s="54"/>
      <c r="F70" s="54"/>
      <c r="G70" s="54"/>
      <c r="H70" s="54"/>
      <c r="I70" s="54"/>
      <c r="J70" s="54"/>
      <c r="K70" s="228"/>
      <c r="L70" s="54"/>
      <c r="M70" s="228"/>
    </row>
    <row r="71" spans="2:13" ht="15.95" customHeight="1" x14ac:dyDescent="0.2">
      <c r="B71" s="54"/>
      <c r="C71" s="54"/>
      <c r="D71" s="54"/>
      <c r="E71" s="54"/>
      <c r="F71" s="54"/>
      <c r="G71" s="54"/>
      <c r="H71" s="54"/>
      <c r="I71" s="54"/>
      <c r="J71" s="54"/>
      <c r="K71" s="228"/>
      <c r="L71" s="54"/>
      <c r="M71" s="228"/>
    </row>
    <row r="72" spans="2:13" ht="15.95" customHeight="1" x14ac:dyDescent="0.2">
      <c r="B72" s="54"/>
      <c r="C72" s="54"/>
      <c r="D72" s="54"/>
      <c r="E72" s="54"/>
      <c r="F72" s="54"/>
      <c r="G72" s="54"/>
      <c r="H72" s="54"/>
      <c r="I72" s="54"/>
      <c r="J72" s="54"/>
      <c r="K72" s="228"/>
      <c r="L72" s="54"/>
      <c r="M72" s="228"/>
    </row>
    <row r="73" spans="2:13" ht="15.95" customHeight="1" x14ac:dyDescent="0.2">
      <c r="B73" s="54"/>
      <c r="C73" s="54"/>
      <c r="D73" s="54"/>
      <c r="E73" s="54"/>
      <c r="F73" s="54"/>
      <c r="G73" s="54"/>
      <c r="H73" s="54"/>
      <c r="I73" s="54"/>
      <c r="J73" s="54"/>
      <c r="L73" s="54"/>
    </row>
    <row r="74" spans="2:13" ht="15.95" customHeight="1" x14ac:dyDescent="0.2">
      <c r="B74" s="54"/>
      <c r="C74" s="54"/>
      <c r="D74" s="54"/>
      <c r="E74" s="54"/>
      <c r="F74" s="54"/>
      <c r="G74" s="54"/>
      <c r="H74" s="54"/>
      <c r="I74" s="54"/>
      <c r="J74" s="54"/>
      <c r="L74" s="54"/>
    </row>
    <row r="75" spans="2:13" ht="15.95" customHeight="1" x14ac:dyDescent="0.2">
      <c r="B75" s="54"/>
      <c r="C75" s="54"/>
      <c r="D75" s="54"/>
      <c r="E75" s="54"/>
      <c r="F75" s="54"/>
      <c r="G75" s="54"/>
      <c r="H75" s="54"/>
      <c r="I75" s="54"/>
      <c r="J75" s="54"/>
      <c r="L75" s="54"/>
    </row>
    <row r="76" spans="2:13" ht="15.95" customHeight="1" x14ac:dyDescent="0.2">
      <c r="B76" s="54"/>
      <c r="C76" s="54"/>
      <c r="D76" s="54"/>
      <c r="E76" s="54"/>
      <c r="F76" s="54"/>
      <c r="G76" s="54"/>
      <c r="H76" s="54"/>
      <c r="I76" s="54"/>
      <c r="J76" s="54"/>
      <c r="L76" s="54"/>
    </row>
    <row r="77" spans="2:13" ht="15.95" customHeight="1" x14ac:dyDescent="0.2">
      <c r="B77" s="54"/>
      <c r="C77" s="54"/>
      <c r="D77" s="54"/>
      <c r="E77" s="54"/>
      <c r="F77" s="54"/>
      <c r="G77" s="54"/>
      <c r="H77" s="54"/>
      <c r="I77" s="54"/>
      <c r="J77" s="54"/>
      <c r="L77" s="54"/>
    </row>
    <row r="78" spans="2:13" ht="15.95" customHeight="1" x14ac:dyDescent="0.2">
      <c r="B78" s="54"/>
      <c r="C78" s="54"/>
      <c r="D78" s="54"/>
      <c r="E78" s="54"/>
      <c r="F78" s="54"/>
      <c r="G78" s="54"/>
      <c r="H78" s="54"/>
      <c r="I78" s="54"/>
      <c r="J78" s="54"/>
      <c r="L78" s="54"/>
    </row>
    <row r="79" spans="2:13" ht="15.95" customHeight="1" x14ac:dyDescent="0.2">
      <c r="B79" s="54"/>
      <c r="C79" s="54"/>
      <c r="D79" s="54"/>
      <c r="E79" s="54"/>
      <c r="F79" s="54"/>
      <c r="G79" s="54"/>
      <c r="H79" s="54"/>
      <c r="I79" s="54"/>
      <c r="J79" s="54"/>
      <c r="L79" s="54"/>
    </row>
    <row r="80" spans="2:13" ht="15.95" customHeight="1" x14ac:dyDescent="0.2">
      <c r="B80" s="54"/>
      <c r="C80" s="54"/>
      <c r="D80" s="54"/>
      <c r="E80" s="54"/>
      <c r="F80" s="54"/>
      <c r="G80" s="54"/>
      <c r="H80" s="54"/>
      <c r="I80" s="54"/>
      <c r="J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9C2F-0907-460C-8C86-88B2096D6BEE}">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7"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8"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9" t="s">
        <v>26</v>
      </c>
    </row>
    <row r="31" spans="1:2" ht="15" customHeight="1" x14ac:dyDescent="0.2">
      <c r="A31" s="3" t="s">
        <v>27</v>
      </c>
      <c r="B31" s="3" t="s">
        <v>28</v>
      </c>
    </row>
    <row r="33" spans="1:2" ht="9" customHeight="1" x14ac:dyDescent="0.2"/>
    <row r="34" spans="1:2" ht="15" customHeight="1" x14ac:dyDescent="0.2">
      <c r="A34" s="5" t="s">
        <v>29</v>
      </c>
      <c r="B34" s="10"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10" t="s">
        <v>36</v>
      </c>
    </row>
    <row r="41" spans="1:2" ht="105" customHeight="1" x14ac:dyDescent="0.2">
      <c r="B41" s="10" t="s">
        <v>37</v>
      </c>
    </row>
  </sheetData>
  <mergeCells count="1">
    <mergeCell ref="B6:D6"/>
  </mergeCells>
  <hyperlinks>
    <hyperlink ref="B34" r:id="rId1" xr:uid="{3E94FEC7-BDC7-48F2-8915-C61129FA787B}"/>
    <hyperlink ref="B40" r:id="rId2" xr:uid="{40004DED-11BC-4EA6-8F76-AA1225449175}"/>
    <hyperlink ref="B41" r:id="rId3" display="https://statistik.arbeitsagentur.de/" xr:uid="{EDDA0892-F3DA-4141-99B2-206ED145C620}"/>
    <hyperlink ref="C30" r:id="rId4" display="Statistik-Service-Ost@arbeitsagentur.de" xr:uid="{67245495-C563-4980-B538-462BB8C3BCBA}"/>
    <hyperlink ref="B30" r:id="rId5" xr:uid="{42F38348-3DA8-4012-943D-3F3320E0955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04C53-0B02-4DDD-A1A4-AD637760B657}">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6"/>
      <c r="B1" s="35" t="s">
        <v>38</v>
      </c>
    </row>
    <row r="2" spans="1:6" ht="25.5" customHeight="1" x14ac:dyDescent="0.2">
      <c r="B2" s="206" t="s">
        <v>404</v>
      </c>
    </row>
    <row r="3" spans="1:6" ht="24.95" customHeight="1" x14ac:dyDescent="0.2">
      <c r="A3" s="417"/>
      <c r="B3" s="418" t="s">
        <v>405</v>
      </c>
    </row>
    <row r="4" spans="1:6" s="421" customFormat="1" ht="132.75" x14ac:dyDescent="0.2">
      <c r="A4" s="419"/>
      <c r="B4" s="420" t="s">
        <v>406</v>
      </c>
      <c r="C4" s="419"/>
      <c r="D4" s="419"/>
      <c r="E4" s="419"/>
      <c r="F4" s="419"/>
    </row>
    <row r="5" spans="1:6" s="421" customFormat="1" x14ac:dyDescent="0.2">
      <c r="A5" s="419"/>
      <c r="B5" s="420"/>
      <c r="C5" s="419"/>
      <c r="D5" s="419"/>
      <c r="E5" s="419"/>
      <c r="F5" s="419"/>
    </row>
    <row r="6" spans="1:6" s="421" customFormat="1" x14ac:dyDescent="0.2">
      <c r="A6" s="419"/>
      <c r="B6" s="422" t="s">
        <v>407</v>
      </c>
      <c r="C6" s="419"/>
      <c r="D6" s="419"/>
      <c r="E6" s="419"/>
      <c r="F6" s="419"/>
    </row>
    <row r="7" spans="1:6" x14ac:dyDescent="0.2">
      <c r="A7" s="417"/>
      <c r="B7" s="423"/>
      <c r="C7" s="417"/>
      <c r="D7" s="417"/>
      <c r="E7" s="417"/>
      <c r="F7" s="417"/>
    </row>
    <row r="8" spans="1:6" ht="150" customHeight="1" x14ac:dyDescent="0.2">
      <c r="A8" s="417"/>
      <c r="B8" s="424" t="s">
        <v>408</v>
      </c>
      <c r="C8" s="417"/>
      <c r="D8" s="417"/>
      <c r="E8" s="417"/>
      <c r="F8" s="417"/>
    </row>
    <row r="9" spans="1:6" x14ac:dyDescent="0.2">
      <c r="A9" s="417"/>
      <c r="B9" s="425" t="s">
        <v>409</v>
      </c>
      <c r="C9" s="417"/>
      <c r="D9" s="417"/>
      <c r="E9" s="417"/>
      <c r="F9" s="417"/>
    </row>
    <row r="10" spans="1:6" x14ac:dyDescent="0.2">
      <c r="A10" s="417"/>
      <c r="B10" s="426"/>
      <c r="C10" s="417"/>
      <c r="D10" s="417"/>
      <c r="E10" s="417"/>
      <c r="F10" s="417"/>
    </row>
    <row r="11" spans="1:6" ht="120" x14ac:dyDescent="0.2">
      <c r="A11" s="417"/>
      <c r="B11" s="424" t="s">
        <v>410</v>
      </c>
      <c r="C11" s="417"/>
      <c r="D11" s="417"/>
      <c r="E11" s="417"/>
      <c r="F11" s="417"/>
    </row>
    <row r="12" spans="1:6" x14ac:dyDescent="0.2">
      <c r="A12" s="417"/>
      <c r="B12" s="425" t="s">
        <v>411</v>
      </c>
      <c r="C12" s="417"/>
      <c r="D12" s="417"/>
      <c r="E12" s="417"/>
      <c r="F12" s="417"/>
    </row>
    <row r="13" spans="1:6" x14ac:dyDescent="0.2">
      <c r="A13" s="417"/>
      <c r="B13" s="424"/>
      <c r="C13" s="417"/>
      <c r="D13" s="417"/>
      <c r="E13" s="417"/>
      <c r="F13" s="417"/>
    </row>
    <row r="14" spans="1:6" ht="144" x14ac:dyDescent="0.2">
      <c r="A14" s="417"/>
      <c r="B14" s="424" t="s">
        <v>412</v>
      </c>
      <c r="C14" s="417"/>
      <c r="D14" s="417"/>
      <c r="E14" s="417"/>
      <c r="F14" s="417"/>
    </row>
    <row r="15" spans="1:6" x14ac:dyDescent="0.2">
      <c r="A15" s="417"/>
      <c r="B15" s="425" t="s">
        <v>413</v>
      </c>
      <c r="C15" s="417"/>
      <c r="D15" s="417"/>
      <c r="E15" s="417"/>
      <c r="F15" s="417"/>
    </row>
    <row r="16" spans="1:6" x14ac:dyDescent="0.2">
      <c r="A16" s="417"/>
      <c r="B16" s="423"/>
      <c r="C16" s="417"/>
      <c r="D16" s="417"/>
      <c r="E16" s="417"/>
      <c r="F16" s="417"/>
    </row>
    <row r="17" spans="1:6" ht="180" x14ac:dyDescent="0.2">
      <c r="A17" s="417"/>
      <c r="B17" s="424" t="s">
        <v>414</v>
      </c>
      <c r="C17" s="417"/>
      <c r="D17" s="417"/>
      <c r="E17" s="417"/>
      <c r="F17" s="417"/>
    </row>
    <row r="18" spans="1:6" x14ac:dyDescent="0.2">
      <c r="A18" s="417"/>
      <c r="B18" s="425" t="s">
        <v>415</v>
      </c>
      <c r="C18" s="417"/>
      <c r="D18" s="417"/>
      <c r="E18" s="417"/>
      <c r="F18" s="417"/>
    </row>
    <row r="19" spans="1:6" x14ac:dyDescent="0.2">
      <c r="A19" s="417"/>
      <c r="B19" s="424"/>
      <c r="C19" s="417"/>
      <c r="D19" s="417"/>
      <c r="E19" s="417"/>
      <c r="F19" s="417"/>
    </row>
    <row r="20" spans="1:6" ht="168" x14ac:dyDescent="0.2">
      <c r="A20" s="417"/>
      <c r="B20" s="424" t="s">
        <v>416</v>
      </c>
      <c r="C20" s="417"/>
      <c r="D20" s="417"/>
      <c r="E20" s="417"/>
      <c r="F20" s="417"/>
    </row>
    <row r="21" spans="1:6" x14ac:dyDescent="0.2">
      <c r="A21" s="417"/>
      <c r="B21" s="424"/>
      <c r="C21" s="417"/>
      <c r="D21" s="417"/>
      <c r="E21" s="417"/>
      <c r="F21" s="417"/>
    </row>
    <row r="22" spans="1:6" x14ac:dyDescent="0.2">
      <c r="A22" s="417"/>
      <c r="B22" s="423"/>
      <c r="C22" s="417"/>
      <c r="D22" s="417"/>
      <c r="E22" s="417"/>
      <c r="F22" s="417"/>
    </row>
    <row r="23" spans="1:6" x14ac:dyDescent="0.2">
      <c r="A23" s="417"/>
      <c r="B23" s="427" t="s">
        <v>417</v>
      </c>
      <c r="C23" s="417"/>
      <c r="D23" s="417"/>
      <c r="E23" s="417"/>
      <c r="F23" s="417"/>
    </row>
    <row r="24" spans="1:6" s="14" customFormat="1" ht="25.5" x14ac:dyDescent="0.2">
      <c r="A24" s="428"/>
      <c r="B24" s="429" t="s">
        <v>418</v>
      </c>
      <c r="C24" s="427"/>
      <c r="D24" s="427"/>
      <c r="E24" s="427"/>
      <c r="F24" s="427"/>
    </row>
    <row r="25" spans="1:6" x14ac:dyDescent="0.2">
      <c r="A25" s="430"/>
      <c r="B25" s="417"/>
      <c r="C25" s="417"/>
      <c r="D25" s="417"/>
      <c r="E25" s="417"/>
      <c r="F25" s="417"/>
    </row>
    <row r="26" spans="1:6" x14ac:dyDescent="0.2">
      <c r="A26" s="417"/>
      <c r="B26" s="417"/>
      <c r="C26" s="417"/>
      <c r="D26" s="417"/>
      <c r="E26" s="417"/>
      <c r="F26" s="417"/>
    </row>
    <row r="27" spans="1:6" x14ac:dyDescent="0.2">
      <c r="A27" s="417"/>
      <c r="B27" s="417"/>
      <c r="C27" s="417"/>
      <c r="D27" s="417"/>
      <c r="E27" s="417"/>
      <c r="F27" s="417"/>
    </row>
    <row r="28" spans="1:6" x14ac:dyDescent="0.2">
      <c r="A28" s="417"/>
      <c r="B28" s="417"/>
      <c r="C28" s="417"/>
      <c r="D28" s="417"/>
      <c r="E28" s="417"/>
      <c r="F28" s="417"/>
    </row>
    <row r="29" spans="1:6" x14ac:dyDescent="0.2">
      <c r="A29" s="417"/>
      <c r="B29" s="417"/>
      <c r="C29" s="417"/>
      <c r="D29" s="417"/>
      <c r="E29" s="417"/>
      <c r="F29" s="417"/>
    </row>
    <row r="30" spans="1:6" x14ac:dyDescent="0.2">
      <c r="A30" s="417"/>
      <c r="B30" s="417"/>
      <c r="C30" s="417"/>
      <c r="D30" s="417"/>
      <c r="E30" s="417"/>
      <c r="F30" s="417"/>
    </row>
    <row r="31" spans="1:6" x14ac:dyDescent="0.2">
      <c r="A31" s="417"/>
      <c r="B31" s="417"/>
      <c r="C31" s="417"/>
      <c r="D31" s="417"/>
      <c r="E31" s="417"/>
      <c r="F31" s="417"/>
    </row>
    <row r="32" spans="1:6" x14ac:dyDescent="0.2">
      <c r="A32" s="417"/>
      <c r="B32" s="417"/>
      <c r="C32" s="417"/>
      <c r="D32" s="417"/>
      <c r="E32" s="417"/>
      <c r="F32" s="417"/>
    </row>
    <row r="33" spans="1:6" x14ac:dyDescent="0.2">
      <c r="A33" s="426"/>
      <c r="B33" s="426"/>
      <c r="C33" s="426"/>
      <c r="D33" s="426"/>
      <c r="E33" s="426"/>
      <c r="F33" s="426"/>
    </row>
    <row r="34" spans="1:6" x14ac:dyDescent="0.2">
      <c r="A34" s="417"/>
      <c r="B34" s="417"/>
      <c r="C34" s="417"/>
      <c r="D34" s="417"/>
      <c r="E34" s="417"/>
      <c r="F34" s="417"/>
    </row>
    <row r="35" spans="1:6" x14ac:dyDescent="0.2">
      <c r="A35" s="417"/>
      <c r="B35" s="417"/>
      <c r="C35" s="417"/>
      <c r="D35" s="417"/>
      <c r="E35" s="417"/>
      <c r="F35" s="417"/>
    </row>
    <row r="36" spans="1:6" ht="8.1" customHeight="1" x14ac:dyDescent="0.2">
      <c r="A36" s="417"/>
      <c r="B36" s="417"/>
      <c r="C36" s="417"/>
      <c r="D36" s="417"/>
      <c r="E36" s="417"/>
      <c r="F36" s="417"/>
    </row>
    <row r="37" spans="1:6" ht="13.5" customHeight="1" x14ac:dyDescent="0.2">
      <c r="A37" s="417"/>
      <c r="B37" s="417"/>
      <c r="C37" s="417"/>
      <c r="D37" s="417"/>
      <c r="E37" s="417"/>
      <c r="F37" s="417"/>
    </row>
    <row r="38" spans="1:6" x14ac:dyDescent="0.2">
      <c r="A38" s="417"/>
      <c r="B38" s="417"/>
      <c r="C38" s="417"/>
      <c r="D38" s="417"/>
      <c r="E38" s="417"/>
      <c r="F38" s="417"/>
    </row>
    <row r="39" spans="1:6" x14ac:dyDescent="0.2">
      <c r="A39" s="417"/>
      <c r="B39" s="417"/>
      <c r="C39" s="417"/>
      <c r="D39" s="417"/>
      <c r="E39" s="417"/>
      <c r="F39" s="417"/>
    </row>
    <row r="40" spans="1:6" x14ac:dyDescent="0.2">
      <c r="A40" s="417"/>
      <c r="B40" s="417"/>
      <c r="C40" s="417"/>
      <c r="D40" s="417"/>
      <c r="E40" s="417"/>
      <c r="F40" s="417"/>
    </row>
    <row r="41" spans="1:6" x14ac:dyDescent="0.2">
      <c r="A41" s="417"/>
      <c r="B41" s="417"/>
      <c r="C41" s="417"/>
      <c r="D41" s="417"/>
      <c r="E41" s="417"/>
      <c r="F41" s="417"/>
    </row>
    <row r="42" spans="1:6" x14ac:dyDescent="0.2">
      <c r="A42" s="417"/>
      <c r="B42" s="417"/>
      <c r="C42" s="417"/>
      <c r="D42" s="417"/>
      <c r="E42" s="417"/>
      <c r="F42" s="417"/>
    </row>
    <row r="43" spans="1:6" ht="33" customHeight="1" x14ac:dyDescent="0.2">
      <c r="A43" s="417"/>
      <c r="B43" s="417"/>
      <c r="C43" s="417"/>
      <c r="D43" s="417"/>
      <c r="E43" s="417"/>
      <c r="F43" s="417"/>
    </row>
    <row r="44" spans="1:6" ht="16.5" customHeight="1" x14ac:dyDescent="0.2">
      <c r="A44" s="417"/>
      <c r="B44" s="417"/>
      <c r="C44" s="417"/>
      <c r="D44" s="417"/>
      <c r="E44" s="417"/>
      <c r="F44" s="417"/>
    </row>
    <row r="45" spans="1:6" x14ac:dyDescent="0.2">
      <c r="A45" s="417"/>
      <c r="B45" s="417"/>
      <c r="C45" s="417"/>
      <c r="D45" s="417"/>
      <c r="E45" s="417"/>
      <c r="F45" s="417"/>
    </row>
    <row r="46" spans="1:6" x14ac:dyDescent="0.2">
      <c r="A46" s="417"/>
      <c r="B46" s="417"/>
      <c r="C46" s="417"/>
      <c r="D46" s="417"/>
      <c r="E46" s="417"/>
      <c r="F46" s="417"/>
    </row>
    <row r="47" spans="1:6" x14ac:dyDescent="0.2">
      <c r="A47" s="417"/>
      <c r="B47" s="417"/>
      <c r="C47" s="417"/>
      <c r="D47" s="417"/>
      <c r="E47" s="417"/>
      <c r="F47" s="417"/>
    </row>
    <row r="48" spans="1:6" x14ac:dyDescent="0.2">
      <c r="A48" s="417"/>
      <c r="B48" s="417"/>
      <c r="C48" s="417"/>
      <c r="D48" s="417"/>
      <c r="E48" s="417"/>
      <c r="F48" s="417"/>
    </row>
    <row r="49" spans="1:6" x14ac:dyDescent="0.2">
      <c r="A49" s="417"/>
      <c r="B49" s="417"/>
      <c r="C49" s="417"/>
      <c r="D49" s="417"/>
      <c r="E49" s="417"/>
      <c r="F49" s="417"/>
    </row>
    <row r="50" spans="1:6" x14ac:dyDescent="0.2">
      <c r="A50" s="417"/>
      <c r="B50" s="417"/>
      <c r="C50" s="417"/>
      <c r="D50" s="417"/>
      <c r="E50" s="417"/>
      <c r="F50" s="417"/>
    </row>
    <row r="51" spans="1:6" x14ac:dyDescent="0.2">
      <c r="A51" s="417"/>
      <c r="B51" s="417"/>
      <c r="C51" s="417"/>
      <c r="D51" s="417"/>
      <c r="E51" s="417"/>
      <c r="F51" s="417"/>
    </row>
    <row r="52" spans="1:6" x14ac:dyDescent="0.2">
      <c r="A52" s="417"/>
      <c r="B52" s="417"/>
      <c r="C52" s="417"/>
      <c r="D52" s="417"/>
      <c r="E52" s="417"/>
      <c r="F52" s="417"/>
    </row>
    <row r="53" spans="1:6" x14ac:dyDescent="0.2">
      <c r="A53" s="417"/>
      <c r="B53" s="417"/>
      <c r="C53" s="417"/>
      <c r="D53" s="417"/>
      <c r="E53" s="417"/>
      <c r="F53" s="417"/>
    </row>
    <row r="54" spans="1:6" x14ac:dyDescent="0.2">
      <c r="A54" s="417"/>
      <c r="B54" s="417"/>
      <c r="C54" s="417"/>
      <c r="D54" s="417"/>
      <c r="E54" s="417"/>
      <c r="F54" s="417"/>
    </row>
    <row r="55" spans="1:6" x14ac:dyDescent="0.2">
      <c r="A55" s="417"/>
      <c r="B55" s="417"/>
      <c r="C55" s="417"/>
      <c r="D55" s="417"/>
      <c r="E55" s="417"/>
      <c r="F55" s="417"/>
    </row>
    <row r="56" spans="1:6" x14ac:dyDescent="0.2">
      <c r="A56" s="417"/>
      <c r="B56" s="417"/>
      <c r="C56" s="417"/>
      <c r="D56" s="417"/>
      <c r="E56" s="417"/>
      <c r="F56" s="417"/>
    </row>
    <row r="57" spans="1:6" x14ac:dyDescent="0.2">
      <c r="A57" s="417"/>
      <c r="B57" s="417"/>
      <c r="C57" s="417"/>
      <c r="D57" s="417"/>
      <c r="E57" s="417"/>
      <c r="F57" s="417"/>
    </row>
    <row r="58" spans="1:6" x14ac:dyDescent="0.2">
      <c r="A58" s="417"/>
      <c r="B58" s="417"/>
      <c r="C58" s="417"/>
      <c r="D58" s="417"/>
      <c r="E58" s="417"/>
      <c r="F58" s="417"/>
    </row>
    <row r="59" spans="1:6" x14ac:dyDescent="0.2">
      <c r="A59" s="417"/>
      <c r="B59" s="417"/>
      <c r="C59" s="417"/>
      <c r="D59" s="417"/>
      <c r="E59" s="417"/>
      <c r="F59" s="417"/>
    </row>
    <row r="60" spans="1:6" x14ac:dyDescent="0.2">
      <c r="A60" s="417"/>
      <c r="B60" s="417"/>
      <c r="C60" s="417"/>
      <c r="D60" s="417"/>
      <c r="E60" s="417"/>
      <c r="F60" s="417"/>
    </row>
    <row r="61" spans="1:6" x14ac:dyDescent="0.2">
      <c r="A61" s="417"/>
      <c r="B61" s="417"/>
      <c r="C61" s="417"/>
      <c r="D61" s="417"/>
      <c r="E61" s="417"/>
      <c r="F61" s="417"/>
    </row>
    <row r="62" spans="1:6" x14ac:dyDescent="0.2">
      <c r="A62" s="417"/>
      <c r="B62" s="417"/>
      <c r="C62" s="417"/>
      <c r="D62" s="417"/>
      <c r="E62" s="417"/>
      <c r="F62" s="417"/>
    </row>
    <row r="63" spans="1:6" x14ac:dyDescent="0.2">
      <c r="A63" s="417"/>
      <c r="B63" s="417"/>
      <c r="C63" s="417"/>
      <c r="D63" s="417"/>
      <c r="E63" s="417"/>
      <c r="F63" s="417"/>
    </row>
    <row r="64" spans="1:6" x14ac:dyDescent="0.2">
      <c r="A64" s="417"/>
      <c r="B64" s="417"/>
      <c r="C64" s="417"/>
      <c r="D64" s="417"/>
      <c r="E64" s="417"/>
      <c r="F64" s="417"/>
    </row>
    <row r="65" spans="1:6" x14ac:dyDescent="0.2">
      <c r="A65" s="417"/>
      <c r="B65" s="417"/>
      <c r="C65" s="417"/>
      <c r="D65" s="417"/>
      <c r="E65" s="417"/>
      <c r="F65" s="417"/>
    </row>
    <row r="66" spans="1:6" x14ac:dyDescent="0.2">
      <c r="A66" s="417"/>
      <c r="B66" s="417"/>
      <c r="C66" s="417"/>
      <c r="D66" s="417"/>
      <c r="E66" s="417"/>
      <c r="F66" s="417"/>
    </row>
    <row r="67" spans="1:6" x14ac:dyDescent="0.2">
      <c r="A67" s="417"/>
      <c r="B67" s="417"/>
      <c r="C67" s="417"/>
      <c r="D67" s="417"/>
      <c r="E67" s="417"/>
      <c r="F67" s="417"/>
    </row>
    <row r="68" spans="1:6" x14ac:dyDescent="0.2">
      <c r="A68" s="417"/>
      <c r="B68" s="417"/>
      <c r="C68" s="417"/>
      <c r="D68" s="417"/>
      <c r="E68" s="417"/>
      <c r="F68" s="417"/>
    </row>
    <row r="69" spans="1:6" x14ac:dyDescent="0.2">
      <c r="A69" s="417"/>
      <c r="B69" s="417"/>
      <c r="C69" s="417"/>
      <c r="D69" s="417"/>
      <c r="E69" s="417"/>
      <c r="F69" s="417"/>
    </row>
    <row r="70" spans="1:6" x14ac:dyDescent="0.2">
      <c r="A70" s="417"/>
      <c r="B70" s="417"/>
      <c r="C70" s="417"/>
      <c r="D70" s="417"/>
      <c r="E70" s="417"/>
      <c r="F70" s="417"/>
    </row>
    <row r="71" spans="1:6" x14ac:dyDescent="0.2">
      <c r="A71" s="417"/>
      <c r="B71" s="417"/>
      <c r="C71" s="417"/>
      <c r="D71" s="417"/>
      <c r="E71" s="417"/>
      <c r="F71" s="417"/>
    </row>
    <row r="72" spans="1:6" x14ac:dyDescent="0.2">
      <c r="A72" s="417"/>
      <c r="B72" s="417"/>
      <c r="C72" s="417"/>
      <c r="D72" s="417"/>
      <c r="E72" s="417"/>
      <c r="F72" s="417"/>
    </row>
    <row r="73" spans="1:6" x14ac:dyDescent="0.2">
      <c r="A73" s="417"/>
      <c r="B73" s="417"/>
      <c r="C73" s="417"/>
      <c r="D73" s="417"/>
      <c r="E73" s="417"/>
      <c r="F73" s="417"/>
    </row>
    <row r="74" spans="1:6" x14ac:dyDescent="0.2">
      <c r="A74" s="417"/>
      <c r="B74" s="417"/>
      <c r="C74" s="417"/>
      <c r="D74" s="417"/>
      <c r="E74" s="417"/>
      <c r="F74" s="417"/>
    </row>
    <row r="75" spans="1:6" x14ac:dyDescent="0.2">
      <c r="A75" s="417"/>
      <c r="B75" s="417"/>
      <c r="C75" s="417"/>
      <c r="D75" s="417"/>
      <c r="E75" s="417"/>
      <c r="F75" s="417"/>
    </row>
    <row r="76" spans="1:6" x14ac:dyDescent="0.2">
      <c r="A76" s="417"/>
      <c r="B76" s="417"/>
      <c r="C76" s="417"/>
      <c r="D76" s="417"/>
      <c r="E76" s="417"/>
      <c r="F76" s="417"/>
    </row>
    <row r="77" spans="1:6" x14ac:dyDescent="0.2">
      <c r="A77" s="417"/>
      <c r="B77" s="417"/>
      <c r="C77" s="417"/>
      <c r="D77" s="417"/>
      <c r="E77" s="417"/>
      <c r="F77" s="417"/>
    </row>
    <row r="78" spans="1:6" x14ac:dyDescent="0.2">
      <c r="A78" s="417"/>
      <c r="B78" s="417"/>
      <c r="C78" s="417"/>
      <c r="D78" s="417"/>
      <c r="E78" s="417"/>
      <c r="F78" s="417"/>
    </row>
    <row r="79" spans="1:6" x14ac:dyDescent="0.2">
      <c r="A79" s="417"/>
      <c r="B79" s="417"/>
      <c r="C79" s="417"/>
      <c r="D79" s="417"/>
      <c r="E79" s="417"/>
      <c r="F79" s="417"/>
    </row>
    <row r="80" spans="1:6" x14ac:dyDescent="0.2">
      <c r="A80" s="417"/>
      <c r="B80" s="417"/>
      <c r="C80" s="417"/>
      <c r="D80" s="417"/>
      <c r="E80" s="417"/>
      <c r="F80" s="417"/>
    </row>
    <row r="81" spans="1:6" x14ac:dyDescent="0.2">
      <c r="A81" s="417"/>
      <c r="B81" s="417"/>
      <c r="C81" s="417"/>
      <c r="D81" s="417"/>
      <c r="E81" s="417"/>
      <c r="F81" s="417"/>
    </row>
    <row r="82" spans="1:6" x14ac:dyDescent="0.2">
      <c r="A82" s="417"/>
      <c r="B82" s="417"/>
      <c r="C82" s="417"/>
      <c r="D82" s="417"/>
      <c r="E82" s="417"/>
      <c r="F82" s="417"/>
    </row>
    <row r="83" spans="1:6" x14ac:dyDescent="0.2">
      <c r="A83" s="417"/>
      <c r="B83" s="417"/>
      <c r="C83" s="417"/>
      <c r="D83" s="417"/>
      <c r="E83" s="417"/>
      <c r="F83" s="417"/>
    </row>
    <row r="84" spans="1:6" x14ac:dyDescent="0.2">
      <c r="A84" s="417"/>
      <c r="B84" s="417"/>
      <c r="C84" s="417"/>
      <c r="D84" s="417"/>
      <c r="E84" s="417"/>
      <c r="F84" s="417"/>
    </row>
    <row r="85" spans="1:6" x14ac:dyDescent="0.2">
      <c r="A85" s="417"/>
      <c r="B85" s="417"/>
      <c r="C85" s="417"/>
      <c r="D85" s="417"/>
      <c r="E85" s="417"/>
      <c r="F85" s="417"/>
    </row>
    <row r="86" spans="1:6" x14ac:dyDescent="0.2">
      <c r="A86" s="417"/>
      <c r="B86" s="417"/>
      <c r="C86" s="417"/>
      <c r="D86" s="417"/>
      <c r="E86" s="417"/>
      <c r="F86" s="417"/>
    </row>
    <row r="87" spans="1:6" x14ac:dyDescent="0.2">
      <c r="A87" s="417"/>
      <c r="B87" s="417"/>
      <c r="C87" s="417"/>
      <c r="D87" s="417"/>
      <c r="E87" s="417"/>
      <c r="F87" s="417"/>
    </row>
    <row r="88" spans="1:6" x14ac:dyDescent="0.2">
      <c r="A88" s="417"/>
      <c r="B88" s="417"/>
      <c r="C88" s="417"/>
      <c r="D88" s="417"/>
      <c r="E88" s="417"/>
      <c r="F88" s="417"/>
    </row>
    <row r="89" spans="1:6" x14ac:dyDescent="0.2">
      <c r="A89" s="417"/>
      <c r="B89" s="417"/>
      <c r="C89" s="417"/>
      <c r="D89" s="417"/>
      <c r="E89" s="417"/>
      <c r="F89" s="417"/>
    </row>
    <row r="90" spans="1:6" x14ac:dyDescent="0.2">
      <c r="A90" s="417"/>
      <c r="B90" s="417"/>
      <c r="C90" s="417"/>
      <c r="D90" s="417"/>
      <c r="E90" s="417"/>
      <c r="F90" s="417"/>
    </row>
    <row r="91" spans="1:6" x14ac:dyDescent="0.2">
      <c r="A91" s="417"/>
      <c r="B91" s="417"/>
      <c r="C91" s="417"/>
      <c r="D91" s="417"/>
      <c r="E91" s="417"/>
      <c r="F91" s="417"/>
    </row>
    <row r="92" spans="1:6" x14ac:dyDescent="0.2">
      <c r="A92" s="417"/>
      <c r="B92" s="417"/>
      <c r="C92" s="417"/>
      <c r="D92" s="417"/>
      <c r="E92" s="417"/>
      <c r="F92" s="417"/>
    </row>
    <row r="93" spans="1:6" x14ac:dyDescent="0.2">
      <c r="A93" s="417"/>
      <c r="B93" s="417"/>
      <c r="C93" s="417"/>
      <c r="D93" s="417"/>
      <c r="E93" s="417"/>
      <c r="F93" s="417"/>
    </row>
    <row r="94" spans="1:6" x14ac:dyDescent="0.2">
      <c r="A94" s="417"/>
      <c r="B94" s="417"/>
      <c r="C94" s="417"/>
      <c r="D94" s="417"/>
      <c r="E94" s="417"/>
      <c r="F94" s="417"/>
    </row>
    <row r="95" spans="1:6" x14ac:dyDescent="0.2">
      <c r="A95" s="417"/>
      <c r="B95" s="417"/>
      <c r="C95" s="417"/>
      <c r="D95" s="417"/>
      <c r="E95" s="417"/>
      <c r="F95" s="417"/>
    </row>
    <row r="96" spans="1:6" x14ac:dyDescent="0.2">
      <c r="A96" s="417"/>
      <c r="B96" s="417"/>
      <c r="C96" s="417"/>
      <c r="D96" s="417"/>
      <c r="E96" s="417"/>
      <c r="F96" s="417"/>
    </row>
    <row r="97" spans="1:6" x14ac:dyDescent="0.2">
      <c r="A97" s="417"/>
      <c r="B97" s="417"/>
      <c r="C97" s="417"/>
      <c r="D97" s="417"/>
      <c r="E97" s="417"/>
      <c r="F97" s="417"/>
    </row>
    <row r="98" spans="1:6" x14ac:dyDescent="0.2">
      <c r="A98" s="417"/>
      <c r="B98" s="417"/>
      <c r="C98" s="417"/>
      <c r="D98" s="417"/>
      <c r="E98" s="417"/>
      <c r="F98" s="417"/>
    </row>
    <row r="99" spans="1:6" x14ac:dyDescent="0.2">
      <c r="A99" s="417"/>
      <c r="B99" s="417"/>
      <c r="C99" s="417"/>
      <c r="D99" s="417"/>
      <c r="E99" s="417"/>
      <c r="F99" s="417"/>
    </row>
    <row r="100" spans="1:6" x14ac:dyDescent="0.2">
      <c r="A100" s="417"/>
      <c r="B100" s="417"/>
      <c r="C100" s="417"/>
      <c r="D100" s="417"/>
      <c r="E100" s="417"/>
      <c r="F100" s="417"/>
    </row>
    <row r="101" spans="1:6" x14ac:dyDescent="0.2">
      <c r="A101" s="417"/>
      <c r="B101" s="417"/>
      <c r="C101" s="417"/>
      <c r="D101" s="417"/>
      <c r="E101" s="417"/>
      <c r="F101" s="417"/>
    </row>
    <row r="102" spans="1:6" x14ac:dyDescent="0.2">
      <c r="A102" s="417"/>
      <c r="B102" s="417"/>
      <c r="C102" s="417"/>
      <c r="D102" s="417"/>
      <c r="E102" s="417"/>
      <c r="F102" s="417"/>
    </row>
    <row r="103" spans="1:6" x14ac:dyDescent="0.2">
      <c r="A103" s="417"/>
      <c r="B103" s="417"/>
      <c r="C103" s="417"/>
      <c r="D103" s="417"/>
      <c r="E103" s="417"/>
      <c r="F103" s="417"/>
    </row>
    <row r="104" spans="1:6" x14ac:dyDescent="0.2">
      <c r="A104" s="417"/>
      <c r="B104" s="417"/>
      <c r="C104" s="417"/>
      <c r="D104" s="417"/>
      <c r="E104" s="417"/>
      <c r="F104" s="417"/>
    </row>
    <row r="105" spans="1:6" x14ac:dyDescent="0.2">
      <c r="A105" s="417"/>
      <c r="B105" s="417"/>
      <c r="C105" s="417"/>
      <c r="D105" s="417"/>
      <c r="E105" s="417"/>
      <c r="F105" s="417"/>
    </row>
    <row r="106" spans="1:6" x14ac:dyDescent="0.2">
      <c r="A106" s="417"/>
      <c r="B106" s="417"/>
      <c r="C106" s="417"/>
      <c r="D106" s="417"/>
      <c r="E106" s="417"/>
      <c r="F106" s="417"/>
    </row>
    <row r="107" spans="1:6" x14ac:dyDescent="0.2">
      <c r="A107" s="417"/>
      <c r="B107" s="417"/>
      <c r="C107" s="417"/>
      <c r="D107" s="417"/>
      <c r="E107" s="417"/>
      <c r="F107" s="417"/>
    </row>
    <row r="108" spans="1:6" x14ac:dyDescent="0.2">
      <c r="A108" s="417"/>
      <c r="B108" s="417"/>
      <c r="C108" s="417"/>
      <c r="D108" s="417"/>
      <c r="E108" s="417"/>
      <c r="F108" s="417"/>
    </row>
    <row r="109" spans="1:6" x14ac:dyDescent="0.2">
      <c r="A109" s="417"/>
      <c r="B109" s="417"/>
      <c r="C109" s="417"/>
      <c r="D109" s="417"/>
      <c r="E109" s="417"/>
      <c r="F109" s="417"/>
    </row>
    <row r="110" spans="1:6" x14ac:dyDescent="0.2">
      <c r="A110" s="417"/>
      <c r="B110" s="417"/>
      <c r="C110" s="417"/>
      <c r="D110" s="417"/>
      <c r="E110" s="417"/>
      <c r="F110" s="417"/>
    </row>
    <row r="111" spans="1:6" x14ac:dyDescent="0.2">
      <c r="A111" s="417"/>
      <c r="B111" s="417"/>
      <c r="C111" s="417"/>
      <c r="D111" s="417"/>
      <c r="E111" s="417"/>
      <c r="F111" s="417"/>
    </row>
    <row r="112" spans="1:6" x14ac:dyDescent="0.2">
      <c r="A112" s="417"/>
      <c r="B112" s="417"/>
      <c r="C112" s="417"/>
      <c r="D112" s="417"/>
      <c r="E112" s="417"/>
      <c r="F112" s="417"/>
    </row>
    <row r="113" spans="1:6" x14ac:dyDescent="0.2">
      <c r="A113" s="417"/>
      <c r="B113" s="417"/>
      <c r="C113" s="417"/>
      <c r="D113" s="417"/>
      <c r="E113" s="417"/>
      <c r="F113" s="417"/>
    </row>
    <row r="114" spans="1:6" x14ac:dyDescent="0.2">
      <c r="A114" s="417"/>
      <c r="B114" s="417"/>
      <c r="C114" s="417"/>
      <c r="D114" s="417"/>
      <c r="E114" s="417"/>
      <c r="F114" s="417"/>
    </row>
    <row r="115" spans="1:6" x14ac:dyDescent="0.2">
      <c r="A115" s="417"/>
      <c r="B115" s="417"/>
      <c r="C115" s="417"/>
      <c r="D115" s="417"/>
      <c r="E115" s="417"/>
      <c r="F115" s="417"/>
    </row>
    <row r="116" spans="1:6" x14ac:dyDescent="0.2">
      <c r="A116" s="417"/>
      <c r="B116" s="417"/>
      <c r="C116" s="417"/>
      <c r="D116" s="417"/>
      <c r="E116" s="417"/>
      <c r="F116" s="417"/>
    </row>
    <row r="117" spans="1:6" x14ac:dyDescent="0.2">
      <c r="A117" s="417"/>
      <c r="B117" s="417"/>
      <c r="C117" s="417"/>
      <c r="D117" s="417"/>
      <c r="E117" s="417"/>
      <c r="F117" s="417"/>
    </row>
    <row r="118" spans="1:6" x14ac:dyDescent="0.2">
      <c r="A118" s="417"/>
      <c r="B118" s="417"/>
      <c r="C118" s="417"/>
      <c r="D118" s="417"/>
      <c r="E118" s="417"/>
      <c r="F118" s="417"/>
    </row>
    <row r="119" spans="1:6" x14ac:dyDescent="0.2">
      <c r="A119" s="417"/>
      <c r="B119" s="417"/>
      <c r="C119" s="417"/>
      <c r="D119" s="417"/>
      <c r="E119" s="417"/>
      <c r="F119" s="417"/>
    </row>
    <row r="120" spans="1:6" x14ac:dyDescent="0.2">
      <c r="A120" s="417"/>
      <c r="B120" s="417"/>
      <c r="C120" s="417"/>
      <c r="D120" s="417"/>
      <c r="E120" s="417"/>
      <c r="F120" s="417"/>
    </row>
    <row r="121" spans="1:6" x14ac:dyDescent="0.2">
      <c r="A121" s="417"/>
      <c r="B121" s="417"/>
      <c r="C121" s="417"/>
      <c r="D121" s="417"/>
      <c r="E121" s="417"/>
      <c r="F121" s="417"/>
    </row>
    <row r="122" spans="1:6" x14ac:dyDescent="0.2">
      <c r="A122" s="417"/>
      <c r="B122" s="417"/>
      <c r="C122" s="417"/>
      <c r="D122" s="417"/>
      <c r="E122" s="417"/>
      <c r="F122" s="417"/>
    </row>
    <row r="123" spans="1:6" x14ac:dyDescent="0.2">
      <c r="A123" s="417"/>
      <c r="B123" s="417"/>
      <c r="C123" s="417"/>
      <c r="D123" s="417"/>
      <c r="E123" s="417"/>
      <c r="F123" s="417"/>
    </row>
    <row r="124" spans="1:6" x14ac:dyDescent="0.2">
      <c r="A124" s="417"/>
      <c r="B124" s="417"/>
      <c r="C124" s="417"/>
      <c r="D124" s="417"/>
      <c r="E124" s="417"/>
      <c r="F124" s="417"/>
    </row>
    <row r="125" spans="1:6" x14ac:dyDescent="0.2">
      <c r="A125" s="417"/>
      <c r="B125" s="417"/>
      <c r="C125" s="417"/>
      <c r="D125" s="417"/>
      <c r="E125" s="417"/>
      <c r="F125" s="417"/>
    </row>
    <row r="126" spans="1:6" x14ac:dyDescent="0.2">
      <c r="A126" s="417"/>
      <c r="B126" s="417"/>
      <c r="C126" s="417"/>
      <c r="D126" s="417"/>
      <c r="E126" s="417"/>
      <c r="F126" s="417"/>
    </row>
    <row r="127" spans="1:6" x14ac:dyDescent="0.2">
      <c r="A127" s="417"/>
      <c r="B127" s="417"/>
      <c r="C127" s="417"/>
      <c r="D127" s="417"/>
      <c r="E127" s="417"/>
      <c r="F127" s="417"/>
    </row>
    <row r="128" spans="1:6" x14ac:dyDescent="0.2">
      <c r="A128" s="417"/>
      <c r="B128" s="417"/>
      <c r="C128" s="417"/>
      <c r="D128" s="417"/>
      <c r="E128" s="417"/>
      <c r="F128" s="417"/>
    </row>
    <row r="129" spans="1:6" x14ac:dyDescent="0.2">
      <c r="A129" s="417"/>
      <c r="B129" s="417"/>
      <c r="C129" s="417"/>
      <c r="D129" s="417"/>
      <c r="E129" s="417"/>
      <c r="F129" s="417"/>
    </row>
    <row r="130" spans="1:6" x14ac:dyDescent="0.2">
      <c r="A130" s="417"/>
      <c r="B130" s="417"/>
      <c r="C130" s="417"/>
      <c r="D130" s="417"/>
      <c r="E130" s="417"/>
      <c r="F130" s="417"/>
    </row>
    <row r="131" spans="1:6" x14ac:dyDescent="0.2">
      <c r="A131" s="417"/>
      <c r="B131" s="417"/>
      <c r="C131" s="417"/>
      <c r="D131" s="417"/>
      <c r="E131" s="417"/>
      <c r="F131" s="417"/>
    </row>
    <row r="132" spans="1:6" x14ac:dyDescent="0.2">
      <c r="A132" s="417"/>
      <c r="B132" s="417"/>
      <c r="C132" s="417"/>
      <c r="D132" s="417"/>
      <c r="E132" s="417"/>
      <c r="F132" s="417"/>
    </row>
    <row r="133" spans="1:6" x14ac:dyDescent="0.2">
      <c r="A133" s="417"/>
      <c r="B133" s="417"/>
      <c r="C133" s="417"/>
      <c r="D133" s="417"/>
      <c r="E133" s="417"/>
      <c r="F133" s="417"/>
    </row>
    <row r="134" spans="1:6" x14ac:dyDescent="0.2">
      <c r="A134" s="417"/>
      <c r="B134" s="417"/>
      <c r="C134" s="417"/>
      <c r="D134" s="417"/>
      <c r="E134" s="417"/>
      <c r="F134" s="417"/>
    </row>
    <row r="135" spans="1:6" x14ac:dyDescent="0.2">
      <c r="A135" s="417"/>
      <c r="B135" s="417"/>
      <c r="C135" s="417"/>
      <c r="D135" s="417"/>
      <c r="E135" s="417"/>
      <c r="F135" s="417"/>
    </row>
    <row r="136" spans="1:6" x14ac:dyDescent="0.2">
      <c r="A136" s="417"/>
      <c r="B136" s="417"/>
      <c r="C136" s="417"/>
      <c r="D136" s="417"/>
      <c r="E136" s="417"/>
      <c r="F136" s="417"/>
    </row>
    <row r="137" spans="1:6" x14ac:dyDescent="0.2">
      <c r="A137" s="417"/>
      <c r="B137" s="417"/>
      <c r="C137" s="417"/>
      <c r="D137" s="417"/>
      <c r="E137" s="417"/>
      <c r="F137" s="417"/>
    </row>
    <row r="138" spans="1:6" x14ac:dyDescent="0.2">
      <c r="A138" s="417"/>
      <c r="B138" s="417"/>
      <c r="C138" s="417"/>
      <c r="D138" s="417"/>
      <c r="E138" s="417"/>
      <c r="F138" s="417"/>
    </row>
    <row r="139" spans="1:6" x14ac:dyDescent="0.2">
      <c r="A139" s="417"/>
      <c r="B139" s="417"/>
      <c r="C139" s="417"/>
      <c r="D139" s="417"/>
      <c r="E139" s="417"/>
      <c r="F139" s="417"/>
    </row>
    <row r="140" spans="1:6" x14ac:dyDescent="0.2">
      <c r="A140" s="417"/>
      <c r="B140" s="417"/>
      <c r="C140" s="417"/>
      <c r="D140" s="417"/>
      <c r="E140" s="417"/>
      <c r="F140" s="417"/>
    </row>
    <row r="141" spans="1:6" x14ac:dyDescent="0.2">
      <c r="A141" s="417"/>
      <c r="B141" s="417"/>
      <c r="C141" s="417"/>
      <c r="D141" s="417"/>
      <c r="E141" s="417"/>
      <c r="F141" s="417"/>
    </row>
    <row r="142" spans="1:6" x14ac:dyDescent="0.2">
      <c r="A142" s="417"/>
      <c r="B142" s="417"/>
      <c r="C142" s="417"/>
      <c r="D142" s="417"/>
      <c r="E142" s="417"/>
      <c r="F142" s="417"/>
    </row>
    <row r="143" spans="1:6" x14ac:dyDescent="0.2">
      <c r="A143" s="417"/>
      <c r="B143" s="417"/>
      <c r="C143" s="417"/>
      <c r="D143" s="417"/>
      <c r="E143" s="417"/>
      <c r="F143" s="417"/>
    </row>
    <row r="144" spans="1:6" x14ac:dyDescent="0.2">
      <c r="A144" s="417"/>
      <c r="B144" s="417"/>
      <c r="C144" s="417"/>
      <c r="D144" s="417"/>
      <c r="E144" s="417"/>
      <c r="F144" s="417"/>
    </row>
    <row r="145" spans="1:6" x14ac:dyDescent="0.2">
      <c r="A145" s="417"/>
      <c r="B145" s="417"/>
      <c r="C145" s="417"/>
      <c r="D145" s="417"/>
      <c r="E145" s="417"/>
      <c r="F145" s="417"/>
    </row>
    <row r="146" spans="1:6" x14ac:dyDescent="0.2">
      <c r="A146" s="417"/>
      <c r="B146" s="417"/>
      <c r="C146" s="417"/>
      <c r="D146" s="417"/>
      <c r="E146" s="417"/>
      <c r="F146" s="417"/>
    </row>
    <row r="147" spans="1:6" x14ac:dyDescent="0.2">
      <c r="A147" s="417"/>
      <c r="B147" s="417"/>
      <c r="C147" s="417"/>
      <c r="D147" s="417"/>
      <c r="E147" s="417"/>
      <c r="F147" s="417"/>
    </row>
    <row r="148" spans="1:6" x14ac:dyDescent="0.2">
      <c r="A148" s="417"/>
      <c r="B148" s="417"/>
      <c r="C148" s="417"/>
      <c r="D148" s="417"/>
      <c r="E148" s="417"/>
      <c r="F148" s="417"/>
    </row>
    <row r="149" spans="1:6" x14ac:dyDescent="0.2">
      <c r="A149" s="417"/>
      <c r="B149" s="417"/>
      <c r="C149" s="417"/>
      <c r="D149" s="417"/>
      <c r="E149" s="417"/>
      <c r="F149" s="417"/>
    </row>
    <row r="150" spans="1:6" x14ac:dyDescent="0.2">
      <c r="A150" s="417"/>
      <c r="B150" s="417"/>
      <c r="C150" s="417"/>
      <c r="D150" s="417"/>
      <c r="E150" s="417"/>
      <c r="F150" s="417"/>
    </row>
    <row r="151" spans="1:6" x14ac:dyDescent="0.2">
      <c r="A151" s="417"/>
      <c r="B151" s="417"/>
      <c r="C151" s="417"/>
      <c r="D151" s="417"/>
      <c r="E151" s="417"/>
      <c r="F151" s="417"/>
    </row>
    <row r="152" spans="1:6" x14ac:dyDescent="0.2">
      <c r="A152" s="417"/>
      <c r="B152" s="417"/>
      <c r="C152" s="417"/>
      <c r="D152" s="417"/>
      <c r="E152" s="417"/>
      <c r="F152" s="417"/>
    </row>
    <row r="153" spans="1:6" x14ac:dyDescent="0.2">
      <c r="A153" s="417"/>
      <c r="B153" s="417"/>
      <c r="C153" s="417"/>
      <c r="D153" s="417"/>
      <c r="E153" s="417"/>
      <c r="F153" s="417"/>
    </row>
    <row r="154" spans="1:6" x14ac:dyDescent="0.2">
      <c r="A154" s="417"/>
      <c r="B154" s="417"/>
      <c r="C154" s="417"/>
      <c r="D154" s="417"/>
      <c r="E154" s="417"/>
      <c r="F154" s="417"/>
    </row>
    <row r="155" spans="1:6" x14ac:dyDescent="0.2">
      <c r="A155" s="417"/>
      <c r="B155" s="417"/>
      <c r="C155" s="417"/>
      <c r="D155" s="417"/>
      <c r="E155" s="417"/>
      <c r="F155" s="417"/>
    </row>
    <row r="156" spans="1:6" x14ac:dyDescent="0.2">
      <c r="A156" s="417"/>
      <c r="B156" s="417"/>
      <c r="C156" s="417"/>
      <c r="D156" s="417"/>
      <c r="E156" s="417"/>
      <c r="F156" s="417"/>
    </row>
    <row r="157" spans="1:6" x14ac:dyDescent="0.2">
      <c r="A157" s="417"/>
      <c r="B157" s="417"/>
      <c r="C157" s="417"/>
      <c r="D157" s="417"/>
      <c r="E157" s="417"/>
      <c r="F157" s="417"/>
    </row>
    <row r="158" spans="1:6" x14ac:dyDescent="0.2">
      <c r="A158" s="417"/>
      <c r="B158" s="417"/>
      <c r="C158" s="417"/>
      <c r="D158" s="417"/>
      <c r="E158" s="417"/>
      <c r="F158" s="417"/>
    </row>
    <row r="159" spans="1:6" x14ac:dyDescent="0.2">
      <c r="A159" s="417"/>
      <c r="B159" s="417"/>
      <c r="C159" s="417"/>
      <c r="D159" s="417"/>
      <c r="E159" s="417"/>
      <c r="F159" s="417"/>
    </row>
    <row r="160" spans="1:6" x14ac:dyDescent="0.2">
      <c r="A160" s="417"/>
      <c r="B160" s="417"/>
      <c r="C160" s="417"/>
      <c r="D160" s="417"/>
      <c r="E160" s="417"/>
      <c r="F160" s="417"/>
    </row>
    <row r="161" spans="1:6" x14ac:dyDescent="0.2">
      <c r="A161" s="417"/>
      <c r="B161" s="417"/>
      <c r="C161" s="417"/>
      <c r="D161" s="417"/>
      <c r="E161" s="417"/>
      <c r="F161" s="417"/>
    </row>
    <row r="162" spans="1:6" x14ac:dyDescent="0.2">
      <c r="A162" s="417"/>
      <c r="B162" s="417"/>
      <c r="C162" s="417"/>
      <c r="D162" s="417"/>
      <c r="E162" s="417"/>
      <c r="F162" s="417"/>
    </row>
    <row r="163" spans="1:6" x14ac:dyDescent="0.2">
      <c r="A163" s="417"/>
      <c r="B163" s="417"/>
      <c r="C163" s="417"/>
      <c r="D163" s="417"/>
      <c r="E163" s="417"/>
      <c r="F163" s="417"/>
    </row>
    <row r="164" spans="1:6" x14ac:dyDescent="0.2">
      <c r="A164" s="417"/>
      <c r="B164" s="417"/>
      <c r="C164" s="417"/>
      <c r="D164" s="417"/>
      <c r="E164" s="417"/>
      <c r="F164" s="417"/>
    </row>
    <row r="165" spans="1:6" x14ac:dyDescent="0.2">
      <c r="A165" s="417"/>
      <c r="B165" s="417"/>
      <c r="C165" s="417"/>
      <c r="D165" s="417"/>
      <c r="E165" s="417"/>
      <c r="F165" s="417"/>
    </row>
    <row r="166" spans="1:6" x14ac:dyDescent="0.2">
      <c r="A166" s="417"/>
      <c r="B166" s="417"/>
      <c r="C166" s="417"/>
      <c r="D166" s="417"/>
      <c r="E166" s="417"/>
      <c r="F166" s="417"/>
    </row>
    <row r="167" spans="1:6" x14ac:dyDescent="0.2">
      <c r="A167" s="417"/>
      <c r="B167" s="417"/>
      <c r="C167" s="417"/>
      <c r="D167" s="417"/>
      <c r="E167" s="417"/>
      <c r="F167" s="417"/>
    </row>
    <row r="168" spans="1:6" x14ac:dyDescent="0.2">
      <c r="A168" s="417"/>
      <c r="B168" s="417"/>
      <c r="C168" s="417"/>
      <c r="D168" s="417"/>
      <c r="E168" s="417"/>
      <c r="F168" s="417"/>
    </row>
    <row r="169" spans="1:6" x14ac:dyDescent="0.2">
      <c r="A169" s="417"/>
      <c r="B169" s="417"/>
      <c r="C169" s="417"/>
      <c r="D169" s="417"/>
      <c r="E169" s="417"/>
      <c r="F169" s="417"/>
    </row>
    <row r="170" spans="1:6" x14ac:dyDescent="0.2">
      <c r="A170" s="417"/>
      <c r="B170" s="417"/>
      <c r="C170" s="417"/>
      <c r="D170" s="417"/>
      <c r="E170" s="417"/>
      <c r="F170" s="417"/>
    </row>
    <row r="171" spans="1:6" x14ac:dyDescent="0.2">
      <c r="A171" s="417"/>
      <c r="B171" s="417"/>
      <c r="C171" s="417"/>
      <c r="D171" s="417"/>
      <c r="E171" s="417"/>
      <c r="F171" s="417"/>
    </row>
    <row r="172" spans="1:6" x14ac:dyDescent="0.2">
      <c r="A172" s="417"/>
      <c r="B172" s="417"/>
      <c r="C172" s="417"/>
      <c r="D172" s="417"/>
      <c r="E172" s="417"/>
      <c r="F172" s="417"/>
    </row>
    <row r="173" spans="1:6" x14ac:dyDescent="0.2">
      <c r="A173" s="417"/>
      <c r="B173" s="417"/>
      <c r="C173" s="417"/>
      <c r="D173" s="417"/>
      <c r="E173" s="417"/>
      <c r="F173" s="417"/>
    </row>
    <row r="174" spans="1:6" x14ac:dyDescent="0.2">
      <c r="A174" s="417"/>
      <c r="B174" s="417"/>
      <c r="C174" s="417"/>
      <c r="D174" s="417"/>
      <c r="E174" s="417"/>
      <c r="F174" s="417"/>
    </row>
    <row r="175" spans="1:6" x14ac:dyDescent="0.2">
      <c r="A175" s="417"/>
      <c r="B175" s="417"/>
      <c r="C175" s="417"/>
      <c r="D175" s="417"/>
      <c r="E175" s="417"/>
      <c r="F175" s="417"/>
    </row>
    <row r="176" spans="1:6" x14ac:dyDescent="0.2">
      <c r="A176" s="417"/>
      <c r="B176" s="417"/>
      <c r="C176" s="417"/>
      <c r="D176" s="417"/>
      <c r="E176" s="417"/>
      <c r="F176" s="417"/>
    </row>
    <row r="177" spans="1:6" x14ac:dyDescent="0.2">
      <c r="A177" s="417"/>
      <c r="B177" s="417"/>
      <c r="C177" s="417"/>
      <c r="D177" s="417"/>
      <c r="E177" s="417"/>
      <c r="F177" s="417"/>
    </row>
    <row r="178" spans="1:6" x14ac:dyDescent="0.2">
      <c r="A178" s="417"/>
      <c r="B178" s="417"/>
      <c r="C178" s="417"/>
      <c r="D178" s="417"/>
      <c r="E178" s="417"/>
      <c r="F178" s="417"/>
    </row>
    <row r="179" spans="1:6" x14ac:dyDescent="0.2">
      <c r="A179" s="417"/>
      <c r="B179" s="417"/>
      <c r="C179" s="417"/>
      <c r="D179" s="417"/>
      <c r="E179" s="417"/>
      <c r="F179" s="417"/>
    </row>
    <row r="180" spans="1:6" x14ac:dyDescent="0.2">
      <c r="A180" s="417"/>
      <c r="B180" s="417"/>
      <c r="C180" s="417"/>
      <c r="D180" s="417"/>
      <c r="E180" s="417"/>
      <c r="F180" s="417"/>
    </row>
    <row r="181" spans="1:6" x14ac:dyDescent="0.2">
      <c r="A181" s="417"/>
      <c r="B181" s="417"/>
      <c r="C181" s="417"/>
      <c r="D181" s="417"/>
      <c r="E181" s="417"/>
      <c r="F181" s="417"/>
    </row>
    <row r="182" spans="1:6" x14ac:dyDescent="0.2">
      <c r="A182" s="417"/>
      <c r="B182" s="417"/>
      <c r="C182" s="417"/>
      <c r="D182" s="417"/>
      <c r="E182" s="417"/>
      <c r="F182" s="417"/>
    </row>
    <row r="183" spans="1:6" x14ac:dyDescent="0.2">
      <c r="A183" s="417"/>
      <c r="B183" s="417"/>
      <c r="C183" s="417"/>
      <c r="D183" s="417"/>
      <c r="E183" s="417"/>
      <c r="F183" s="417"/>
    </row>
    <row r="184" spans="1:6" x14ac:dyDescent="0.2">
      <c r="A184" s="417"/>
      <c r="B184" s="417"/>
      <c r="C184" s="417"/>
      <c r="D184" s="417"/>
      <c r="E184" s="417"/>
      <c r="F184" s="417"/>
    </row>
    <row r="185" spans="1:6" x14ac:dyDescent="0.2">
      <c r="A185" s="417"/>
      <c r="B185" s="417"/>
      <c r="C185" s="417"/>
      <c r="D185" s="417"/>
      <c r="E185" s="417"/>
      <c r="F185" s="417"/>
    </row>
    <row r="186" spans="1:6" x14ac:dyDescent="0.2">
      <c r="A186" s="417"/>
      <c r="B186" s="417"/>
      <c r="C186" s="417"/>
      <c r="D186" s="417"/>
      <c r="E186" s="417"/>
      <c r="F186" s="417"/>
    </row>
    <row r="187" spans="1:6" x14ac:dyDescent="0.2">
      <c r="A187" s="417"/>
      <c r="B187" s="417"/>
      <c r="C187" s="417"/>
      <c r="D187" s="417"/>
      <c r="E187" s="417"/>
      <c r="F187" s="417"/>
    </row>
    <row r="188" spans="1:6" x14ac:dyDescent="0.2">
      <c r="A188" s="417"/>
      <c r="B188" s="417"/>
      <c r="C188" s="417"/>
      <c r="D188" s="417"/>
      <c r="E188" s="417"/>
      <c r="F188" s="417"/>
    </row>
    <row r="189" spans="1:6" x14ac:dyDescent="0.2">
      <c r="A189" s="417"/>
      <c r="B189" s="417"/>
      <c r="C189" s="417"/>
      <c r="D189" s="417"/>
      <c r="E189" s="417"/>
      <c r="F189" s="417"/>
    </row>
    <row r="190" spans="1:6" x14ac:dyDescent="0.2">
      <c r="A190" s="417"/>
      <c r="B190" s="417"/>
      <c r="C190" s="417"/>
      <c r="D190" s="417"/>
      <c r="E190" s="417"/>
      <c r="F190" s="417"/>
    </row>
    <row r="191" spans="1:6" x14ac:dyDescent="0.2">
      <c r="A191" s="417"/>
      <c r="B191" s="417"/>
      <c r="C191" s="417"/>
      <c r="D191" s="417"/>
      <c r="E191" s="417"/>
      <c r="F191" s="417"/>
    </row>
    <row r="192" spans="1:6" x14ac:dyDescent="0.2">
      <c r="A192" s="417"/>
      <c r="B192" s="417"/>
      <c r="C192" s="417"/>
      <c r="D192" s="417"/>
      <c r="E192" s="417"/>
      <c r="F192" s="417"/>
    </row>
    <row r="193" spans="1:6" x14ac:dyDescent="0.2">
      <c r="A193" s="417"/>
      <c r="B193" s="417"/>
      <c r="C193" s="417"/>
      <c r="D193" s="417"/>
      <c r="E193" s="417"/>
      <c r="F193" s="417"/>
    </row>
    <row r="194" spans="1:6" x14ac:dyDescent="0.2">
      <c r="A194" s="417"/>
      <c r="B194" s="417"/>
      <c r="C194" s="417"/>
      <c r="D194" s="417"/>
      <c r="E194" s="417"/>
      <c r="F194" s="417"/>
    </row>
    <row r="195" spans="1:6" x14ac:dyDescent="0.2">
      <c r="A195" s="417"/>
      <c r="B195" s="417"/>
      <c r="C195" s="417"/>
      <c r="D195" s="417"/>
      <c r="E195" s="417"/>
      <c r="F195" s="417"/>
    </row>
    <row r="196" spans="1:6" x14ac:dyDescent="0.2">
      <c r="A196" s="417"/>
      <c r="B196" s="417"/>
      <c r="C196" s="417"/>
      <c r="D196" s="417"/>
      <c r="E196" s="417"/>
      <c r="F196" s="417"/>
    </row>
    <row r="197" spans="1:6" x14ac:dyDescent="0.2">
      <c r="A197" s="417"/>
      <c r="B197" s="417"/>
      <c r="C197" s="417"/>
      <c r="D197" s="417"/>
      <c r="E197" s="417"/>
      <c r="F197" s="417"/>
    </row>
    <row r="198" spans="1:6" x14ac:dyDescent="0.2">
      <c r="A198" s="417"/>
      <c r="B198" s="417"/>
      <c r="C198" s="417"/>
      <c r="D198" s="417"/>
      <c r="E198" s="417"/>
      <c r="F198" s="417"/>
    </row>
    <row r="199" spans="1:6" x14ac:dyDescent="0.2">
      <c r="A199" s="417"/>
      <c r="B199" s="417"/>
      <c r="C199" s="417"/>
      <c r="D199" s="417"/>
      <c r="E199" s="417"/>
      <c r="F199" s="417"/>
    </row>
    <row r="200" spans="1:6" x14ac:dyDescent="0.2">
      <c r="A200" s="417"/>
      <c r="B200" s="417"/>
      <c r="C200" s="417"/>
      <c r="D200" s="417"/>
      <c r="E200" s="417"/>
      <c r="F200" s="417"/>
    </row>
    <row r="201" spans="1:6" x14ac:dyDescent="0.2">
      <c r="A201" s="417"/>
      <c r="B201" s="417"/>
      <c r="C201" s="417"/>
      <c r="D201" s="417"/>
      <c r="E201" s="417"/>
      <c r="F201" s="417"/>
    </row>
    <row r="202" spans="1:6" x14ac:dyDescent="0.2">
      <c r="A202" s="417"/>
      <c r="B202" s="417"/>
      <c r="C202" s="417"/>
      <c r="D202" s="417"/>
      <c r="E202" s="417"/>
      <c r="F202" s="417"/>
    </row>
    <row r="203" spans="1:6" x14ac:dyDescent="0.2">
      <c r="A203" s="417"/>
      <c r="B203" s="417"/>
      <c r="C203" s="417"/>
      <c r="D203" s="417"/>
      <c r="E203" s="417"/>
      <c r="F203" s="417"/>
    </row>
    <row r="204" spans="1:6" x14ac:dyDescent="0.2">
      <c r="A204" s="417"/>
      <c r="B204" s="417"/>
      <c r="C204" s="417"/>
      <c r="D204" s="417"/>
      <c r="E204" s="417"/>
      <c r="F204" s="417"/>
    </row>
    <row r="205" spans="1:6" x14ac:dyDescent="0.2">
      <c r="A205" s="417"/>
      <c r="B205" s="417"/>
      <c r="C205" s="417"/>
      <c r="D205" s="417"/>
      <c r="E205" s="417"/>
      <c r="F205" s="417"/>
    </row>
    <row r="206" spans="1:6" x14ac:dyDescent="0.2">
      <c r="A206" s="417"/>
      <c r="B206" s="417"/>
      <c r="C206" s="417"/>
      <c r="D206" s="417"/>
      <c r="E206" s="417"/>
      <c r="F206" s="417"/>
    </row>
    <row r="207" spans="1:6" x14ac:dyDescent="0.2">
      <c r="A207" s="417"/>
      <c r="B207" s="417"/>
      <c r="C207" s="417"/>
      <c r="D207" s="417"/>
      <c r="E207" s="417"/>
      <c r="F207" s="417"/>
    </row>
    <row r="208" spans="1:6" x14ac:dyDescent="0.2">
      <c r="A208" s="417"/>
      <c r="B208" s="417"/>
      <c r="C208" s="417"/>
      <c r="D208" s="417"/>
      <c r="E208" s="417"/>
      <c r="F208" s="417"/>
    </row>
    <row r="209" spans="1:6" x14ac:dyDescent="0.2">
      <c r="A209" s="417"/>
      <c r="B209" s="417"/>
      <c r="C209" s="417"/>
      <c r="D209" s="417"/>
      <c r="E209" s="417"/>
      <c r="F209" s="417"/>
    </row>
    <row r="210" spans="1:6" x14ac:dyDescent="0.2">
      <c r="A210" s="417"/>
      <c r="B210" s="417"/>
      <c r="C210" s="417"/>
      <c r="D210" s="417"/>
      <c r="E210" s="417"/>
      <c r="F210" s="417"/>
    </row>
    <row r="211" spans="1:6" x14ac:dyDescent="0.2">
      <c r="A211" s="417"/>
      <c r="B211" s="417"/>
      <c r="C211" s="417"/>
      <c r="D211" s="417"/>
      <c r="E211" s="417"/>
      <c r="F211" s="417"/>
    </row>
    <row r="212" spans="1:6" x14ac:dyDescent="0.2">
      <c r="A212" s="417"/>
      <c r="B212" s="417"/>
      <c r="C212" s="417"/>
      <c r="D212" s="417"/>
      <c r="E212" s="417"/>
      <c r="F212" s="417"/>
    </row>
    <row r="213" spans="1:6" x14ac:dyDescent="0.2">
      <c r="A213" s="417"/>
      <c r="B213" s="417"/>
      <c r="C213" s="417"/>
      <c r="D213" s="417"/>
      <c r="E213" s="417"/>
      <c r="F213" s="417"/>
    </row>
    <row r="214" spans="1:6" x14ac:dyDescent="0.2">
      <c r="A214" s="417"/>
      <c r="B214" s="417"/>
      <c r="C214" s="417"/>
      <c r="D214" s="417"/>
      <c r="E214" s="417"/>
      <c r="F214" s="417"/>
    </row>
    <row r="215" spans="1:6" x14ac:dyDescent="0.2">
      <c r="A215" s="417"/>
      <c r="B215" s="417"/>
      <c r="C215" s="417"/>
      <c r="D215" s="417"/>
      <c r="E215" s="417"/>
      <c r="F215" s="417"/>
    </row>
    <row r="216" spans="1:6" x14ac:dyDescent="0.2">
      <c r="A216" s="417"/>
      <c r="B216" s="417"/>
      <c r="C216" s="417"/>
      <c r="D216" s="417"/>
      <c r="E216" s="417"/>
      <c r="F216" s="417"/>
    </row>
    <row r="217" spans="1:6" x14ac:dyDescent="0.2">
      <c r="A217" s="417"/>
      <c r="B217" s="417"/>
      <c r="C217" s="417"/>
      <c r="D217" s="417"/>
      <c r="E217" s="417"/>
      <c r="F217" s="417"/>
    </row>
    <row r="218" spans="1:6" x14ac:dyDescent="0.2">
      <c r="A218" s="417"/>
      <c r="B218" s="417"/>
      <c r="C218" s="417"/>
      <c r="D218" s="417"/>
      <c r="E218" s="417"/>
      <c r="F218" s="417"/>
    </row>
    <row r="219" spans="1:6" x14ac:dyDescent="0.2">
      <c r="A219" s="417"/>
      <c r="B219" s="417"/>
      <c r="C219" s="417"/>
      <c r="D219" s="417"/>
      <c r="E219" s="417"/>
      <c r="F219" s="417"/>
    </row>
    <row r="220" spans="1:6" x14ac:dyDescent="0.2">
      <c r="A220" s="417"/>
      <c r="B220" s="417"/>
      <c r="C220" s="417"/>
      <c r="D220" s="417"/>
      <c r="E220" s="417"/>
      <c r="F220" s="417"/>
    </row>
    <row r="221" spans="1:6" x14ac:dyDescent="0.2">
      <c r="A221" s="417"/>
      <c r="B221" s="417"/>
      <c r="C221" s="417"/>
      <c r="D221" s="417"/>
      <c r="E221" s="417"/>
      <c r="F221" s="417"/>
    </row>
    <row r="222" spans="1:6" x14ac:dyDescent="0.2">
      <c r="A222" s="417"/>
      <c r="B222" s="417"/>
      <c r="C222" s="417"/>
      <c r="D222" s="417"/>
      <c r="E222" s="417"/>
      <c r="F222" s="417"/>
    </row>
    <row r="223" spans="1:6" x14ac:dyDescent="0.2">
      <c r="A223" s="417"/>
      <c r="B223" s="417"/>
      <c r="C223" s="417"/>
      <c r="D223" s="417"/>
      <c r="E223" s="417"/>
      <c r="F223" s="417"/>
    </row>
    <row r="224" spans="1:6" x14ac:dyDescent="0.2">
      <c r="A224" s="417"/>
      <c r="B224" s="417"/>
      <c r="C224" s="417"/>
      <c r="D224" s="417"/>
      <c r="E224" s="417"/>
      <c r="F224" s="417"/>
    </row>
    <row r="225" spans="1:6" x14ac:dyDescent="0.2">
      <c r="A225" s="417"/>
      <c r="B225" s="417"/>
      <c r="C225" s="417"/>
      <c r="D225" s="417"/>
      <c r="E225" s="417"/>
      <c r="F225" s="417"/>
    </row>
    <row r="226" spans="1:6" x14ac:dyDescent="0.2">
      <c r="A226" s="417"/>
      <c r="B226" s="417"/>
      <c r="C226" s="417"/>
      <c r="D226" s="417"/>
      <c r="E226" s="417"/>
      <c r="F226" s="417"/>
    </row>
    <row r="227" spans="1:6" x14ac:dyDescent="0.2">
      <c r="A227" s="417"/>
      <c r="B227" s="417"/>
      <c r="C227" s="417"/>
      <c r="D227" s="417"/>
      <c r="E227" s="417"/>
      <c r="F227" s="417"/>
    </row>
    <row r="228" spans="1:6" x14ac:dyDescent="0.2">
      <c r="A228" s="417"/>
      <c r="B228" s="417"/>
      <c r="C228" s="417"/>
      <c r="D228" s="417"/>
      <c r="E228" s="417"/>
      <c r="F228" s="417"/>
    </row>
    <row r="229" spans="1:6" x14ac:dyDescent="0.2">
      <c r="A229" s="417"/>
      <c r="B229" s="417"/>
      <c r="C229" s="417"/>
      <c r="D229" s="417"/>
      <c r="E229" s="417"/>
      <c r="F229" s="417"/>
    </row>
    <row r="230" spans="1:6" x14ac:dyDescent="0.2">
      <c r="A230" s="417"/>
      <c r="B230" s="417"/>
      <c r="C230" s="417"/>
      <c r="D230" s="417"/>
      <c r="E230" s="417"/>
      <c r="F230" s="417"/>
    </row>
    <row r="231" spans="1:6" x14ac:dyDescent="0.2">
      <c r="A231" s="417"/>
      <c r="B231" s="417"/>
      <c r="C231" s="417"/>
      <c r="D231" s="417"/>
      <c r="E231" s="417"/>
      <c r="F231" s="417"/>
    </row>
    <row r="232" spans="1:6" x14ac:dyDescent="0.2">
      <c r="A232" s="417"/>
      <c r="B232" s="417"/>
      <c r="C232" s="417"/>
      <c r="D232" s="417"/>
      <c r="E232" s="417"/>
      <c r="F232" s="417"/>
    </row>
    <row r="233" spans="1:6" x14ac:dyDescent="0.2">
      <c r="A233" s="417"/>
      <c r="B233" s="417"/>
      <c r="C233" s="417"/>
      <c r="D233" s="417"/>
      <c r="E233" s="417"/>
      <c r="F233" s="417"/>
    </row>
    <row r="234" spans="1:6" x14ac:dyDescent="0.2">
      <c r="A234" s="417"/>
      <c r="B234" s="417"/>
      <c r="C234" s="417"/>
      <c r="D234" s="417"/>
      <c r="E234" s="417"/>
      <c r="F234" s="417"/>
    </row>
    <row r="235" spans="1:6" x14ac:dyDescent="0.2">
      <c r="A235" s="417"/>
      <c r="B235" s="417"/>
      <c r="C235" s="417"/>
      <c r="D235" s="417"/>
      <c r="E235" s="417"/>
      <c r="F235" s="417"/>
    </row>
    <row r="236" spans="1:6" x14ac:dyDescent="0.2">
      <c r="A236" s="417"/>
      <c r="B236" s="417"/>
      <c r="C236" s="417"/>
      <c r="D236" s="417"/>
      <c r="E236" s="417"/>
      <c r="F236" s="417"/>
    </row>
    <row r="237" spans="1:6" x14ac:dyDescent="0.2">
      <c r="A237" s="417"/>
      <c r="B237" s="417"/>
      <c r="C237" s="417"/>
      <c r="D237" s="417"/>
      <c r="E237" s="417"/>
      <c r="F237" s="417"/>
    </row>
    <row r="238" spans="1:6" x14ac:dyDescent="0.2">
      <c r="A238" s="417"/>
      <c r="B238" s="417"/>
      <c r="C238" s="417"/>
      <c r="D238" s="417"/>
      <c r="E238" s="417"/>
      <c r="F238" s="417"/>
    </row>
    <row r="239" spans="1:6" x14ac:dyDescent="0.2">
      <c r="A239" s="417"/>
      <c r="B239" s="417"/>
      <c r="C239" s="417"/>
      <c r="D239" s="417"/>
      <c r="E239" s="417"/>
      <c r="F239" s="417"/>
    </row>
    <row r="240" spans="1:6" x14ac:dyDescent="0.2">
      <c r="A240" s="417"/>
      <c r="B240" s="417"/>
      <c r="C240" s="417"/>
      <c r="D240" s="417"/>
      <c r="E240" s="417"/>
      <c r="F240" s="417"/>
    </row>
    <row r="241" spans="1:6" x14ac:dyDescent="0.2">
      <c r="A241" s="417"/>
      <c r="B241" s="417"/>
      <c r="C241" s="417"/>
      <c r="D241" s="417"/>
      <c r="E241" s="417"/>
      <c r="F241" s="417"/>
    </row>
    <row r="242" spans="1:6" x14ac:dyDescent="0.2">
      <c r="A242" s="417"/>
      <c r="B242" s="417"/>
      <c r="C242" s="417"/>
      <c r="D242" s="417"/>
      <c r="E242" s="417"/>
      <c r="F242" s="417"/>
    </row>
    <row r="243" spans="1:6" x14ac:dyDescent="0.2">
      <c r="A243" s="417"/>
      <c r="B243" s="417"/>
      <c r="C243" s="417"/>
      <c r="D243" s="417"/>
      <c r="E243" s="417"/>
      <c r="F243" s="417"/>
    </row>
    <row r="244" spans="1:6" x14ac:dyDescent="0.2">
      <c r="A244" s="417"/>
      <c r="B244" s="417"/>
      <c r="C244" s="417"/>
      <c r="D244" s="417"/>
      <c r="E244" s="417"/>
      <c r="F244" s="417"/>
    </row>
    <row r="245" spans="1:6" x14ac:dyDescent="0.2">
      <c r="A245" s="417"/>
      <c r="B245" s="417"/>
      <c r="C245" s="417"/>
      <c r="D245" s="417"/>
      <c r="E245" s="417"/>
      <c r="F245" s="417"/>
    </row>
    <row r="246" spans="1:6" x14ac:dyDescent="0.2">
      <c r="A246" s="417"/>
      <c r="B246" s="417"/>
      <c r="C246" s="417"/>
      <c r="D246" s="417"/>
      <c r="E246" s="417"/>
      <c r="F246" s="417"/>
    </row>
    <row r="247" spans="1:6" x14ac:dyDescent="0.2">
      <c r="A247" s="417"/>
      <c r="B247" s="417"/>
      <c r="C247" s="417"/>
      <c r="D247" s="417"/>
      <c r="E247" s="417"/>
      <c r="F247" s="417"/>
    </row>
    <row r="248" spans="1:6" x14ac:dyDescent="0.2">
      <c r="A248" s="417"/>
      <c r="B248" s="417"/>
      <c r="C248" s="417"/>
      <c r="D248" s="417"/>
      <c r="E248" s="417"/>
      <c r="F248" s="417"/>
    </row>
    <row r="249" spans="1:6" x14ac:dyDescent="0.2">
      <c r="A249" s="417"/>
      <c r="B249" s="417"/>
      <c r="C249" s="417"/>
      <c r="D249" s="417"/>
      <c r="E249" s="417"/>
      <c r="F249" s="417"/>
    </row>
    <row r="250" spans="1:6" x14ac:dyDescent="0.2">
      <c r="A250" s="417"/>
      <c r="B250" s="417"/>
      <c r="C250" s="417"/>
      <c r="D250" s="417"/>
      <c r="E250" s="417"/>
      <c r="F250" s="417"/>
    </row>
    <row r="251" spans="1:6" x14ac:dyDescent="0.2">
      <c r="A251" s="417"/>
      <c r="B251" s="417"/>
      <c r="C251" s="417"/>
      <c r="D251" s="417"/>
      <c r="E251" s="417"/>
      <c r="F251" s="417"/>
    </row>
    <row r="252" spans="1:6" x14ac:dyDescent="0.2">
      <c r="A252" s="417"/>
      <c r="B252" s="417"/>
      <c r="C252" s="417"/>
      <c r="D252" s="417"/>
      <c r="E252" s="417"/>
      <c r="F252" s="417"/>
    </row>
    <row r="253" spans="1:6" x14ac:dyDescent="0.2">
      <c r="A253" s="417"/>
      <c r="B253" s="417"/>
      <c r="C253" s="417"/>
      <c r="D253" s="417"/>
      <c r="E253" s="417"/>
      <c r="F253" s="417"/>
    </row>
    <row r="254" spans="1:6" x14ac:dyDescent="0.2">
      <c r="A254" s="417"/>
      <c r="B254" s="417"/>
      <c r="C254" s="417"/>
      <c r="D254" s="417"/>
      <c r="E254" s="417"/>
      <c r="F254" s="417"/>
    </row>
    <row r="255" spans="1:6" x14ac:dyDescent="0.2">
      <c r="A255" s="417"/>
      <c r="B255" s="417"/>
      <c r="C255" s="417"/>
      <c r="D255" s="417"/>
      <c r="E255" s="417"/>
      <c r="F255" s="417"/>
    </row>
    <row r="256" spans="1:6" x14ac:dyDescent="0.2">
      <c r="A256" s="417"/>
      <c r="B256" s="417"/>
      <c r="C256" s="417"/>
      <c r="D256" s="417"/>
      <c r="E256" s="417"/>
      <c r="F256" s="417"/>
    </row>
    <row r="257" spans="1:6" x14ac:dyDescent="0.2">
      <c r="A257" s="417"/>
      <c r="B257" s="417"/>
      <c r="C257" s="417"/>
      <c r="D257" s="417"/>
      <c r="E257" s="417"/>
      <c r="F257" s="417"/>
    </row>
    <row r="258" spans="1:6" x14ac:dyDescent="0.2">
      <c r="A258" s="417"/>
      <c r="B258" s="417"/>
      <c r="C258" s="417"/>
      <c r="D258" s="417"/>
      <c r="E258" s="417"/>
      <c r="F258" s="417"/>
    </row>
    <row r="259" spans="1:6" x14ac:dyDescent="0.2">
      <c r="A259" s="417"/>
      <c r="B259" s="417"/>
      <c r="C259" s="417"/>
      <c r="D259" s="417"/>
      <c r="E259" s="417"/>
      <c r="F259" s="417"/>
    </row>
    <row r="260" spans="1:6" x14ac:dyDescent="0.2">
      <c r="A260" s="417"/>
      <c r="B260" s="417"/>
      <c r="C260" s="417"/>
      <c r="D260" s="417"/>
      <c r="E260" s="417"/>
      <c r="F260" s="417"/>
    </row>
    <row r="261" spans="1:6" x14ac:dyDescent="0.2">
      <c r="A261" s="417"/>
      <c r="B261" s="417"/>
      <c r="C261" s="417"/>
      <c r="D261" s="417"/>
      <c r="E261" s="417"/>
      <c r="F261" s="417"/>
    </row>
    <row r="262" spans="1:6" x14ac:dyDescent="0.2">
      <c r="A262" s="417"/>
      <c r="B262" s="417"/>
      <c r="C262" s="417"/>
      <c r="D262" s="417"/>
      <c r="E262" s="417"/>
      <c r="F262" s="417"/>
    </row>
    <row r="263" spans="1:6" x14ac:dyDescent="0.2">
      <c r="A263" s="417"/>
      <c r="B263" s="417"/>
      <c r="C263" s="417"/>
      <c r="D263" s="417"/>
      <c r="E263" s="417"/>
      <c r="F263" s="417"/>
    </row>
    <row r="264" spans="1:6" x14ac:dyDescent="0.2">
      <c r="A264" s="417"/>
      <c r="B264" s="417"/>
      <c r="C264" s="417"/>
      <c r="D264" s="417"/>
      <c r="E264" s="417"/>
      <c r="F264" s="417"/>
    </row>
    <row r="265" spans="1:6" x14ac:dyDescent="0.2">
      <c r="A265" s="417"/>
      <c r="B265" s="417"/>
      <c r="C265" s="417"/>
      <c r="D265" s="417"/>
      <c r="E265" s="417"/>
      <c r="F265" s="417"/>
    </row>
    <row r="266" spans="1:6" x14ac:dyDescent="0.2">
      <c r="A266" s="417"/>
      <c r="B266" s="417"/>
      <c r="C266" s="417"/>
      <c r="D266" s="417"/>
      <c r="E266" s="417"/>
      <c r="F266" s="417"/>
    </row>
    <row r="267" spans="1:6" x14ac:dyDescent="0.2">
      <c r="A267" s="417"/>
      <c r="B267" s="417"/>
      <c r="C267" s="417"/>
      <c r="D267" s="417"/>
      <c r="E267" s="417"/>
      <c r="F267" s="417"/>
    </row>
    <row r="268" spans="1:6" x14ac:dyDescent="0.2">
      <c r="A268" s="417"/>
      <c r="B268" s="417"/>
      <c r="C268" s="417"/>
      <c r="D268" s="417"/>
      <c r="E268" s="417"/>
      <c r="F268" s="417"/>
    </row>
    <row r="269" spans="1:6" x14ac:dyDescent="0.2">
      <c r="A269" s="417"/>
      <c r="B269" s="417"/>
      <c r="C269" s="417"/>
      <c r="D269" s="417"/>
      <c r="E269" s="417"/>
      <c r="F269" s="417"/>
    </row>
    <row r="270" spans="1:6" x14ac:dyDescent="0.2">
      <c r="A270" s="417"/>
      <c r="B270" s="417"/>
      <c r="C270" s="417"/>
      <c r="D270" s="417"/>
      <c r="E270" s="417"/>
      <c r="F270" s="417"/>
    </row>
    <row r="271" spans="1:6" x14ac:dyDescent="0.2">
      <c r="A271" s="417"/>
      <c r="B271" s="417"/>
      <c r="C271" s="417"/>
      <c r="D271" s="417"/>
      <c r="E271" s="417"/>
      <c r="F271" s="417"/>
    </row>
    <row r="272" spans="1:6" x14ac:dyDescent="0.2">
      <c r="A272" s="417"/>
      <c r="B272" s="417"/>
      <c r="C272" s="417"/>
      <c r="D272" s="417"/>
      <c r="E272" s="417"/>
      <c r="F272" s="417"/>
    </row>
    <row r="273" spans="1:6" x14ac:dyDescent="0.2">
      <c r="A273" s="417"/>
      <c r="B273" s="417"/>
      <c r="C273" s="417"/>
      <c r="D273" s="417"/>
      <c r="E273" s="417"/>
      <c r="F273" s="417"/>
    </row>
    <row r="274" spans="1:6" x14ac:dyDescent="0.2">
      <c r="A274" s="417"/>
      <c r="B274" s="417"/>
      <c r="C274" s="417"/>
      <c r="D274" s="417"/>
      <c r="E274" s="417"/>
      <c r="F274" s="417"/>
    </row>
    <row r="275" spans="1:6" x14ac:dyDescent="0.2">
      <c r="A275" s="417"/>
      <c r="B275" s="417"/>
      <c r="C275" s="417"/>
      <c r="D275" s="417"/>
      <c r="E275" s="417"/>
      <c r="F275" s="417"/>
    </row>
    <row r="276" spans="1:6" x14ac:dyDescent="0.2">
      <c r="A276" s="417"/>
      <c r="B276" s="417"/>
      <c r="C276" s="417"/>
      <c r="D276" s="417"/>
      <c r="E276" s="417"/>
      <c r="F276" s="417"/>
    </row>
    <row r="277" spans="1:6" x14ac:dyDescent="0.2">
      <c r="A277" s="417"/>
      <c r="B277" s="417"/>
      <c r="C277" s="417"/>
      <c r="D277" s="417"/>
      <c r="E277" s="417"/>
      <c r="F277" s="417"/>
    </row>
    <row r="278" spans="1:6" x14ac:dyDescent="0.2">
      <c r="A278" s="417"/>
      <c r="B278" s="417"/>
      <c r="C278" s="417"/>
      <c r="D278" s="417"/>
      <c r="E278" s="417"/>
      <c r="F278" s="417"/>
    </row>
    <row r="279" spans="1:6" x14ac:dyDescent="0.2">
      <c r="A279" s="417"/>
      <c r="B279" s="417"/>
      <c r="C279" s="417"/>
      <c r="D279" s="417"/>
      <c r="E279" s="417"/>
      <c r="F279" s="417"/>
    </row>
    <row r="280" spans="1:6" x14ac:dyDescent="0.2">
      <c r="A280" s="417"/>
      <c r="B280" s="417"/>
      <c r="C280" s="417"/>
      <c r="D280" s="417"/>
      <c r="E280" s="417"/>
      <c r="F280" s="417"/>
    </row>
    <row r="281" spans="1:6" x14ac:dyDescent="0.2">
      <c r="A281" s="417"/>
      <c r="B281" s="417"/>
      <c r="C281" s="417"/>
      <c r="D281" s="417"/>
      <c r="E281" s="417"/>
      <c r="F281" s="417"/>
    </row>
    <row r="282" spans="1:6" x14ac:dyDescent="0.2">
      <c r="A282" s="417"/>
      <c r="B282" s="417"/>
      <c r="C282" s="417"/>
      <c r="D282" s="417"/>
      <c r="E282" s="417"/>
      <c r="F282" s="417"/>
    </row>
    <row r="283" spans="1:6" x14ac:dyDescent="0.2">
      <c r="A283" s="417"/>
      <c r="B283" s="417"/>
      <c r="C283" s="417"/>
      <c r="D283" s="417"/>
      <c r="E283" s="417"/>
      <c r="F283" s="417"/>
    </row>
    <row r="284" spans="1:6" x14ac:dyDescent="0.2">
      <c r="A284" s="417"/>
      <c r="B284" s="417"/>
      <c r="C284" s="417"/>
      <c r="D284" s="417"/>
      <c r="E284" s="417"/>
      <c r="F284" s="417"/>
    </row>
    <row r="285" spans="1:6" x14ac:dyDescent="0.2">
      <c r="A285" s="417"/>
      <c r="B285" s="417"/>
      <c r="C285" s="417"/>
      <c r="D285" s="417"/>
      <c r="E285" s="417"/>
      <c r="F285" s="417"/>
    </row>
    <row r="286" spans="1:6" x14ac:dyDescent="0.2">
      <c r="A286" s="417"/>
      <c r="B286" s="417"/>
      <c r="C286" s="417"/>
      <c r="D286" s="417"/>
      <c r="E286" s="417"/>
      <c r="F286" s="417"/>
    </row>
    <row r="287" spans="1:6" x14ac:dyDescent="0.2">
      <c r="A287" s="417"/>
      <c r="B287" s="417"/>
      <c r="C287" s="417"/>
      <c r="D287" s="417"/>
      <c r="E287" s="417"/>
      <c r="F287" s="417"/>
    </row>
    <row r="288" spans="1:6" x14ac:dyDescent="0.2">
      <c r="A288" s="417"/>
      <c r="B288" s="417"/>
      <c r="C288" s="417"/>
      <c r="D288" s="417"/>
      <c r="E288" s="417"/>
      <c r="F288" s="417"/>
    </row>
    <row r="289" spans="1:6" x14ac:dyDescent="0.2">
      <c r="A289" s="417"/>
      <c r="B289" s="417"/>
      <c r="C289" s="417"/>
      <c r="D289" s="417"/>
      <c r="E289" s="417"/>
      <c r="F289" s="417"/>
    </row>
  </sheetData>
  <hyperlinks>
    <hyperlink ref="B24" r:id="rId1" xr:uid="{3D1D0E9A-8348-4960-B84C-493B00FCBF81}"/>
    <hyperlink ref="B9" r:id="rId2" xr:uid="{0BF81A5F-D2BD-4916-9C09-EEF0BB38599A}"/>
    <hyperlink ref="B12" r:id="rId3" xr:uid="{5E014E2D-D2FF-4222-A841-1B67D3852AE5}"/>
    <hyperlink ref="B15" r:id="rId4" xr:uid="{001AEFC6-96FE-42A2-A9FE-A37043C0650D}"/>
    <hyperlink ref="B18" r:id="rId5" xr:uid="{4E4AFF65-4020-4DF5-94C8-62CF260F8045}"/>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7250-8938-4271-819D-82992F0C2D96}">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3" customWidth="1"/>
    <col min="2" max="2" width="87.42578125" style="433" customWidth="1"/>
    <col min="3" max="6" width="117.42578125" style="433" customWidth="1"/>
    <col min="7" max="16384" width="12.5703125" style="433"/>
  </cols>
  <sheetData>
    <row r="1" spans="1:2" s="432" customFormat="1" ht="36.75" customHeight="1" x14ac:dyDescent="0.2">
      <c r="A1" s="431" t="s">
        <v>38</v>
      </c>
      <c r="B1" s="431"/>
    </row>
    <row r="2" spans="1:2" ht="19.5" customHeight="1" x14ac:dyDescent="0.2">
      <c r="B2" s="434" t="s">
        <v>419</v>
      </c>
    </row>
    <row r="3" spans="1:2" ht="15" x14ac:dyDescent="0.25">
      <c r="B3" s="435" t="s">
        <v>77</v>
      </c>
    </row>
    <row r="5" spans="1:2" ht="29.25" customHeight="1" x14ac:dyDescent="0.2">
      <c r="B5" s="436" t="s">
        <v>420</v>
      </c>
    </row>
    <row r="6" spans="1:2" ht="9.9499999999999993" customHeight="1" x14ac:dyDescent="0.2">
      <c r="B6" s="436"/>
    </row>
    <row r="7" spans="1:2" ht="73.5" customHeight="1" x14ac:dyDescent="0.2">
      <c r="B7" s="436" t="s">
        <v>421</v>
      </c>
    </row>
    <row r="8" spans="1:2" ht="9.9499999999999993" customHeight="1" x14ac:dyDescent="0.2">
      <c r="B8" s="436"/>
    </row>
    <row r="9" spans="1:2" ht="50.25" customHeight="1" x14ac:dyDescent="0.2">
      <c r="B9" s="436" t="s">
        <v>422</v>
      </c>
    </row>
    <row r="10" spans="1:2" ht="9.9499999999999993" customHeight="1" x14ac:dyDescent="0.2">
      <c r="B10" s="436"/>
    </row>
    <row r="11" spans="1:2" ht="79.5" customHeight="1" x14ac:dyDescent="0.2">
      <c r="B11" s="436" t="s">
        <v>423</v>
      </c>
    </row>
    <row r="12" spans="1:2" ht="9.9499999999999993" customHeight="1" x14ac:dyDescent="0.2">
      <c r="B12" s="436"/>
    </row>
    <row r="13" spans="1:2" ht="48.75" customHeight="1" x14ac:dyDescent="0.2">
      <c r="B13" s="436" t="s">
        <v>424</v>
      </c>
    </row>
    <row r="14" spans="1:2" ht="9.9499999999999993" customHeight="1" x14ac:dyDescent="0.2">
      <c r="B14" s="436"/>
    </row>
    <row r="15" spans="1:2" ht="33" customHeight="1" x14ac:dyDescent="0.2">
      <c r="B15" s="436" t="s">
        <v>425</v>
      </c>
    </row>
    <row r="16" spans="1:2" ht="9.9499999999999993" customHeight="1" x14ac:dyDescent="0.2">
      <c r="B16" s="436"/>
    </row>
    <row r="17" spans="2:2" ht="108" x14ac:dyDescent="0.2">
      <c r="B17" s="436" t="s">
        <v>426</v>
      </c>
    </row>
    <row r="18" spans="2:2" ht="9.9499999999999993" customHeight="1" x14ac:dyDescent="0.2">
      <c r="B18" s="436"/>
    </row>
    <row r="19" spans="2:2" ht="13.5" customHeight="1" x14ac:dyDescent="0.2">
      <c r="B19" s="437" t="s">
        <v>427</v>
      </c>
    </row>
    <row r="20" spans="2:2" ht="40.5" customHeight="1" x14ac:dyDescent="0.2">
      <c r="B20" s="438" t="s">
        <v>428</v>
      </c>
    </row>
  </sheetData>
  <mergeCells count="1">
    <mergeCell ref="A1:B1"/>
  </mergeCells>
  <hyperlinks>
    <hyperlink ref="B20" r:id="rId1" xr:uid="{73026D2D-81AD-46E4-AC78-0D18F2E9F927}"/>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8396-E068-4AF3-B7BB-4361F5C55B5F}">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40" customWidth="1"/>
    <col min="2" max="2" width="87.42578125" style="440" customWidth="1"/>
    <col min="3" max="6" width="12.5703125" style="440"/>
    <col min="7" max="7" width="4.7109375" style="440" customWidth="1"/>
    <col min="8" max="16384" width="12.5703125" style="440"/>
  </cols>
  <sheetData>
    <row r="1" spans="1:2" ht="39.75" customHeight="1" x14ac:dyDescent="0.2">
      <c r="A1" s="439" t="s">
        <v>38</v>
      </c>
      <c r="B1" s="439"/>
    </row>
    <row r="2" spans="1:2" ht="25.5" customHeight="1" x14ac:dyDescent="0.2">
      <c r="B2" s="441" t="s">
        <v>419</v>
      </c>
    </row>
    <row r="3" spans="1:2" ht="24.95" customHeight="1" x14ac:dyDescent="0.2">
      <c r="A3" s="442"/>
      <c r="B3" s="443" t="s">
        <v>79</v>
      </c>
    </row>
    <row r="4" spans="1:2" s="433" customFormat="1" ht="12" x14ac:dyDescent="0.2"/>
    <row r="5" spans="1:2" s="433" customFormat="1" ht="139.5" customHeight="1" x14ac:dyDescent="0.2">
      <c r="B5" s="436" t="s">
        <v>429</v>
      </c>
    </row>
    <row r="6" spans="1:2" s="433" customFormat="1" ht="9.9499999999999993" customHeight="1" x14ac:dyDescent="0.2">
      <c r="B6" s="436"/>
    </row>
    <row r="7" spans="1:2" s="433" customFormat="1" ht="222.75" customHeight="1" x14ac:dyDescent="0.2">
      <c r="B7" s="436" t="s">
        <v>430</v>
      </c>
    </row>
    <row r="8" spans="1:2" s="433" customFormat="1" ht="9.9499999999999993" customHeight="1" x14ac:dyDescent="0.2">
      <c r="B8" s="436"/>
    </row>
    <row r="9" spans="1:2" s="433" customFormat="1" ht="61.5" customHeight="1" x14ac:dyDescent="0.2">
      <c r="B9" s="444" t="s">
        <v>431</v>
      </c>
    </row>
    <row r="10" spans="1:2" s="433" customFormat="1" ht="9.9499999999999993" customHeight="1" x14ac:dyDescent="0.2">
      <c r="B10" s="436"/>
    </row>
    <row r="11" spans="1:2" s="433" customFormat="1" ht="152.25" customHeight="1" x14ac:dyDescent="0.2">
      <c r="B11" s="436" t="s">
        <v>432</v>
      </c>
    </row>
    <row r="12" spans="1:2" s="433" customFormat="1" ht="9.9499999999999993" customHeight="1" x14ac:dyDescent="0.2">
      <c r="B12" s="436"/>
    </row>
    <row r="13" spans="1:2" s="433" customFormat="1" ht="96" customHeight="1" x14ac:dyDescent="0.2">
      <c r="B13" s="436" t="s">
        <v>433</v>
      </c>
    </row>
    <row r="14" spans="1:2" s="433" customFormat="1" ht="9.9499999999999993" customHeight="1" x14ac:dyDescent="0.2">
      <c r="B14" s="436"/>
    </row>
    <row r="15" spans="1:2" s="433" customFormat="1" ht="176.25" customHeight="1" x14ac:dyDescent="0.2">
      <c r="B15" s="444" t="s">
        <v>434</v>
      </c>
    </row>
    <row r="16" spans="1:2" s="433" customFormat="1" ht="9.9499999999999993" customHeight="1" x14ac:dyDescent="0.2">
      <c r="B16" s="436"/>
    </row>
    <row r="17" spans="1:6" s="433" customFormat="1" ht="26.25" customHeight="1" x14ac:dyDescent="0.2">
      <c r="B17" s="437" t="s">
        <v>435</v>
      </c>
    </row>
    <row r="18" spans="1:6" s="433" customFormat="1" ht="37.5" customHeight="1" x14ac:dyDescent="0.2">
      <c r="B18" s="445" t="s">
        <v>436</v>
      </c>
    </row>
    <row r="19" spans="1:6" s="433" customFormat="1" ht="12" x14ac:dyDescent="0.2"/>
    <row r="20" spans="1:6" s="433" customFormat="1" ht="12" x14ac:dyDescent="0.2"/>
    <row r="21" spans="1:6" s="433" customFormat="1" ht="12" x14ac:dyDescent="0.2"/>
    <row r="22" spans="1:6" x14ac:dyDescent="0.2">
      <c r="A22" s="442"/>
      <c r="B22" s="442"/>
      <c r="C22" s="442"/>
      <c r="D22" s="442"/>
      <c r="E22" s="442"/>
      <c r="F22" s="442"/>
    </row>
    <row r="23" spans="1:6" x14ac:dyDescent="0.2">
      <c r="A23" s="442"/>
      <c r="B23" s="442"/>
      <c r="C23" s="442"/>
      <c r="D23" s="442"/>
      <c r="E23" s="442"/>
      <c r="F23" s="442"/>
    </row>
    <row r="24" spans="1:6" x14ac:dyDescent="0.2">
      <c r="A24" s="446"/>
      <c r="B24" s="442"/>
      <c r="C24" s="442"/>
      <c r="D24" s="442"/>
      <c r="E24" s="442"/>
      <c r="F24" s="442"/>
    </row>
    <row r="25" spans="1:6" x14ac:dyDescent="0.2">
      <c r="A25" s="447"/>
      <c r="B25" s="442"/>
      <c r="C25" s="442"/>
      <c r="D25" s="442"/>
      <c r="E25" s="442"/>
      <c r="F25" s="442"/>
    </row>
    <row r="26" spans="1:6" x14ac:dyDescent="0.2">
      <c r="A26" s="442"/>
      <c r="B26" s="442"/>
      <c r="C26" s="442"/>
      <c r="D26" s="442"/>
      <c r="E26" s="442"/>
      <c r="F26" s="442"/>
    </row>
    <row r="27" spans="1:6" x14ac:dyDescent="0.2">
      <c r="A27" s="442"/>
      <c r="B27" s="442"/>
      <c r="C27" s="442"/>
      <c r="D27" s="442"/>
      <c r="E27" s="442"/>
      <c r="F27" s="442"/>
    </row>
    <row r="28" spans="1:6" x14ac:dyDescent="0.2">
      <c r="A28" s="442"/>
      <c r="B28" s="44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2"/>
      <c r="B32" s="442"/>
      <c r="C32" s="442"/>
      <c r="D32" s="442"/>
      <c r="E32" s="442"/>
      <c r="F32" s="442"/>
    </row>
    <row r="33" spans="1:6" x14ac:dyDescent="0.2">
      <c r="A33" s="448"/>
      <c r="B33" s="448"/>
      <c r="C33" s="448"/>
      <c r="D33" s="448"/>
      <c r="E33" s="448"/>
      <c r="F33" s="448"/>
    </row>
    <row r="34" spans="1:6" x14ac:dyDescent="0.2">
      <c r="A34" s="442"/>
      <c r="B34" s="442"/>
      <c r="C34" s="442"/>
      <c r="D34" s="442"/>
      <c r="E34" s="442"/>
      <c r="F34" s="442"/>
    </row>
    <row r="35" spans="1:6" x14ac:dyDescent="0.2">
      <c r="A35" s="442"/>
      <c r="B35" s="442"/>
      <c r="C35" s="442"/>
      <c r="D35" s="442"/>
      <c r="E35" s="442"/>
      <c r="F35" s="442"/>
    </row>
    <row r="36" spans="1:6" ht="8.1" customHeight="1" x14ac:dyDescent="0.2">
      <c r="A36" s="442"/>
      <c r="B36" s="442"/>
      <c r="C36" s="442"/>
      <c r="D36" s="442"/>
      <c r="E36" s="442"/>
      <c r="F36" s="442"/>
    </row>
    <row r="37" spans="1:6" ht="13.5" customHeight="1"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2"/>
      <c r="C40" s="442"/>
      <c r="D40" s="442"/>
      <c r="E40" s="442"/>
      <c r="F40" s="442"/>
    </row>
    <row r="41" spans="1:6" x14ac:dyDescent="0.2">
      <c r="A41" s="442"/>
      <c r="B41" s="442"/>
      <c r="C41" s="442"/>
      <c r="D41" s="442"/>
      <c r="E41" s="442"/>
      <c r="F41" s="442"/>
    </row>
    <row r="42" spans="1:6" x14ac:dyDescent="0.2">
      <c r="A42" s="442"/>
      <c r="B42" s="442"/>
      <c r="C42" s="442"/>
      <c r="D42" s="442"/>
      <c r="E42" s="442"/>
      <c r="F42" s="442"/>
    </row>
    <row r="43" spans="1:6" ht="33" customHeight="1" x14ac:dyDescent="0.2">
      <c r="A43" s="442"/>
      <c r="B43" s="442"/>
      <c r="C43" s="442"/>
      <c r="D43" s="442"/>
      <c r="E43" s="442"/>
      <c r="F43" s="442"/>
    </row>
    <row r="44" spans="1:6" ht="16.5" customHeight="1"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sheetData>
  <mergeCells count="1">
    <mergeCell ref="A1:B1"/>
  </mergeCells>
  <hyperlinks>
    <hyperlink ref="B18" r:id="rId1" xr:uid="{0B0ADF13-441B-41E9-8994-5488CFBF80EF}"/>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6810-F6B1-4857-89F4-58CC89395AF2}">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40" customWidth="1"/>
    <col min="2" max="2" width="87.42578125" style="440" customWidth="1"/>
    <col min="3" max="6" width="11.42578125" style="440"/>
    <col min="7" max="7" width="4.5703125" style="440" customWidth="1"/>
    <col min="8" max="16384" width="11.42578125" style="440"/>
  </cols>
  <sheetData>
    <row r="1" spans="1:6" ht="39.75" customHeight="1" x14ac:dyDescent="0.2">
      <c r="A1" s="439" t="s">
        <v>38</v>
      </c>
      <c r="B1" s="439"/>
    </row>
    <row r="2" spans="1:6" ht="25.5" customHeight="1" x14ac:dyDescent="0.2">
      <c r="B2" s="441" t="s">
        <v>437</v>
      </c>
    </row>
    <row r="3" spans="1:6" ht="24.95" customHeight="1" x14ac:dyDescent="0.2">
      <c r="A3" s="442"/>
      <c r="B3" s="449" t="s">
        <v>438</v>
      </c>
    </row>
    <row r="4" spans="1:6" ht="145.9" customHeight="1" x14ac:dyDescent="0.2">
      <c r="A4" s="442"/>
      <c r="B4" s="450" t="s">
        <v>439</v>
      </c>
    </row>
    <row r="5" spans="1:6" ht="12.75" customHeight="1" x14ac:dyDescent="0.2">
      <c r="A5" s="442"/>
      <c r="B5" s="451"/>
    </row>
    <row r="6" spans="1:6" ht="168.75" x14ac:dyDescent="0.2">
      <c r="A6" s="442"/>
      <c r="B6" s="452" t="s">
        <v>440</v>
      </c>
    </row>
    <row r="7" spans="1:6" ht="19.7" customHeight="1" x14ac:dyDescent="0.2">
      <c r="A7" s="442"/>
      <c r="B7" s="453" t="s">
        <v>441</v>
      </c>
    </row>
    <row r="8" spans="1:6" ht="12.75" customHeight="1" x14ac:dyDescent="0.2">
      <c r="A8" s="442"/>
      <c r="B8" s="451"/>
    </row>
    <row r="9" spans="1:6" ht="147" customHeight="1" x14ac:dyDescent="0.2">
      <c r="A9" s="442"/>
      <c r="B9" s="454" t="s">
        <v>442</v>
      </c>
    </row>
    <row r="10" spans="1:6" s="457" customFormat="1" ht="19.7" customHeight="1" x14ac:dyDescent="0.2">
      <c r="A10" s="455"/>
      <c r="B10" s="456" t="s">
        <v>443</v>
      </c>
      <c r="C10" s="455"/>
      <c r="D10" s="455"/>
      <c r="E10" s="455"/>
      <c r="F10" s="455"/>
    </row>
    <row r="11" spans="1:6" s="457" customFormat="1" x14ac:dyDescent="0.2">
      <c r="A11" s="455"/>
      <c r="B11" s="458"/>
      <c r="C11" s="455"/>
      <c r="D11" s="455"/>
      <c r="E11" s="455"/>
      <c r="F11" s="455"/>
    </row>
    <row r="12" spans="1:6" ht="64.5" customHeight="1" x14ac:dyDescent="0.2">
      <c r="A12" s="442"/>
      <c r="B12" s="452" t="s">
        <v>444</v>
      </c>
      <c r="C12" s="442"/>
      <c r="D12" s="442"/>
      <c r="E12" s="442"/>
      <c r="F12" s="442"/>
    </row>
    <row r="13" spans="1:6" ht="61.5" customHeight="1" x14ac:dyDescent="0.2">
      <c r="A13" s="442"/>
      <c r="B13" s="459" t="s">
        <v>445</v>
      </c>
      <c r="C13" s="442"/>
      <c r="D13" s="442"/>
      <c r="E13" s="442"/>
      <c r="F13" s="442"/>
    </row>
    <row r="14" spans="1:6" ht="99.2" customHeight="1" x14ac:dyDescent="0.2">
      <c r="A14" s="442"/>
      <c r="B14" s="450" t="s">
        <v>446</v>
      </c>
      <c r="C14" s="442"/>
      <c r="D14" s="442"/>
      <c r="E14" s="442"/>
      <c r="F14" s="442"/>
    </row>
    <row r="15" spans="1:6" ht="19.7" customHeight="1" x14ac:dyDescent="0.2">
      <c r="A15" s="442"/>
      <c r="B15" s="456" t="s">
        <v>447</v>
      </c>
      <c r="C15" s="442"/>
      <c r="D15" s="442"/>
      <c r="E15" s="442"/>
      <c r="F15" s="442"/>
    </row>
    <row r="16" spans="1:6" x14ac:dyDescent="0.2">
      <c r="A16" s="442"/>
      <c r="B16" s="452"/>
      <c r="C16" s="442"/>
      <c r="D16" s="442"/>
      <c r="E16" s="442"/>
      <c r="F16" s="442"/>
    </row>
    <row r="17" spans="1:6" x14ac:dyDescent="0.2">
      <c r="A17" s="442"/>
      <c r="C17" s="442"/>
      <c r="D17" s="442"/>
      <c r="E17" s="442"/>
      <c r="F17" s="442"/>
    </row>
    <row r="18" spans="1:6" x14ac:dyDescent="0.2">
      <c r="A18" s="442"/>
      <c r="B18" s="452"/>
      <c r="C18" s="442"/>
      <c r="D18" s="442"/>
      <c r="E18" s="442"/>
      <c r="F18" s="442"/>
    </row>
    <row r="19" spans="1:6" x14ac:dyDescent="0.2">
      <c r="A19" s="442"/>
      <c r="B19" s="450"/>
      <c r="C19" s="442"/>
      <c r="D19" s="442"/>
      <c r="E19" s="442"/>
      <c r="F19" s="442"/>
    </row>
    <row r="20" spans="1:6" x14ac:dyDescent="0.2">
      <c r="A20" s="442"/>
      <c r="B20" s="452"/>
      <c r="C20" s="442"/>
      <c r="D20" s="442"/>
      <c r="E20" s="442"/>
      <c r="F20" s="442"/>
    </row>
    <row r="21" spans="1:6" x14ac:dyDescent="0.2">
      <c r="A21" s="442"/>
      <c r="B21" s="452"/>
      <c r="C21" s="442"/>
      <c r="D21" s="442"/>
      <c r="E21" s="442"/>
      <c r="F21" s="442"/>
    </row>
    <row r="22" spans="1:6" x14ac:dyDescent="0.2">
      <c r="A22" s="442"/>
      <c r="C22" s="442"/>
      <c r="D22" s="442"/>
      <c r="E22" s="442"/>
      <c r="F22" s="442"/>
    </row>
    <row r="23" spans="1:6" x14ac:dyDescent="0.2">
      <c r="A23" s="442"/>
      <c r="B23" s="452"/>
      <c r="C23" s="442"/>
      <c r="D23" s="442"/>
      <c r="E23" s="442"/>
      <c r="F23" s="442"/>
    </row>
    <row r="24" spans="1:6" x14ac:dyDescent="0.2">
      <c r="A24" s="442"/>
      <c r="B24" s="452"/>
      <c r="C24" s="442"/>
      <c r="D24" s="442"/>
      <c r="E24" s="442"/>
      <c r="F24" s="442"/>
    </row>
    <row r="25" spans="1:6" x14ac:dyDescent="0.2">
      <c r="A25" s="442"/>
      <c r="B25" s="442"/>
      <c r="C25" s="442"/>
      <c r="D25" s="442"/>
      <c r="E25" s="442"/>
      <c r="F25" s="442"/>
    </row>
    <row r="26" spans="1:6" x14ac:dyDescent="0.2">
      <c r="A26" s="460"/>
      <c r="B26" s="452"/>
      <c r="C26" s="460"/>
      <c r="D26" s="460"/>
      <c r="E26" s="460"/>
      <c r="F26" s="460"/>
    </row>
    <row r="27" spans="1:6" x14ac:dyDescent="0.2">
      <c r="A27" s="442"/>
      <c r="B27" s="452"/>
      <c r="C27" s="442"/>
      <c r="D27" s="442"/>
      <c r="E27" s="442"/>
      <c r="F27" s="442"/>
    </row>
    <row r="28" spans="1:6" x14ac:dyDescent="0.2">
      <c r="A28" s="442"/>
      <c r="B28" s="45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6"/>
      <c r="B32" s="442"/>
      <c r="C32" s="442"/>
      <c r="D32" s="442"/>
      <c r="E32" s="442"/>
      <c r="F32" s="442"/>
    </row>
    <row r="33" spans="1:6" x14ac:dyDescent="0.2">
      <c r="A33" s="447"/>
      <c r="B33" s="442"/>
      <c r="C33" s="442"/>
      <c r="D33" s="442"/>
      <c r="E33" s="442"/>
      <c r="F33" s="442"/>
    </row>
    <row r="34" spans="1:6" x14ac:dyDescent="0.2">
      <c r="A34" s="442"/>
      <c r="B34" s="442"/>
      <c r="C34" s="442"/>
      <c r="D34" s="442"/>
      <c r="E34" s="442"/>
      <c r="F34" s="442"/>
    </row>
    <row r="35" spans="1:6" x14ac:dyDescent="0.2">
      <c r="A35" s="442"/>
      <c r="B35" s="442"/>
      <c r="C35" s="442"/>
      <c r="D35" s="442"/>
      <c r="E35" s="442"/>
      <c r="F35" s="442"/>
    </row>
    <row r="36" spans="1:6" x14ac:dyDescent="0.2">
      <c r="A36" s="442"/>
      <c r="B36" s="442"/>
      <c r="C36" s="442"/>
      <c r="D36" s="442"/>
      <c r="E36" s="442"/>
      <c r="F36" s="442"/>
    </row>
    <row r="37" spans="1:6"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8"/>
      <c r="C40" s="442"/>
      <c r="D40" s="442"/>
      <c r="E40" s="442"/>
      <c r="F40" s="442"/>
    </row>
    <row r="41" spans="1:6" x14ac:dyDescent="0.2">
      <c r="A41" s="448"/>
      <c r="B41" s="442"/>
      <c r="C41" s="448"/>
      <c r="D41" s="448"/>
      <c r="E41" s="448"/>
      <c r="F41" s="448"/>
    </row>
    <row r="42" spans="1:6" x14ac:dyDescent="0.2">
      <c r="A42" s="442"/>
      <c r="B42" s="442"/>
      <c r="C42" s="442"/>
      <c r="D42" s="442"/>
      <c r="E42" s="442"/>
      <c r="F42" s="442"/>
    </row>
    <row r="43" spans="1:6" x14ac:dyDescent="0.2">
      <c r="A43" s="442"/>
      <c r="B43" s="442"/>
      <c r="C43" s="442"/>
      <c r="D43" s="442"/>
      <c r="E43" s="442"/>
      <c r="F43" s="442"/>
    </row>
    <row r="44" spans="1:6"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row r="290" spans="1:6" x14ac:dyDescent="0.2">
      <c r="A290" s="442"/>
      <c r="B290" s="442"/>
      <c r="C290" s="442"/>
      <c r="D290" s="442"/>
      <c r="E290" s="442"/>
      <c r="F290" s="442"/>
    </row>
    <row r="291" spans="1:6" x14ac:dyDescent="0.2">
      <c r="A291" s="442"/>
      <c r="B291" s="442"/>
      <c r="C291" s="442"/>
      <c r="D291" s="442"/>
      <c r="E291" s="442"/>
      <c r="F291" s="442"/>
    </row>
    <row r="292" spans="1:6" x14ac:dyDescent="0.2">
      <c r="A292" s="442"/>
      <c r="B292" s="442"/>
      <c r="C292" s="442"/>
      <c r="D292" s="442"/>
      <c r="E292" s="442"/>
      <c r="F292" s="442"/>
    </row>
    <row r="293" spans="1:6" x14ac:dyDescent="0.2">
      <c r="A293" s="442"/>
      <c r="B293" s="442"/>
      <c r="C293" s="442"/>
      <c r="D293" s="442"/>
      <c r="E293" s="442"/>
      <c r="F293" s="442"/>
    </row>
    <row r="294" spans="1:6" x14ac:dyDescent="0.2">
      <c r="A294" s="442"/>
      <c r="B294" s="442"/>
      <c r="C294" s="442"/>
      <c r="D294" s="442"/>
      <c r="E294" s="442"/>
      <c r="F294" s="442"/>
    </row>
    <row r="295" spans="1:6" x14ac:dyDescent="0.2">
      <c r="A295" s="442"/>
      <c r="B295" s="442"/>
      <c r="C295" s="442"/>
      <c r="D295" s="442"/>
      <c r="E295" s="442"/>
      <c r="F295" s="442"/>
    </row>
    <row r="296" spans="1:6" x14ac:dyDescent="0.2">
      <c r="A296" s="442"/>
      <c r="B296" s="442"/>
      <c r="C296" s="442"/>
      <c r="D296" s="442"/>
      <c r="E296" s="442"/>
      <c r="F296" s="442"/>
    </row>
    <row r="297" spans="1:6" x14ac:dyDescent="0.2">
      <c r="A297" s="442"/>
      <c r="C297" s="442"/>
      <c r="D297" s="442"/>
      <c r="E297" s="442"/>
      <c r="F297" s="442"/>
    </row>
  </sheetData>
  <mergeCells count="1">
    <mergeCell ref="A1:B1"/>
  </mergeCells>
  <hyperlinks>
    <hyperlink ref="B10" r:id="rId1" xr:uid="{838C5DA8-E72E-4404-929D-0013803129A5}"/>
    <hyperlink ref="B15" r:id="rId2" xr:uid="{4C204811-C620-4012-A2B4-1E5D40EF2632}"/>
    <hyperlink ref="B7" r:id="rId3" xr:uid="{5F4336BE-5B6D-4CEE-8480-90D89BDCCEA8}"/>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B5DD-18DD-4D10-ACA5-1585068C28DF}">
  <sheetPr codeName="Tabelle26"/>
  <dimension ref="A1:B285"/>
  <sheetViews>
    <sheetView showGridLines="0" zoomScaleNormal="100" workbookViewId="0"/>
  </sheetViews>
  <sheetFormatPr baseColWidth="10" defaultColWidth="11.42578125" defaultRowHeight="14.25" x14ac:dyDescent="0.2"/>
  <cols>
    <col min="1" max="1" width="2.140625" style="463" customWidth="1"/>
    <col min="2" max="2" width="87.42578125" style="463" customWidth="1"/>
    <col min="3" max="3" width="4.85546875" style="463" customWidth="1"/>
    <col min="4" max="16384" width="11.42578125" style="463"/>
  </cols>
  <sheetData>
    <row r="1" spans="1:2" ht="39.75" customHeight="1" x14ac:dyDescent="0.2">
      <c r="A1" s="461"/>
      <c r="B1" s="462" t="s">
        <v>38</v>
      </c>
    </row>
    <row r="2" spans="1:2" ht="14.25" customHeight="1" x14ac:dyDescent="0.2">
      <c r="B2" s="464" t="s">
        <v>448</v>
      </c>
    </row>
    <row r="3" spans="1:2" ht="6" customHeight="1" x14ac:dyDescent="0.2">
      <c r="B3" s="464"/>
    </row>
    <row r="4" spans="1:2" ht="37.5" customHeight="1" x14ac:dyDescent="0.2">
      <c r="A4" s="465"/>
      <c r="B4" s="466" t="s">
        <v>449</v>
      </c>
    </row>
    <row r="5" spans="1:2" ht="64.5" customHeight="1" x14ac:dyDescent="0.2">
      <c r="A5" s="465"/>
      <c r="B5" s="467" t="s">
        <v>450</v>
      </c>
    </row>
    <row r="6" spans="1:2" ht="102" customHeight="1" x14ac:dyDescent="0.2">
      <c r="A6" s="465"/>
      <c r="B6" s="467" t="s">
        <v>451</v>
      </c>
    </row>
    <row r="7" spans="1:2" ht="26.25" customHeight="1" x14ac:dyDescent="0.2">
      <c r="A7" s="465"/>
      <c r="B7" s="468" t="s">
        <v>452</v>
      </c>
    </row>
    <row r="8" spans="1:2" x14ac:dyDescent="0.2">
      <c r="A8" s="465"/>
      <c r="B8" s="469" t="s">
        <v>453</v>
      </c>
    </row>
    <row r="9" spans="1:2" ht="36" customHeight="1" x14ac:dyDescent="0.2">
      <c r="A9" s="470"/>
      <c r="B9" s="465"/>
    </row>
    <row r="10" spans="1:2" ht="101.25" customHeight="1" x14ac:dyDescent="0.2">
      <c r="A10" s="471"/>
      <c r="B10" s="469"/>
    </row>
    <row r="11" spans="1:2" ht="101.25" customHeight="1" x14ac:dyDescent="0.2">
      <c r="A11" s="471"/>
      <c r="B11" s="467" t="s">
        <v>454</v>
      </c>
    </row>
    <row r="12" spans="1:2" ht="87" customHeight="1" x14ac:dyDescent="0.2">
      <c r="A12" s="471"/>
      <c r="B12" s="467" t="s">
        <v>455</v>
      </c>
    </row>
    <row r="13" spans="1:2" ht="9.9499999999999993" customHeight="1" x14ac:dyDescent="0.2">
      <c r="A13" s="471"/>
      <c r="B13" s="467"/>
    </row>
    <row r="14" spans="1:2" ht="38.25" customHeight="1" x14ac:dyDescent="0.2">
      <c r="A14" s="471"/>
      <c r="B14" s="467" t="s">
        <v>456</v>
      </c>
    </row>
    <row r="15" spans="1:2" ht="30.75" customHeight="1" x14ac:dyDescent="0.2">
      <c r="A15" s="471"/>
      <c r="B15" s="467" t="s">
        <v>457</v>
      </c>
    </row>
    <row r="16" spans="1:2" ht="129" customHeight="1" x14ac:dyDescent="0.2">
      <c r="A16" s="471"/>
      <c r="B16" s="467"/>
    </row>
    <row r="17" spans="1:2" ht="75" customHeight="1" x14ac:dyDescent="0.2">
      <c r="A17" s="471"/>
      <c r="B17" s="467" t="s">
        <v>458</v>
      </c>
    </row>
    <row r="18" spans="1:2" ht="9.9499999999999993" customHeight="1" x14ac:dyDescent="0.2">
      <c r="A18" s="465"/>
      <c r="B18" s="465"/>
    </row>
    <row r="19" spans="1:2" ht="106.5" customHeight="1" x14ac:dyDescent="0.2">
      <c r="A19" s="471"/>
      <c r="B19" s="467" t="s">
        <v>459</v>
      </c>
    </row>
    <row r="20" spans="1:2" ht="9.9499999999999993" customHeight="1" x14ac:dyDescent="0.2">
      <c r="A20" s="465"/>
      <c r="B20" s="465"/>
    </row>
    <row r="21" spans="1:2" ht="194.25" customHeight="1" x14ac:dyDescent="0.2">
      <c r="A21" s="471"/>
      <c r="B21" s="467" t="s">
        <v>460</v>
      </c>
    </row>
    <row r="22" spans="1:2" ht="9.9499999999999993" customHeight="1" x14ac:dyDescent="0.2">
      <c r="A22" s="465"/>
      <c r="B22" s="465"/>
    </row>
    <row r="23" spans="1:2" ht="89.25" customHeight="1" x14ac:dyDescent="0.2">
      <c r="A23" s="471"/>
      <c r="B23" s="467" t="s">
        <v>461</v>
      </c>
    </row>
    <row r="24" spans="1:2" ht="103.5" customHeight="1" x14ac:dyDescent="0.2">
      <c r="A24" s="471"/>
      <c r="B24" s="467" t="s">
        <v>462</v>
      </c>
    </row>
    <row r="25" spans="1:2" ht="9.9499999999999993" customHeight="1" x14ac:dyDescent="0.2">
      <c r="A25" s="465"/>
      <c r="B25" s="465"/>
    </row>
    <row r="26" spans="1:2" ht="23.25" customHeight="1" x14ac:dyDescent="0.2">
      <c r="A26" s="471"/>
      <c r="B26" s="467" t="s">
        <v>463</v>
      </c>
    </row>
    <row r="27" spans="1:2" ht="9.9499999999999993" customHeight="1" x14ac:dyDescent="0.2">
      <c r="A27" s="465"/>
      <c r="B27" s="465"/>
    </row>
    <row r="28" spans="1:2" ht="105.75" customHeight="1" x14ac:dyDescent="0.2">
      <c r="A28" s="471"/>
      <c r="B28" s="467" t="s">
        <v>464</v>
      </c>
    </row>
    <row r="29" spans="1:2" ht="23.25" customHeight="1" x14ac:dyDescent="0.2">
      <c r="A29" s="471"/>
      <c r="B29" s="467" t="s">
        <v>465</v>
      </c>
    </row>
    <row r="30" spans="1:2" x14ac:dyDescent="0.2">
      <c r="A30" s="471"/>
      <c r="B30" s="472" t="s">
        <v>466</v>
      </c>
    </row>
    <row r="31" spans="1:2" ht="8.1" customHeight="1" x14ac:dyDescent="0.2">
      <c r="A31" s="465"/>
      <c r="B31" s="465"/>
    </row>
    <row r="32" spans="1:2" ht="13.5" customHeight="1" x14ac:dyDescent="0.2">
      <c r="A32" s="465"/>
      <c r="B32" s="465"/>
    </row>
    <row r="33" spans="1:2" x14ac:dyDescent="0.2">
      <c r="A33" s="465"/>
      <c r="B33" s="465"/>
    </row>
    <row r="34" spans="1:2" x14ac:dyDescent="0.2">
      <c r="A34" s="465"/>
      <c r="B34" s="465"/>
    </row>
    <row r="35" spans="1:2" x14ac:dyDescent="0.2">
      <c r="A35" s="465"/>
      <c r="B35" s="465"/>
    </row>
    <row r="36" spans="1:2" x14ac:dyDescent="0.2">
      <c r="A36" s="465"/>
      <c r="B36" s="465"/>
    </row>
    <row r="37" spans="1:2" x14ac:dyDescent="0.2">
      <c r="A37" s="465"/>
      <c r="B37" s="465"/>
    </row>
    <row r="38" spans="1:2" x14ac:dyDescent="0.2">
      <c r="A38" s="465"/>
      <c r="B38" s="465"/>
    </row>
    <row r="39" spans="1:2" ht="16.5" customHeight="1" x14ac:dyDescent="0.2">
      <c r="A39" s="465"/>
      <c r="B39" s="465"/>
    </row>
    <row r="40" spans="1:2" x14ac:dyDescent="0.2">
      <c r="A40" s="465"/>
      <c r="B40" s="465"/>
    </row>
    <row r="41" spans="1:2" x14ac:dyDescent="0.2">
      <c r="A41" s="465"/>
      <c r="B41" s="465"/>
    </row>
    <row r="42" spans="1:2" x14ac:dyDescent="0.2">
      <c r="A42" s="465"/>
      <c r="B42" s="465"/>
    </row>
    <row r="43" spans="1:2" x14ac:dyDescent="0.2">
      <c r="A43" s="465"/>
      <c r="B43" s="465"/>
    </row>
    <row r="44" spans="1:2" x14ac:dyDescent="0.2">
      <c r="A44" s="465"/>
      <c r="B44" s="465"/>
    </row>
    <row r="45" spans="1:2" x14ac:dyDescent="0.2">
      <c r="A45" s="465"/>
      <c r="B45" s="465"/>
    </row>
    <row r="46" spans="1:2" x14ac:dyDescent="0.2">
      <c r="A46" s="465"/>
      <c r="B46" s="465"/>
    </row>
    <row r="47" spans="1:2" x14ac:dyDescent="0.2">
      <c r="A47" s="465"/>
      <c r="B47" s="465"/>
    </row>
    <row r="48" spans="1:2" x14ac:dyDescent="0.2">
      <c r="A48" s="465"/>
      <c r="B48" s="465"/>
    </row>
    <row r="49" spans="1:2" x14ac:dyDescent="0.2">
      <c r="A49" s="465"/>
      <c r="B49" s="465"/>
    </row>
    <row r="50" spans="1:2" x14ac:dyDescent="0.2">
      <c r="A50" s="465"/>
      <c r="B50" s="465"/>
    </row>
    <row r="51" spans="1:2" x14ac:dyDescent="0.2">
      <c r="A51" s="465"/>
      <c r="B51" s="465"/>
    </row>
    <row r="52" spans="1:2" x14ac:dyDescent="0.2">
      <c r="A52" s="465"/>
      <c r="B52" s="465"/>
    </row>
    <row r="53" spans="1:2" x14ac:dyDescent="0.2">
      <c r="A53" s="465"/>
      <c r="B53" s="465"/>
    </row>
    <row r="54" spans="1:2" x14ac:dyDescent="0.2">
      <c r="A54" s="465"/>
      <c r="B54" s="465"/>
    </row>
    <row r="55" spans="1:2" x14ac:dyDescent="0.2">
      <c r="A55" s="465"/>
      <c r="B55" s="465"/>
    </row>
    <row r="56" spans="1:2" x14ac:dyDescent="0.2">
      <c r="A56" s="465"/>
      <c r="B56" s="465"/>
    </row>
    <row r="57" spans="1:2" x14ac:dyDescent="0.2">
      <c r="A57" s="465"/>
      <c r="B57" s="465"/>
    </row>
    <row r="58" spans="1:2" x14ac:dyDescent="0.2">
      <c r="A58" s="465"/>
      <c r="B58" s="465"/>
    </row>
    <row r="59" spans="1:2" x14ac:dyDescent="0.2">
      <c r="A59" s="465"/>
      <c r="B59" s="465"/>
    </row>
    <row r="60" spans="1:2" x14ac:dyDescent="0.2">
      <c r="A60" s="465"/>
      <c r="B60" s="465"/>
    </row>
    <row r="61" spans="1:2" x14ac:dyDescent="0.2">
      <c r="A61" s="465"/>
      <c r="B61" s="465"/>
    </row>
    <row r="62" spans="1:2" x14ac:dyDescent="0.2">
      <c r="A62" s="465"/>
      <c r="B62" s="465"/>
    </row>
    <row r="63" spans="1:2" x14ac:dyDescent="0.2">
      <c r="A63" s="465"/>
      <c r="B63" s="465"/>
    </row>
    <row r="64" spans="1:2" x14ac:dyDescent="0.2">
      <c r="A64" s="465"/>
      <c r="B64" s="465"/>
    </row>
    <row r="65" spans="1:2" x14ac:dyDescent="0.2">
      <c r="A65" s="465"/>
      <c r="B65" s="465"/>
    </row>
    <row r="66" spans="1:2" x14ac:dyDescent="0.2">
      <c r="A66" s="465"/>
      <c r="B66" s="465"/>
    </row>
    <row r="67" spans="1:2" x14ac:dyDescent="0.2">
      <c r="A67" s="465"/>
      <c r="B67" s="465"/>
    </row>
    <row r="68" spans="1:2" x14ac:dyDescent="0.2">
      <c r="A68" s="465"/>
      <c r="B68" s="465"/>
    </row>
    <row r="69" spans="1:2" x14ac:dyDescent="0.2">
      <c r="A69" s="465"/>
      <c r="B69" s="465"/>
    </row>
    <row r="70" spans="1:2" x14ac:dyDescent="0.2">
      <c r="A70" s="465"/>
      <c r="B70" s="465"/>
    </row>
    <row r="71" spans="1:2" x14ac:dyDescent="0.2">
      <c r="A71" s="465"/>
      <c r="B71" s="465"/>
    </row>
    <row r="72" spans="1:2" x14ac:dyDescent="0.2">
      <c r="A72" s="465"/>
      <c r="B72" s="465"/>
    </row>
    <row r="73" spans="1:2" x14ac:dyDescent="0.2">
      <c r="A73" s="465"/>
      <c r="B73" s="465"/>
    </row>
    <row r="74" spans="1:2" x14ac:dyDescent="0.2">
      <c r="A74" s="465"/>
      <c r="B74" s="465"/>
    </row>
    <row r="75" spans="1:2" x14ac:dyDescent="0.2">
      <c r="A75" s="465"/>
      <c r="B75" s="465"/>
    </row>
    <row r="76" spans="1:2" x14ac:dyDescent="0.2">
      <c r="A76" s="465"/>
      <c r="B76" s="465"/>
    </row>
    <row r="77" spans="1:2" x14ac:dyDescent="0.2">
      <c r="A77" s="465"/>
      <c r="B77" s="465"/>
    </row>
    <row r="78" spans="1:2" x14ac:dyDescent="0.2">
      <c r="A78" s="465"/>
      <c r="B78" s="465"/>
    </row>
    <row r="79" spans="1:2" x14ac:dyDescent="0.2">
      <c r="A79" s="465"/>
      <c r="B79" s="465"/>
    </row>
    <row r="80" spans="1:2" x14ac:dyDescent="0.2">
      <c r="A80" s="465"/>
      <c r="B80" s="465"/>
    </row>
    <row r="81" spans="1:2" x14ac:dyDescent="0.2">
      <c r="A81" s="465"/>
      <c r="B81" s="465"/>
    </row>
    <row r="82" spans="1:2" x14ac:dyDescent="0.2">
      <c r="A82" s="465"/>
      <c r="B82" s="465"/>
    </row>
    <row r="83" spans="1:2" x14ac:dyDescent="0.2">
      <c r="A83" s="465"/>
      <c r="B83" s="465"/>
    </row>
    <row r="84" spans="1:2" x14ac:dyDescent="0.2">
      <c r="A84" s="465"/>
      <c r="B84" s="465"/>
    </row>
    <row r="85" spans="1:2" x14ac:dyDescent="0.2">
      <c r="A85" s="465"/>
      <c r="B85" s="465"/>
    </row>
    <row r="86" spans="1:2" x14ac:dyDescent="0.2">
      <c r="A86" s="465"/>
      <c r="B86" s="465"/>
    </row>
    <row r="87" spans="1:2" x14ac:dyDescent="0.2">
      <c r="A87" s="465"/>
      <c r="B87" s="465"/>
    </row>
    <row r="88" spans="1:2" x14ac:dyDescent="0.2">
      <c r="A88" s="465"/>
      <c r="B88" s="465"/>
    </row>
    <row r="89" spans="1:2" x14ac:dyDescent="0.2">
      <c r="A89" s="465"/>
      <c r="B89" s="465"/>
    </row>
    <row r="90" spans="1:2" x14ac:dyDescent="0.2">
      <c r="A90" s="465"/>
      <c r="B90" s="465"/>
    </row>
    <row r="91" spans="1:2" x14ac:dyDescent="0.2">
      <c r="A91" s="465"/>
      <c r="B91" s="465"/>
    </row>
    <row r="92" spans="1:2" x14ac:dyDescent="0.2">
      <c r="A92" s="465"/>
      <c r="B92" s="465"/>
    </row>
    <row r="93" spans="1:2" x14ac:dyDescent="0.2">
      <c r="A93" s="465"/>
      <c r="B93" s="465"/>
    </row>
    <row r="94" spans="1:2" x14ac:dyDescent="0.2">
      <c r="A94" s="465"/>
      <c r="B94" s="465"/>
    </row>
    <row r="95" spans="1:2" x14ac:dyDescent="0.2">
      <c r="A95" s="465"/>
      <c r="B95" s="465"/>
    </row>
    <row r="96" spans="1:2" x14ac:dyDescent="0.2">
      <c r="A96" s="465"/>
      <c r="B96" s="465"/>
    </row>
    <row r="97" spans="1:2" x14ac:dyDescent="0.2">
      <c r="A97" s="465"/>
      <c r="B97" s="465"/>
    </row>
    <row r="98" spans="1:2" x14ac:dyDescent="0.2">
      <c r="A98" s="465"/>
      <c r="B98" s="465"/>
    </row>
    <row r="99" spans="1:2" x14ac:dyDescent="0.2">
      <c r="A99" s="465"/>
      <c r="B99" s="465"/>
    </row>
    <row r="100" spans="1:2" x14ac:dyDescent="0.2">
      <c r="A100" s="465"/>
      <c r="B100" s="465"/>
    </row>
    <row r="101" spans="1:2" x14ac:dyDescent="0.2">
      <c r="A101" s="465"/>
      <c r="B101" s="465"/>
    </row>
    <row r="102" spans="1:2" x14ac:dyDescent="0.2">
      <c r="A102" s="465"/>
      <c r="B102" s="465"/>
    </row>
    <row r="103" spans="1:2" x14ac:dyDescent="0.2">
      <c r="A103" s="465"/>
      <c r="B103" s="465"/>
    </row>
    <row r="104" spans="1:2" x14ac:dyDescent="0.2">
      <c r="A104" s="465"/>
      <c r="B104" s="465"/>
    </row>
    <row r="105" spans="1:2" x14ac:dyDescent="0.2">
      <c r="A105" s="465"/>
      <c r="B105" s="465"/>
    </row>
    <row r="106" spans="1:2" x14ac:dyDescent="0.2">
      <c r="A106" s="465"/>
      <c r="B106" s="465"/>
    </row>
    <row r="107" spans="1:2" x14ac:dyDescent="0.2">
      <c r="A107" s="465"/>
      <c r="B107" s="465"/>
    </row>
    <row r="108" spans="1:2" x14ac:dyDescent="0.2">
      <c r="A108" s="465"/>
      <c r="B108" s="465"/>
    </row>
    <row r="109" spans="1:2" x14ac:dyDescent="0.2">
      <c r="A109" s="465"/>
      <c r="B109" s="465"/>
    </row>
    <row r="110" spans="1:2" x14ac:dyDescent="0.2">
      <c r="A110" s="465"/>
      <c r="B110" s="465"/>
    </row>
    <row r="111" spans="1:2" x14ac:dyDescent="0.2">
      <c r="A111" s="465"/>
      <c r="B111" s="465"/>
    </row>
    <row r="112" spans="1:2" x14ac:dyDescent="0.2">
      <c r="A112" s="465"/>
      <c r="B112" s="465"/>
    </row>
    <row r="113" spans="1:2" x14ac:dyDescent="0.2">
      <c r="A113" s="465"/>
      <c r="B113" s="465"/>
    </row>
    <row r="114" spans="1:2" x14ac:dyDescent="0.2">
      <c r="A114" s="465"/>
      <c r="B114" s="465"/>
    </row>
    <row r="115" spans="1:2" x14ac:dyDescent="0.2">
      <c r="A115" s="465"/>
      <c r="B115" s="465"/>
    </row>
    <row r="116" spans="1:2" x14ac:dyDescent="0.2">
      <c r="A116" s="465"/>
      <c r="B116" s="465"/>
    </row>
    <row r="117" spans="1:2" x14ac:dyDescent="0.2">
      <c r="A117" s="465"/>
      <c r="B117" s="465"/>
    </row>
    <row r="118" spans="1:2" x14ac:dyDescent="0.2">
      <c r="A118" s="465"/>
      <c r="B118" s="465"/>
    </row>
    <row r="119" spans="1:2" x14ac:dyDescent="0.2">
      <c r="A119" s="465"/>
      <c r="B119" s="465"/>
    </row>
    <row r="120" spans="1:2" x14ac:dyDescent="0.2">
      <c r="A120" s="465"/>
      <c r="B120" s="465"/>
    </row>
    <row r="121" spans="1:2" x14ac:dyDescent="0.2">
      <c r="A121" s="465"/>
      <c r="B121" s="465"/>
    </row>
    <row r="122" spans="1:2" x14ac:dyDescent="0.2">
      <c r="A122" s="465"/>
      <c r="B122" s="465"/>
    </row>
    <row r="123" spans="1:2" x14ac:dyDescent="0.2">
      <c r="A123" s="465"/>
      <c r="B123" s="465"/>
    </row>
    <row r="124" spans="1:2" x14ac:dyDescent="0.2">
      <c r="A124" s="465"/>
      <c r="B124" s="465"/>
    </row>
    <row r="125" spans="1:2" x14ac:dyDescent="0.2">
      <c r="A125" s="465"/>
      <c r="B125" s="465"/>
    </row>
    <row r="126" spans="1:2" x14ac:dyDescent="0.2">
      <c r="A126" s="465"/>
      <c r="B126" s="465"/>
    </row>
    <row r="127" spans="1:2" x14ac:dyDescent="0.2">
      <c r="A127" s="465"/>
      <c r="B127" s="465"/>
    </row>
    <row r="128" spans="1:2" x14ac:dyDescent="0.2">
      <c r="A128" s="465"/>
      <c r="B128" s="465"/>
    </row>
    <row r="129" spans="1:2" x14ac:dyDescent="0.2">
      <c r="A129" s="465"/>
      <c r="B129" s="465"/>
    </row>
    <row r="130" spans="1:2" x14ac:dyDescent="0.2">
      <c r="A130" s="465"/>
      <c r="B130" s="465"/>
    </row>
    <row r="131" spans="1:2" x14ac:dyDescent="0.2">
      <c r="A131" s="465"/>
      <c r="B131" s="465"/>
    </row>
    <row r="132" spans="1:2" x14ac:dyDescent="0.2">
      <c r="A132" s="465"/>
      <c r="B132" s="465"/>
    </row>
    <row r="133" spans="1:2" x14ac:dyDescent="0.2">
      <c r="A133" s="465"/>
      <c r="B133" s="465"/>
    </row>
    <row r="134" spans="1:2" x14ac:dyDescent="0.2">
      <c r="A134" s="465"/>
      <c r="B134" s="465"/>
    </row>
    <row r="135" spans="1:2" x14ac:dyDescent="0.2">
      <c r="A135" s="465"/>
      <c r="B135" s="465"/>
    </row>
    <row r="136" spans="1:2" x14ac:dyDescent="0.2">
      <c r="A136" s="465"/>
      <c r="B136" s="465"/>
    </row>
    <row r="137" spans="1:2" x14ac:dyDescent="0.2">
      <c r="A137" s="465"/>
      <c r="B137" s="465"/>
    </row>
    <row r="138" spans="1:2" x14ac:dyDescent="0.2">
      <c r="A138" s="465"/>
      <c r="B138" s="465"/>
    </row>
    <row r="139" spans="1:2" x14ac:dyDescent="0.2">
      <c r="A139" s="465"/>
      <c r="B139" s="465"/>
    </row>
    <row r="140" spans="1:2" x14ac:dyDescent="0.2">
      <c r="A140" s="465"/>
      <c r="B140" s="465"/>
    </row>
    <row r="141" spans="1:2" x14ac:dyDescent="0.2">
      <c r="A141" s="465"/>
      <c r="B141" s="465"/>
    </row>
    <row r="142" spans="1:2" x14ac:dyDescent="0.2">
      <c r="A142" s="465"/>
      <c r="B142" s="465"/>
    </row>
    <row r="143" spans="1:2" x14ac:dyDescent="0.2">
      <c r="A143" s="465"/>
      <c r="B143" s="465"/>
    </row>
    <row r="144" spans="1:2" x14ac:dyDescent="0.2">
      <c r="A144" s="465"/>
      <c r="B144" s="465"/>
    </row>
    <row r="145" spans="1:2" x14ac:dyDescent="0.2">
      <c r="A145" s="465"/>
      <c r="B145" s="465"/>
    </row>
    <row r="146" spans="1:2" x14ac:dyDescent="0.2">
      <c r="A146" s="465"/>
      <c r="B146" s="465"/>
    </row>
    <row r="147" spans="1:2" x14ac:dyDescent="0.2">
      <c r="A147" s="465"/>
      <c r="B147" s="465"/>
    </row>
    <row r="148" spans="1:2" x14ac:dyDescent="0.2">
      <c r="A148" s="465"/>
      <c r="B148" s="465"/>
    </row>
    <row r="149" spans="1:2" x14ac:dyDescent="0.2">
      <c r="A149" s="465"/>
      <c r="B149" s="465"/>
    </row>
    <row r="150" spans="1:2" x14ac:dyDescent="0.2">
      <c r="A150" s="465"/>
      <c r="B150" s="465"/>
    </row>
    <row r="151" spans="1:2" x14ac:dyDescent="0.2">
      <c r="A151" s="465"/>
      <c r="B151" s="465"/>
    </row>
    <row r="152" spans="1:2" x14ac:dyDescent="0.2">
      <c r="A152" s="465"/>
      <c r="B152" s="465"/>
    </row>
    <row r="153" spans="1:2" x14ac:dyDescent="0.2">
      <c r="A153" s="465"/>
      <c r="B153" s="465"/>
    </row>
    <row r="154" spans="1:2" x14ac:dyDescent="0.2">
      <c r="A154" s="465"/>
      <c r="B154" s="465"/>
    </row>
    <row r="155" spans="1:2" x14ac:dyDescent="0.2">
      <c r="A155" s="465"/>
      <c r="B155" s="465"/>
    </row>
    <row r="156" spans="1:2" x14ac:dyDescent="0.2">
      <c r="A156" s="465"/>
      <c r="B156" s="465"/>
    </row>
    <row r="157" spans="1:2" x14ac:dyDescent="0.2">
      <c r="A157" s="465"/>
      <c r="B157" s="465"/>
    </row>
    <row r="158" spans="1:2" x14ac:dyDescent="0.2">
      <c r="A158" s="465"/>
      <c r="B158" s="465"/>
    </row>
    <row r="159" spans="1:2" x14ac:dyDescent="0.2">
      <c r="A159" s="465"/>
      <c r="B159" s="465"/>
    </row>
    <row r="160" spans="1:2" x14ac:dyDescent="0.2">
      <c r="A160" s="465"/>
      <c r="B160" s="465"/>
    </row>
    <row r="161" spans="1:2" x14ac:dyDescent="0.2">
      <c r="A161" s="465"/>
      <c r="B161" s="465"/>
    </row>
    <row r="162" spans="1:2" x14ac:dyDescent="0.2">
      <c r="A162" s="465"/>
      <c r="B162" s="465"/>
    </row>
    <row r="163" spans="1:2" x14ac:dyDescent="0.2">
      <c r="A163" s="465"/>
      <c r="B163" s="465"/>
    </row>
    <row r="164" spans="1:2" x14ac:dyDescent="0.2">
      <c r="A164" s="465"/>
      <c r="B164" s="465"/>
    </row>
    <row r="165" spans="1:2" x14ac:dyDescent="0.2">
      <c r="A165" s="465"/>
      <c r="B165" s="465"/>
    </row>
    <row r="166" spans="1:2" x14ac:dyDescent="0.2">
      <c r="A166" s="465"/>
      <c r="B166" s="465"/>
    </row>
    <row r="167" spans="1:2" x14ac:dyDescent="0.2">
      <c r="A167" s="465"/>
      <c r="B167" s="465"/>
    </row>
    <row r="168" spans="1:2" x14ac:dyDescent="0.2">
      <c r="A168" s="465"/>
      <c r="B168" s="465"/>
    </row>
    <row r="169" spans="1:2" x14ac:dyDescent="0.2">
      <c r="A169" s="465"/>
      <c r="B169" s="465"/>
    </row>
    <row r="170" spans="1:2" x14ac:dyDescent="0.2">
      <c r="A170" s="465"/>
      <c r="B170" s="465"/>
    </row>
    <row r="171" spans="1:2" x14ac:dyDescent="0.2">
      <c r="A171" s="465"/>
      <c r="B171" s="465"/>
    </row>
    <row r="172" spans="1:2" x14ac:dyDescent="0.2">
      <c r="A172" s="465"/>
      <c r="B172" s="465"/>
    </row>
    <row r="173" spans="1:2" x14ac:dyDescent="0.2">
      <c r="A173" s="465"/>
      <c r="B173" s="465"/>
    </row>
    <row r="174" spans="1:2" x14ac:dyDescent="0.2">
      <c r="A174" s="465"/>
      <c r="B174" s="465"/>
    </row>
    <row r="175" spans="1:2" x14ac:dyDescent="0.2">
      <c r="A175" s="465"/>
      <c r="B175" s="465"/>
    </row>
    <row r="176" spans="1:2" x14ac:dyDescent="0.2">
      <c r="A176" s="465"/>
      <c r="B176" s="465"/>
    </row>
    <row r="177" spans="1:2" x14ac:dyDescent="0.2">
      <c r="A177" s="465"/>
      <c r="B177" s="465"/>
    </row>
    <row r="178" spans="1:2" x14ac:dyDescent="0.2">
      <c r="A178" s="465"/>
      <c r="B178" s="465"/>
    </row>
    <row r="179" spans="1:2" x14ac:dyDescent="0.2">
      <c r="A179" s="465"/>
      <c r="B179" s="465"/>
    </row>
    <row r="180" spans="1:2" x14ac:dyDescent="0.2">
      <c r="A180" s="465"/>
      <c r="B180" s="465"/>
    </row>
    <row r="181" spans="1:2" x14ac:dyDescent="0.2">
      <c r="A181" s="465"/>
      <c r="B181" s="465"/>
    </row>
    <row r="182" spans="1:2" x14ac:dyDescent="0.2">
      <c r="A182" s="465"/>
      <c r="B182" s="465"/>
    </row>
    <row r="183" spans="1:2" x14ac:dyDescent="0.2">
      <c r="A183" s="465"/>
      <c r="B183" s="465"/>
    </row>
    <row r="184" spans="1:2" x14ac:dyDescent="0.2">
      <c r="A184" s="465"/>
      <c r="B184" s="465"/>
    </row>
    <row r="185" spans="1:2" x14ac:dyDescent="0.2">
      <c r="A185" s="465"/>
      <c r="B185" s="465"/>
    </row>
    <row r="186" spans="1:2" x14ac:dyDescent="0.2">
      <c r="A186" s="465"/>
      <c r="B186" s="465"/>
    </row>
    <row r="187" spans="1:2" x14ac:dyDescent="0.2">
      <c r="A187" s="465"/>
      <c r="B187" s="465"/>
    </row>
    <row r="188" spans="1:2" x14ac:dyDescent="0.2">
      <c r="A188" s="465"/>
      <c r="B188" s="465"/>
    </row>
    <row r="189" spans="1:2" x14ac:dyDescent="0.2">
      <c r="A189" s="465"/>
      <c r="B189" s="465"/>
    </row>
    <row r="190" spans="1:2" x14ac:dyDescent="0.2">
      <c r="A190" s="465"/>
      <c r="B190" s="465"/>
    </row>
    <row r="191" spans="1:2" x14ac:dyDescent="0.2">
      <c r="A191" s="465"/>
      <c r="B191" s="465"/>
    </row>
    <row r="192" spans="1:2" x14ac:dyDescent="0.2">
      <c r="A192" s="465"/>
      <c r="B192" s="465"/>
    </row>
    <row r="193" spans="1:2" x14ac:dyDescent="0.2">
      <c r="A193" s="465"/>
      <c r="B193" s="465"/>
    </row>
    <row r="194" spans="1:2" x14ac:dyDescent="0.2">
      <c r="A194" s="465"/>
      <c r="B194" s="465"/>
    </row>
    <row r="195" spans="1:2" x14ac:dyDescent="0.2">
      <c r="A195" s="465"/>
      <c r="B195" s="465"/>
    </row>
    <row r="196" spans="1:2" x14ac:dyDescent="0.2">
      <c r="A196" s="465"/>
      <c r="B196" s="465"/>
    </row>
    <row r="197" spans="1:2" x14ac:dyDescent="0.2">
      <c r="A197" s="465"/>
      <c r="B197" s="465"/>
    </row>
    <row r="198" spans="1:2" x14ac:dyDescent="0.2">
      <c r="A198" s="465"/>
      <c r="B198" s="465"/>
    </row>
    <row r="199" spans="1:2" x14ac:dyDescent="0.2">
      <c r="A199" s="465"/>
      <c r="B199" s="465"/>
    </row>
    <row r="200" spans="1:2" x14ac:dyDescent="0.2">
      <c r="A200" s="465"/>
      <c r="B200" s="465"/>
    </row>
    <row r="201" spans="1:2" x14ac:dyDescent="0.2">
      <c r="A201" s="465"/>
      <c r="B201" s="465"/>
    </row>
    <row r="202" spans="1:2" x14ac:dyDescent="0.2">
      <c r="A202" s="465"/>
      <c r="B202" s="465"/>
    </row>
    <row r="203" spans="1:2" x14ac:dyDescent="0.2">
      <c r="A203" s="465"/>
      <c r="B203" s="465"/>
    </row>
    <row r="204" spans="1:2" x14ac:dyDescent="0.2">
      <c r="A204" s="465"/>
      <c r="B204" s="465"/>
    </row>
    <row r="205" spans="1:2" x14ac:dyDescent="0.2">
      <c r="A205" s="465"/>
      <c r="B205" s="465"/>
    </row>
    <row r="206" spans="1:2" x14ac:dyDescent="0.2">
      <c r="A206" s="465"/>
      <c r="B206" s="465"/>
    </row>
    <row r="207" spans="1:2" x14ac:dyDescent="0.2">
      <c r="A207" s="465"/>
      <c r="B207" s="465"/>
    </row>
    <row r="208" spans="1:2" x14ac:dyDescent="0.2">
      <c r="A208" s="465"/>
      <c r="B208" s="465"/>
    </row>
    <row r="209" spans="1:2" x14ac:dyDescent="0.2">
      <c r="A209" s="465"/>
      <c r="B209" s="465"/>
    </row>
    <row r="210" spans="1:2" x14ac:dyDescent="0.2">
      <c r="A210" s="465"/>
      <c r="B210" s="465"/>
    </row>
    <row r="211" spans="1:2" x14ac:dyDescent="0.2">
      <c r="A211" s="465"/>
      <c r="B211" s="465"/>
    </row>
    <row r="212" spans="1:2" x14ac:dyDescent="0.2">
      <c r="A212" s="465"/>
      <c r="B212" s="465"/>
    </row>
    <row r="213" spans="1:2" x14ac:dyDescent="0.2">
      <c r="A213" s="465"/>
      <c r="B213" s="465"/>
    </row>
    <row r="214" spans="1:2" x14ac:dyDescent="0.2">
      <c r="A214" s="465"/>
      <c r="B214" s="465"/>
    </row>
    <row r="215" spans="1:2" x14ac:dyDescent="0.2">
      <c r="A215" s="465"/>
      <c r="B215" s="465"/>
    </row>
    <row r="216" spans="1:2" x14ac:dyDescent="0.2">
      <c r="A216" s="465"/>
      <c r="B216" s="465"/>
    </row>
    <row r="217" spans="1:2" x14ac:dyDescent="0.2">
      <c r="A217" s="465"/>
      <c r="B217" s="465"/>
    </row>
    <row r="218" spans="1:2" x14ac:dyDescent="0.2">
      <c r="A218" s="465"/>
      <c r="B218" s="465"/>
    </row>
    <row r="219" spans="1:2" x14ac:dyDescent="0.2">
      <c r="A219" s="465"/>
      <c r="B219" s="465"/>
    </row>
    <row r="220" spans="1:2" x14ac:dyDescent="0.2">
      <c r="A220" s="465"/>
      <c r="B220" s="465"/>
    </row>
    <row r="221" spans="1:2" x14ac:dyDescent="0.2">
      <c r="A221" s="465"/>
      <c r="B221" s="465"/>
    </row>
    <row r="222" spans="1:2" x14ac:dyDescent="0.2">
      <c r="A222" s="465"/>
      <c r="B222" s="465"/>
    </row>
    <row r="223" spans="1:2" x14ac:dyDescent="0.2">
      <c r="A223" s="465"/>
      <c r="B223" s="465"/>
    </row>
    <row r="224" spans="1:2" x14ac:dyDescent="0.2">
      <c r="A224" s="465"/>
      <c r="B224" s="465"/>
    </row>
    <row r="225" spans="1:2" x14ac:dyDescent="0.2">
      <c r="A225" s="465"/>
      <c r="B225" s="465"/>
    </row>
    <row r="226" spans="1:2" x14ac:dyDescent="0.2">
      <c r="A226" s="465"/>
      <c r="B226" s="465"/>
    </row>
    <row r="227" spans="1:2" x14ac:dyDescent="0.2">
      <c r="A227" s="465"/>
      <c r="B227" s="465"/>
    </row>
    <row r="228" spans="1:2" x14ac:dyDescent="0.2">
      <c r="A228" s="465"/>
      <c r="B228" s="465"/>
    </row>
    <row r="229" spans="1:2" x14ac:dyDescent="0.2">
      <c r="A229" s="465"/>
      <c r="B229" s="465"/>
    </row>
    <row r="230" spans="1:2" x14ac:dyDescent="0.2">
      <c r="A230" s="465"/>
      <c r="B230" s="465"/>
    </row>
    <row r="231" spans="1:2" x14ac:dyDescent="0.2">
      <c r="A231" s="465"/>
      <c r="B231" s="465"/>
    </row>
    <row r="232" spans="1:2" x14ac:dyDescent="0.2">
      <c r="A232" s="465"/>
      <c r="B232" s="465"/>
    </row>
    <row r="233" spans="1:2" x14ac:dyDescent="0.2">
      <c r="A233" s="465"/>
      <c r="B233" s="465"/>
    </row>
    <row r="234" spans="1:2" x14ac:dyDescent="0.2">
      <c r="A234" s="465"/>
      <c r="B234" s="465"/>
    </row>
    <row r="235" spans="1:2" x14ac:dyDescent="0.2">
      <c r="A235" s="465"/>
      <c r="B235" s="465"/>
    </row>
    <row r="236" spans="1:2" x14ac:dyDescent="0.2">
      <c r="A236" s="465"/>
      <c r="B236" s="465"/>
    </row>
    <row r="237" spans="1:2" x14ac:dyDescent="0.2">
      <c r="A237" s="465"/>
      <c r="B237" s="465"/>
    </row>
    <row r="238" spans="1:2" x14ac:dyDescent="0.2">
      <c r="A238" s="465"/>
      <c r="B238" s="465"/>
    </row>
    <row r="239" spans="1:2" x14ac:dyDescent="0.2">
      <c r="A239" s="465"/>
      <c r="B239" s="465"/>
    </row>
    <row r="240" spans="1:2" x14ac:dyDescent="0.2">
      <c r="A240" s="465"/>
      <c r="B240" s="465"/>
    </row>
    <row r="241" spans="1:2" x14ac:dyDescent="0.2">
      <c r="A241" s="465"/>
      <c r="B241" s="465"/>
    </row>
    <row r="242" spans="1:2" x14ac:dyDescent="0.2">
      <c r="A242" s="465"/>
      <c r="B242" s="465"/>
    </row>
    <row r="243" spans="1:2" x14ac:dyDescent="0.2">
      <c r="A243" s="465"/>
      <c r="B243" s="465"/>
    </row>
    <row r="244" spans="1:2" x14ac:dyDescent="0.2">
      <c r="A244" s="465"/>
      <c r="B244" s="465"/>
    </row>
    <row r="245" spans="1:2" x14ac:dyDescent="0.2">
      <c r="A245" s="465"/>
      <c r="B245" s="465"/>
    </row>
    <row r="246" spans="1:2" x14ac:dyDescent="0.2">
      <c r="A246" s="465"/>
      <c r="B246" s="465"/>
    </row>
    <row r="247" spans="1:2" x14ac:dyDescent="0.2">
      <c r="A247" s="465"/>
      <c r="B247" s="465"/>
    </row>
    <row r="248" spans="1:2" x14ac:dyDescent="0.2">
      <c r="A248" s="465"/>
      <c r="B248" s="465"/>
    </row>
    <row r="249" spans="1:2" x14ac:dyDescent="0.2">
      <c r="A249" s="465"/>
      <c r="B249" s="465"/>
    </row>
    <row r="250" spans="1:2" x14ac:dyDescent="0.2">
      <c r="A250" s="465"/>
      <c r="B250" s="465"/>
    </row>
    <row r="251" spans="1:2" x14ac:dyDescent="0.2">
      <c r="A251" s="465"/>
      <c r="B251" s="465"/>
    </row>
    <row r="252" spans="1:2" x14ac:dyDescent="0.2">
      <c r="A252" s="465"/>
      <c r="B252" s="465"/>
    </row>
    <row r="253" spans="1:2" x14ac:dyDescent="0.2">
      <c r="A253" s="465"/>
      <c r="B253" s="465"/>
    </row>
    <row r="254" spans="1:2" x14ac:dyDescent="0.2">
      <c r="A254" s="465"/>
      <c r="B254" s="465"/>
    </row>
    <row r="255" spans="1:2" x14ac:dyDescent="0.2">
      <c r="A255" s="465"/>
      <c r="B255" s="465"/>
    </row>
    <row r="256" spans="1:2" x14ac:dyDescent="0.2">
      <c r="A256" s="465"/>
      <c r="B256" s="465"/>
    </row>
    <row r="257" spans="1:2" x14ac:dyDescent="0.2">
      <c r="A257" s="465"/>
      <c r="B257" s="465"/>
    </row>
    <row r="258" spans="1:2" x14ac:dyDescent="0.2">
      <c r="A258" s="465"/>
      <c r="B258" s="465"/>
    </row>
    <row r="259" spans="1:2" x14ac:dyDescent="0.2">
      <c r="A259" s="465"/>
      <c r="B259" s="465"/>
    </row>
    <row r="260" spans="1:2" x14ac:dyDescent="0.2">
      <c r="A260" s="465"/>
      <c r="B260" s="465"/>
    </row>
    <row r="261" spans="1:2" x14ac:dyDescent="0.2">
      <c r="A261" s="465"/>
      <c r="B261" s="465"/>
    </row>
    <row r="262" spans="1:2" x14ac:dyDescent="0.2">
      <c r="A262" s="465"/>
      <c r="B262" s="465"/>
    </row>
    <row r="263" spans="1:2" x14ac:dyDescent="0.2">
      <c r="A263" s="465"/>
      <c r="B263" s="465"/>
    </row>
    <row r="264" spans="1:2" x14ac:dyDescent="0.2">
      <c r="A264" s="465"/>
      <c r="B264" s="465"/>
    </row>
    <row r="265" spans="1:2" x14ac:dyDescent="0.2">
      <c r="A265" s="465"/>
      <c r="B265" s="465"/>
    </row>
    <row r="266" spans="1:2" x14ac:dyDescent="0.2">
      <c r="A266" s="465"/>
      <c r="B266" s="465"/>
    </row>
    <row r="267" spans="1:2" x14ac:dyDescent="0.2">
      <c r="A267" s="465"/>
      <c r="B267" s="465"/>
    </row>
    <row r="268" spans="1:2" x14ac:dyDescent="0.2">
      <c r="A268" s="465"/>
      <c r="B268" s="465"/>
    </row>
    <row r="269" spans="1:2" x14ac:dyDescent="0.2">
      <c r="A269" s="465"/>
      <c r="B269" s="465"/>
    </row>
    <row r="270" spans="1:2" x14ac:dyDescent="0.2">
      <c r="A270" s="465"/>
      <c r="B270" s="465"/>
    </row>
    <row r="271" spans="1:2" x14ac:dyDescent="0.2">
      <c r="A271" s="465"/>
      <c r="B271" s="465"/>
    </row>
    <row r="272" spans="1:2" x14ac:dyDescent="0.2">
      <c r="A272" s="465"/>
      <c r="B272" s="465"/>
    </row>
    <row r="273" spans="1:2" x14ac:dyDescent="0.2">
      <c r="A273" s="465"/>
      <c r="B273" s="465"/>
    </row>
    <row r="274" spans="1:2" x14ac:dyDescent="0.2">
      <c r="A274" s="465"/>
      <c r="B274" s="465"/>
    </row>
    <row r="275" spans="1:2" x14ac:dyDescent="0.2">
      <c r="A275" s="465"/>
      <c r="B275" s="465"/>
    </row>
    <row r="276" spans="1:2" x14ac:dyDescent="0.2">
      <c r="A276" s="465"/>
      <c r="B276" s="465"/>
    </row>
    <row r="277" spans="1:2" x14ac:dyDescent="0.2">
      <c r="A277" s="465"/>
      <c r="B277" s="465"/>
    </row>
    <row r="278" spans="1:2" x14ac:dyDescent="0.2">
      <c r="A278" s="465"/>
      <c r="B278" s="465"/>
    </row>
    <row r="279" spans="1:2" x14ac:dyDescent="0.2">
      <c r="A279" s="465"/>
      <c r="B279" s="465"/>
    </row>
    <row r="280" spans="1:2" x14ac:dyDescent="0.2">
      <c r="A280" s="465"/>
      <c r="B280" s="465"/>
    </row>
    <row r="281" spans="1:2" x14ac:dyDescent="0.2">
      <c r="A281" s="465"/>
      <c r="B281" s="465"/>
    </row>
    <row r="282" spans="1:2" x14ac:dyDescent="0.2">
      <c r="A282" s="465"/>
      <c r="B282" s="465"/>
    </row>
    <row r="283" spans="1:2" x14ac:dyDescent="0.2">
      <c r="A283" s="465"/>
      <c r="B283" s="465"/>
    </row>
    <row r="284" spans="1:2" x14ac:dyDescent="0.2">
      <c r="A284" s="465"/>
      <c r="B284" s="465"/>
    </row>
    <row r="285" spans="1:2" x14ac:dyDescent="0.2">
      <c r="B285" s="465"/>
    </row>
  </sheetData>
  <hyperlinks>
    <hyperlink ref="B30" r:id="rId1" xr:uid="{C39B2CF4-E1D5-44BE-BC92-B7B2AA97AA2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BC8A-BB1B-40D6-86B9-8433B81C1338}">
  <sheetPr codeName="Tabelle20">
    <tabColor indexed="53"/>
  </sheetPr>
  <dimension ref="A1:N84"/>
  <sheetViews>
    <sheetView zoomScale="70" zoomScaleNormal="70" workbookViewId="0"/>
  </sheetViews>
  <sheetFormatPr baseColWidth="10" defaultRowHeight="15" customHeight="1" x14ac:dyDescent="0.2"/>
  <cols>
    <col min="1" max="1" width="15.7109375" style="486" customWidth="1"/>
    <col min="2" max="4" width="15.7109375" customWidth="1"/>
    <col min="5" max="7" width="15.7109375" style="477" customWidth="1"/>
    <col min="8" max="8" width="15.7109375" customWidth="1"/>
    <col min="9" max="14" width="15.7109375" style="477" customWidth="1"/>
  </cols>
  <sheetData>
    <row r="1" spans="1:14" ht="15" customHeight="1" x14ac:dyDescent="0.2">
      <c r="A1"/>
      <c r="E1"/>
      <c r="F1"/>
      <c r="G1"/>
      <c r="I1"/>
      <c r="J1"/>
      <c r="K1"/>
      <c r="L1"/>
      <c r="M1"/>
      <c r="N1"/>
    </row>
    <row r="2" spans="1:14" ht="15" customHeight="1" x14ac:dyDescent="0.2">
      <c r="A2" s="415" t="s">
        <v>48</v>
      </c>
      <c r="E2"/>
      <c r="F2"/>
      <c r="G2"/>
      <c r="I2"/>
      <c r="J2"/>
      <c r="K2"/>
      <c r="L2"/>
      <c r="M2"/>
      <c r="N2"/>
    </row>
    <row r="3" spans="1:14" ht="15" customHeight="1" x14ac:dyDescent="0.2">
      <c r="A3"/>
      <c r="E3"/>
      <c r="F3"/>
      <c r="G3"/>
      <c r="I3"/>
      <c r="J3"/>
      <c r="K3"/>
      <c r="L3"/>
      <c r="M3"/>
      <c r="N3"/>
    </row>
    <row r="4" spans="1:14" ht="15" customHeight="1" x14ac:dyDescent="0.2">
      <c r="A4"/>
      <c r="B4" s="473" t="s">
        <v>467</v>
      </c>
      <c r="C4" s="473"/>
      <c r="D4" s="473" t="s">
        <v>468</v>
      </c>
      <c r="E4" s="473"/>
      <c r="F4" s="473" t="s">
        <v>469</v>
      </c>
      <c r="G4" s="473"/>
      <c r="H4" s="473" t="s">
        <v>470</v>
      </c>
      <c r="I4" s="473"/>
      <c r="J4" s="473" t="s">
        <v>471</v>
      </c>
      <c r="K4" s="473"/>
      <c r="L4" s="473"/>
      <c r="M4" s="473"/>
      <c r="N4" s="473"/>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4" t="s">
        <v>479</v>
      </c>
      <c r="B6" s="475">
        <f>'Tabelle 2.3'!J11</f>
        <v>-1.4860601790318191</v>
      </c>
      <c r="C6" s="476">
        <f>'Tabelle 3.3'!J11</f>
        <v>0.4427872290841296</v>
      </c>
      <c r="D6" s="477">
        <f t="shared" ref="D6:E9" si="0">IF(OR(AND(B6&gt;=-50,B6&lt;=50),ISNUMBER(B6)=FALSE),B6,"")</f>
        <v>-1.4860601790318191</v>
      </c>
      <c r="E6" s="477">
        <f t="shared" si="0"/>
        <v>0.4427872290841296</v>
      </c>
      <c r="F6" t="str">
        <f t="shared" ref="F6:G9" si="1">IF(ISNUMBER(B6)=FALSE,"",IF(B6&lt;-50,"&lt; -50",IF(B6&gt;50,"&gt; 50","")))</f>
        <v/>
      </c>
      <c r="G6" t="str">
        <f t="shared" si="1"/>
        <v/>
      </c>
      <c r="H6" s="477" t="str">
        <f t="shared" ref="H6:I9" si="2">IF(B6&lt;-50,0.75,IF(B6&gt;50,-0.75,""))</f>
        <v/>
      </c>
      <c r="I6" s="477" t="str">
        <f t="shared" si="2"/>
        <v/>
      </c>
      <c r="J6" t="e">
        <f>IF(OR(B6&lt;-50,B6&gt;50),N6,#N/A)</f>
        <v>#N/A</v>
      </c>
      <c r="K6" t="e">
        <f>IF(B6&lt;-50,-45,IF(B6&gt;50,45,#N/A))</f>
        <v>#N/A</v>
      </c>
      <c r="L6" t="e">
        <f>IF(OR(C6&lt;-50,C6&gt;50),N6,#N/A)</f>
        <v>#N/A</v>
      </c>
      <c r="M6" t="e">
        <f>IF(C6&lt;-50,-45,IF(C6&gt;50,45,#N/A))</f>
        <v>#N/A</v>
      </c>
      <c r="N6">
        <v>5</v>
      </c>
    </row>
    <row r="7" spans="1:14" ht="15" customHeight="1" x14ac:dyDescent="0.2">
      <c r="A7" s="474" t="s">
        <v>480</v>
      </c>
      <c r="B7" s="475">
        <f>'Tabelle 2.1'!J25</f>
        <v>-0.14277803297437663</v>
      </c>
      <c r="C7" s="476">
        <f>'Tabelle 3.1'!J23</f>
        <v>-0.35813599833999515</v>
      </c>
      <c r="D7" s="477">
        <f t="shared" si="0"/>
        <v>-0.14277803297437663</v>
      </c>
      <c r="E7" s="477">
        <f>IF(OR(AND(C7&gt;=-50,C7&lt;=50),ISNUMBER(C7)=FALSE),C7,"")</f>
        <v>-0.35813599833999515</v>
      </c>
      <c r="F7" t="str">
        <f t="shared" si="1"/>
        <v/>
      </c>
      <c r="G7" t="str">
        <f>IF(ISNUMBER(C7)=FALSE,"",IF(C7&lt;-50,"&lt; -50",IF(C7&gt;50,"&gt; 50","")))</f>
        <v/>
      </c>
      <c r="H7" s="477" t="str">
        <f t="shared" si="2"/>
        <v/>
      </c>
      <c r="I7" s="477" t="str">
        <f>IF(C7&lt;-50,0.75,IF(C7&gt;50,-0.75,""))</f>
        <v/>
      </c>
      <c r="J7" t="e">
        <f>IF(OR(B7&lt;-50,B7&gt;50),N7,#N/A)</f>
        <v>#N/A</v>
      </c>
      <c r="K7" t="e">
        <f>IF(B7&lt;-50,-45,IF(B7&gt;50,45,#N/A))</f>
        <v>#N/A</v>
      </c>
      <c r="L7" t="e">
        <f>IF(OR(C7&lt;-50,C7&gt;50),N7,#N/A)</f>
        <v>#N/A</v>
      </c>
      <c r="M7" t="e">
        <f>IF(C7&lt;-50,-45,IF(C7&gt;50,45,#N/A))</f>
        <v>#N/A</v>
      </c>
      <c r="N7">
        <v>15</v>
      </c>
    </row>
    <row r="8" spans="1:14" ht="15" customHeight="1" x14ac:dyDescent="0.2">
      <c r="A8" s="474" t="s">
        <v>481</v>
      </c>
      <c r="B8" s="475">
        <f>'Tabelle 2.1'!J38</f>
        <v>2.0004637946786547E-2</v>
      </c>
      <c r="C8" s="476">
        <f>'Tabelle 3.1'!J34</f>
        <v>-0.60483996951772001</v>
      </c>
      <c r="D8" s="477">
        <f t="shared" si="0"/>
        <v>2.0004637946786547E-2</v>
      </c>
      <c r="E8" s="477">
        <f>IF(OR(AND(C8&gt;=-50,C8&lt;=50),ISNUMBER(C8)=FALSE),C8,"")</f>
        <v>-0.60483996951772001</v>
      </c>
      <c r="F8" t="str">
        <f t="shared" si="1"/>
        <v/>
      </c>
      <c r="G8" t="str">
        <f>IF(ISNUMBER(C8)=FALSE,"",IF(C8&lt;-50,"&lt; -50",IF(C8&gt;50,"&gt; 50","")))</f>
        <v/>
      </c>
      <c r="H8" s="477" t="str">
        <f t="shared" si="2"/>
        <v/>
      </c>
      <c r="I8" s="477" t="str">
        <f>IF(C8&lt;-50,0.75,IF(C8&gt;50,-0.75,""))</f>
        <v/>
      </c>
      <c r="J8" t="e">
        <f>IF(OR(B8&lt;-50,B8&gt;50),N8,#N/A)</f>
        <v>#N/A</v>
      </c>
      <c r="K8" t="e">
        <f>IF(B8&lt;-50,-45,IF(B8&gt;50,45,#N/A))</f>
        <v>#N/A</v>
      </c>
      <c r="L8" t="e">
        <f>IF(OR(C8&lt;-50,C8&gt;50),N8,#N/A)</f>
        <v>#N/A</v>
      </c>
      <c r="M8" t="e">
        <f>IF(C8&lt;-50,-45,IF(C8&gt;50,45,#N/A))</f>
        <v>#N/A</v>
      </c>
      <c r="N8">
        <v>25</v>
      </c>
    </row>
    <row r="9" spans="1:14" ht="15" customHeight="1" x14ac:dyDescent="0.2">
      <c r="A9" s="474" t="s">
        <v>482</v>
      </c>
      <c r="B9" s="475">
        <f>'Tabelle 2.1'!J51</f>
        <v>-9.3722224403616675E-2</v>
      </c>
      <c r="C9" s="476">
        <f>'Tabelle 3.1'!J45</f>
        <v>-0.45400908070601026</v>
      </c>
      <c r="D9" s="477">
        <f t="shared" si="0"/>
        <v>-9.3722224403616675E-2</v>
      </c>
      <c r="E9" s="477">
        <f t="shared" si="0"/>
        <v>-0.45400908070601026</v>
      </c>
      <c r="F9" t="str">
        <f t="shared" si="1"/>
        <v/>
      </c>
      <c r="G9" t="str">
        <f t="shared" si="1"/>
        <v/>
      </c>
      <c r="H9" s="477" t="str">
        <f t="shared" si="2"/>
        <v/>
      </c>
      <c r="I9" s="477"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8" t="s">
        <v>483</v>
      </c>
      <c r="B12" s="473" t="s">
        <v>467</v>
      </c>
      <c r="C12" s="473"/>
      <c r="D12" s="473" t="s">
        <v>468</v>
      </c>
      <c r="E12" s="473"/>
      <c r="F12" s="473" t="s">
        <v>469</v>
      </c>
      <c r="G12" s="473"/>
      <c r="H12" s="473" t="s">
        <v>470</v>
      </c>
      <c r="I12" s="473"/>
      <c r="J12" s="473" t="s">
        <v>471</v>
      </c>
      <c r="K12" s="473"/>
      <c r="L12" s="473"/>
      <c r="M12" s="473"/>
      <c r="N12" s="473"/>
    </row>
    <row r="13" spans="1:14" ht="15" customHeight="1" x14ac:dyDescent="0.2">
      <c r="A13" s="478"/>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5">
        <f>'Tabelle 2.3'!J11</f>
        <v>-1.4860601790318191</v>
      </c>
      <c r="C14" s="476">
        <f>'Tabelle 3.3'!J11</f>
        <v>0.4427872290841296</v>
      </c>
      <c r="D14" s="477">
        <f>IF(OR(AND(B14&gt;=-50,B14&lt;=50),ISNUMBER(B14)=FALSE),B14,"")</f>
        <v>-1.4860601790318191</v>
      </c>
      <c r="E14" s="477">
        <f>IF(OR(AND(C14&gt;=-50,C14&lt;=50),ISNUMBER(C14)=FALSE),C14,"")</f>
        <v>0.4427872290841296</v>
      </c>
      <c r="F14" t="str">
        <f>IF(ISNUMBER(B14)=FALSE,"",IF(B14&lt;-50,"&lt; -50",IF(B14&gt;50,"&gt; 50","")))</f>
        <v/>
      </c>
      <c r="G14" t="str">
        <f>IF(ISNUMBER(C14)=FALSE,"",IF(C14&lt;-50,"&lt; -50",IF(C14&gt;50,"&gt; 50","")))</f>
        <v/>
      </c>
      <c r="H14" s="477" t="str">
        <f>IF(B14&lt;-50,0.75,IF(B14&gt;50,-0.75,""))</f>
        <v/>
      </c>
      <c r="I14" s="477"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5">
        <f>'Tabelle 2.3'!J12</f>
        <v>0.23529411764705882</v>
      </c>
      <c r="C15" s="476">
        <f>'Tabelle 3.3'!J12</f>
        <v>3.1802120141342756</v>
      </c>
      <c r="D15" s="477">
        <f t="shared" ref="D15:E46" si="3">IF(OR(AND(B15&gt;=-50,B15&lt;=50),ISNUMBER(B15)=FALSE),B15,"")</f>
        <v>0.23529411764705882</v>
      </c>
      <c r="E15" s="477">
        <f t="shared" si="3"/>
        <v>3.1802120141342756</v>
      </c>
      <c r="F15" t="str">
        <f t="shared" ref="F15:G46" si="4">IF(ISNUMBER(B15)=FALSE,"",IF(B15&lt;-50,"&lt; -50",IF(B15&gt;50,"&gt; 50","")))</f>
        <v/>
      </c>
      <c r="G15" t="str">
        <f t="shared" si="4"/>
        <v/>
      </c>
      <c r="H15" s="477" t="str">
        <f t="shared" ref="H15:I46" si="5">IF(B15&lt;-50,0.75,IF(B15&gt;50,-0.75,""))</f>
        <v/>
      </c>
      <c r="I15" s="477"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5">
        <f>'Tabelle 2.3'!J13</f>
        <v>5.285118219749652</v>
      </c>
      <c r="C16" s="476">
        <f>'Tabelle 3.3'!J13</f>
        <v>13.953488372093023</v>
      </c>
      <c r="D16" s="477">
        <f t="shared" si="3"/>
        <v>5.285118219749652</v>
      </c>
      <c r="E16" s="477">
        <f t="shared" si="3"/>
        <v>13.953488372093023</v>
      </c>
      <c r="F16" t="str">
        <f t="shared" si="4"/>
        <v/>
      </c>
      <c r="G16" t="str">
        <f t="shared" si="4"/>
        <v/>
      </c>
      <c r="H16" s="477" t="str">
        <f t="shared" si="5"/>
        <v/>
      </c>
      <c r="I16" s="477" t="str">
        <f t="shared" si="5"/>
        <v/>
      </c>
      <c r="J16" t="e">
        <f t="shared" si="6"/>
        <v>#N/A</v>
      </c>
      <c r="K16" t="e">
        <f t="shared" si="7"/>
        <v>#N/A</v>
      </c>
      <c r="L16" t="e">
        <f t="shared" si="8"/>
        <v>#N/A</v>
      </c>
      <c r="M16" t="e">
        <f t="shared" si="9"/>
        <v>#N/A</v>
      </c>
      <c r="N16">
        <v>25</v>
      </c>
    </row>
    <row r="17" spans="1:14" ht="15" customHeight="1" x14ac:dyDescent="0.2">
      <c r="A17">
        <v>4</v>
      </c>
      <c r="B17" s="475">
        <f>'Tabelle 2.3'!J14</f>
        <v>-3.7582484814054102</v>
      </c>
      <c r="C17" s="476">
        <f>'Tabelle 3.3'!J14</f>
        <v>-4.8106448311156598</v>
      </c>
      <c r="D17" s="477">
        <f t="shared" si="3"/>
        <v>-3.7582484814054102</v>
      </c>
      <c r="E17" s="477">
        <f t="shared" si="3"/>
        <v>-4.8106448311156598</v>
      </c>
      <c r="F17" t="str">
        <f t="shared" si="4"/>
        <v/>
      </c>
      <c r="G17" t="str">
        <f t="shared" si="4"/>
        <v/>
      </c>
      <c r="H17" s="477" t="str">
        <f t="shared" si="5"/>
        <v/>
      </c>
      <c r="I17" s="477" t="str">
        <f t="shared" si="5"/>
        <v/>
      </c>
      <c r="J17" t="e">
        <f t="shared" si="6"/>
        <v>#N/A</v>
      </c>
      <c r="K17" t="e">
        <f t="shared" si="7"/>
        <v>#N/A</v>
      </c>
      <c r="L17" t="e">
        <f t="shared" si="8"/>
        <v>#N/A</v>
      </c>
      <c r="M17" t="e">
        <f t="shared" si="9"/>
        <v>#N/A</v>
      </c>
      <c r="N17">
        <v>36</v>
      </c>
    </row>
    <row r="18" spans="1:14" ht="15" customHeight="1" x14ac:dyDescent="0.2">
      <c r="A18">
        <v>5</v>
      </c>
      <c r="B18" s="475">
        <f>'Tabelle 2.3'!J15</f>
        <v>-0.14566642388929352</v>
      </c>
      <c r="C18" s="476">
        <f>'Tabelle 3.3'!J15</f>
        <v>-0.37313432835820898</v>
      </c>
      <c r="D18" s="477">
        <f t="shared" si="3"/>
        <v>-0.14566642388929352</v>
      </c>
      <c r="E18" s="477">
        <f t="shared" si="3"/>
        <v>-0.37313432835820898</v>
      </c>
      <c r="F18" t="str">
        <f t="shared" si="4"/>
        <v/>
      </c>
      <c r="G18" t="str">
        <f t="shared" si="4"/>
        <v/>
      </c>
      <c r="H18" s="477" t="str">
        <f t="shared" si="5"/>
        <v/>
      </c>
      <c r="I18" s="477" t="str">
        <f t="shared" si="5"/>
        <v/>
      </c>
      <c r="J18" t="e">
        <f t="shared" si="6"/>
        <v>#N/A</v>
      </c>
      <c r="K18" t="e">
        <f t="shared" si="7"/>
        <v>#N/A</v>
      </c>
      <c r="L18" t="e">
        <f t="shared" si="8"/>
        <v>#N/A</v>
      </c>
      <c r="M18" t="e">
        <f t="shared" si="9"/>
        <v>#N/A</v>
      </c>
      <c r="N18">
        <v>46</v>
      </c>
    </row>
    <row r="19" spans="1:14" ht="15" customHeight="1" x14ac:dyDescent="0.2">
      <c r="A19">
        <v>6</v>
      </c>
      <c r="B19" s="475">
        <f>'Tabelle 2.3'!J16</f>
        <v>-5.8434507945908596</v>
      </c>
      <c r="C19" s="476">
        <f>'Tabelle 3.3'!J16</f>
        <v>-7.4792243767313016</v>
      </c>
      <c r="D19" s="477">
        <f t="shared" si="3"/>
        <v>-5.8434507945908596</v>
      </c>
      <c r="E19" s="477">
        <f t="shared" si="3"/>
        <v>-7.4792243767313016</v>
      </c>
      <c r="F19" t="str">
        <f t="shared" si="4"/>
        <v/>
      </c>
      <c r="G19" t="str">
        <f t="shared" si="4"/>
        <v/>
      </c>
      <c r="H19" s="477" t="str">
        <f t="shared" si="5"/>
        <v/>
      </c>
      <c r="I19" s="477" t="str">
        <f t="shared" si="5"/>
        <v/>
      </c>
      <c r="J19" t="e">
        <f t="shared" si="6"/>
        <v>#N/A</v>
      </c>
      <c r="K19" t="e">
        <f t="shared" si="7"/>
        <v>#N/A</v>
      </c>
      <c r="L19" t="e">
        <f t="shared" si="8"/>
        <v>#N/A</v>
      </c>
      <c r="M19" t="e">
        <f t="shared" si="9"/>
        <v>#N/A</v>
      </c>
      <c r="N19">
        <v>56</v>
      </c>
    </row>
    <row r="20" spans="1:14" ht="15" customHeight="1" x14ac:dyDescent="0.2">
      <c r="A20">
        <v>7</v>
      </c>
      <c r="B20" s="475">
        <f>'Tabelle 2.3'!J17</f>
        <v>-3.5812672176308542</v>
      </c>
      <c r="C20" s="476">
        <f>'Tabelle 3.3'!J17</f>
        <v>-8.6448598130841123</v>
      </c>
      <c r="D20" s="477">
        <f t="shared" si="3"/>
        <v>-3.5812672176308542</v>
      </c>
      <c r="E20" s="477">
        <f t="shared" si="3"/>
        <v>-8.6448598130841123</v>
      </c>
      <c r="F20" t="str">
        <f t="shared" si="4"/>
        <v/>
      </c>
      <c r="G20" t="str">
        <f t="shared" si="4"/>
        <v/>
      </c>
      <c r="H20" s="477" t="str">
        <f t="shared" si="5"/>
        <v/>
      </c>
      <c r="I20" s="477" t="str">
        <f t="shared" si="5"/>
        <v/>
      </c>
      <c r="J20" t="e">
        <f t="shared" si="6"/>
        <v>#N/A</v>
      </c>
      <c r="K20" t="e">
        <f t="shared" si="7"/>
        <v>#N/A</v>
      </c>
      <c r="L20" t="e">
        <f t="shared" si="8"/>
        <v>#N/A</v>
      </c>
      <c r="M20" t="e">
        <f t="shared" si="9"/>
        <v>#N/A</v>
      </c>
      <c r="N20">
        <v>67</v>
      </c>
    </row>
    <row r="21" spans="1:14" ht="15" customHeight="1" x14ac:dyDescent="0.2">
      <c r="A21">
        <v>8</v>
      </c>
      <c r="B21" s="475">
        <f>'Tabelle 2.3'!J18</f>
        <v>-0.39194726527703544</v>
      </c>
      <c r="C21" s="476">
        <f>'Tabelle 3.3'!J18</f>
        <v>-1.5548281505728314</v>
      </c>
      <c r="D21" s="477">
        <f t="shared" si="3"/>
        <v>-0.39194726527703544</v>
      </c>
      <c r="E21" s="477">
        <f t="shared" si="3"/>
        <v>-1.5548281505728314</v>
      </c>
      <c r="F21" t="str">
        <f t="shared" si="4"/>
        <v/>
      </c>
      <c r="G21" t="str">
        <f t="shared" si="4"/>
        <v/>
      </c>
      <c r="H21" s="477" t="str">
        <f t="shared" si="5"/>
        <v/>
      </c>
      <c r="I21" s="477" t="str">
        <f t="shared" si="5"/>
        <v/>
      </c>
      <c r="J21" t="e">
        <f t="shared" si="6"/>
        <v>#N/A</v>
      </c>
      <c r="K21" t="e">
        <f t="shared" si="7"/>
        <v>#N/A</v>
      </c>
      <c r="L21" t="e">
        <f t="shared" si="8"/>
        <v>#N/A</v>
      </c>
      <c r="M21" t="e">
        <f t="shared" si="9"/>
        <v>#N/A</v>
      </c>
      <c r="N21">
        <v>77</v>
      </c>
    </row>
    <row r="22" spans="1:14" ht="15" customHeight="1" x14ac:dyDescent="0.2">
      <c r="A22">
        <v>9</v>
      </c>
      <c r="B22" s="475">
        <f>'Tabelle 2.3'!J19</f>
        <v>1.6858141858141857</v>
      </c>
      <c r="C22" s="476">
        <f>'Tabelle 3.3'!J19</f>
        <v>0.97751710654936463</v>
      </c>
      <c r="D22" s="477">
        <f t="shared" si="3"/>
        <v>1.6858141858141857</v>
      </c>
      <c r="E22" s="477">
        <f t="shared" si="3"/>
        <v>0.97751710654936463</v>
      </c>
      <c r="F22" t="str">
        <f t="shared" si="4"/>
        <v/>
      </c>
      <c r="G22" t="str">
        <f t="shared" si="4"/>
        <v/>
      </c>
      <c r="H22" s="477" t="str">
        <f t="shared" si="5"/>
        <v/>
      </c>
      <c r="I22" s="477" t="str">
        <f t="shared" si="5"/>
        <v/>
      </c>
      <c r="J22" t="e">
        <f t="shared" si="6"/>
        <v>#N/A</v>
      </c>
      <c r="K22" t="e">
        <f t="shared" si="7"/>
        <v>#N/A</v>
      </c>
      <c r="L22" t="e">
        <f t="shared" si="8"/>
        <v>#N/A</v>
      </c>
      <c r="M22" t="e">
        <f t="shared" si="9"/>
        <v>#N/A</v>
      </c>
      <c r="N22">
        <v>87</v>
      </c>
    </row>
    <row r="23" spans="1:14" ht="15" customHeight="1" x14ac:dyDescent="0.2">
      <c r="A23">
        <v>10</v>
      </c>
      <c r="B23" s="475">
        <f>'Tabelle 2.3'!J20</f>
        <v>-8.833798882681565</v>
      </c>
      <c r="C23" s="476">
        <f>'Tabelle 3.3'!J20</f>
        <v>-10.282485875706215</v>
      </c>
      <c r="D23" s="477">
        <f t="shared" si="3"/>
        <v>-8.833798882681565</v>
      </c>
      <c r="E23" s="477">
        <f t="shared" si="3"/>
        <v>-10.282485875706215</v>
      </c>
      <c r="F23" t="str">
        <f t="shared" si="4"/>
        <v/>
      </c>
      <c r="G23" t="str">
        <f t="shared" si="4"/>
        <v/>
      </c>
      <c r="H23" s="477" t="str">
        <f t="shared" si="5"/>
        <v/>
      </c>
      <c r="I23" s="477" t="str">
        <f t="shared" si="5"/>
        <v/>
      </c>
      <c r="J23" t="e">
        <f t="shared" si="6"/>
        <v>#N/A</v>
      </c>
      <c r="K23" t="e">
        <f t="shared" si="7"/>
        <v>#N/A</v>
      </c>
      <c r="L23" t="e">
        <f t="shared" si="8"/>
        <v>#N/A</v>
      </c>
      <c r="M23" t="e">
        <f t="shared" si="9"/>
        <v>#N/A</v>
      </c>
      <c r="N23">
        <v>98</v>
      </c>
    </row>
    <row r="24" spans="1:14" ht="15" customHeight="1" x14ac:dyDescent="0.2">
      <c r="A24">
        <v>11</v>
      </c>
      <c r="B24" s="475">
        <f>'Tabelle 2.3'!J21</f>
        <v>1.2177301509985388</v>
      </c>
      <c r="C24" s="476">
        <f>'Tabelle 3.3'!J21</f>
        <v>5.9433585959313922</v>
      </c>
      <c r="D24" s="477">
        <f t="shared" si="3"/>
        <v>1.2177301509985388</v>
      </c>
      <c r="E24" s="477">
        <f t="shared" si="3"/>
        <v>5.9433585959313922</v>
      </c>
      <c r="F24" t="str">
        <f t="shared" si="4"/>
        <v/>
      </c>
      <c r="G24" t="str">
        <f t="shared" si="4"/>
        <v/>
      </c>
      <c r="H24" s="477" t="str">
        <f t="shared" si="5"/>
        <v/>
      </c>
      <c r="I24" s="477" t="str">
        <f t="shared" si="5"/>
        <v/>
      </c>
      <c r="J24" t="e">
        <f t="shared" si="6"/>
        <v>#N/A</v>
      </c>
      <c r="K24" t="e">
        <f t="shared" si="7"/>
        <v>#N/A</v>
      </c>
      <c r="L24" t="e">
        <f t="shared" si="8"/>
        <v>#N/A</v>
      </c>
      <c r="M24" t="e">
        <f t="shared" si="9"/>
        <v>#N/A</v>
      </c>
      <c r="N24">
        <v>108</v>
      </c>
    </row>
    <row r="25" spans="1:14" ht="15" customHeight="1" x14ac:dyDescent="0.2">
      <c r="A25">
        <v>12</v>
      </c>
      <c r="B25" s="475">
        <f>'Tabelle 2.3'!J22</f>
        <v>4.4247787610619467</v>
      </c>
      <c r="C25" s="476">
        <f>'Tabelle 3.3'!J22</f>
        <v>28.723404255319149</v>
      </c>
      <c r="D25" s="477">
        <f t="shared" si="3"/>
        <v>4.4247787610619467</v>
      </c>
      <c r="E25" s="477">
        <f t="shared" si="3"/>
        <v>28.723404255319149</v>
      </c>
      <c r="F25" t="str">
        <f t="shared" si="4"/>
        <v/>
      </c>
      <c r="G25" t="str">
        <f t="shared" si="4"/>
        <v/>
      </c>
      <c r="H25" s="477" t="str">
        <f t="shared" si="5"/>
        <v/>
      </c>
      <c r="I25" s="477" t="str">
        <f t="shared" si="5"/>
        <v/>
      </c>
      <c r="J25" t="e">
        <f t="shared" si="6"/>
        <v>#N/A</v>
      </c>
      <c r="K25" t="e">
        <f t="shared" si="7"/>
        <v>#N/A</v>
      </c>
      <c r="L25" t="e">
        <f t="shared" si="8"/>
        <v>#N/A</v>
      </c>
      <c r="M25" t="e">
        <f t="shared" si="9"/>
        <v>#N/A</v>
      </c>
      <c r="N25">
        <v>118</v>
      </c>
    </row>
    <row r="26" spans="1:14" ht="15" customHeight="1" x14ac:dyDescent="0.2">
      <c r="A26">
        <v>13</v>
      </c>
      <c r="B26" s="475">
        <f>'Tabelle 2.3'!J23</f>
        <v>-17.939393939393938</v>
      </c>
      <c r="C26" s="476">
        <f>'Tabelle 3.3'!J23</f>
        <v>-3.5555555555555554</v>
      </c>
      <c r="D26" s="477">
        <f t="shared" si="3"/>
        <v>-17.939393939393938</v>
      </c>
      <c r="E26" s="477">
        <f t="shared" si="3"/>
        <v>-3.5555555555555554</v>
      </c>
      <c r="F26" t="str">
        <f t="shared" si="4"/>
        <v/>
      </c>
      <c r="G26" t="str">
        <f t="shared" si="4"/>
        <v/>
      </c>
      <c r="H26" s="477" t="str">
        <f t="shared" si="5"/>
        <v/>
      </c>
      <c r="I26" s="477" t="str">
        <f t="shared" si="5"/>
        <v/>
      </c>
      <c r="J26" t="e">
        <f t="shared" si="6"/>
        <v>#N/A</v>
      </c>
      <c r="K26" t="e">
        <f t="shared" si="7"/>
        <v>#N/A</v>
      </c>
      <c r="L26" t="e">
        <f t="shared" si="8"/>
        <v>#N/A</v>
      </c>
      <c r="M26" t="e">
        <f t="shared" si="9"/>
        <v>#N/A</v>
      </c>
      <c r="N26">
        <v>129</v>
      </c>
    </row>
    <row r="27" spans="1:14" ht="15" customHeight="1" x14ac:dyDescent="0.2">
      <c r="A27">
        <v>14</v>
      </c>
      <c r="B27" s="475">
        <f>'Tabelle 2.3'!J24</f>
        <v>3.3365570599613155</v>
      </c>
      <c r="C27" s="476">
        <f>'Tabelle 3.3'!J24</f>
        <v>0.79006772009029347</v>
      </c>
      <c r="D27" s="477">
        <f t="shared" si="3"/>
        <v>3.3365570599613155</v>
      </c>
      <c r="E27" s="477">
        <f t="shared" si="3"/>
        <v>0.79006772009029347</v>
      </c>
      <c r="F27" t="str">
        <f t="shared" si="4"/>
        <v/>
      </c>
      <c r="G27" t="str">
        <f t="shared" si="4"/>
        <v/>
      </c>
      <c r="H27" s="477" t="str">
        <f t="shared" si="5"/>
        <v/>
      </c>
      <c r="I27" s="477" t="str">
        <f t="shared" si="5"/>
        <v/>
      </c>
      <c r="J27" t="e">
        <f t="shared" si="6"/>
        <v>#N/A</v>
      </c>
      <c r="K27" t="e">
        <f t="shared" si="7"/>
        <v>#N/A</v>
      </c>
      <c r="L27" t="e">
        <f t="shared" si="8"/>
        <v>#N/A</v>
      </c>
      <c r="M27" t="e">
        <f t="shared" si="9"/>
        <v>#N/A</v>
      </c>
      <c r="N27">
        <v>139</v>
      </c>
    </row>
    <row r="28" spans="1:14" ht="15" customHeight="1" x14ac:dyDescent="0.2">
      <c r="A28">
        <v>15</v>
      </c>
      <c r="B28" s="475">
        <f>'Tabelle 2.3'!J25</f>
        <v>-7.4766355140186915</v>
      </c>
      <c r="C28" s="476">
        <f>'Tabelle 3.3'!J25</f>
        <v>0.34762456546929316</v>
      </c>
      <c r="D28" s="477">
        <f t="shared" si="3"/>
        <v>-7.4766355140186915</v>
      </c>
      <c r="E28" s="477">
        <f t="shared" si="3"/>
        <v>0.34762456546929316</v>
      </c>
      <c r="F28" t="str">
        <f t="shared" si="4"/>
        <v/>
      </c>
      <c r="G28" t="str">
        <f t="shared" si="4"/>
        <v/>
      </c>
      <c r="H28" s="477" t="str">
        <f t="shared" si="5"/>
        <v/>
      </c>
      <c r="I28" s="477" t="str">
        <f t="shared" si="5"/>
        <v/>
      </c>
      <c r="J28" t="e">
        <f t="shared" si="6"/>
        <v>#N/A</v>
      </c>
      <c r="K28" t="e">
        <f t="shared" si="7"/>
        <v>#N/A</v>
      </c>
      <c r="L28" t="e">
        <f t="shared" si="8"/>
        <v>#N/A</v>
      </c>
      <c r="M28" t="e">
        <f t="shared" si="9"/>
        <v>#N/A</v>
      </c>
      <c r="N28">
        <v>149</v>
      </c>
    </row>
    <row r="29" spans="1:14" ht="15" customHeight="1" x14ac:dyDescent="0.2">
      <c r="A29">
        <v>16</v>
      </c>
      <c r="B29" s="475">
        <f>'Tabelle 2.3'!J26</f>
        <v>-5.0702028081123247</v>
      </c>
      <c r="C29" s="476">
        <f>'Tabelle 3.3'!J26</f>
        <v>0.58343057176196034</v>
      </c>
      <c r="D29" s="477">
        <f t="shared" si="3"/>
        <v>-5.0702028081123247</v>
      </c>
      <c r="E29" s="477">
        <f t="shared" si="3"/>
        <v>0.58343057176196034</v>
      </c>
      <c r="F29" t="str">
        <f t="shared" si="4"/>
        <v/>
      </c>
      <c r="G29" t="str">
        <f t="shared" si="4"/>
        <v/>
      </c>
      <c r="H29" s="477" t="str">
        <f t="shared" si="5"/>
        <v/>
      </c>
      <c r="I29" s="477" t="str">
        <f t="shared" si="5"/>
        <v/>
      </c>
      <c r="J29" t="e">
        <f t="shared" si="6"/>
        <v>#N/A</v>
      </c>
      <c r="K29" t="e">
        <f t="shared" si="7"/>
        <v>#N/A</v>
      </c>
      <c r="L29" t="e">
        <f t="shared" si="8"/>
        <v>#N/A</v>
      </c>
      <c r="M29" t="e">
        <f t="shared" si="9"/>
        <v>#N/A</v>
      </c>
      <c r="N29">
        <v>160</v>
      </c>
    </row>
    <row r="30" spans="1:14" ht="15" customHeight="1" x14ac:dyDescent="0.2">
      <c r="A30">
        <v>17</v>
      </c>
      <c r="B30" s="475">
        <f>'Tabelle 2.3'!J27</f>
        <v>-17.027863777089784</v>
      </c>
      <c r="C30" s="476">
        <f>'Tabelle 3.3'!J27</f>
        <v>-33.333333333333336</v>
      </c>
      <c r="D30" s="477">
        <f t="shared" si="3"/>
        <v>-17.027863777089784</v>
      </c>
      <c r="E30" s="477">
        <f t="shared" si="3"/>
        <v>-33.333333333333336</v>
      </c>
      <c r="F30" t="str">
        <f t="shared" si="4"/>
        <v/>
      </c>
      <c r="G30" t="str">
        <f t="shared" si="4"/>
        <v/>
      </c>
      <c r="H30" s="477" t="str">
        <f t="shared" si="5"/>
        <v/>
      </c>
      <c r="I30" s="477" t="str">
        <f t="shared" si="5"/>
        <v/>
      </c>
      <c r="J30" t="e">
        <f t="shared" si="6"/>
        <v>#N/A</v>
      </c>
      <c r="K30" t="e">
        <f t="shared" si="7"/>
        <v>#N/A</v>
      </c>
      <c r="L30" t="e">
        <f t="shared" si="8"/>
        <v>#N/A</v>
      </c>
      <c r="M30" t="e">
        <f t="shared" si="9"/>
        <v>#N/A</v>
      </c>
      <c r="N30">
        <v>170</v>
      </c>
    </row>
    <row r="31" spans="1:14" ht="15" customHeight="1" x14ac:dyDescent="0.2">
      <c r="A31">
        <v>18</v>
      </c>
      <c r="B31" s="475">
        <f>'Tabelle 2.3'!J28</f>
        <v>0.26258205689277897</v>
      </c>
      <c r="C31" s="476">
        <f>'Tabelle 3.3'!J28</f>
        <v>0.62656641604010022</v>
      </c>
      <c r="D31" s="477">
        <f t="shared" si="3"/>
        <v>0.26258205689277897</v>
      </c>
      <c r="E31" s="477">
        <f t="shared" si="3"/>
        <v>0.62656641604010022</v>
      </c>
      <c r="F31" t="str">
        <f t="shared" si="4"/>
        <v/>
      </c>
      <c r="G31" t="str">
        <f t="shared" si="4"/>
        <v/>
      </c>
      <c r="H31" s="477" t="str">
        <f t="shared" si="5"/>
        <v/>
      </c>
      <c r="I31" s="477" t="str">
        <f t="shared" si="5"/>
        <v/>
      </c>
      <c r="J31" t="e">
        <f t="shared" si="6"/>
        <v>#N/A</v>
      </c>
      <c r="K31" t="e">
        <f t="shared" si="7"/>
        <v>#N/A</v>
      </c>
      <c r="L31" t="e">
        <f t="shared" si="8"/>
        <v>#N/A</v>
      </c>
      <c r="M31" t="e">
        <f t="shared" si="9"/>
        <v>#N/A</v>
      </c>
      <c r="N31">
        <v>180</v>
      </c>
    </row>
    <row r="32" spans="1:14" ht="15" customHeight="1" x14ac:dyDescent="0.2">
      <c r="A32">
        <v>19</v>
      </c>
      <c r="B32" s="475">
        <f>'Tabelle 2.3'!J29</f>
        <v>1.7850637522768671</v>
      </c>
      <c r="C32" s="476">
        <f>'Tabelle 3.3'!J29</f>
        <v>2.0460358056265986</v>
      </c>
      <c r="D32" s="477">
        <f t="shared" si="3"/>
        <v>1.7850637522768671</v>
      </c>
      <c r="E32" s="477">
        <f t="shared" si="3"/>
        <v>2.0460358056265986</v>
      </c>
      <c r="F32" t="str">
        <f t="shared" si="4"/>
        <v/>
      </c>
      <c r="G32" t="str">
        <f t="shared" si="4"/>
        <v/>
      </c>
      <c r="H32" s="477" t="str">
        <f t="shared" si="5"/>
        <v/>
      </c>
      <c r="I32" s="477" t="str">
        <f t="shared" si="5"/>
        <v/>
      </c>
      <c r="J32" t="e">
        <f t="shared" si="6"/>
        <v>#N/A</v>
      </c>
      <c r="K32" t="e">
        <f t="shared" si="7"/>
        <v>#N/A</v>
      </c>
      <c r="L32" t="e">
        <f t="shared" si="8"/>
        <v>#N/A</v>
      </c>
      <c r="M32" t="e">
        <f t="shared" si="9"/>
        <v>#N/A</v>
      </c>
      <c r="N32">
        <v>191</v>
      </c>
    </row>
    <row r="33" spans="1:14" ht="15" customHeight="1" x14ac:dyDescent="0.2">
      <c r="A33">
        <v>20</v>
      </c>
      <c r="B33" s="475">
        <f>'Tabelle 2.3'!J30</f>
        <v>1.0894064613072878</v>
      </c>
      <c r="C33" s="476">
        <f>'Tabelle 3.3'!J30</f>
        <v>-1.0680907877169559</v>
      </c>
      <c r="D33" s="477">
        <f t="shared" si="3"/>
        <v>1.0894064613072878</v>
      </c>
      <c r="E33" s="477">
        <f t="shared" si="3"/>
        <v>-1.0680907877169559</v>
      </c>
      <c r="F33" t="str">
        <f t="shared" si="4"/>
        <v/>
      </c>
      <c r="G33" t="str">
        <f t="shared" si="4"/>
        <v/>
      </c>
      <c r="H33" s="477" t="str">
        <f t="shared" si="5"/>
        <v/>
      </c>
      <c r="I33" s="477" t="str">
        <f t="shared" si="5"/>
        <v/>
      </c>
      <c r="J33" t="e">
        <f t="shared" si="6"/>
        <v>#N/A</v>
      </c>
      <c r="K33" t="e">
        <f t="shared" si="7"/>
        <v>#N/A</v>
      </c>
      <c r="L33" t="e">
        <f t="shared" si="8"/>
        <v>#N/A</v>
      </c>
      <c r="M33" t="e">
        <f t="shared" si="9"/>
        <v>#N/A</v>
      </c>
      <c r="N33">
        <v>201</v>
      </c>
    </row>
    <row r="34" spans="1:14" ht="15" customHeight="1" x14ac:dyDescent="0.2">
      <c r="A34">
        <v>21</v>
      </c>
      <c r="B34" s="475">
        <f>'Tabelle 2.3'!J31</f>
        <v>1.8067005788458166</v>
      </c>
      <c r="C34" s="476">
        <f>'Tabelle 3.3'!J31</f>
        <v>8.3650190114068437</v>
      </c>
      <c r="D34" s="477">
        <f t="shared" si="3"/>
        <v>1.8067005788458166</v>
      </c>
      <c r="E34" s="477">
        <f t="shared" si="3"/>
        <v>8.3650190114068437</v>
      </c>
      <c r="F34" t="str">
        <f t="shared" si="4"/>
        <v/>
      </c>
      <c r="G34" t="str">
        <f t="shared" si="4"/>
        <v/>
      </c>
      <c r="H34" s="477" t="str">
        <f t="shared" si="5"/>
        <v/>
      </c>
      <c r="I34" s="477" t="str">
        <f t="shared" si="5"/>
        <v/>
      </c>
      <c r="J34" t="e">
        <f t="shared" si="6"/>
        <v>#N/A</v>
      </c>
      <c r="K34" t="e">
        <f t="shared" si="7"/>
        <v>#N/A</v>
      </c>
      <c r="L34" t="e">
        <f t="shared" si="8"/>
        <v>#N/A</v>
      </c>
      <c r="M34" t="e">
        <f t="shared" si="9"/>
        <v>#N/A</v>
      </c>
      <c r="N34">
        <v>211</v>
      </c>
    </row>
    <row r="35" spans="1:14" ht="15" customHeight="1" x14ac:dyDescent="0.2">
      <c r="A35">
        <v>22</v>
      </c>
      <c r="B35" s="475">
        <f>'Tabelle 2.3'!J32</f>
        <v>0.37313432835820898</v>
      </c>
      <c r="C35" s="476">
        <f>'Tabelle 3.3'!J32</f>
        <v>-2.0678685047720045</v>
      </c>
      <c r="D35" s="477">
        <f t="shared" si="3"/>
        <v>0.37313432835820898</v>
      </c>
      <c r="E35" s="477">
        <f t="shared" si="3"/>
        <v>-2.0678685047720045</v>
      </c>
      <c r="F35" t="str">
        <f t="shared" si="4"/>
        <v/>
      </c>
      <c r="G35" t="str">
        <f t="shared" si="4"/>
        <v/>
      </c>
      <c r="H35" s="477" t="str">
        <f t="shared" si="5"/>
        <v/>
      </c>
      <c r="I35" s="477" t="str">
        <f t="shared" si="5"/>
        <v/>
      </c>
      <c r="J35" t="e">
        <f t="shared" si="6"/>
        <v>#N/A</v>
      </c>
      <c r="K35" t="e">
        <f t="shared" si="7"/>
        <v>#N/A</v>
      </c>
      <c r="L35" t="e">
        <f t="shared" si="8"/>
        <v>#N/A</v>
      </c>
      <c r="M35" t="e">
        <f t="shared" si="9"/>
        <v>#N/A</v>
      </c>
      <c r="N35">
        <v>222</v>
      </c>
    </row>
    <row r="36" spans="1:14" ht="15" customHeight="1" x14ac:dyDescent="0.2">
      <c r="A36">
        <v>23</v>
      </c>
      <c r="B36" s="475" t="str">
        <f>'Tabelle 2.3'!J33</f>
        <v>*</v>
      </c>
      <c r="C36" s="476" t="str">
        <f>'Tabelle 3.3'!J33</f>
        <v>*</v>
      </c>
      <c r="D36" s="477" t="str">
        <f t="shared" si="3"/>
        <v>*</v>
      </c>
      <c r="E36" s="477" t="str">
        <f t="shared" si="3"/>
        <v>*</v>
      </c>
      <c r="F36" t="str">
        <f t="shared" si="4"/>
        <v/>
      </c>
      <c r="G36" t="str">
        <f t="shared" si="4"/>
        <v/>
      </c>
      <c r="H36" s="477">
        <f t="shared" si="5"/>
        <v>-0.75</v>
      </c>
      <c r="I36" s="477">
        <f t="shared" si="5"/>
        <v>-0.75</v>
      </c>
      <c r="J36">
        <f t="shared" si="6"/>
        <v>232</v>
      </c>
      <c r="K36">
        <f t="shared" si="7"/>
        <v>45</v>
      </c>
      <c r="L36">
        <f t="shared" si="8"/>
        <v>232</v>
      </c>
      <c r="M36">
        <f t="shared" si="9"/>
        <v>45</v>
      </c>
      <c r="N36">
        <v>232</v>
      </c>
    </row>
    <row r="37" spans="1:14" ht="15" customHeight="1" x14ac:dyDescent="0.2">
      <c r="A37">
        <v>24</v>
      </c>
      <c r="B37" s="475"/>
      <c r="C37" s="476"/>
      <c r="D37" s="477">
        <f t="shared" si="3"/>
        <v>0</v>
      </c>
      <c r="E37" s="477">
        <f t="shared" si="3"/>
        <v>0</v>
      </c>
      <c r="F37"/>
      <c r="G37"/>
      <c r="H37" s="477"/>
      <c r="J37"/>
      <c r="K37"/>
      <c r="L37"/>
      <c r="M37"/>
      <c r="N37"/>
    </row>
    <row r="38" spans="1:14" ht="15" customHeight="1" x14ac:dyDescent="0.2">
      <c r="A38">
        <v>25</v>
      </c>
      <c r="B38" s="475">
        <f>'Tabelle 2.3'!J35</f>
        <v>0.23529411764705882</v>
      </c>
      <c r="C38" s="476">
        <f>'Tabelle 3.3'!J35</f>
        <v>3.1802120141342756</v>
      </c>
      <c r="D38" s="477">
        <f t="shared" si="3"/>
        <v>0.23529411764705882</v>
      </c>
      <c r="E38" s="477">
        <f t="shared" si="3"/>
        <v>3.1802120141342756</v>
      </c>
      <c r="F38" t="str">
        <f t="shared" si="4"/>
        <v/>
      </c>
      <c r="G38" t="str">
        <f t="shared" si="4"/>
        <v/>
      </c>
      <c r="H38" s="477" t="str">
        <f t="shared" si="5"/>
        <v/>
      </c>
      <c r="I38" s="477" t="str">
        <f t="shared" si="5"/>
        <v/>
      </c>
      <c r="J38" t="e">
        <f t="shared" si="6"/>
        <v>#N/A</v>
      </c>
      <c r="K38" t="e">
        <f t="shared" si="7"/>
        <v>#N/A</v>
      </c>
      <c r="L38" t="e">
        <f t="shared" si="8"/>
        <v>#N/A</v>
      </c>
      <c r="M38" t="e">
        <f t="shared" si="9"/>
        <v>#N/A</v>
      </c>
      <c r="N38">
        <v>242</v>
      </c>
    </row>
    <row r="39" spans="1:14" ht="15" customHeight="1" x14ac:dyDescent="0.2">
      <c r="A39">
        <v>26</v>
      </c>
      <c r="B39" s="475">
        <f>'Tabelle 2.3'!J36</f>
        <v>-2.8889269211021738</v>
      </c>
      <c r="C39" s="476">
        <f>'Tabelle 3.3'!J36</f>
        <v>-2.2422830518345953</v>
      </c>
      <c r="D39" s="477">
        <f t="shared" si="3"/>
        <v>-2.8889269211021738</v>
      </c>
      <c r="E39" s="477">
        <f t="shared" si="3"/>
        <v>-2.2422830518345953</v>
      </c>
      <c r="F39" t="str">
        <f t="shared" si="4"/>
        <v/>
      </c>
      <c r="G39" t="str">
        <f t="shared" si="4"/>
        <v/>
      </c>
      <c r="H39" s="477" t="str">
        <f t="shared" si="5"/>
        <v/>
      </c>
      <c r="I39" s="477" t="str">
        <f t="shared" si="5"/>
        <v/>
      </c>
      <c r="J39" t="e">
        <f t="shared" si="6"/>
        <v>#N/A</v>
      </c>
      <c r="K39" t="e">
        <f t="shared" si="7"/>
        <v>#N/A</v>
      </c>
      <c r="L39" t="e">
        <f t="shared" si="8"/>
        <v>#N/A</v>
      </c>
      <c r="M39" t="e">
        <f t="shared" si="9"/>
        <v>#N/A</v>
      </c>
      <c r="N39">
        <v>253</v>
      </c>
    </row>
    <row r="40" spans="1:14" ht="15" customHeight="1" x14ac:dyDescent="0.2">
      <c r="A40">
        <v>27</v>
      </c>
      <c r="B40" s="475">
        <f>'Tabelle 2.3'!J37</f>
        <v>-0.27793218454697055</v>
      </c>
      <c r="C40" s="476">
        <f>'Tabelle 3.3'!J37</f>
        <v>0.98610140538861712</v>
      </c>
      <c r="D40" s="477">
        <f t="shared" si="3"/>
        <v>-0.27793218454697055</v>
      </c>
      <c r="E40" s="477">
        <f t="shared" si="3"/>
        <v>0.98610140538861712</v>
      </c>
      <c r="F40" t="str">
        <f t="shared" si="4"/>
        <v/>
      </c>
      <c r="G40" t="str">
        <f t="shared" si="4"/>
        <v/>
      </c>
      <c r="H40" s="477" t="str">
        <f t="shared" si="5"/>
        <v/>
      </c>
      <c r="I40" s="477" t="str">
        <f t="shared" si="5"/>
        <v/>
      </c>
      <c r="J40" t="e">
        <f t="shared" si="6"/>
        <v>#N/A</v>
      </c>
      <c r="K40" t="e">
        <f t="shared" si="7"/>
        <v>#N/A</v>
      </c>
      <c r="L40" t="e">
        <f t="shared" si="8"/>
        <v>#N/A</v>
      </c>
      <c r="M40" t="e">
        <f t="shared" si="9"/>
        <v>#N/A</v>
      </c>
      <c r="N40">
        <v>263</v>
      </c>
    </row>
    <row r="41" spans="1:14" ht="15" customHeight="1" x14ac:dyDescent="0.2">
      <c r="A41">
        <v>28</v>
      </c>
      <c r="B41" s="475" t="e">
        <f>'Tabelle 2.3'!#REF!</f>
        <v>#REF!</v>
      </c>
      <c r="C41" s="476" t="e">
        <f>'Tabelle 3.3'!#REF!</f>
        <v>#REF!</v>
      </c>
      <c r="D41" s="477" t="e">
        <f t="shared" si="3"/>
        <v>#REF!</v>
      </c>
      <c r="E41" s="477" t="e">
        <f t="shared" si="3"/>
        <v>#REF!</v>
      </c>
      <c r="F41" t="str">
        <f t="shared" si="4"/>
        <v/>
      </c>
      <c r="G41" t="str">
        <f t="shared" si="4"/>
        <v/>
      </c>
      <c r="H41" s="477" t="e">
        <f t="shared" si="5"/>
        <v>#REF!</v>
      </c>
      <c r="I41" s="477" t="e">
        <f t="shared" si="5"/>
        <v>#REF!</v>
      </c>
      <c r="J41" t="e">
        <f t="shared" si="6"/>
        <v>#REF!</v>
      </c>
      <c r="K41" t="e">
        <f t="shared" si="7"/>
        <v>#REF!</v>
      </c>
      <c r="L41" t="e">
        <f t="shared" si="8"/>
        <v>#REF!</v>
      </c>
      <c r="M41" t="e">
        <f t="shared" si="9"/>
        <v>#REF!</v>
      </c>
      <c r="N41">
        <v>273</v>
      </c>
    </row>
    <row r="42" spans="1:14" ht="15" customHeight="1" x14ac:dyDescent="0.2">
      <c r="A42">
        <v>29</v>
      </c>
      <c r="B42" s="475" t="e">
        <f>'Tabelle 2.3'!#REF!</f>
        <v>#REF!</v>
      </c>
      <c r="C42" s="476" t="e">
        <f>'Tabelle 3.3'!#REF!</f>
        <v>#REF!</v>
      </c>
      <c r="D42" s="477" t="e">
        <f t="shared" si="3"/>
        <v>#REF!</v>
      </c>
      <c r="E42" s="477" t="e">
        <f t="shared" si="3"/>
        <v>#REF!</v>
      </c>
      <c r="F42" t="str">
        <f t="shared" si="4"/>
        <v/>
      </c>
      <c r="G42" t="str">
        <f t="shared" si="4"/>
        <v/>
      </c>
      <c r="H42" s="477" t="e">
        <f t="shared" si="5"/>
        <v>#REF!</v>
      </c>
      <c r="I42" s="477" t="e">
        <f t="shared" si="5"/>
        <v>#REF!</v>
      </c>
      <c r="J42" t="e">
        <f t="shared" si="6"/>
        <v>#REF!</v>
      </c>
      <c r="K42" t="e">
        <f t="shared" si="7"/>
        <v>#REF!</v>
      </c>
      <c r="L42" t="e">
        <f t="shared" si="8"/>
        <v>#REF!</v>
      </c>
      <c r="M42" t="e">
        <f t="shared" si="9"/>
        <v>#REF!</v>
      </c>
      <c r="N42">
        <v>284</v>
      </c>
    </row>
    <row r="43" spans="1:14" ht="15" customHeight="1" x14ac:dyDescent="0.2">
      <c r="A43">
        <v>30</v>
      </c>
      <c r="B43" s="475" t="e">
        <f>'Tabelle 2.3'!#REF!</f>
        <v>#REF!</v>
      </c>
      <c r="C43" s="476" t="e">
        <f>'Tabelle 3.3'!#REF!</f>
        <v>#REF!</v>
      </c>
      <c r="D43" s="477" t="e">
        <f t="shared" si="3"/>
        <v>#REF!</v>
      </c>
      <c r="E43" s="477" t="e">
        <f t="shared" si="3"/>
        <v>#REF!</v>
      </c>
      <c r="F43" t="str">
        <f t="shared" si="4"/>
        <v/>
      </c>
      <c r="G43" t="str">
        <f t="shared" si="4"/>
        <v/>
      </c>
      <c r="H43" s="477" t="e">
        <f t="shared" si="5"/>
        <v>#REF!</v>
      </c>
      <c r="I43" s="477" t="e">
        <f t="shared" si="5"/>
        <v>#REF!</v>
      </c>
      <c r="J43" t="e">
        <f t="shared" si="6"/>
        <v>#REF!</v>
      </c>
      <c r="K43" t="e">
        <f t="shared" si="7"/>
        <v>#REF!</v>
      </c>
      <c r="L43" t="e">
        <f t="shared" si="8"/>
        <v>#REF!</v>
      </c>
      <c r="M43" t="e">
        <f t="shared" si="9"/>
        <v>#REF!</v>
      </c>
      <c r="N43">
        <v>294</v>
      </c>
    </row>
    <row r="44" spans="1:14" ht="15" customHeight="1" x14ac:dyDescent="0.2">
      <c r="A44">
        <v>31</v>
      </c>
      <c r="B44" s="475" t="e">
        <f>'Tabelle 2.3'!#REF!</f>
        <v>#REF!</v>
      </c>
      <c r="C44" s="476" t="e">
        <f>'Tabelle 3.3'!#REF!</f>
        <v>#REF!</v>
      </c>
      <c r="D44" s="477" t="e">
        <f t="shared" si="3"/>
        <v>#REF!</v>
      </c>
      <c r="E44" s="477" t="e">
        <f t="shared" si="3"/>
        <v>#REF!</v>
      </c>
      <c r="F44" t="str">
        <f t="shared" si="4"/>
        <v/>
      </c>
      <c r="G44" t="str">
        <f t="shared" si="4"/>
        <v/>
      </c>
      <c r="H44" s="477" t="e">
        <f t="shared" si="5"/>
        <v>#REF!</v>
      </c>
      <c r="I44" s="477" t="e">
        <f t="shared" si="5"/>
        <v>#REF!</v>
      </c>
      <c r="J44" t="e">
        <f t="shared" si="6"/>
        <v>#REF!</v>
      </c>
      <c r="K44" t="e">
        <f t="shared" si="7"/>
        <v>#REF!</v>
      </c>
      <c r="L44" t="e">
        <f t="shared" si="8"/>
        <v>#REF!</v>
      </c>
      <c r="M44" t="e">
        <f t="shared" si="9"/>
        <v>#REF!</v>
      </c>
      <c r="N44">
        <v>304</v>
      </c>
    </row>
    <row r="45" spans="1:14" ht="15" customHeight="1" x14ac:dyDescent="0.2">
      <c r="A45">
        <v>32</v>
      </c>
      <c r="B45" s="475" t="e">
        <f>'Tabelle 2.3'!#REF!</f>
        <v>#REF!</v>
      </c>
      <c r="C45" s="476" t="e">
        <f>'Tabelle 3.3'!#REF!</f>
        <v>#REF!</v>
      </c>
      <c r="D45" s="477" t="e">
        <f t="shared" si="3"/>
        <v>#REF!</v>
      </c>
      <c r="E45" s="477" t="e">
        <f t="shared" si="3"/>
        <v>#REF!</v>
      </c>
      <c r="F45" t="str">
        <f t="shared" si="4"/>
        <v/>
      </c>
      <c r="G45" t="str">
        <f t="shared" si="4"/>
        <v/>
      </c>
      <c r="H45" s="477" t="e">
        <f t="shared" si="5"/>
        <v>#REF!</v>
      </c>
      <c r="I45" s="477" t="e">
        <f t="shared" si="5"/>
        <v>#REF!</v>
      </c>
      <c r="J45" t="e">
        <f t="shared" si="6"/>
        <v>#REF!</v>
      </c>
      <c r="K45" t="e">
        <f t="shared" si="7"/>
        <v>#REF!</v>
      </c>
      <c r="L45" t="e">
        <f t="shared" si="8"/>
        <v>#REF!</v>
      </c>
      <c r="M45" t="e">
        <f t="shared" si="9"/>
        <v>#REF!</v>
      </c>
      <c r="N45">
        <v>315</v>
      </c>
    </row>
    <row r="46" spans="1:14" ht="15" customHeight="1" x14ac:dyDescent="0.2">
      <c r="A46">
        <v>33</v>
      </c>
      <c r="B46" s="475">
        <f>'Tabelle 2.3'!J37</f>
        <v>-0.27793218454697055</v>
      </c>
      <c r="C46" s="476">
        <f>'Tabelle 3.3'!J37</f>
        <v>0.98610140538861712</v>
      </c>
      <c r="D46" s="477">
        <f t="shared" si="3"/>
        <v>-0.27793218454697055</v>
      </c>
      <c r="E46" s="477">
        <f t="shared" si="3"/>
        <v>0.98610140538861712</v>
      </c>
      <c r="F46" t="str">
        <f t="shared" si="4"/>
        <v/>
      </c>
      <c r="G46" t="str">
        <f t="shared" si="4"/>
        <v/>
      </c>
      <c r="H46" s="477" t="str">
        <f t="shared" si="5"/>
        <v/>
      </c>
      <c r="I46" s="477"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9"/>
      <c r="E48"/>
      <c r="F48"/>
      <c r="G48"/>
      <c r="I48"/>
      <c r="J48"/>
      <c r="K48"/>
      <c r="L48"/>
      <c r="M48"/>
      <c r="N48"/>
    </row>
    <row r="49" spans="1:14" ht="15" customHeight="1" x14ac:dyDescent="0.2">
      <c r="A49" s="415" t="s">
        <v>484</v>
      </c>
      <c r="E49"/>
      <c r="F49"/>
      <c r="G49"/>
      <c r="I49"/>
      <c r="J49"/>
      <c r="K49"/>
      <c r="L49"/>
      <c r="M49"/>
      <c r="N49"/>
    </row>
    <row r="50" spans="1:14" ht="15" customHeight="1" x14ac:dyDescent="0.2">
      <c r="A50" s="480" t="s">
        <v>485</v>
      </c>
      <c r="B50" s="473" t="s">
        <v>94</v>
      </c>
      <c r="C50" s="473"/>
      <c r="D50" s="473"/>
      <c r="E50" s="481" t="s">
        <v>486</v>
      </c>
      <c r="F50" s="481"/>
      <c r="G50" s="481"/>
      <c r="H50" s="482" t="s">
        <v>487</v>
      </c>
      <c r="I50" s="481" t="s">
        <v>488</v>
      </c>
      <c r="J50" s="481"/>
      <c r="K50" s="481"/>
      <c r="L50" s="388" t="s">
        <v>489</v>
      </c>
      <c r="M50"/>
      <c r="N50"/>
    </row>
    <row r="51" spans="1:14" ht="39.950000000000003" customHeight="1" x14ac:dyDescent="0.2">
      <c r="A51" s="480"/>
      <c r="B51" s="483">
        <v>76479</v>
      </c>
      <c r="C51" s="483">
        <v>75566</v>
      </c>
      <c r="D51" s="483">
        <v>35950</v>
      </c>
      <c r="E51" s="483" t="s">
        <v>472</v>
      </c>
      <c r="F51" s="483" t="s">
        <v>112</v>
      </c>
      <c r="G51" s="483" t="s">
        <v>113</v>
      </c>
      <c r="H51" s="482"/>
      <c r="I51" s="483" t="s">
        <v>472</v>
      </c>
      <c r="J51" s="483" t="s">
        <v>112</v>
      </c>
      <c r="K51" s="483" t="s">
        <v>113</v>
      </c>
      <c r="L51" s="483" t="s">
        <v>490</v>
      </c>
      <c r="M51" s="483"/>
      <c r="N51" s="483"/>
    </row>
    <row r="52" spans="1:14" ht="15" customHeight="1" x14ac:dyDescent="0.2">
      <c r="A52" s="484" t="s">
        <v>491</v>
      </c>
      <c r="B52" s="485">
        <v>62844</v>
      </c>
      <c r="C52" s="485">
        <v>8742</v>
      </c>
      <c r="D52" s="485">
        <v>7250</v>
      </c>
      <c r="E52" s="477">
        <f>IF($A$52=37802,IF(COUNTBLANK(B$52:B$71)&gt;0,#N/A,B52/B$52*100),IF(COUNTBLANK(B$52:B$76)&gt;0,#N/A,B52/B$52*100))</f>
        <v>100</v>
      </c>
      <c r="F52" s="477">
        <f>IF($A$52=37802,IF(COUNTBLANK(C$52:C$71)&gt;0,#N/A,C52/C$52*100),IF(COUNTBLANK(C$52:C$76)&gt;0,#N/A,C52/C$52*100))</f>
        <v>100</v>
      </c>
      <c r="G52" s="477">
        <f>IF($A$52=37802,IF(COUNTBLANK(D$52:D$71)&gt;0,#N/A,D52/D$52*100),IF(COUNTBLANK(D$52:D$76)&gt;0,#N/A,D52/D$52*100))</f>
        <v>100</v>
      </c>
      <c r="H52" s="486" t="str">
        <f>IF(ISERROR(L52)=TRUE,IF(MONTH(A52)=MONTH(MAX(A$52:A$76)),A52,""),"")</f>
        <v/>
      </c>
      <c r="I52" s="477" t="str">
        <f>IF($H52&lt;&gt;"",E52,"")</f>
        <v/>
      </c>
      <c r="J52" s="477" t="str">
        <f>IF($H52&lt;&gt;"",F52,"")</f>
        <v/>
      </c>
      <c r="K52" s="477" t="str">
        <f t="shared" ref="J52:K67" si="10">IF($H52&lt;&gt;"",G52,"")</f>
        <v/>
      </c>
      <c r="L52" s="477" t="e">
        <f>IF(A$52=37802,IF(AND(COUNTBLANK(B$52:B$71)&lt;&gt;0,COUNTBLANK(C$52:C$71)&lt;&gt;0,COUNTBLANK(D$52:D$71)&lt;&gt;0),135,#N/A),IF(AND(COUNTBLANK(B$52:B$76)&lt;&gt;0,COUNTBLANK(C$52:C$76)&lt;&gt;0,COUNTBLANK(D$52:D$76)&lt;&gt;0),135,#N/A))</f>
        <v>#N/A</v>
      </c>
    </row>
    <row r="53" spans="1:14" ht="15" customHeight="1" x14ac:dyDescent="0.2">
      <c r="A53" s="484" t="s">
        <v>492</v>
      </c>
      <c r="B53" s="485">
        <v>62577</v>
      </c>
      <c r="C53" s="485">
        <v>8344</v>
      </c>
      <c r="D53" s="485">
        <v>6860</v>
      </c>
      <c r="E53" s="477">
        <f t="shared" ref="E53:G71" si="11">IF($A$52=37802,IF(COUNTBLANK(B$52:B$71)&gt;0,#N/A,B53/B$52*100),IF(COUNTBLANK(B$52:B$76)&gt;0,#N/A,B53/B$52*100))</f>
        <v>99.575138438037044</v>
      </c>
      <c r="F53" s="477">
        <f t="shared" si="11"/>
        <v>95.447266071837106</v>
      </c>
      <c r="G53" s="477">
        <f t="shared" si="11"/>
        <v>94.620689655172413</v>
      </c>
      <c r="H53" s="486" t="str">
        <f>IF(ISERROR(L53)=TRUE,IF(MONTH(A53)=MONTH(MAX(A$52:A$76)),A53,""),"")</f>
        <v/>
      </c>
      <c r="I53" s="477" t="str">
        <f t="shared" ref="I53:K76" si="12">IF($H53&lt;&gt;"",E53,"")</f>
        <v/>
      </c>
      <c r="J53" s="477" t="str">
        <f t="shared" si="10"/>
        <v/>
      </c>
      <c r="K53" s="477" t="str">
        <f t="shared" si="10"/>
        <v/>
      </c>
      <c r="L53" s="477" t="e">
        <f t="shared" ref="L53:L76" si="13">IF(A$52=37802,IF(AND(COUNTBLANK(B$52:B$71)&lt;&gt;0,COUNTBLANK(C$52:C$71)&lt;&gt;0,COUNTBLANK(D$52:D$71)&lt;&gt;0),135,#N/A),IF(AND(COUNTBLANK(B$52:B$76)&lt;&gt;0,COUNTBLANK(C$52:C$76)&lt;&gt;0,COUNTBLANK(D$52:D$76)&lt;&gt;0),135,#N/A))</f>
        <v>#N/A</v>
      </c>
    </row>
    <row r="54" spans="1:14" ht="15" customHeight="1" x14ac:dyDescent="0.2">
      <c r="A54" s="487" t="s">
        <v>493</v>
      </c>
      <c r="B54" s="485">
        <v>62250</v>
      </c>
      <c r="C54" s="485">
        <v>8180</v>
      </c>
      <c r="D54" s="485">
        <v>6920</v>
      </c>
      <c r="E54" s="477">
        <f t="shared" si="11"/>
        <v>99.054802367767806</v>
      </c>
      <c r="F54" s="477">
        <f t="shared" si="11"/>
        <v>93.571265156714716</v>
      </c>
      <c r="G54" s="477">
        <f t="shared" si="11"/>
        <v>95.448275862068968</v>
      </c>
      <c r="H54" s="486" t="str">
        <f>IF(ISERROR(L54)=TRUE,IF(MONTH(A54)=MONTH(MAX(A$52:A$76)),A54,""),"")</f>
        <v/>
      </c>
      <c r="I54" s="477" t="str">
        <f t="shared" si="12"/>
        <v/>
      </c>
      <c r="J54" s="477" t="str">
        <f t="shared" si="10"/>
        <v/>
      </c>
      <c r="K54" s="477" t="str">
        <f t="shared" si="10"/>
        <v/>
      </c>
      <c r="L54" s="477" t="e">
        <f t="shared" si="13"/>
        <v>#N/A</v>
      </c>
    </row>
    <row r="55" spans="1:14" ht="15" customHeight="1" x14ac:dyDescent="0.2">
      <c r="A55" s="487">
        <v>44075</v>
      </c>
      <c r="B55" s="485">
        <v>63272</v>
      </c>
      <c r="C55" s="485">
        <v>8349</v>
      </c>
      <c r="D55" s="485">
        <v>7260</v>
      </c>
      <c r="E55" s="477">
        <f t="shared" si="11"/>
        <v>100.68105149258481</v>
      </c>
      <c r="F55" s="477">
        <f t="shared" si="11"/>
        <v>95.504461221688402</v>
      </c>
      <c r="G55" s="477">
        <f t="shared" si="11"/>
        <v>100.13793103448276</v>
      </c>
      <c r="H55" s="486">
        <f>IF(ISERROR(L55)=TRUE,IF(MONTH(A55)=MONTH(MAX(A$52:A$76)),A55,""),"")</f>
        <v>44075</v>
      </c>
      <c r="I55" s="477">
        <f t="shared" si="12"/>
        <v>100.68105149258481</v>
      </c>
      <c r="J55" s="477">
        <f t="shared" si="10"/>
        <v>95.504461221688402</v>
      </c>
      <c r="K55" s="477">
        <f t="shared" si="10"/>
        <v>100.13793103448276</v>
      </c>
      <c r="L55" s="477" t="e">
        <f t="shared" si="13"/>
        <v>#N/A</v>
      </c>
    </row>
    <row r="56" spans="1:14" ht="15" customHeight="1" x14ac:dyDescent="0.2">
      <c r="A56" s="487" t="s">
        <v>494</v>
      </c>
      <c r="B56" s="485">
        <v>62770</v>
      </c>
      <c r="C56" s="485">
        <v>8113</v>
      </c>
      <c r="D56" s="485">
        <v>7068</v>
      </c>
      <c r="E56" s="477">
        <f t="shared" si="11"/>
        <v>99.882248106422253</v>
      </c>
      <c r="F56" s="477">
        <f t="shared" si="11"/>
        <v>92.804850148707388</v>
      </c>
      <c r="G56" s="477">
        <f t="shared" si="11"/>
        <v>97.489655172413791</v>
      </c>
      <c r="H56" s="486" t="str">
        <f t="shared" ref="H56:H71" si="14">IF(ISERROR(L56)=TRUE,IF(MONTH(A56)=MONTH(MAX(A$52:A$76)),A56,""),"")</f>
        <v/>
      </c>
      <c r="I56" s="477" t="str">
        <f t="shared" si="12"/>
        <v/>
      </c>
      <c r="J56" s="477" t="str">
        <f t="shared" si="10"/>
        <v/>
      </c>
      <c r="K56" s="477" t="str">
        <f t="shared" si="10"/>
        <v/>
      </c>
      <c r="L56" s="477" t="e">
        <f t="shared" si="13"/>
        <v>#N/A</v>
      </c>
    </row>
    <row r="57" spans="1:14" ht="15" customHeight="1" x14ac:dyDescent="0.2">
      <c r="A57" s="487" t="s">
        <v>495</v>
      </c>
      <c r="B57" s="485">
        <v>62839</v>
      </c>
      <c r="C57" s="485">
        <v>7971</v>
      </c>
      <c r="D57" s="485">
        <v>7084</v>
      </c>
      <c r="E57" s="477">
        <f t="shared" si="11"/>
        <v>99.992043790974478</v>
      </c>
      <c r="F57" s="477">
        <f t="shared" si="11"/>
        <v>91.180507892930677</v>
      </c>
      <c r="G57" s="477">
        <f t="shared" si="11"/>
        <v>97.710344827586198</v>
      </c>
      <c r="H57" s="486" t="str">
        <f t="shared" si="14"/>
        <v/>
      </c>
      <c r="I57" s="477" t="str">
        <f t="shared" si="12"/>
        <v/>
      </c>
      <c r="J57" s="477" t="str">
        <f t="shared" si="10"/>
        <v/>
      </c>
      <c r="K57" s="477" t="str">
        <f t="shared" si="10"/>
        <v/>
      </c>
      <c r="L57" s="477" t="e">
        <f t="shared" si="13"/>
        <v>#N/A</v>
      </c>
    </row>
    <row r="58" spans="1:14" ht="15" customHeight="1" x14ac:dyDescent="0.2">
      <c r="A58" s="487" t="s">
        <v>496</v>
      </c>
      <c r="B58" s="485">
        <v>63382</v>
      </c>
      <c r="C58" s="485">
        <v>8139</v>
      </c>
      <c r="D58" s="485">
        <v>7419</v>
      </c>
      <c r="E58" s="477">
        <f t="shared" si="11"/>
        <v>100.85608809114632</v>
      </c>
      <c r="F58" s="477">
        <f t="shared" si="11"/>
        <v>93.102264927934115</v>
      </c>
      <c r="G58" s="477">
        <f t="shared" si="11"/>
        <v>102.33103448275862</v>
      </c>
      <c r="H58" s="486" t="str">
        <f t="shared" si="14"/>
        <v/>
      </c>
      <c r="I58" s="477" t="str">
        <f t="shared" si="12"/>
        <v/>
      </c>
      <c r="J58" s="477" t="str">
        <f t="shared" si="10"/>
        <v/>
      </c>
      <c r="K58" s="477" t="str">
        <f t="shared" si="10"/>
        <v/>
      </c>
      <c r="L58" s="477" t="e">
        <f t="shared" si="13"/>
        <v>#N/A</v>
      </c>
    </row>
    <row r="59" spans="1:14" ht="15" customHeight="1" x14ac:dyDescent="0.2">
      <c r="A59" s="487">
        <v>44440</v>
      </c>
      <c r="B59" s="485">
        <v>64242</v>
      </c>
      <c r="C59" s="485">
        <v>8149</v>
      </c>
      <c r="D59" s="485">
        <v>7600</v>
      </c>
      <c r="E59" s="477">
        <f t="shared" si="11"/>
        <v>102.22455604353638</v>
      </c>
      <c r="F59" s="477">
        <f t="shared" si="11"/>
        <v>93.216655227636693</v>
      </c>
      <c r="G59" s="477">
        <f t="shared" si="11"/>
        <v>104.82758620689656</v>
      </c>
      <c r="H59" s="486">
        <f t="shared" si="14"/>
        <v>44440</v>
      </c>
      <c r="I59" s="477">
        <f t="shared" si="12"/>
        <v>102.22455604353638</v>
      </c>
      <c r="J59" s="477">
        <f t="shared" si="10"/>
        <v>93.216655227636693</v>
      </c>
      <c r="K59" s="477">
        <f t="shared" si="10"/>
        <v>104.82758620689656</v>
      </c>
      <c r="L59" s="477" t="e">
        <f t="shared" si="13"/>
        <v>#N/A</v>
      </c>
    </row>
    <row r="60" spans="1:14" ht="15" customHeight="1" x14ac:dyDescent="0.2">
      <c r="A60" s="487" t="s">
        <v>497</v>
      </c>
      <c r="B60" s="485">
        <v>63588</v>
      </c>
      <c r="C60" s="485">
        <v>8204</v>
      </c>
      <c r="D60" s="485">
        <v>7622</v>
      </c>
      <c r="E60" s="477">
        <f t="shared" si="11"/>
        <v>101.18388390299791</v>
      </c>
      <c r="F60" s="477">
        <f t="shared" si="11"/>
        <v>93.845801876000905</v>
      </c>
      <c r="G60" s="477">
        <f t="shared" si="11"/>
        <v>105.13103448275862</v>
      </c>
      <c r="H60" s="486" t="str">
        <f t="shared" si="14"/>
        <v/>
      </c>
      <c r="I60" s="477" t="str">
        <f t="shared" si="12"/>
        <v/>
      </c>
      <c r="J60" s="477" t="str">
        <f t="shared" si="10"/>
        <v/>
      </c>
      <c r="K60" s="477" t="str">
        <f t="shared" si="10"/>
        <v/>
      </c>
      <c r="L60" s="477" t="e">
        <f t="shared" si="13"/>
        <v>#N/A</v>
      </c>
    </row>
    <row r="61" spans="1:14" ht="15" customHeight="1" x14ac:dyDescent="0.2">
      <c r="A61" s="487" t="s">
        <v>498</v>
      </c>
      <c r="B61" s="485">
        <v>63962</v>
      </c>
      <c r="C61" s="485">
        <v>8148</v>
      </c>
      <c r="D61" s="485">
        <v>7595</v>
      </c>
      <c r="E61" s="477">
        <f t="shared" si="11"/>
        <v>101.77900833810708</v>
      </c>
      <c r="F61" s="477">
        <f t="shared" si="11"/>
        <v>93.205216197666445</v>
      </c>
      <c r="G61" s="477">
        <f t="shared" si="11"/>
        <v>104.75862068965517</v>
      </c>
      <c r="H61" s="486" t="str">
        <f t="shared" si="14"/>
        <v/>
      </c>
      <c r="I61" s="477" t="str">
        <f t="shared" si="12"/>
        <v/>
      </c>
      <c r="J61" s="477" t="str">
        <f t="shared" si="10"/>
        <v/>
      </c>
      <c r="K61" s="477" t="str">
        <f t="shared" si="10"/>
        <v/>
      </c>
      <c r="L61" s="477" t="e">
        <f t="shared" si="13"/>
        <v>#N/A</v>
      </c>
    </row>
    <row r="62" spans="1:14" ht="15" customHeight="1" x14ac:dyDescent="0.2">
      <c r="A62" s="487" t="s">
        <v>499</v>
      </c>
      <c r="B62" s="485">
        <v>64284</v>
      </c>
      <c r="C62" s="485">
        <v>8383</v>
      </c>
      <c r="D62" s="485">
        <v>7916</v>
      </c>
      <c r="E62" s="477">
        <f t="shared" si="11"/>
        <v>102.29138819935078</v>
      </c>
      <c r="F62" s="477">
        <f t="shared" si="11"/>
        <v>95.893388240677197</v>
      </c>
      <c r="G62" s="477">
        <f t="shared" si="11"/>
        <v>109.18620689655172</v>
      </c>
      <c r="H62" s="486" t="str">
        <f t="shared" si="14"/>
        <v/>
      </c>
      <c r="I62" s="477" t="str">
        <f t="shared" si="12"/>
        <v/>
      </c>
      <c r="J62" s="477" t="str">
        <f t="shared" si="10"/>
        <v/>
      </c>
      <c r="K62" s="477" t="str">
        <f t="shared" si="10"/>
        <v/>
      </c>
      <c r="L62" s="477" t="e">
        <f t="shared" si="13"/>
        <v>#N/A</v>
      </c>
    </row>
    <row r="63" spans="1:14" ht="15" customHeight="1" x14ac:dyDescent="0.2">
      <c r="A63" s="487">
        <v>44805</v>
      </c>
      <c r="B63" s="485">
        <v>64881</v>
      </c>
      <c r="C63" s="485">
        <v>8373</v>
      </c>
      <c r="D63" s="485">
        <v>8106</v>
      </c>
      <c r="E63" s="477">
        <f t="shared" si="11"/>
        <v>103.24135955699829</v>
      </c>
      <c r="F63" s="477">
        <f t="shared" si="11"/>
        <v>95.778997940974605</v>
      </c>
      <c r="G63" s="477">
        <f t="shared" si="11"/>
        <v>111.80689655172414</v>
      </c>
      <c r="H63" s="486">
        <f t="shared" si="14"/>
        <v>44805</v>
      </c>
      <c r="I63" s="477">
        <f t="shared" si="12"/>
        <v>103.24135955699829</v>
      </c>
      <c r="J63" s="477">
        <f t="shared" si="10"/>
        <v>95.778997940974605</v>
      </c>
      <c r="K63" s="477">
        <f t="shared" si="10"/>
        <v>111.80689655172414</v>
      </c>
      <c r="L63" s="477" t="e">
        <f t="shared" si="13"/>
        <v>#N/A</v>
      </c>
    </row>
    <row r="64" spans="1:14" ht="15" customHeight="1" x14ac:dyDescent="0.2">
      <c r="A64" s="487" t="s">
        <v>500</v>
      </c>
      <c r="B64" s="485">
        <v>64123</v>
      </c>
      <c r="C64" s="485">
        <v>8576</v>
      </c>
      <c r="D64" s="485">
        <v>8202</v>
      </c>
      <c r="E64" s="477">
        <f t="shared" si="11"/>
        <v>102.03519826872891</v>
      </c>
      <c r="F64" s="477">
        <f t="shared" si="11"/>
        <v>98.101121024937086</v>
      </c>
      <c r="G64" s="477">
        <f t="shared" si="11"/>
        <v>113.13103448275864</v>
      </c>
      <c r="H64" s="486" t="str">
        <f t="shared" si="14"/>
        <v/>
      </c>
      <c r="I64" s="477" t="str">
        <f t="shared" si="12"/>
        <v/>
      </c>
      <c r="J64" s="477" t="str">
        <f t="shared" si="10"/>
        <v/>
      </c>
      <c r="K64" s="477" t="str">
        <f t="shared" si="10"/>
        <v/>
      </c>
      <c r="L64" s="477" t="e">
        <f t="shared" si="13"/>
        <v>#N/A</v>
      </c>
    </row>
    <row r="65" spans="1:12" ht="15" customHeight="1" x14ac:dyDescent="0.2">
      <c r="A65" s="487" t="s">
        <v>501</v>
      </c>
      <c r="B65" s="485">
        <v>64212</v>
      </c>
      <c r="C65" s="485">
        <v>8435</v>
      </c>
      <c r="D65" s="485">
        <v>8182</v>
      </c>
      <c r="E65" s="477">
        <f t="shared" si="11"/>
        <v>102.17681878938323</v>
      </c>
      <c r="F65" s="477">
        <f t="shared" si="11"/>
        <v>96.488217799130638</v>
      </c>
      <c r="G65" s="477">
        <f t="shared" si="11"/>
        <v>112.8551724137931</v>
      </c>
      <c r="H65" s="486" t="str">
        <f t="shared" si="14"/>
        <v/>
      </c>
      <c r="I65" s="477" t="str">
        <f t="shared" si="12"/>
        <v/>
      </c>
      <c r="J65" s="477" t="str">
        <f t="shared" si="10"/>
        <v/>
      </c>
      <c r="K65" s="477" t="str">
        <f t="shared" si="10"/>
        <v/>
      </c>
      <c r="L65" s="477" t="e">
        <f t="shared" si="13"/>
        <v>#N/A</v>
      </c>
    </row>
    <row r="66" spans="1:12" ht="15" customHeight="1" x14ac:dyDescent="0.2">
      <c r="A66" s="487" t="s">
        <v>502</v>
      </c>
      <c r="B66" s="485">
        <v>64317</v>
      </c>
      <c r="C66" s="485">
        <v>8600</v>
      </c>
      <c r="D66" s="485">
        <v>8433</v>
      </c>
      <c r="E66" s="477">
        <f t="shared" si="11"/>
        <v>102.34389917891922</v>
      </c>
      <c r="F66" s="477">
        <f t="shared" si="11"/>
        <v>98.37565774422329</v>
      </c>
      <c r="G66" s="477">
        <f t="shared" si="11"/>
        <v>116.31724137931035</v>
      </c>
      <c r="H66" s="486" t="str">
        <f t="shared" si="14"/>
        <v/>
      </c>
      <c r="I66" s="477" t="str">
        <f t="shared" si="12"/>
        <v/>
      </c>
      <c r="J66" s="477" t="str">
        <f t="shared" si="10"/>
        <v/>
      </c>
      <c r="K66" s="477" t="str">
        <f t="shared" si="10"/>
        <v/>
      </c>
      <c r="L66" s="477" t="e">
        <f t="shared" si="13"/>
        <v>#N/A</v>
      </c>
    </row>
    <row r="67" spans="1:12" ht="15" customHeight="1" x14ac:dyDescent="0.2">
      <c r="A67" s="487">
        <v>45170</v>
      </c>
      <c r="B67" s="485">
        <v>64224</v>
      </c>
      <c r="C67" s="485">
        <v>8520</v>
      </c>
      <c r="D67" s="485">
        <v>8615</v>
      </c>
      <c r="E67" s="477">
        <f t="shared" si="11"/>
        <v>102.19591369104448</v>
      </c>
      <c r="F67" s="477">
        <f t="shared" si="11"/>
        <v>97.460535346602612</v>
      </c>
      <c r="G67" s="477">
        <f t="shared" si="11"/>
        <v>118.82758620689656</v>
      </c>
      <c r="H67" s="486">
        <f t="shared" si="14"/>
        <v>45170</v>
      </c>
      <c r="I67" s="477">
        <f t="shared" si="12"/>
        <v>102.19591369104448</v>
      </c>
      <c r="J67" s="477">
        <f t="shared" si="10"/>
        <v>97.460535346602612</v>
      </c>
      <c r="K67" s="477">
        <f t="shared" si="10"/>
        <v>118.82758620689656</v>
      </c>
      <c r="L67" s="477" t="e">
        <f t="shared" si="13"/>
        <v>#N/A</v>
      </c>
    </row>
    <row r="68" spans="1:12" ht="15" customHeight="1" x14ac:dyDescent="0.2">
      <c r="A68" s="487" t="s">
        <v>503</v>
      </c>
      <c r="B68" s="485">
        <v>63272</v>
      </c>
      <c r="C68" s="485">
        <v>8547</v>
      </c>
      <c r="D68" s="485">
        <v>8632</v>
      </c>
      <c r="E68" s="477">
        <f t="shared" si="11"/>
        <v>100.68105149258481</v>
      </c>
      <c r="F68" s="477">
        <f t="shared" si="11"/>
        <v>97.769389155799587</v>
      </c>
      <c r="G68" s="477">
        <f t="shared" si="11"/>
        <v>119.06206896551723</v>
      </c>
      <c r="H68" s="486" t="str">
        <f t="shared" si="14"/>
        <v/>
      </c>
      <c r="I68" s="477" t="str">
        <f t="shared" si="12"/>
        <v/>
      </c>
      <c r="J68" s="477" t="str">
        <f t="shared" si="12"/>
        <v/>
      </c>
      <c r="K68" s="477" t="str">
        <f t="shared" si="12"/>
        <v/>
      </c>
      <c r="L68" s="477" t="e">
        <f t="shared" si="13"/>
        <v>#N/A</v>
      </c>
    </row>
    <row r="69" spans="1:12" ht="15" customHeight="1" x14ac:dyDescent="0.2">
      <c r="A69" s="487" t="s">
        <v>504</v>
      </c>
      <c r="B69" s="485">
        <v>62899</v>
      </c>
      <c r="C69" s="485">
        <v>8404</v>
      </c>
      <c r="D69" s="485">
        <v>8496</v>
      </c>
      <c r="E69" s="477">
        <f t="shared" si="11"/>
        <v>100.08751829928076</v>
      </c>
      <c r="F69" s="477">
        <f t="shared" si="11"/>
        <v>96.133607870052614</v>
      </c>
      <c r="G69" s="477">
        <f t="shared" si="11"/>
        <v>117.18620689655172</v>
      </c>
      <c r="H69" s="486" t="str">
        <f t="shared" si="14"/>
        <v/>
      </c>
      <c r="I69" s="477" t="str">
        <f t="shared" si="12"/>
        <v/>
      </c>
      <c r="J69" s="477" t="str">
        <f t="shared" si="12"/>
        <v/>
      </c>
      <c r="K69" s="477" t="str">
        <f t="shared" si="12"/>
        <v/>
      </c>
      <c r="L69" s="477" t="e">
        <f t="shared" si="13"/>
        <v>#N/A</v>
      </c>
    </row>
    <row r="70" spans="1:12" ht="15" customHeight="1" x14ac:dyDescent="0.2">
      <c r="A70" s="487" t="s">
        <v>505</v>
      </c>
      <c r="B70" s="485">
        <v>62870</v>
      </c>
      <c r="C70" s="485">
        <v>8544</v>
      </c>
      <c r="D70" s="485">
        <v>8675</v>
      </c>
      <c r="E70" s="477">
        <f t="shared" si="11"/>
        <v>100.04137228693273</v>
      </c>
      <c r="F70" s="477">
        <f t="shared" si="11"/>
        <v>97.735072065888815</v>
      </c>
      <c r="G70" s="477">
        <f t="shared" si="11"/>
        <v>119.65517241379311</v>
      </c>
      <c r="H70" s="486" t="str">
        <f t="shared" si="14"/>
        <v/>
      </c>
      <c r="I70" s="477" t="str">
        <f t="shared" si="12"/>
        <v/>
      </c>
      <c r="J70" s="477" t="str">
        <f t="shared" si="12"/>
        <v/>
      </c>
      <c r="K70" s="477" t="str">
        <f t="shared" si="12"/>
        <v/>
      </c>
      <c r="L70" s="477" t="e">
        <f t="shared" si="13"/>
        <v>#N/A</v>
      </c>
    </row>
    <row r="71" spans="1:12" ht="15" customHeight="1" x14ac:dyDescent="0.2">
      <c r="A71" s="487">
        <v>45536</v>
      </c>
      <c r="B71" s="485">
        <v>63125</v>
      </c>
      <c r="C71" s="485">
        <v>8336</v>
      </c>
      <c r="D71" s="485">
        <v>8739</v>
      </c>
      <c r="E71" s="477">
        <f t="shared" si="11"/>
        <v>100.44713894723442</v>
      </c>
      <c r="F71" s="477">
        <f t="shared" si="11"/>
        <v>95.355753832075038</v>
      </c>
      <c r="G71" s="477">
        <f t="shared" si="11"/>
        <v>120.53793103448275</v>
      </c>
      <c r="H71" s="486">
        <f t="shared" si="14"/>
        <v>45536</v>
      </c>
      <c r="I71" s="477">
        <f t="shared" si="12"/>
        <v>100.44713894723442</v>
      </c>
      <c r="J71" s="477">
        <f t="shared" si="12"/>
        <v>95.355753832075038</v>
      </c>
      <c r="K71" s="477">
        <f t="shared" si="12"/>
        <v>120.53793103448275</v>
      </c>
      <c r="L71" s="477" t="e">
        <f t="shared" si="13"/>
        <v>#N/A</v>
      </c>
    </row>
    <row r="72" spans="1:12" ht="15" customHeight="1" x14ac:dyDescent="0.2">
      <c r="A72" s="487" t="s">
        <v>506</v>
      </c>
      <c r="B72" s="485">
        <v>62447</v>
      </c>
      <c r="C72" s="485">
        <v>8405</v>
      </c>
      <c r="D72" s="485">
        <v>8759</v>
      </c>
      <c r="E72" s="488">
        <f t="shared" ref="E72:G76" si="15">IF($A$52=37802,IF(COUNTBLANK(B$52:B$71)&gt;0,#N/A,IF(ISBLANK(B72)=FALSE,B72/B$52*100,#N/A)),IF(COUNTBLANK(B$52:B$76)&gt;0,#N/A,B72/B$52*100))</f>
        <v>99.368277003373436</v>
      </c>
      <c r="F72" s="488">
        <f t="shared" si="15"/>
        <v>96.145046900022876</v>
      </c>
      <c r="G72" s="488">
        <f t="shared" si="15"/>
        <v>120.81379310344829</v>
      </c>
      <c r="H72" s="489" t="str">
        <f>IF(A$52=37802,IF(ISERROR(L72)=TRUE,IF(ISBLANK(A72)=FALSE,IF(MONTH(A72)=MONTH(MAX(A$52:A$76)),A72,""),""),""),IF(ISERROR(L72)=TRUE,IF(MONTH(A72)=MONTH(MAX(A$52:A$76)),A72,""),""))</f>
        <v/>
      </c>
      <c r="I72" s="477" t="str">
        <f t="shared" si="12"/>
        <v/>
      </c>
      <c r="J72" s="477" t="str">
        <f t="shared" si="12"/>
        <v/>
      </c>
      <c r="K72" s="477" t="str">
        <f t="shared" si="12"/>
        <v/>
      </c>
      <c r="L72" s="477" t="e">
        <f t="shared" si="13"/>
        <v>#N/A</v>
      </c>
    </row>
    <row r="73" spans="1:12" ht="15" customHeight="1" x14ac:dyDescent="0.2">
      <c r="A73" s="487" t="s">
        <v>507</v>
      </c>
      <c r="B73" s="485">
        <v>62162</v>
      </c>
      <c r="C73" s="485">
        <v>8243</v>
      </c>
      <c r="D73" s="485">
        <v>8547</v>
      </c>
      <c r="E73" s="488">
        <f t="shared" si="15"/>
        <v>98.914773088918594</v>
      </c>
      <c r="F73" s="488">
        <f t="shared" si="15"/>
        <v>94.291924044840997</v>
      </c>
      <c r="G73" s="488">
        <f t="shared" si="15"/>
        <v>117.88965517241378</v>
      </c>
      <c r="H73" s="489" t="str">
        <f>IF(A$52=37802,IF(ISERROR(L73)=TRUE,IF(ISBLANK(A73)=FALSE,IF(MONTH(A73)=MONTH(MAX(A$52:A$76)),A73,""),""),""),IF(ISERROR(L73)=TRUE,IF(MONTH(A73)=MONTH(MAX(A$52:A$76)),A73,""),""))</f>
        <v/>
      </c>
      <c r="I73" s="477" t="str">
        <f t="shared" si="12"/>
        <v/>
      </c>
      <c r="J73" s="477" t="str">
        <f t="shared" si="12"/>
        <v/>
      </c>
      <c r="K73" s="477" t="str">
        <f t="shared" si="12"/>
        <v/>
      </c>
      <c r="L73" s="477" t="e">
        <f t="shared" si="13"/>
        <v>#N/A</v>
      </c>
    </row>
    <row r="74" spans="1:12" ht="15" customHeight="1" x14ac:dyDescent="0.2">
      <c r="A74" s="487" t="s">
        <v>508</v>
      </c>
      <c r="B74" s="485">
        <v>62234</v>
      </c>
      <c r="C74" s="485">
        <v>8391</v>
      </c>
      <c r="D74" s="485">
        <v>8792</v>
      </c>
      <c r="E74" s="488">
        <f t="shared" si="15"/>
        <v>99.029342498886137</v>
      </c>
      <c r="F74" s="488">
        <f t="shared" si="15"/>
        <v>95.984900480439265</v>
      </c>
      <c r="G74" s="488">
        <f t="shared" si="15"/>
        <v>121.26896551724138</v>
      </c>
      <c r="H74" s="489" t="str">
        <f>IF(A$52=37802,IF(ISERROR(L74)=TRUE,IF(ISBLANK(A74)=FALSE,IF(MONTH(A74)=MONTH(MAX(A$52:A$76)),A74,""),""),""),IF(ISERROR(L74)=TRUE,IF(MONTH(A74)=MONTH(MAX(A$52:A$76)),A74,""),""))</f>
        <v/>
      </c>
      <c r="I74" s="477" t="str">
        <f t="shared" si="12"/>
        <v/>
      </c>
      <c r="J74" s="477" t="str">
        <f t="shared" si="12"/>
        <v/>
      </c>
      <c r="K74" s="477" t="str">
        <f t="shared" si="12"/>
        <v/>
      </c>
      <c r="L74" s="477" t="e">
        <f t="shared" si="13"/>
        <v>#N/A</v>
      </c>
    </row>
    <row r="75" spans="1:12" ht="15" customHeight="1" x14ac:dyDescent="0.2">
      <c r="A75" s="487">
        <v>45901</v>
      </c>
      <c r="B75" s="485">
        <v>62545</v>
      </c>
      <c r="C75" s="485">
        <v>8335</v>
      </c>
      <c r="D75" s="485">
        <v>8860</v>
      </c>
      <c r="E75" s="488">
        <f t="shared" si="15"/>
        <v>99.524218700273693</v>
      </c>
      <c r="F75" s="488">
        <f t="shared" si="15"/>
        <v>95.344314802104776</v>
      </c>
      <c r="G75" s="488">
        <f t="shared" si="15"/>
        <v>122.20689655172414</v>
      </c>
      <c r="H75" s="489">
        <f>IF(A$52=37802,IF(ISERROR(L75)=TRUE,IF(ISBLANK(A75)=FALSE,IF(MONTH(A75)=MONTH(MAX(A$52:A$76)),A75,""),""),""),IF(ISERROR(L75)=TRUE,IF(MONTH(A75)=MONTH(MAX(A$52:A$76)),A75,""),""))</f>
        <v>45901</v>
      </c>
      <c r="I75" s="477">
        <f t="shared" si="12"/>
        <v>99.524218700273693</v>
      </c>
      <c r="J75" s="477">
        <f t="shared" si="12"/>
        <v>95.344314802104776</v>
      </c>
      <c r="K75" s="477">
        <f t="shared" si="12"/>
        <v>122.20689655172414</v>
      </c>
      <c r="L75" s="477" t="e">
        <f t="shared" si="13"/>
        <v>#N/A</v>
      </c>
    </row>
    <row r="76" spans="1:12" ht="15" customHeight="1" x14ac:dyDescent="0.2">
      <c r="A76" s="487" t="s">
        <v>509</v>
      </c>
      <c r="B76" s="485">
        <v>61519</v>
      </c>
      <c r="C76" s="490">
        <v>8394</v>
      </c>
      <c r="D76" s="490">
        <v>8846</v>
      </c>
      <c r="E76" s="488">
        <f t="shared" si="15"/>
        <v>97.891604608236264</v>
      </c>
      <c r="F76" s="488">
        <f t="shared" si="15"/>
        <v>96.019217570350037</v>
      </c>
      <c r="G76" s="488">
        <f t="shared" si="15"/>
        <v>122.01379310344826</v>
      </c>
      <c r="H76" s="489" t="str">
        <f>IF(A$52=37802,IF(ISERROR(L76)=TRUE,IF(ISBLANK(A76)=FALSE,IF(MONTH(A76)=MONTH(MAX(A$52:A$76)),A76,""),""),""),IF(ISERROR(L76)=TRUE,IF(MONTH(A76)=MONTH(MAX(A$52:A$76)),A76,""),""))</f>
        <v/>
      </c>
      <c r="I76" s="477" t="str">
        <f t="shared" si="12"/>
        <v/>
      </c>
      <c r="J76" s="477" t="str">
        <f t="shared" si="12"/>
        <v/>
      </c>
      <c r="K76" s="477" t="str">
        <f t="shared" si="12"/>
        <v/>
      </c>
      <c r="L76" s="477" t="e">
        <f t="shared" si="13"/>
        <v>#N/A</v>
      </c>
    </row>
    <row r="78" spans="1:12" ht="15" customHeight="1" x14ac:dyDescent="0.2">
      <c r="I78" s="477">
        <f>IF(I76&lt;&gt;"",I76,IF(I75&lt;&gt;"",I75,IF(I74&lt;&gt;"",I74,IF(I73&lt;&gt;"",I73,IF(I72&lt;&gt;"",I72,IF(I71&lt;&gt;"",I71,""))))))</f>
        <v>99.524218700273693</v>
      </c>
      <c r="J78" s="477">
        <f>IF(J76&lt;&gt;"",J76,IF(J75&lt;&gt;"",J75,IF(J74&lt;&gt;"",J74,IF(J73&lt;&gt;"",J73,IF(J72&lt;&gt;"",J72,IF(J71&lt;&gt;"",J71,""))))))</f>
        <v>95.344314802104776</v>
      </c>
      <c r="K78" s="477">
        <f>IF(K76&lt;&gt;"",K76,IF(K75&lt;&gt;"",K75,IF(K74&lt;&gt;"",K74,IF(K73&lt;&gt;"",K73,IF(K72&lt;&gt;"",K72,IF(K71&lt;&gt;"",K71,""))))))</f>
        <v>122.20689655172414</v>
      </c>
    </row>
    <row r="79" spans="1:12" ht="15" customHeight="1" x14ac:dyDescent="0.2">
      <c r="I79" s="474">
        <f>RANK(I78,$I78:$K78)</f>
        <v>2</v>
      </c>
      <c r="J79" s="474">
        <f>RANK(J78,$I78:$K78)</f>
        <v>3</v>
      </c>
      <c r="K79" s="474">
        <f>RANK(K78,$I78:$K78)</f>
        <v>1</v>
      </c>
    </row>
    <row r="80" spans="1:12" ht="15" customHeight="1" x14ac:dyDescent="0.2">
      <c r="I80" s="477" t="str">
        <f>"SvB: "&amp;IF(I78&gt;100,"+","")&amp;TEXT(I78-100,"0,0")&amp;"%"</f>
        <v>SvB: -0,5%</v>
      </c>
      <c r="J80" s="477" t="str">
        <f>"GeB - ausschließlich: "&amp;IF(J78&gt;100,"+","")&amp;TEXT(J78-100,"0,0")&amp;"%"</f>
        <v>GeB - ausschließlich: -4,7%</v>
      </c>
      <c r="K80" s="477" t="str">
        <f>"GeB - im Nebenjob: "&amp;IF(K78&gt;100,"+","")&amp;TEXT(K78-100,"0,0")&amp;"%"</f>
        <v>GeB - im Nebenjob: +22,2%</v>
      </c>
    </row>
    <row r="82" spans="9:9" ht="15" customHeight="1" x14ac:dyDescent="0.2">
      <c r="I82" s="477" t="str">
        <f>IF(ISERROR(HLOOKUP(1,I$79:K$80,2,FALSE)),"",HLOOKUP(1,I$79:K$80,2,FALSE))</f>
        <v>GeB - im Nebenjob: +22,2%</v>
      </c>
    </row>
    <row r="83" spans="9:9" ht="15" customHeight="1" x14ac:dyDescent="0.2">
      <c r="I83" s="477" t="str">
        <f>IF(ISERROR(HLOOKUP(2,I$79:K$80,2,FALSE)),"",HLOOKUP(2,I$79:K$80,2,FALSE))</f>
        <v>SvB: -0,5%</v>
      </c>
    </row>
    <row r="84" spans="9:9" ht="15" customHeight="1" x14ac:dyDescent="0.2">
      <c r="I84" s="477" t="str">
        <f>IF(ISERROR(HLOOKUP(3,I$79:K$80,2,FALSE)),"",HLOOKUP(3,I$79:K$80,2,FALSE))</f>
        <v>GeB - ausschließlich: -4,7%</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57770-2F1F-424A-A170-81AA5B4FC1C8}">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30" customWidth="1"/>
    <col min="2" max="2" width="17.28515625" style="530" customWidth="1"/>
    <col min="3" max="3" width="23.28515625" style="530" customWidth="1"/>
    <col min="4" max="5" width="11.42578125" style="530" customWidth="1"/>
    <col min="6" max="8" width="11.42578125" style="530"/>
    <col min="9" max="9" width="15.7109375" style="530" customWidth="1"/>
    <col min="10" max="256" width="11.42578125" style="530"/>
    <col min="257" max="257" width="2.7109375" style="530" customWidth="1"/>
    <col min="258" max="258" width="17.28515625" style="530" customWidth="1"/>
    <col min="259" max="259" width="23.28515625" style="530" customWidth="1"/>
    <col min="260" max="261" width="11.42578125" style="530" customWidth="1"/>
    <col min="262" max="264" width="11.42578125" style="530"/>
    <col min="265" max="265" width="15.7109375" style="530" customWidth="1"/>
    <col min="266" max="512" width="11.42578125" style="530"/>
    <col min="513" max="513" width="2.7109375" style="530" customWidth="1"/>
    <col min="514" max="514" width="17.28515625" style="530" customWidth="1"/>
    <col min="515" max="515" width="23.28515625" style="530" customWidth="1"/>
    <col min="516" max="517" width="11.42578125" style="530" customWidth="1"/>
    <col min="518" max="520" width="11.42578125" style="530"/>
    <col min="521" max="521" width="15.7109375" style="530" customWidth="1"/>
    <col min="522" max="768" width="11.42578125" style="530"/>
    <col min="769" max="769" width="2.7109375" style="530" customWidth="1"/>
    <col min="770" max="770" width="17.28515625" style="530" customWidth="1"/>
    <col min="771" max="771" width="23.28515625" style="530" customWidth="1"/>
    <col min="772" max="773" width="11.42578125" style="530" customWidth="1"/>
    <col min="774" max="776" width="11.42578125" style="530"/>
    <col min="777" max="777" width="15.7109375" style="530" customWidth="1"/>
    <col min="778" max="1024" width="11.42578125" style="530"/>
    <col min="1025" max="1025" width="2.7109375" style="530" customWidth="1"/>
    <col min="1026" max="1026" width="17.28515625" style="530" customWidth="1"/>
    <col min="1027" max="1027" width="23.28515625" style="530" customWidth="1"/>
    <col min="1028" max="1029" width="11.42578125" style="530" customWidth="1"/>
    <col min="1030" max="1032" width="11.42578125" style="530"/>
    <col min="1033" max="1033" width="15.7109375" style="530" customWidth="1"/>
    <col min="1034" max="1280" width="11.42578125" style="530"/>
    <col min="1281" max="1281" width="2.7109375" style="530" customWidth="1"/>
    <col min="1282" max="1282" width="17.28515625" style="530" customWidth="1"/>
    <col min="1283" max="1283" width="23.28515625" style="530" customWidth="1"/>
    <col min="1284" max="1285" width="11.42578125" style="530" customWidth="1"/>
    <col min="1286" max="1288" width="11.42578125" style="530"/>
    <col min="1289" max="1289" width="15.7109375" style="530" customWidth="1"/>
    <col min="1290" max="1536" width="11.42578125" style="530"/>
    <col min="1537" max="1537" width="2.7109375" style="530" customWidth="1"/>
    <col min="1538" max="1538" width="17.28515625" style="530" customWidth="1"/>
    <col min="1539" max="1539" width="23.28515625" style="530" customWidth="1"/>
    <col min="1540" max="1541" width="11.42578125" style="530" customWidth="1"/>
    <col min="1542" max="1544" width="11.42578125" style="530"/>
    <col min="1545" max="1545" width="15.7109375" style="530" customWidth="1"/>
    <col min="1546" max="1792" width="11.42578125" style="530"/>
    <col min="1793" max="1793" width="2.7109375" style="530" customWidth="1"/>
    <col min="1794" max="1794" width="17.28515625" style="530" customWidth="1"/>
    <col min="1795" max="1795" width="23.28515625" style="530" customWidth="1"/>
    <col min="1796" max="1797" width="11.42578125" style="530" customWidth="1"/>
    <col min="1798" max="1800" width="11.42578125" style="530"/>
    <col min="1801" max="1801" width="15.7109375" style="530" customWidth="1"/>
    <col min="1802" max="2048" width="11.42578125" style="530"/>
    <col min="2049" max="2049" width="2.7109375" style="530" customWidth="1"/>
    <col min="2050" max="2050" width="17.28515625" style="530" customWidth="1"/>
    <col min="2051" max="2051" width="23.28515625" style="530" customWidth="1"/>
    <col min="2052" max="2053" width="11.42578125" style="530" customWidth="1"/>
    <col min="2054" max="2056" width="11.42578125" style="530"/>
    <col min="2057" max="2057" width="15.7109375" style="530" customWidth="1"/>
    <col min="2058" max="2304" width="11.42578125" style="530"/>
    <col min="2305" max="2305" width="2.7109375" style="530" customWidth="1"/>
    <col min="2306" max="2306" width="17.28515625" style="530" customWidth="1"/>
    <col min="2307" max="2307" width="23.28515625" style="530" customWidth="1"/>
    <col min="2308" max="2309" width="11.42578125" style="530" customWidth="1"/>
    <col min="2310" max="2312" width="11.42578125" style="530"/>
    <col min="2313" max="2313" width="15.7109375" style="530" customWidth="1"/>
    <col min="2314" max="2560" width="11.42578125" style="530"/>
    <col min="2561" max="2561" width="2.7109375" style="530" customWidth="1"/>
    <col min="2562" max="2562" width="17.28515625" style="530" customWidth="1"/>
    <col min="2563" max="2563" width="23.28515625" style="530" customWidth="1"/>
    <col min="2564" max="2565" width="11.42578125" style="530" customWidth="1"/>
    <col min="2566" max="2568" width="11.42578125" style="530"/>
    <col min="2569" max="2569" width="15.7109375" style="530" customWidth="1"/>
    <col min="2570" max="2816" width="11.42578125" style="530"/>
    <col min="2817" max="2817" width="2.7109375" style="530" customWidth="1"/>
    <col min="2818" max="2818" width="17.28515625" style="530" customWidth="1"/>
    <col min="2819" max="2819" width="23.28515625" style="530" customWidth="1"/>
    <col min="2820" max="2821" width="11.42578125" style="530" customWidth="1"/>
    <col min="2822" max="2824" width="11.42578125" style="530"/>
    <col min="2825" max="2825" width="15.7109375" style="530" customWidth="1"/>
    <col min="2826" max="3072" width="11.42578125" style="530"/>
    <col min="3073" max="3073" width="2.7109375" style="530" customWidth="1"/>
    <col min="3074" max="3074" width="17.28515625" style="530" customWidth="1"/>
    <col min="3075" max="3075" width="23.28515625" style="530" customWidth="1"/>
    <col min="3076" max="3077" width="11.42578125" style="530" customWidth="1"/>
    <col min="3078" max="3080" width="11.42578125" style="530"/>
    <col min="3081" max="3081" width="15.7109375" style="530" customWidth="1"/>
    <col min="3082" max="3328" width="11.42578125" style="530"/>
    <col min="3329" max="3329" width="2.7109375" style="530" customWidth="1"/>
    <col min="3330" max="3330" width="17.28515625" style="530" customWidth="1"/>
    <col min="3331" max="3331" width="23.28515625" style="530" customWidth="1"/>
    <col min="3332" max="3333" width="11.42578125" style="530" customWidth="1"/>
    <col min="3334" max="3336" width="11.42578125" style="530"/>
    <col min="3337" max="3337" width="15.7109375" style="530" customWidth="1"/>
    <col min="3338" max="3584" width="11.42578125" style="530"/>
    <col min="3585" max="3585" width="2.7109375" style="530" customWidth="1"/>
    <col min="3586" max="3586" width="17.28515625" style="530" customWidth="1"/>
    <col min="3587" max="3587" width="23.28515625" style="530" customWidth="1"/>
    <col min="3588" max="3589" width="11.42578125" style="530" customWidth="1"/>
    <col min="3590" max="3592" width="11.42578125" style="530"/>
    <col min="3593" max="3593" width="15.7109375" style="530" customWidth="1"/>
    <col min="3594" max="3840" width="11.42578125" style="530"/>
    <col min="3841" max="3841" width="2.7109375" style="530" customWidth="1"/>
    <col min="3842" max="3842" width="17.28515625" style="530" customWidth="1"/>
    <col min="3843" max="3843" width="23.28515625" style="530" customWidth="1"/>
    <col min="3844" max="3845" width="11.42578125" style="530" customWidth="1"/>
    <col min="3846" max="3848" width="11.42578125" style="530"/>
    <col min="3849" max="3849" width="15.7109375" style="530" customWidth="1"/>
    <col min="3850" max="4096" width="11.42578125" style="530"/>
    <col min="4097" max="4097" width="2.7109375" style="530" customWidth="1"/>
    <col min="4098" max="4098" width="17.28515625" style="530" customWidth="1"/>
    <col min="4099" max="4099" width="23.28515625" style="530" customWidth="1"/>
    <col min="4100" max="4101" width="11.42578125" style="530" customWidth="1"/>
    <col min="4102" max="4104" width="11.42578125" style="530"/>
    <col min="4105" max="4105" width="15.7109375" style="530" customWidth="1"/>
    <col min="4106" max="4352" width="11.42578125" style="530"/>
    <col min="4353" max="4353" width="2.7109375" style="530" customWidth="1"/>
    <col min="4354" max="4354" width="17.28515625" style="530" customWidth="1"/>
    <col min="4355" max="4355" width="23.28515625" style="530" customWidth="1"/>
    <col min="4356" max="4357" width="11.42578125" style="530" customWidth="1"/>
    <col min="4358" max="4360" width="11.42578125" style="530"/>
    <col min="4361" max="4361" width="15.7109375" style="530" customWidth="1"/>
    <col min="4362" max="4608" width="11.42578125" style="530"/>
    <col min="4609" max="4609" width="2.7109375" style="530" customWidth="1"/>
    <col min="4610" max="4610" width="17.28515625" style="530" customWidth="1"/>
    <col min="4611" max="4611" width="23.28515625" style="530" customWidth="1"/>
    <col min="4612" max="4613" width="11.42578125" style="530" customWidth="1"/>
    <col min="4614" max="4616" width="11.42578125" style="530"/>
    <col min="4617" max="4617" width="15.7109375" style="530" customWidth="1"/>
    <col min="4618" max="4864" width="11.42578125" style="530"/>
    <col min="4865" max="4865" width="2.7109375" style="530" customWidth="1"/>
    <col min="4866" max="4866" width="17.28515625" style="530" customWidth="1"/>
    <col min="4867" max="4867" width="23.28515625" style="530" customWidth="1"/>
    <col min="4868" max="4869" width="11.42578125" style="530" customWidth="1"/>
    <col min="4870" max="4872" width="11.42578125" style="530"/>
    <col min="4873" max="4873" width="15.7109375" style="530" customWidth="1"/>
    <col min="4874" max="5120" width="11.42578125" style="530"/>
    <col min="5121" max="5121" width="2.7109375" style="530" customWidth="1"/>
    <col min="5122" max="5122" width="17.28515625" style="530" customWidth="1"/>
    <col min="5123" max="5123" width="23.28515625" style="530" customWidth="1"/>
    <col min="5124" max="5125" width="11.42578125" style="530" customWidth="1"/>
    <col min="5126" max="5128" width="11.42578125" style="530"/>
    <col min="5129" max="5129" width="15.7109375" style="530" customWidth="1"/>
    <col min="5130" max="5376" width="11.42578125" style="530"/>
    <col min="5377" max="5377" width="2.7109375" style="530" customWidth="1"/>
    <col min="5378" max="5378" width="17.28515625" style="530" customWidth="1"/>
    <col min="5379" max="5379" width="23.28515625" style="530" customWidth="1"/>
    <col min="5380" max="5381" width="11.42578125" style="530" customWidth="1"/>
    <col min="5382" max="5384" width="11.42578125" style="530"/>
    <col min="5385" max="5385" width="15.7109375" style="530" customWidth="1"/>
    <col min="5386" max="5632" width="11.42578125" style="530"/>
    <col min="5633" max="5633" width="2.7109375" style="530" customWidth="1"/>
    <col min="5634" max="5634" width="17.28515625" style="530" customWidth="1"/>
    <col min="5635" max="5635" width="23.28515625" style="530" customWidth="1"/>
    <col min="5636" max="5637" width="11.42578125" style="530" customWidth="1"/>
    <col min="5638" max="5640" width="11.42578125" style="530"/>
    <col min="5641" max="5641" width="15.7109375" style="530" customWidth="1"/>
    <col min="5642" max="5888" width="11.42578125" style="530"/>
    <col min="5889" max="5889" width="2.7109375" style="530" customWidth="1"/>
    <col min="5890" max="5890" width="17.28515625" style="530" customWidth="1"/>
    <col min="5891" max="5891" width="23.28515625" style="530" customWidth="1"/>
    <col min="5892" max="5893" width="11.42578125" style="530" customWidth="1"/>
    <col min="5894" max="5896" width="11.42578125" style="530"/>
    <col min="5897" max="5897" width="15.7109375" style="530" customWidth="1"/>
    <col min="5898" max="6144" width="11.42578125" style="530"/>
    <col min="6145" max="6145" width="2.7109375" style="530" customWidth="1"/>
    <col min="6146" max="6146" width="17.28515625" style="530" customWidth="1"/>
    <col min="6147" max="6147" width="23.28515625" style="530" customWidth="1"/>
    <col min="6148" max="6149" width="11.42578125" style="530" customWidth="1"/>
    <col min="6150" max="6152" width="11.42578125" style="530"/>
    <col min="6153" max="6153" width="15.7109375" style="530" customWidth="1"/>
    <col min="6154" max="6400" width="11.42578125" style="530"/>
    <col min="6401" max="6401" width="2.7109375" style="530" customWidth="1"/>
    <col min="6402" max="6402" width="17.28515625" style="530" customWidth="1"/>
    <col min="6403" max="6403" width="23.28515625" style="530" customWidth="1"/>
    <col min="6404" max="6405" width="11.42578125" style="530" customWidth="1"/>
    <col min="6406" max="6408" width="11.42578125" style="530"/>
    <col min="6409" max="6409" width="15.7109375" style="530" customWidth="1"/>
    <col min="6410" max="6656" width="11.42578125" style="530"/>
    <col min="6657" max="6657" width="2.7109375" style="530" customWidth="1"/>
    <col min="6658" max="6658" width="17.28515625" style="530" customWidth="1"/>
    <col min="6659" max="6659" width="23.28515625" style="530" customWidth="1"/>
    <col min="6660" max="6661" width="11.42578125" style="530" customWidth="1"/>
    <col min="6662" max="6664" width="11.42578125" style="530"/>
    <col min="6665" max="6665" width="15.7109375" style="530" customWidth="1"/>
    <col min="6666" max="6912" width="11.42578125" style="530"/>
    <col min="6913" max="6913" width="2.7109375" style="530" customWidth="1"/>
    <col min="6914" max="6914" width="17.28515625" style="530" customWidth="1"/>
    <col min="6915" max="6915" width="23.28515625" style="530" customWidth="1"/>
    <col min="6916" max="6917" width="11.42578125" style="530" customWidth="1"/>
    <col min="6918" max="6920" width="11.42578125" style="530"/>
    <col min="6921" max="6921" width="15.7109375" style="530" customWidth="1"/>
    <col min="6922" max="7168" width="11.42578125" style="530"/>
    <col min="7169" max="7169" width="2.7109375" style="530" customWidth="1"/>
    <col min="7170" max="7170" width="17.28515625" style="530" customWidth="1"/>
    <col min="7171" max="7171" width="23.28515625" style="530" customWidth="1"/>
    <col min="7172" max="7173" width="11.42578125" style="530" customWidth="1"/>
    <col min="7174" max="7176" width="11.42578125" style="530"/>
    <col min="7177" max="7177" width="15.7109375" style="530" customWidth="1"/>
    <col min="7178" max="7424" width="11.42578125" style="530"/>
    <col min="7425" max="7425" width="2.7109375" style="530" customWidth="1"/>
    <col min="7426" max="7426" width="17.28515625" style="530" customWidth="1"/>
    <col min="7427" max="7427" width="23.28515625" style="530" customWidth="1"/>
    <col min="7428" max="7429" width="11.42578125" style="530" customWidth="1"/>
    <col min="7430" max="7432" width="11.42578125" style="530"/>
    <col min="7433" max="7433" width="15.7109375" style="530" customWidth="1"/>
    <col min="7434" max="7680" width="11.42578125" style="530"/>
    <col min="7681" max="7681" width="2.7109375" style="530" customWidth="1"/>
    <col min="7682" max="7682" width="17.28515625" style="530" customWidth="1"/>
    <col min="7683" max="7683" width="23.28515625" style="530" customWidth="1"/>
    <col min="7684" max="7685" width="11.42578125" style="530" customWidth="1"/>
    <col min="7686" max="7688" width="11.42578125" style="530"/>
    <col min="7689" max="7689" width="15.7109375" style="530" customWidth="1"/>
    <col min="7690" max="7936" width="11.42578125" style="530"/>
    <col min="7937" max="7937" width="2.7109375" style="530" customWidth="1"/>
    <col min="7938" max="7938" width="17.28515625" style="530" customWidth="1"/>
    <col min="7939" max="7939" width="23.28515625" style="530" customWidth="1"/>
    <col min="7940" max="7941" width="11.42578125" style="530" customWidth="1"/>
    <col min="7942" max="7944" width="11.42578125" style="530"/>
    <col min="7945" max="7945" width="15.7109375" style="530" customWidth="1"/>
    <col min="7946" max="8192" width="11.42578125" style="530"/>
    <col min="8193" max="8193" width="2.7109375" style="530" customWidth="1"/>
    <col min="8194" max="8194" width="17.28515625" style="530" customWidth="1"/>
    <col min="8195" max="8195" width="23.28515625" style="530" customWidth="1"/>
    <col min="8196" max="8197" width="11.42578125" style="530" customWidth="1"/>
    <col min="8198" max="8200" width="11.42578125" style="530"/>
    <col min="8201" max="8201" width="15.7109375" style="530" customWidth="1"/>
    <col min="8202" max="8448" width="11.42578125" style="530"/>
    <col min="8449" max="8449" width="2.7109375" style="530" customWidth="1"/>
    <col min="8450" max="8450" width="17.28515625" style="530" customWidth="1"/>
    <col min="8451" max="8451" width="23.28515625" style="530" customWidth="1"/>
    <col min="8452" max="8453" width="11.42578125" style="530" customWidth="1"/>
    <col min="8454" max="8456" width="11.42578125" style="530"/>
    <col min="8457" max="8457" width="15.7109375" style="530" customWidth="1"/>
    <col min="8458" max="8704" width="11.42578125" style="530"/>
    <col min="8705" max="8705" width="2.7109375" style="530" customWidth="1"/>
    <col min="8706" max="8706" width="17.28515625" style="530" customWidth="1"/>
    <col min="8707" max="8707" width="23.28515625" style="530" customWidth="1"/>
    <col min="8708" max="8709" width="11.42578125" style="530" customWidth="1"/>
    <col min="8710" max="8712" width="11.42578125" style="530"/>
    <col min="8713" max="8713" width="15.7109375" style="530" customWidth="1"/>
    <col min="8714" max="8960" width="11.42578125" style="530"/>
    <col min="8961" max="8961" width="2.7109375" style="530" customWidth="1"/>
    <col min="8962" max="8962" width="17.28515625" style="530" customWidth="1"/>
    <col min="8963" max="8963" width="23.28515625" style="530" customWidth="1"/>
    <col min="8964" max="8965" width="11.42578125" style="530" customWidth="1"/>
    <col min="8966" max="8968" width="11.42578125" style="530"/>
    <col min="8969" max="8969" width="15.7109375" style="530" customWidth="1"/>
    <col min="8970" max="9216" width="11.42578125" style="530"/>
    <col min="9217" max="9217" width="2.7109375" style="530" customWidth="1"/>
    <col min="9218" max="9218" width="17.28515625" style="530" customWidth="1"/>
    <col min="9219" max="9219" width="23.28515625" style="530" customWidth="1"/>
    <col min="9220" max="9221" width="11.42578125" style="530" customWidth="1"/>
    <col min="9222" max="9224" width="11.42578125" style="530"/>
    <col min="9225" max="9225" width="15.7109375" style="530" customWidth="1"/>
    <col min="9226" max="9472" width="11.42578125" style="530"/>
    <col min="9473" max="9473" width="2.7109375" style="530" customWidth="1"/>
    <col min="9474" max="9474" width="17.28515625" style="530" customWidth="1"/>
    <col min="9475" max="9475" width="23.28515625" style="530" customWidth="1"/>
    <col min="9476" max="9477" width="11.42578125" style="530" customWidth="1"/>
    <col min="9478" max="9480" width="11.42578125" style="530"/>
    <col min="9481" max="9481" width="15.7109375" style="530" customWidth="1"/>
    <col min="9482" max="9728" width="11.42578125" style="530"/>
    <col min="9729" max="9729" width="2.7109375" style="530" customWidth="1"/>
    <col min="9730" max="9730" width="17.28515625" style="530" customWidth="1"/>
    <col min="9731" max="9731" width="23.28515625" style="530" customWidth="1"/>
    <col min="9732" max="9733" width="11.42578125" style="530" customWidth="1"/>
    <col min="9734" max="9736" width="11.42578125" style="530"/>
    <col min="9737" max="9737" width="15.7109375" style="530" customWidth="1"/>
    <col min="9738" max="9984" width="11.42578125" style="530"/>
    <col min="9985" max="9985" width="2.7109375" style="530" customWidth="1"/>
    <col min="9986" max="9986" width="17.28515625" style="530" customWidth="1"/>
    <col min="9987" max="9987" width="23.28515625" style="530" customWidth="1"/>
    <col min="9988" max="9989" width="11.42578125" style="530" customWidth="1"/>
    <col min="9990" max="9992" width="11.42578125" style="530"/>
    <col min="9993" max="9993" width="15.7109375" style="530" customWidth="1"/>
    <col min="9994" max="10240" width="11.42578125" style="530"/>
    <col min="10241" max="10241" width="2.7109375" style="530" customWidth="1"/>
    <col min="10242" max="10242" width="17.28515625" style="530" customWidth="1"/>
    <col min="10243" max="10243" width="23.28515625" style="530" customWidth="1"/>
    <col min="10244" max="10245" width="11.42578125" style="530" customWidth="1"/>
    <col min="10246" max="10248" width="11.42578125" style="530"/>
    <col min="10249" max="10249" width="15.7109375" style="530" customWidth="1"/>
    <col min="10250" max="10496" width="11.42578125" style="530"/>
    <col min="10497" max="10497" width="2.7109375" style="530" customWidth="1"/>
    <col min="10498" max="10498" width="17.28515625" style="530" customWidth="1"/>
    <col min="10499" max="10499" width="23.28515625" style="530" customWidth="1"/>
    <col min="10500" max="10501" width="11.42578125" style="530" customWidth="1"/>
    <col min="10502" max="10504" width="11.42578125" style="530"/>
    <col min="10505" max="10505" width="15.7109375" style="530" customWidth="1"/>
    <col min="10506" max="10752" width="11.42578125" style="530"/>
    <col min="10753" max="10753" width="2.7109375" style="530" customWidth="1"/>
    <col min="10754" max="10754" width="17.28515625" style="530" customWidth="1"/>
    <col min="10755" max="10755" width="23.28515625" style="530" customWidth="1"/>
    <col min="10756" max="10757" width="11.42578125" style="530" customWidth="1"/>
    <col min="10758" max="10760" width="11.42578125" style="530"/>
    <col min="10761" max="10761" width="15.7109375" style="530" customWidth="1"/>
    <col min="10762" max="11008" width="11.42578125" style="530"/>
    <col min="11009" max="11009" width="2.7109375" style="530" customWidth="1"/>
    <col min="11010" max="11010" width="17.28515625" style="530" customWidth="1"/>
    <col min="11011" max="11011" width="23.28515625" style="530" customWidth="1"/>
    <col min="11012" max="11013" width="11.42578125" style="530" customWidth="1"/>
    <col min="11014" max="11016" width="11.42578125" style="530"/>
    <col min="11017" max="11017" width="15.7109375" style="530" customWidth="1"/>
    <col min="11018" max="11264" width="11.42578125" style="530"/>
    <col min="11265" max="11265" width="2.7109375" style="530" customWidth="1"/>
    <col min="11266" max="11266" width="17.28515625" style="530" customWidth="1"/>
    <col min="11267" max="11267" width="23.28515625" style="530" customWidth="1"/>
    <col min="11268" max="11269" width="11.42578125" style="530" customWidth="1"/>
    <col min="11270" max="11272" width="11.42578125" style="530"/>
    <col min="11273" max="11273" width="15.7109375" style="530" customWidth="1"/>
    <col min="11274" max="11520" width="11.42578125" style="530"/>
    <col min="11521" max="11521" width="2.7109375" style="530" customWidth="1"/>
    <col min="11522" max="11522" width="17.28515625" style="530" customWidth="1"/>
    <col min="11523" max="11523" width="23.28515625" style="530" customWidth="1"/>
    <col min="11524" max="11525" width="11.42578125" style="530" customWidth="1"/>
    <col min="11526" max="11528" width="11.42578125" style="530"/>
    <col min="11529" max="11529" width="15.7109375" style="530" customWidth="1"/>
    <col min="11530" max="11776" width="11.42578125" style="530"/>
    <col min="11777" max="11777" width="2.7109375" style="530" customWidth="1"/>
    <col min="11778" max="11778" width="17.28515625" style="530" customWidth="1"/>
    <col min="11779" max="11779" width="23.28515625" style="530" customWidth="1"/>
    <col min="11780" max="11781" width="11.42578125" style="530" customWidth="1"/>
    <col min="11782" max="11784" width="11.42578125" style="530"/>
    <col min="11785" max="11785" width="15.7109375" style="530" customWidth="1"/>
    <col min="11786" max="12032" width="11.42578125" style="530"/>
    <col min="12033" max="12033" width="2.7109375" style="530" customWidth="1"/>
    <col min="12034" max="12034" width="17.28515625" style="530" customWidth="1"/>
    <col min="12035" max="12035" width="23.28515625" style="530" customWidth="1"/>
    <col min="12036" max="12037" width="11.42578125" style="530" customWidth="1"/>
    <col min="12038" max="12040" width="11.42578125" style="530"/>
    <col min="12041" max="12041" width="15.7109375" style="530" customWidth="1"/>
    <col min="12042" max="12288" width="11.42578125" style="530"/>
    <col min="12289" max="12289" width="2.7109375" style="530" customWidth="1"/>
    <col min="12290" max="12290" width="17.28515625" style="530" customWidth="1"/>
    <col min="12291" max="12291" width="23.28515625" style="530" customWidth="1"/>
    <col min="12292" max="12293" width="11.42578125" style="530" customWidth="1"/>
    <col min="12294" max="12296" width="11.42578125" style="530"/>
    <col min="12297" max="12297" width="15.7109375" style="530" customWidth="1"/>
    <col min="12298" max="12544" width="11.42578125" style="530"/>
    <col min="12545" max="12545" width="2.7109375" style="530" customWidth="1"/>
    <col min="12546" max="12546" width="17.28515625" style="530" customWidth="1"/>
    <col min="12547" max="12547" width="23.28515625" style="530" customWidth="1"/>
    <col min="12548" max="12549" width="11.42578125" style="530" customWidth="1"/>
    <col min="12550" max="12552" width="11.42578125" style="530"/>
    <col min="12553" max="12553" width="15.7109375" style="530" customWidth="1"/>
    <col min="12554" max="12800" width="11.42578125" style="530"/>
    <col min="12801" max="12801" width="2.7109375" style="530" customWidth="1"/>
    <col min="12802" max="12802" width="17.28515625" style="530" customWidth="1"/>
    <col min="12803" max="12803" width="23.28515625" style="530" customWidth="1"/>
    <col min="12804" max="12805" width="11.42578125" style="530" customWidth="1"/>
    <col min="12806" max="12808" width="11.42578125" style="530"/>
    <col min="12809" max="12809" width="15.7109375" style="530" customWidth="1"/>
    <col min="12810" max="13056" width="11.42578125" style="530"/>
    <col min="13057" max="13057" width="2.7109375" style="530" customWidth="1"/>
    <col min="13058" max="13058" width="17.28515625" style="530" customWidth="1"/>
    <col min="13059" max="13059" width="23.28515625" style="530" customWidth="1"/>
    <col min="13060" max="13061" width="11.42578125" style="530" customWidth="1"/>
    <col min="13062" max="13064" width="11.42578125" style="530"/>
    <col min="13065" max="13065" width="15.7109375" style="530" customWidth="1"/>
    <col min="13066" max="13312" width="11.42578125" style="530"/>
    <col min="13313" max="13313" width="2.7109375" style="530" customWidth="1"/>
    <col min="13314" max="13314" width="17.28515625" style="530" customWidth="1"/>
    <col min="13315" max="13315" width="23.28515625" style="530" customWidth="1"/>
    <col min="13316" max="13317" width="11.42578125" style="530" customWidth="1"/>
    <col min="13318" max="13320" width="11.42578125" style="530"/>
    <col min="13321" max="13321" width="15.7109375" style="530" customWidth="1"/>
    <col min="13322" max="13568" width="11.42578125" style="530"/>
    <col min="13569" max="13569" width="2.7109375" style="530" customWidth="1"/>
    <col min="13570" max="13570" width="17.28515625" style="530" customWidth="1"/>
    <col min="13571" max="13571" width="23.28515625" style="530" customWidth="1"/>
    <col min="13572" max="13573" width="11.42578125" style="530" customWidth="1"/>
    <col min="13574" max="13576" width="11.42578125" style="530"/>
    <col min="13577" max="13577" width="15.7109375" style="530" customWidth="1"/>
    <col min="13578" max="13824" width="11.42578125" style="530"/>
    <col min="13825" max="13825" width="2.7109375" style="530" customWidth="1"/>
    <col min="13826" max="13826" width="17.28515625" style="530" customWidth="1"/>
    <col min="13827" max="13827" width="23.28515625" style="530" customWidth="1"/>
    <col min="13828" max="13829" width="11.42578125" style="530" customWidth="1"/>
    <col min="13830" max="13832" width="11.42578125" style="530"/>
    <col min="13833" max="13833" width="15.7109375" style="530" customWidth="1"/>
    <col min="13834" max="14080" width="11.42578125" style="530"/>
    <col min="14081" max="14081" width="2.7109375" style="530" customWidth="1"/>
    <col min="14082" max="14082" width="17.28515625" style="530" customWidth="1"/>
    <col min="14083" max="14083" width="23.28515625" style="530" customWidth="1"/>
    <col min="14084" max="14085" width="11.42578125" style="530" customWidth="1"/>
    <col min="14086" max="14088" width="11.42578125" style="530"/>
    <col min="14089" max="14089" width="15.7109375" style="530" customWidth="1"/>
    <col min="14090" max="14336" width="11.42578125" style="530"/>
    <col min="14337" max="14337" width="2.7109375" style="530" customWidth="1"/>
    <col min="14338" max="14338" width="17.28515625" style="530" customWidth="1"/>
    <col min="14339" max="14339" width="23.28515625" style="530" customWidth="1"/>
    <col min="14340" max="14341" width="11.42578125" style="530" customWidth="1"/>
    <col min="14342" max="14344" width="11.42578125" style="530"/>
    <col min="14345" max="14345" width="15.7109375" style="530" customWidth="1"/>
    <col min="14346" max="14592" width="11.42578125" style="530"/>
    <col min="14593" max="14593" width="2.7109375" style="530" customWidth="1"/>
    <col min="14594" max="14594" width="17.28515625" style="530" customWidth="1"/>
    <col min="14595" max="14595" width="23.28515625" style="530" customWidth="1"/>
    <col min="14596" max="14597" width="11.42578125" style="530" customWidth="1"/>
    <col min="14598" max="14600" width="11.42578125" style="530"/>
    <col min="14601" max="14601" width="15.7109375" style="530" customWidth="1"/>
    <col min="14602" max="14848" width="11.42578125" style="530"/>
    <col min="14849" max="14849" width="2.7109375" style="530" customWidth="1"/>
    <col min="14850" max="14850" width="17.28515625" style="530" customWidth="1"/>
    <col min="14851" max="14851" width="23.28515625" style="530" customWidth="1"/>
    <col min="14852" max="14853" width="11.42578125" style="530" customWidth="1"/>
    <col min="14854" max="14856" width="11.42578125" style="530"/>
    <col min="14857" max="14857" width="15.7109375" style="530" customWidth="1"/>
    <col min="14858" max="15104" width="11.42578125" style="530"/>
    <col min="15105" max="15105" width="2.7109375" style="530" customWidth="1"/>
    <col min="15106" max="15106" width="17.28515625" style="530" customWidth="1"/>
    <col min="15107" max="15107" width="23.28515625" style="530" customWidth="1"/>
    <col min="15108" max="15109" width="11.42578125" style="530" customWidth="1"/>
    <col min="15110" max="15112" width="11.42578125" style="530"/>
    <col min="15113" max="15113" width="15.7109375" style="530" customWidth="1"/>
    <col min="15114" max="15360" width="11.42578125" style="530"/>
    <col min="15361" max="15361" width="2.7109375" style="530" customWidth="1"/>
    <col min="15362" max="15362" width="17.28515625" style="530" customWidth="1"/>
    <col min="15363" max="15363" width="23.28515625" style="530" customWidth="1"/>
    <col min="15364" max="15365" width="11.42578125" style="530" customWidth="1"/>
    <col min="15366" max="15368" width="11.42578125" style="530"/>
    <col min="15369" max="15369" width="15.7109375" style="530" customWidth="1"/>
    <col min="15370" max="15616" width="11.42578125" style="530"/>
    <col min="15617" max="15617" width="2.7109375" style="530" customWidth="1"/>
    <col min="15618" max="15618" width="17.28515625" style="530" customWidth="1"/>
    <col min="15619" max="15619" width="23.28515625" style="530" customWidth="1"/>
    <col min="15620" max="15621" width="11.42578125" style="530" customWidth="1"/>
    <col min="15622" max="15624" width="11.42578125" style="530"/>
    <col min="15625" max="15625" width="15.7109375" style="530" customWidth="1"/>
    <col min="15626" max="15872" width="11.42578125" style="530"/>
    <col min="15873" max="15873" width="2.7109375" style="530" customWidth="1"/>
    <col min="15874" max="15874" width="17.28515625" style="530" customWidth="1"/>
    <col min="15875" max="15875" width="23.28515625" style="530" customWidth="1"/>
    <col min="15876" max="15877" width="11.42578125" style="530" customWidth="1"/>
    <col min="15878" max="15880" width="11.42578125" style="530"/>
    <col min="15881" max="15881" width="15.7109375" style="530" customWidth="1"/>
    <col min="15882" max="16128" width="11.42578125" style="530"/>
    <col min="16129" max="16129" width="2.7109375" style="530" customWidth="1"/>
    <col min="16130" max="16130" width="17.28515625" style="530" customWidth="1"/>
    <col min="16131" max="16131" width="23.28515625" style="530" customWidth="1"/>
    <col min="16132" max="16133" width="11.42578125" style="530" customWidth="1"/>
    <col min="16134" max="16136" width="11.42578125" style="530"/>
    <col min="16137" max="16137" width="15.7109375" style="530" customWidth="1"/>
    <col min="16138" max="16384" width="11.42578125" style="530"/>
  </cols>
  <sheetData>
    <row r="1" spans="1:11" s="492" customFormat="1" ht="32.25" customHeight="1" x14ac:dyDescent="0.2">
      <c r="A1" s="491"/>
      <c r="B1" s="491"/>
      <c r="C1" s="491"/>
      <c r="D1" s="491"/>
      <c r="E1" s="491"/>
      <c r="F1" s="491"/>
      <c r="G1" s="491"/>
      <c r="I1" s="493"/>
    </row>
    <row r="2" spans="1:11" s="495" customFormat="1" ht="13.15" customHeight="1" x14ac:dyDescent="0.2">
      <c r="A2" s="494"/>
      <c r="G2" s="496" t="s">
        <v>510</v>
      </c>
      <c r="H2" s="497"/>
      <c r="I2" s="497"/>
      <c r="K2" s="493"/>
    </row>
    <row r="3" spans="1:11" s="492" customFormat="1" ht="19.5" customHeight="1" x14ac:dyDescent="0.25">
      <c r="A3" s="498" t="s">
        <v>511</v>
      </c>
      <c r="D3" s="499"/>
    </row>
    <row r="4" spans="1:11" s="495" customFormat="1" ht="19.5" customHeight="1" x14ac:dyDescent="0.2">
      <c r="A4" s="494"/>
      <c r="G4" s="500"/>
      <c r="H4" s="497"/>
      <c r="I4" s="497"/>
    </row>
    <row r="5" spans="1:11" s="495" customFormat="1" ht="13.15" customHeight="1" x14ac:dyDescent="0.2">
      <c r="A5" s="494"/>
      <c r="G5" s="500"/>
      <c r="H5" s="497"/>
      <c r="I5" s="497"/>
    </row>
    <row r="6" spans="1:11" s="495" customFormat="1" ht="13.15" customHeight="1" x14ac:dyDescent="0.2">
      <c r="A6" s="501" t="s">
        <v>512</v>
      </c>
      <c r="B6" s="502"/>
      <c r="C6" s="502"/>
      <c r="D6" s="502"/>
      <c r="E6" s="502"/>
      <c r="F6" s="501"/>
      <c r="G6" s="501"/>
      <c r="H6" s="497"/>
      <c r="I6" s="497"/>
    </row>
    <row r="7" spans="1:11" s="495" customFormat="1" ht="13.15" customHeight="1" x14ac:dyDescent="0.2">
      <c r="A7" s="494"/>
      <c r="G7" s="500"/>
      <c r="H7" s="497"/>
      <c r="I7" s="497"/>
    </row>
    <row r="8" spans="1:11" s="500" customFormat="1" ht="13.15" customHeight="1" x14ac:dyDescent="0.2">
      <c r="B8" s="503" t="s">
        <v>513</v>
      </c>
      <c r="C8" s="504"/>
      <c r="D8" s="504"/>
      <c r="E8" s="505"/>
      <c r="F8" s="506"/>
      <c r="G8" s="506"/>
      <c r="H8" s="497"/>
      <c r="I8" s="497"/>
    </row>
    <row r="9" spans="1:11" s="500" customFormat="1" ht="13.15" customHeight="1" x14ac:dyDescent="0.2">
      <c r="A9" s="507"/>
      <c r="B9" s="508" t="s">
        <v>514</v>
      </c>
      <c r="C9" s="508"/>
      <c r="D9" s="509"/>
      <c r="E9" s="510"/>
      <c r="F9" s="510"/>
      <c r="H9" s="497"/>
      <c r="I9" s="497"/>
    </row>
    <row r="10" spans="1:11" s="500" customFormat="1" ht="13.15" customHeight="1" x14ac:dyDescent="0.2">
      <c r="A10" s="507"/>
      <c r="B10" s="511" t="s">
        <v>515</v>
      </c>
      <c r="C10" s="511"/>
      <c r="D10" s="512"/>
      <c r="E10" s="513"/>
      <c r="G10" s="514"/>
      <c r="H10" s="497"/>
      <c r="I10" s="497"/>
    </row>
    <row r="11" spans="1:11" s="500" customFormat="1" ht="13.15" customHeight="1" x14ac:dyDescent="0.2">
      <c r="A11" s="507"/>
      <c r="B11" s="515" t="s">
        <v>516</v>
      </c>
      <c r="C11" s="508"/>
      <c r="D11" s="512"/>
      <c r="E11" s="513"/>
      <c r="G11" s="514"/>
      <c r="H11" s="516"/>
      <c r="I11" s="516"/>
    </row>
    <row r="12" spans="1:11" s="500" customFormat="1" ht="13.15" customHeight="1" x14ac:dyDescent="0.2">
      <c r="A12" s="507"/>
      <c r="B12" s="517" t="s">
        <v>517</v>
      </c>
      <c r="C12" s="517"/>
      <c r="D12" s="512"/>
      <c r="E12" s="513"/>
      <c r="G12" s="514"/>
      <c r="H12" s="516"/>
      <c r="I12" s="516"/>
    </row>
    <row r="13" spans="1:11" s="500" customFormat="1" ht="13.15" customHeight="1" x14ac:dyDescent="0.2">
      <c r="A13" s="507"/>
      <c r="B13" s="517" t="s">
        <v>518</v>
      </c>
      <c r="C13" s="517"/>
      <c r="D13" s="512"/>
      <c r="E13" s="513"/>
      <c r="G13" s="514"/>
    </row>
    <row r="14" spans="1:11" s="500" customFormat="1" ht="13.15" customHeight="1" x14ac:dyDescent="0.2">
      <c r="A14" s="507"/>
      <c r="B14" s="517" t="s">
        <v>519</v>
      </c>
      <c r="C14" s="517"/>
      <c r="D14" s="512"/>
      <c r="E14" s="513"/>
      <c r="G14" s="514"/>
    </row>
    <row r="15" spans="1:11" s="500" customFormat="1" ht="13.15" customHeight="1" x14ac:dyDescent="0.2">
      <c r="A15" s="507"/>
      <c r="B15" s="517" t="s">
        <v>520</v>
      </c>
      <c r="C15" s="517"/>
      <c r="D15" s="512"/>
      <c r="E15" s="513"/>
      <c r="G15" s="514"/>
    </row>
    <row r="16" spans="1:11" s="500" customFormat="1" ht="13.15" customHeight="1" x14ac:dyDescent="0.2">
      <c r="A16" s="507"/>
      <c r="B16" s="518" t="s">
        <v>521</v>
      </c>
      <c r="C16" s="518"/>
      <c r="D16" s="512"/>
      <c r="E16" s="513"/>
      <c r="G16" s="514"/>
    </row>
    <row r="17" spans="1:7" s="500" customFormat="1" ht="13.15" customHeight="1" x14ac:dyDescent="0.2">
      <c r="A17" s="507"/>
      <c r="B17" s="518"/>
      <c r="C17" s="518"/>
      <c r="D17" s="512"/>
      <c r="E17" s="513"/>
      <c r="G17" s="514"/>
    </row>
    <row r="18" spans="1:7" s="500" customFormat="1" ht="13.15" customHeight="1" x14ac:dyDescent="0.2">
      <c r="B18" s="503" t="s">
        <v>522</v>
      </c>
      <c r="C18" s="519"/>
      <c r="D18" s="512"/>
      <c r="E18" s="513"/>
      <c r="G18" s="514"/>
    </row>
    <row r="19" spans="1:7" s="500" customFormat="1" ht="13.15" customHeight="1" x14ac:dyDescent="0.2">
      <c r="A19" s="507"/>
      <c r="B19" s="515" t="s">
        <v>523</v>
      </c>
      <c r="C19" s="508"/>
      <c r="D19" s="512"/>
      <c r="E19" s="513"/>
      <c r="G19" s="514"/>
    </row>
    <row r="20" spans="1:7" s="500" customFormat="1" ht="13.15" customHeight="1" x14ac:dyDescent="0.2">
      <c r="A20" s="507"/>
      <c r="B20" s="518" t="s">
        <v>524</v>
      </c>
      <c r="C20" s="518"/>
      <c r="D20" s="512"/>
      <c r="E20" s="513"/>
      <c r="G20" s="514"/>
    </row>
    <row r="21" spans="1:7" s="500" customFormat="1" ht="13.15" customHeight="1" x14ac:dyDescent="0.2">
      <c r="A21" s="507"/>
      <c r="B21" s="517" t="s">
        <v>525</v>
      </c>
      <c r="C21" s="517"/>
      <c r="D21" s="512"/>
      <c r="E21" s="513"/>
      <c r="G21" s="514"/>
    </row>
    <row r="22" spans="1:7" s="500" customFormat="1" ht="13.15" customHeight="1" x14ac:dyDescent="0.2">
      <c r="A22" s="507"/>
      <c r="B22" s="517" t="s">
        <v>526</v>
      </c>
      <c r="C22" s="517"/>
      <c r="D22" s="512"/>
      <c r="E22" s="513"/>
      <c r="G22" s="514"/>
    </row>
    <row r="23" spans="1:7" s="500" customFormat="1" ht="13.15" customHeight="1" x14ac:dyDescent="0.2">
      <c r="A23" s="507"/>
      <c r="B23" s="517" t="s">
        <v>527</v>
      </c>
      <c r="C23" s="517"/>
      <c r="D23" s="512"/>
      <c r="E23" s="513"/>
      <c r="G23" s="514"/>
    </row>
    <row r="24" spans="1:7" s="500" customFormat="1" ht="13.15" customHeight="1" x14ac:dyDescent="0.2">
      <c r="A24" s="507"/>
      <c r="B24" s="517" t="s">
        <v>528</v>
      </c>
      <c r="C24" s="517"/>
      <c r="D24" s="512"/>
      <c r="E24" s="513"/>
      <c r="G24" s="514"/>
    </row>
    <row r="25" spans="1:7" s="500" customFormat="1" ht="13.15" customHeight="1" x14ac:dyDescent="0.2">
      <c r="A25" s="507"/>
      <c r="B25" s="517" t="s">
        <v>529</v>
      </c>
      <c r="C25" s="517"/>
      <c r="D25" s="512"/>
      <c r="E25" s="513"/>
      <c r="G25" s="495"/>
    </row>
    <row r="26" spans="1:7" s="500" customFormat="1" ht="13.15" customHeight="1" x14ac:dyDescent="0.2">
      <c r="A26" s="507"/>
      <c r="B26" s="515" t="s">
        <v>530</v>
      </c>
      <c r="C26" s="508"/>
      <c r="D26" s="512"/>
      <c r="E26" s="513"/>
      <c r="G26" s="495"/>
    </row>
    <row r="27" spans="1:7" s="495" customFormat="1" ht="13.15" customHeight="1" x14ac:dyDescent="0.2">
      <c r="A27" s="520" t="s">
        <v>531</v>
      </c>
      <c r="B27" s="515" t="s">
        <v>531</v>
      </c>
      <c r="C27" s="508"/>
      <c r="D27" s="512"/>
      <c r="E27" s="513"/>
      <c r="F27" s="500"/>
    </row>
    <row r="28" spans="1:7" s="495" customFormat="1" ht="13.15" customHeight="1" x14ac:dyDescent="0.2">
      <c r="A28" s="507"/>
      <c r="B28" s="515" t="s">
        <v>532</v>
      </c>
      <c r="C28" s="508"/>
      <c r="D28" s="512"/>
      <c r="E28" s="513"/>
      <c r="F28" s="500"/>
    </row>
    <row r="29" spans="1:7" s="495" customFormat="1" ht="13.15" customHeight="1" x14ac:dyDescent="0.2">
      <c r="A29" s="507"/>
      <c r="B29" s="517" t="s">
        <v>533</v>
      </c>
      <c r="C29" s="521"/>
      <c r="D29" s="512"/>
      <c r="E29" s="513"/>
    </row>
    <row r="30" spans="1:7" s="495" customFormat="1" ht="13.15" customHeight="1" x14ac:dyDescent="0.2">
      <c r="A30" s="507"/>
      <c r="B30" s="517" t="s">
        <v>534</v>
      </c>
      <c r="C30" s="517"/>
      <c r="D30" s="512"/>
      <c r="E30" s="513"/>
    </row>
    <row r="31" spans="1:7" s="495" customFormat="1" ht="13.15" customHeight="1" x14ac:dyDescent="0.2">
      <c r="A31" s="507"/>
      <c r="B31" s="517" t="s">
        <v>535</v>
      </c>
      <c r="C31" s="517"/>
      <c r="D31" s="512"/>
      <c r="E31" s="513"/>
    </row>
    <row r="32" spans="1:7" s="495" customFormat="1" ht="13.15" customHeight="1" x14ac:dyDescent="0.2">
      <c r="A32" s="507"/>
      <c r="B32" s="522" t="s">
        <v>536</v>
      </c>
      <c r="C32" s="522"/>
      <c r="D32" s="512"/>
      <c r="E32" s="513"/>
    </row>
    <row r="33" spans="1:7" s="495" customFormat="1" ht="13.15" customHeight="1" x14ac:dyDescent="0.2">
      <c r="A33" s="507"/>
      <c r="B33" s="517" t="s">
        <v>537</v>
      </c>
      <c r="C33" s="517"/>
      <c r="D33" s="512"/>
      <c r="E33" s="513"/>
    </row>
    <row r="34" spans="1:7" s="495" customFormat="1" ht="13.15" customHeight="1" x14ac:dyDescent="0.2">
      <c r="A34" s="507"/>
      <c r="B34" s="517" t="s">
        <v>538</v>
      </c>
      <c r="C34" s="517"/>
      <c r="D34" s="512"/>
      <c r="E34" s="513"/>
    </row>
    <row r="35" spans="1:7" s="495" customFormat="1" ht="13.15" customHeight="1" x14ac:dyDescent="0.2">
      <c r="A35" s="507"/>
      <c r="B35" s="517" t="s">
        <v>539</v>
      </c>
      <c r="C35" s="517"/>
      <c r="D35" s="512"/>
      <c r="E35" s="513"/>
    </row>
    <row r="36" spans="1:7" s="495" customFormat="1" ht="13.15" customHeight="1" x14ac:dyDescent="0.2">
      <c r="A36" s="507"/>
      <c r="B36" s="522"/>
      <c r="C36" s="523"/>
      <c r="D36" s="512"/>
      <c r="E36" s="513"/>
    </row>
    <row r="37" spans="1:7" s="500" customFormat="1" ht="13.15" customHeight="1" x14ac:dyDescent="0.2">
      <c r="A37" s="524" t="s">
        <v>540</v>
      </c>
      <c r="B37" s="525"/>
      <c r="C37" s="525"/>
      <c r="D37" s="525"/>
      <c r="E37" s="525"/>
      <c r="F37" s="526"/>
      <c r="G37" s="526"/>
    </row>
    <row r="38" spans="1:7" ht="13.15" customHeight="1" x14ac:dyDescent="0.2">
      <c r="A38" s="527"/>
      <c r="B38" s="528"/>
      <c r="C38" s="528"/>
      <c r="D38" s="529"/>
      <c r="E38" s="529"/>
      <c r="F38" s="529"/>
      <c r="G38" s="529"/>
    </row>
    <row r="39" spans="1:7" ht="13.15" customHeight="1" x14ac:dyDescent="0.2">
      <c r="A39" s="531" t="s">
        <v>541</v>
      </c>
      <c r="B39" s="531"/>
      <c r="C39" s="531"/>
      <c r="D39" s="531"/>
      <c r="E39" s="531"/>
      <c r="F39" s="531"/>
      <c r="G39" s="531"/>
    </row>
    <row r="40" spans="1:7" ht="13.15" customHeight="1" x14ac:dyDescent="0.2">
      <c r="A40" s="507"/>
      <c r="B40" s="532"/>
      <c r="C40" s="532"/>
      <c r="D40" s="512"/>
      <c r="E40" s="513"/>
      <c r="F40" s="495"/>
      <c r="G40" s="495"/>
    </row>
    <row r="41" spans="1:7" ht="13.15" customHeight="1" x14ac:dyDescent="0.2">
      <c r="A41" s="533" t="s">
        <v>542</v>
      </c>
      <c r="B41" s="533"/>
      <c r="C41" s="533"/>
      <c r="D41" s="533"/>
      <c r="E41" s="533"/>
      <c r="F41" s="534"/>
      <c r="G41" s="534"/>
    </row>
    <row r="42" spans="1:7" ht="13.15" customHeight="1" x14ac:dyDescent="0.2">
      <c r="A42" s="534"/>
      <c r="B42" s="534"/>
      <c r="C42" s="534"/>
      <c r="D42" s="534"/>
      <c r="E42" s="534"/>
      <c r="F42" s="534"/>
      <c r="G42" s="534"/>
    </row>
    <row r="43" spans="1:7" ht="13.15" customHeight="1" x14ac:dyDescent="0.2">
      <c r="A43" s="535"/>
      <c r="B43" s="535"/>
      <c r="C43" s="535"/>
      <c r="D43" s="535"/>
      <c r="E43" s="535"/>
    </row>
    <row r="44" spans="1:7" ht="13.15" customHeight="1" x14ac:dyDescent="0.2">
      <c r="A44" s="536" t="s">
        <v>543</v>
      </c>
      <c r="B44" s="536"/>
      <c r="C44" s="536"/>
      <c r="D44" s="536"/>
      <c r="E44" s="536"/>
      <c r="F44" s="536"/>
      <c r="G44" s="536"/>
    </row>
    <row r="45" spans="1:7" ht="13.15" customHeight="1" x14ac:dyDescent="0.2">
      <c r="A45" s="531" t="s">
        <v>544</v>
      </c>
      <c r="B45" s="531"/>
      <c r="C45" s="537" t="s">
        <v>545</v>
      </c>
      <c r="D45" s="537"/>
      <c r="E45" s="537"/>
      <c r="F45" s="537"/>
      <c r="G45" s="53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3E6C54F0-ECA8-4674-82E0-65E73A5541CA}"/>
    <hyperlink ref="A41:G42" r:id="rId2" display="Das Glossar enthält Erläuterungen zu allen statistisch relevanten Begriffen, die in den verschiedenen Produkten der Statistik der BA Verwendung finden." xr:uid="{3F757954-078E-4B6D-8582-CA361B761F9A}"/>
    <hyperlink ref="A45:B45" r:id="rId3" display="Abkürzungsverzeichnis" xr:uid="{1DBA0751-067B-4276-A8C3-576F9EB21FDC}"/>
    <hyperlink ref="C45" r:id="rId4" xr:uid="{ACB3A344-48B7-4413-BB31-A10465A057C3}"/>
    <hyperlink ref="A39:G39" r:id="rId5" display="Die Qualitätsberichte der Statistik erläutern die Entstehung und Aussagekraft der jeweiligen Fachstatistik." xr:uid="{DED4DCEB-5B81-4267-941C-F2267FEE9418}"/>
    <hyperlink ref="B9:D9" r:id="rId6" display="Arbeitsuche, Arbeitslosigkeit und Unterbeschäftigung" xr:uid="{0F006B13-4A29-4242-9F2D-8928E2B99E6E}"/>
    <hyperlink ref="B10:C10" r:id="rId7" display="Ausbildungsmarkt" xr:uid="{B851B0A0-B29C-412D-A42A-F5A14760E8A5}"/>
    <hyperlink ref="B11:C11" r:id="rId8" display="Beschäftigung" xr:uid="{350D3AB4-0599-42D4-8A9D-3B31C461B1FE}"/>
    <hyperlink ref="B12:C12" r:id="rId9" display="Einnahmen/Ausgaben" xr:uid="{1A79519B-B81E-4E48-83EF-D7A45BFE4BEA}"/>
    <hyperlink ref="B13:C13" r:id="rId10" display="Förderung und berufliche Rehabilitation" xr:uid="{68797B4E-48AA-4951-9E0A-AA6F6E490A19}"/>
    <hyperlink ref="B14:C14" r:id="rId11" display="Gemeldete Arbeitsstellen" xr:uid="{D11F894E-97D4-4766-9751-F32BC61E280C}"/>
    <hyperlink ref="B15:C15" r:id="rId12" display="Grundsicherung für Arbeitsuchende (SGB II)" xr:uid="{E831F5AF-5CEE-430D-8D3E-AAD4B53967AF}"/>
    <hyperlink ref="B16:C16" r:id="rId13" display="Leistungen SGB III" xr:uid="{4BC0232C-5021-467E-A963-8A35496F64D5}"/>
    <hyperlink ref="B19:C19" r:id="rId14" display="Berufe" xr:uid="{8F4461D8-B424-4B54-BFC6-BE2D161A84EC}"/>
    <hyperlink ref="B20:C20" r:id="rId15" display="Bildung" xr:uid="{B0FFC6E9-C84A-47D3-8844-ABF4A7492261}"/>
    <hyperlink ref="B21:C21" r:id="rId16" display="Demografie" xr:uid="{72B52D8C-439A-40A7-9662-4552C91F6948}"/>
    <hyperlink ref="B22:C22" r:id="rId17" display="Eingliederungsbilanzen" xr:uid="{43777CCA-D65D-4F99-BAC8-2CC0E08501A6}"/>
    <hyperlink ref="B23:C23" r:id="rId18" display="Entgelt" xr:uid="{D3564949-FAB3-4924-B8A7-DF3498DFBD04}"/>
    <hyperlink ref="B24:C24" r:id="rId19" display="Fachkräftebedarf" xr:uid="{FCA1DBE6-1F29-401C-BCEE-B71375C5C274}"/>
    <hyperlink ref="B25:C25" r:id="rId20" display="Familien und Kinder" xr:uid="{EA5FEA0F-AA71-4373-9AD0-8AC2CB58E7C2}"/>
    <hyperlink ref="B26:C26" r:id="rId21" display="Frauen und Männer" xr:uid="{AC9AC5F0-EDA3-4214-8F21-5D8AFB0E379C}"/>
    <hyperlink ref="B28:C28" r:id="rId22" display="Langzeitarbeitslosigkeit" xr:uid="{E573758B-CC80-4195-A4DD-EB6C261F42EC}"/>
    <hyperlink ref="B29:C29" r:id="rId23" display="Menschen mit Behinderungen" xr:uid="{3D56171F-947A-43FC-B254-974897A53197}"/>
    <hyperlink ref="B30:C30" r:id="rId24" display="Migration" xr:uid="{433D0A9D-15AA-402E-8D78-BA6FB0173ABF}"/>
    <hyperlink ref="B31:C31" r:id="rId25" display="Regionale Mobilität" xr:uid="{9F3BA6D4-5FDF-429D-B942-9DFE81BD122C}"/>
    <hyperlink ref="B34:C34" r:id="rId26" display="Wirtschaftszweige" xr:uid="{FB226ADF-60F3-43E4-AA43-63694A97A3BD}"/>
    <hyperlink ref="B35:C35" r:id="rId27" display="Zeitarbeit" xr:uid="{F6730229-C526-42FA-89E8-7D48C4FFD634}"/>
    <hyperlink ref="A27" r:id="rId28" tooltip="Jüngere" display="https://statistik.arbeitsagentur.de/DE/Navigation/Statistiken/Themen-im-Fokus/Juengere/Juengere-Nav.html?mtm_campaign=Bericht" xr:uid="{81CD6C57-3FE2-4159-BBFF-9DDEA642AEAA}"/>
    <hyperlink ref="B27:C27" r:id="rId29" display="Jüngere" xr:uid="{CF28273B-F7A0-4627-9431-224CA164FEEF}"/>
    <hyperlink ref="B33:C33" r:id="rId30" display="Ukraine-Krieg" xr:uid="{7728025C-73EF-4A1C-B5EA-98A04B72A852}"/>
    <hyperlink ref="A37:E37" r:id="rId31" display="Die Methodischen Hinweise der Statistik bieten ergänzende Informationen." xr:uid="{CFFE74DB-194A-4679-BE92-C81A04D32DDC}"/>
    <hyperlink ref="B32" r:id="rId32" xr:uid="{CFDB3784-196C-4116-ABC8-FC1D392B4B1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1F38-C433-432F-8245-B136FACE2F3F}">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5" customWidth="1"/>
    <col min="2" max="4" width="15.140625" style="15" customWidth="1"/>
    <col min="5" max="5" width="6.42578125" style="15" customWidth="1"/>
    <col min="6" max="6" width="20.7109375" style="15" customWidth="1"/>
    <col min="7" max="7" width="13.28515625" style="16" customWidth="1"/>
    <col min="8" max="16384" width="11.140625" style="15"/>
  </cols>
  <sheetData>
    <row r="1" spans="1:7" s="14" customFormat="1" ht="33.75" customHeight="1" x14ac:dyDescent="0.2">
      <c r="A1" s="11"/>
      <c r="B1" s="12"/>
      <c r="C1" s="12"/>
      <c r="D1" s="12"/>
      <c r="E1" s="12"/>
      <c r="F1" s="12"/>
      <c r="G1" s="13" t="s">
        <v>38</v>
      </c>
    </row>
    <row r="2" spans="1:7" ht="12.75" customHeight="1" x14ac:dyDescent="0.2"/>
    <row r="3" spans="1:7" ht="12.75" x14ac:dyDescent="0.2"/>
    <row r="4" spans="1:7" ht="15.75" x14ac:dyDescent="0.25">
      <c r="A4" s="17" t="s">
        <v>39</v>
      </c>
      <c r="C4" s="17"/>
      <c r="D4" s="17"/>
      <c r="E4" s="17"/>
      <c r="F4" s="17"/>
    </row>
    <row r="5" spans="1:7" ht="12.75" x14ac:dyDescent="0.2"/>
    <row r="6" spans="1:7" ht="12.75" x14ac:dyDescent="0.2"/>
    <row r="7" spans="1:7" ht="15" x14ac:dyDescent="0.25">
      <c r="A7" s="18" t="s">
        <v>5</v>
      </c>
      <c r="C7" s="19"/>
      <c r="D7" s="19"/>
      <c r="E7" s="19"/>
      <c r="F7" s="19"/>
    </row>
    <row r="8" spans="1:7" ht="15" customHeight="1" x14ac:dyDescent="0.2">
      <c r="A8" s="16" t="s">
        <v>7</v>
      </c>
      <c r="C8" s="20"/>
      <c r="D8" s="20"/>
      <c r="E8" s="20"/>
      <c r="F8" s="20"/>
    </row>
    <row r="9" spans="1:7" ht="15" customHeight="1" x14ac:dyDescent="0.2">
      <c r="A9" s="20" t="s">
        <v>40</v>
      </c>
      <c r="C9" s="20"/>
      <c r="D9" s="20"/>
      <c r="E9" s="20"/>
      <c r="F9" s="20"/>
    </row>
    <row r="10" spans="1:7" ht="15" customHeight="1" x14ac:dyDescent="0.2"/>
    <row r="11" spans="1:7" ht="15" customHeight="1" x14ac:dyDescent="0.2">
      <c r="A11" s="18"/>
    </row>
    <row r="12" spans="1:7" s="16" customFormat="1" ht="15" customHeight="1" x14ac:dyDescent="0.2">
      <c r="A12" s="18" t="s">
        <v>41</v>
      </c>
      <c r="B12" s="18"/>
      <c r="C12" s="18"/>
      <c r="D12" s="18"/>
      <c r="E12" s="18"/>
    </row>
    <row r="13" spans="1:7" s="16" customFormat="1" ht="15" customHeight="1" x14ac:dyDescent="0.2">
      <c r="A13" s="16" t="s">
        <v>42</v>
      </c>
      <c r="F13" s="21"/>
    </row>
    <row r="14" spans="1:7" s="16" customFormat="1" ht="15" customHeight="1" x14ac:dyDescent="0.2">
      <c r="B14" s="16" t="s">
        <v>43</v>
      </c>
      <c r="F14" s="21"/>
      <c r="G14" s="22" t="s">
        <v>44</v>
      </c>
    </row>
    <row r="15" spans="1:7" s="16" customFormat="1" ht="15" customHeight="1" x14ac:dyDescent="0.2">
      <c r="A15" s="16" t="s">
        <v>45</v>
      </c>
      <c r="F15" s="21"/>
    </row>
    <row r="16" spans="1:7" s="16" customFormat="1" ht="15" customHeight="1" x14ac:dyDescent="0.2">
      <c r="B16" s="16" t="s">
        <v>46</v>
      </c>
      <c r="F16" s="21"/>
    </row>
    <row r="17" spans="1:7" s="16" customFormat="1" ht="15" customHeight="1" x14ac:dyDescent="0.2">
      <c r="B17" s="16" t="s">
        <v>47</v>
      </c>
      <c r="F17" s="21"/>
      <c r="G17" s="22" t="s">
        <v>48</v>
      </c>
    </row>
    <row r="18" spans="1:7" s="16" customFormat="1" ht="15" customHeight="1" x14ac:dyDescent="0.2">
      <c r="F18" s="21"/>
    </row>
    <row r="19" spans="1:7" s="16" customFormat="1" ht="15" customHeight="1" x14ac:dyDescent="0.2">
      <c r="A19" s="18" t="s">
        <v>49</v>
      </c>
      <c r="F19" s="21"/>
    </row>
    <row r="20" spans="1:7" s="16" customFormat="1" ht="15" customHeight="1" x14ac:dyDescent="0.2">
      <c r="B20" s="16" t="s">
        <v>50</v>
      </c>
      <c r="F20" s="21"/>
      <c r="G20" s="22" t="s">
        <v>51</v>
      </c>
    </row>
    <row r="21" spans="1:7" s="16" customFormat="1" ht="15" customHeight="1" x14ac:dyDescent="0.2">
      <c r="B21" s="16" t="s">
        <v>43</v>
      </c>
      <c r="F21" s="21"/>
      <c r="G21" s="22" t="s">
        <v>52</v>
      </c>
    </row>
    <row r="22" spans="1:7" s="16" customFormat="1" ht="15" customHeight="1" x14ac:dyDescent="0.2">
      <c r="B22" s="16" t="s">
        <v>53</v>
      </c>
      <c r="F22" s="21"/>
      <c r="G22" s="22" t="s">
        <v>54</v>
      </c>
    </row>
    <row r="23" spans="1:7" s="16" customFormat="1" ht="15" customHeight="1" x14ac:dyDescent="0.2">
      <c r="B23" s="16" t="s">
        <v>55</v>
      </c>
      <c r="F23" s="21"/>
      <c r="G23" s="22" t="s">
        <v>56</v>
      </c>
    </row>
    <row r="24" spans="1:7" s="16" customFormat="1" ht="15" customHeight="1" x14ac:dyDescent="0.2">
      <c r="F24" s="21"/>
    </row>
    <row r="25" spans="1:7" s="16" customFormat="1" ht="15" customHeight="1" x14ac:dyDescent="0.2">
      <c r="A25" s="18" t="s">
        <v>57</v>
      </c>
      <c r="F25" s="21"/>
    </row>
    <row r="26" spans="1:7" s="16" customFormat="1" ht="15" customHeight="1" x14ac:dyDescent="0.2">
      <c r="B26" s="16" t="s">
        <v>50</v>
      </c>
      <c r="F26" s="21"/>
      <c r="G26" s="22" t="s">
        <v>58</v>
      </c>
    </row>
    <row r="27" spans="1:7" s="16" customFormat="1" ht="15" customHeight="1" x14ac:dyDescent="0.2">
      <c r="B27" s="16" t="s">
        <v>43</v>
      </c>
      <c r="F27" s="21"/>
      <c r="G27" s="22" t="s">
        <v>59</v>
      </c>
    </row>
    <row r="28" spans="1:7" s="16" customFormat="1" ht="15" customHeight="1" x14ac:dyDescent="0.2">
      <c r="B28" s="16" t="s">
        <v>53</v>
      </c>
      <c r="F28" s="21"/>
      <c r="G28" s="22" t="s">
        <v>60</v>
      </c>
    </row>
    <row r="29" spans="1:7" s="16" customFormat="1" ht="15" customHeight="1" x14ac:dyDescent="0.2">
      <c r="A29" s="16" t="s">
        <v>61</v>
      </c>
      <c r="B29" s="16" t="s">
        <v>55</v>
      </c>
      <c r="F29" s="21"/>
      <c r="G29" s="22" t="s">
        <v>62</v>
      </c>
    </row>
    <row r="30" spans="1:7" s="16" customFormat="1" ht="15" customHeight="1" x14ac:dyDescent="0.2">
      <c r="F30" s="21"/>
    </row>
    <row r="31" spans="1:7" s="16" customFormat="1" ht="15" customHeight="1" x14ac:dyDescent="0.2">
      <c r="A31" s="18" t="s">
        <v>63</v>
      </c>
      <c r="F31" s="21"/>
    </row>
    <row r="32" spans="1:7" s="16" customFormat="1" ht="15" customHeight="1" x14ac:dyDescent="0.2">
      <c r="B32" s="16" t="s">
        <v>64</v>
      </c>
      <c r="F32" s="21"/>
      <c r="G32" s="22" t="s">
        <v>65</v>
      </c>
    </row>
    <row r="33" spans="1:7" s="16" customFormat="1" ht="15" customHeight="1" x14ac:dyDescent="0.2">
      <c r="B33" s="16" t="s">
        <v>53</v>
      </c>
      <c r="F33" s="21"/>
      <c r="G33" s="22" t="s">
        <v>66</v>
      </c>
    </row>
    <row r="34" spans="1:7" s="16" customFormat="1" ht="15" customHeight="1" x14ac:dyDescent="0.2">
      <c r="B34" s="16" t="s">
        <v>55</v>
      </c>
      <c r="F34" s="21"/>
      <c r="G34" s="22" t="s">
        <v>67</v>
      </c>
    </row>
    <row r="35" spans="1:7" s="16" customFormat="1" ht="15" customHeight="1" x14ac:dyDescent="0.2">
      <c r="F35" s="21"/>
    </row>
    <row r="36" spans="1:7" s="16" customFormat="1" ht="15" customHeight="1" x14ac:dyDescent="0.2">
      <c r="A36" s="18" t="s">
        <v>68</v>
      </c>
      <c r="F36" s="21"/>
    </row>
    <row r="37" spans="1:7" s="16" customFormat="1" ht="15" customHeight="1" x14ac:dyDescent="0.2">
      <c r="B37" s="16" t="s">
        <v>53</v>
      </c>
      <c r="F37" s="21"/>
      <c r="G37" s="22" t="s">
        <v>69</v>
      </c>
    </row>
    <row r="38" spans="1:7" s="16" customFormat="1" ht="15" customHeight="1" x14ac:dyDescent="0.2">
      <c r="B38" s="16" t="s">
        <v>55</v>
      </c>
      <c r="F38" s="21"/>
      <c r="G38" s="22" t="s">
        <v>70</v>
      </c>
    </row>
    <row r="39" spans="1:7" s="16" customFormat="1" ht="15" customHeight="1" x14ac:dyDescent="0.2">
      <c r="F39" s="21"/>
    </row>
    <row r="40" spans="1:7" s="16" customFormat="1" ht="15" customHeight="1" x14ac:dyDescent="0.2">
      <c r="A40" s="18" t="s">
        <v>71</v>
      </c>
      <c r="F40" s="21"/>
    </row>
    <row r="41" spans="1:7" s="16" customFormat="1" ht="32.25" customHeight="1" x14ac:dyDescent="0.2">
      <c r="B41" s="23" t="s">
        <v>72</v>
      </c>
      <c r="C41" s="23"/>
      <c r="D41" s="23"/>
      <c r="E41" s="23"/>
      <c r="F41" s="23"/>
      <c r="G41" s="22" t="s">
        <v>73</v>
      </c>
    </row>
    <row r="42" spans="1:7" s="16" customFormat="1" ht="15" customHeight="1" x14ac:dyDescent="0.2">
      <c r="F42" s="21"/>
    </row>
    <row r="43" spans="1:7" s="16" customFormat="1" ht="15" customHeight="1" x14ac:dyDescent="0.2">
      <c r="A43" s="18" t="s">
        <v>74</v>
      </c>
      <c r="F43" s="21"/>
      <c r="G43" s="22"/>
    </row>
    <row r="44" spans="1:7" s="16" customFormat="1" ht="12.75" x14ac:dyDescent="0.2">
      <c r="A44" s="20"/>
      <c r="B44" s="20"/>
      <c r="C44" s="20"/>
      <c r="D44" s="20"/>
      <c r="E44" s="20"/>
      <c r="F44" s="20"/>
    </row>
    <row r="45" spans="1:7" s="16" customFormat="1" ht="12.75" x14ac:dyDescent="0.2">
      <c r="B45" s="20" t="s">
        <v>75</v>
      </c>
      <c r="C45" s="20"/>
      <c r="D45" s="20"/>
      <c r="E45" s="20"/>
      <c r="F45" s="24"/>
      <c r="G45" s="21" t="s">
        <v>76</v>
      </c>
    </row>
    <row r="46" spans="1:7" s="16" customFormat="1" ht="12.75" x14ac:dyDescent="0.2">
      <c r="B46" s="20" t="s">
        <v>77</v>
      </c>
      <c r="C46" s="20"/>
      <c r="D46" s="20"/>
      <c r="E46" s="20"/>
      <c r="F46" s="24"/>
      <c r="G46" s="21" t="s">
        <v>78</v>
      </c>
    </row>
    <row r="47" spans="1:7" s="16" customFormat="1" ht="12.75" x14ac:dyDescent="0.2">
      <c r="B47" s="20" t="s">
        <v>79</v>
      </c>
      <c r="C47" s="20"/>
      <c r="D47" s="20"/>
      <c r="E47" s="20"/>
      <c r="F47" s="24"/>
      <c r="G47" s="21" t="s">
        <v>80</v>
      </c>
    </row>
    <row r="48" spans="1:7" s="16" customFormat="1" ht="12.75" x14ac:dyDescent="0.2">
      <c r="B48" s="20" t="s">
        <v>81</v>
      </c>
      <c r="C48" s="20"/>
      <c r="D48" s="20"/>
      <c r="E48" s="20"/>
      <c r="F48" s="24"/>
      <c r="G48" s="21" t="s">
        <v>82</v>
      </c>
    </row>
    <row r="49" spans="1:7" s="16" customFormat="1" ht="12.75" x14ac:dyDescent="0.2">
      <c r="B49" s="20"/>
      <c r="C49" s="20"/>
      <c r="D49" s="20"/>
      <c r="E49" s="20"/>
      <c r="F49" s="20"/>
      <c r="G49" s="22"/>
    </row>
    <row r="50" spans="1:7" s="16" customFormat="1" ht="12.75" x14ac:dyDescent="0.2">
      <c r="B50" s="20"/>
      <c r="D50" s="25"/>
      <c r="E50" s="25"/>
      <c r="F50" s="25"/>
    </row>
    <row r="51" spans="1:7" s="16" customFormat="1" ht="12.75" x14ac:dyDescent="0.2">
      <c r="B51" s="20"/>
      <c r="C51" s="26"/>
      <c r="D51" s="26"/>
      <c r="E51" s="26"/>
      <c r="F51" s="26"/>
    </row>
    <row r="52" spans="1:7" s="16" customFormat="1" ht="12.75" x14ac:dyDescent="0.2">
      <c r="B52" s="20"/>
      <c r="C52" s="20"/>
      <c r="D52" s="20"/>
      <c r="E52" s="20"/>
      <c r="F52" s="20"/>
    </row>
    <row r="53" spans="1:7" s="16" customFormat="1" ht="12.75" x14ac:dyDescent="0.2">
      <c r="B53" s="20"/>
      <c r="C53" s="20"/>
      <c r="D53" s="20"/>
      <c r="E53" s="20"/>
      <c r="F53" s="20"/>
    </row>
    <row r="54" spans="1:7" s="16" customFormat="1" ht="12.75" x14ac:dyDescent="0.2">
      <c r="B54" s="8"/>
      <c r="D54" s="27"/>
      <c r="E54" s="27"/>
      <c r="F54" s="27"/>
    </row>
    <row r="55" spans="1:7" ht="12.75" x14ac:dyDescent="0.2">
      <c r="A55" s="16"/>
      <c r="B55" s="28"/>
      <c r="C55" s="29"/>
      <c r="D55" s="29"/>
      <c r="E55" s="29"/>
      <c r="F55" s="29"/>
    </row>
    <row r="56" spans="1:7" ht="12.75" x14ac:dyDescent="0.2">
      <c r="A56" s="16"/>
      <c r="B56" s="30"/>
    </row>
    <row r="57" spans="1:7" ht="12.75" x14ac:dyDescent="0.2">
      <c r="A57" s="16"/>
    </row>
    <row r="58" spans="1:7" ht="12.75" x14ac:dyDescent="0.2">
      <c r="A58" s="16"/>
    </row>
    <row r="59" spans="1:7" ht="12.75" x14ac:dyDescent="0.2">
      <c r="A59" s="16"/>
      <c r="E59" s="31"/>
    </row>
    <row r="60" spans="1:7" ht="12.75" x14ac:dyDescent="0.2">
      <c r="B60" s="30"/>
    </row>
    <row r="61" spans="1:7" ht="12.75" x14ac:dyDescent="0.2">
      <c r="B61" s="32"/>
    </row>
    <row r="62" spans="1:7" ht="12.75" x14ac:dyDescent="0.2"/>
  </sheetData>
  <mergeCells count="1">
    <mergeCell ref="B41:F41"/>
  </mergeCells>
  <hyperlinks>
    <hyperlink ref="G14" location="'Tabelle 1'!A1" display="'Tabelle 1'!A1" xr:uid="{6E569E1D-9EC2-419C-9C58-0115DF4D25A5}"/>
    <hyperlink ref="G17" location="'Diagramm'!A1" display="'Diagramm'!A1" xr:uid="{F288E72B-9B15-4CCE-A8BA-46223B2D0261}"/>
    <hyperlink ref="G20" location="'Tabelle 2.1'!A1" display="'Tabelle 2.1'!A1" xr:uid="{69655F85-C53D-499D-BB42-36CD65F6A798}"/>
    <hyperlink ref="G21" location="'Tabelle 2.2'!A1" display="'Tabelle 2.2'!A1" xr:uid="{763B63B7-8B17-45F5-8E86-A7497D511742}"/>
    <hyperlink ref="G22" location="'Tabelle 2.3'!A1" display="'Tabelle 2.3'!A1" xr:uid="{03E742D1-F958-40EB-BE14-19EAA8367F94}"/>
    <hyperlink ref="G23" location="'Tabelle 2.4'!A1" display="'Tabelle 2.4'!A1" xr:uid="{B45C69BD-32F2-4891-949F-6128CC235EB5}"/>
    <hyperlink ref="G26" location="'Tabelle 3.1'!A1" display="'Tabelle 3.1'!A1" xr:uid="{A80F7C0D-EFC8-4FBC-912D-51DE3DA49BAB}"/>
    <hyperlink ref="G27" location="'Tabelle 3.2'!A1" display="'Tabelle 3.2'!A1" xr:uid="{4E5423A9-8DB4-466C-8361-02588A295A37}"/>
    <hyperlink ref="G28" location="'Tabelle 3.3'!A1" display="'Tabelle 3.3'!A1" xr:uid="{BD5FAC16-0316-4C15-A529-E1D82014FE90}"/>
    <hyperlink ref="G29" location="'Tabelle 3.4'!A1" display="'Tabelle 3.4'!A1" xr:uid="{7C34E0DF-1B8E-4CF3-8ADF-6F9C245478A3}"/>
    <hyperlink ref="G32" location="'Tabelle 4.1'!A1" display="'Tabelle 4.1'!A1" xr:uid="{6B332C9B-BCBF-4ECC-9520-AF302B1393BC}"/>
    <hyperlink ref="G33" location="'Tabelle 4.2'!A1" display="'Tabelle 4.2'!A1" xr:uid="{C7D42B46-EEEB-4CA7-96CF-169F6B5BDE0B}"/>
    <hyperlink ref="G34" location="'Tabelle 4.3'!A1" display="'Tabelle 4.3'!A1" xr:uid="{529CBF1D-9F5D-4348-A26E-7B0593701FA1}"/>
    <hyperlink ref="G37" location="'Tabelle 5.1'!A1" display="'Tabelle 5.1'!A1" xr:uid="{65F5A5FB-25A6-4055-8FAF-767A96BCAE8E}"/>
    <hyperlink ref="G38" location="'Tabelle 5.2'!A1" display="'Tabelle 5.2'!A1" xr:uid="{B54F7F27-9B51-4458-8075-AAECCB8483CB}"/>
    <hyperlink ref="G41" location="'Tabelle 6'!A1" display="'Tabelle 6'!A1" xr:uid="{B00F9A89-BDBF-43A8-AE20-1C5314592BF1}"/>
    <hyperlink ref="G45" location="'Hinweis - Berufsaggregate'!A1" display="Hinw Berufsagg" xr:uid="{6CB89748-2F4C-4B91-8CFE-94D30B371370}"/>
    <hyperlink ref="G46" location="Hinweis_Befristung!A1" display="Hinw Befristung" xr:uid="{F63E0E1E-1604-4833-9161-B95F8BEACD05}"/>
    <hyperlink ref="G47" location="Hinweis_beg_been_BV!A1" display="Hinw beg_been_BV" xr:uid="{5287C46E-B61D-4C47-B538-41697398E799}"/>
    <hyperlink ref="G48" location="Hinweise_SvB_GB!A1" display="Hinw SvB GB" xr:uid="{AACF2C63-263D-4487-A584-10521BF447EF}"/>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7E39-A391-4960-9D21-104F08F0498E}">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4" customWidth="1"/>
    <col min="2" max="2" width="18.85546875" style="54" bestFit="1"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83</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43"/>
      <c r="F5" s="43"/>
      <c r="G5" s="43"/>
      <c r="H5" s="43"/>
      <c r="I5" s="43"/>
      <c r="J5" s="43"/>
    </row>
    <row r="6" spans="1:15" s="40" customFormat="1" ht="11.25" customHeight="1" x14ac:dyDescent="0.2">
      <c r="A6" s="44"/>
      <c r="B6" s="45"/>
      <c r="C6" s="45"/>
      <c r="D6" s="45"/>
      <c r="E6" s="45"/>
      <c r="F6" s="45"/>
      <c r="G6" s="45"/>
      <c r="H6" s="45"/>
      <c r="I6" s="45"/>
      <c r="J6" s="45"/>
    </row>
    <row r="7" spans="1:15" customFormat="1" ht="12" customHeight="1" x14ac:dyDescent="0.2">
      <c r="A7" s="46" t="s">
        <v>85</v>
      </c>
      <c r="B7" s="47"/>
      <c r="C7" s="48" t="s">
        <v>86</v>
      </c>
      <c r="D7" s="49" t="s">
        <v>87</v>
      </c>
      <c r="E7" s="50"/>
      <c r="F7" s="50"/>
      <c r="G7" s="50"/>
      <c r="H7" s="51"/>
      <c r="I7" s="52" t="s">
        <v>88</v>
      </c>
      <c r="J7" s="53"/>
      <c r="K7" s="54"/>
      <c r="L7" s="54"/>
      <c r="M7" s="54"/>
      <c r="N7" s="54"/>
      <c r="O7" s="54"/>
    </row>
    <row r="8" spans="1:15" ht="34.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8" customHeight="1" x14ac:dyDescent="0.2">
      <c r="A11" s="69" t="s">
        <v>49</v>
      </c>
      <c r="B11" s="70"/>
      <c r="C11" s="71"/>
      <c r="D11" s="72"/>
      <c r="E11" s="73"/>
      <c r="F11" s="73"/>
      <c r="G11" s="73"/>
      <c r="H11" s="74"/>
      <c r="I11" s="75"/>
      <c r="J11" s="76"/>
    </row>
    <row r="12" spans="1:15" ht="13.5" customHeight="1" x14ac:dyDescent="0.2">
      <c r="A12" s="77" t="s">
        <v>96</v>
      </c>
      <c r="B12" s="78"/>
      <c r="C12" s="79">
        <v>100</v>
      </c>
      <c r="D12" s="80">
        <v>61519</v>
      </c>
      <c r="E12" s="80">
        <v>62545</v>
      </c>
      <c r="F12" s="80">
        <v>62234</v>
      </c>
      <c r="G12" s="80">
        <v>62162</v>
      </c>
      <c r="H12" s="80">
        <v>62447</v>
      </c>
      <c r="I12" s="81">
        <v>-928</v>
      </c>
      <c r="J12" s="82">
        <v>-1.4860601790318191</v>
      </c>
      <c r="N12" s="83"/>
    </row>
    <row r="13" spans="1:15" ht="13.5" customHeight="1" x14ac:dyDescent="0.2">
      <c r="A13" s="84" t="s">
        <v>97</v>
      </c>
      <c r="B13" s="85" t="s">
        <v>98</v>
      </c>
      <c r="C13" s="79">
        <v>54.071099985370374</v>
      </c>
      <c r="D13" s="80">
        <v>33264</v>
      </c>
      <c r="E13" s="80">
        <v>34017</v>
      </c>
      <c r="F13" s="80">
        <v>33841</v>
      </c>
      <c r="G13" s="80">
        <v>33779</v>
      </c>
      <c r="H13" s="80">
        <v>33973</v>
      </c>
      <c r="I13" s="81">
        <v>-709</v>
      </c>
      <c r="J13" s="82">
        <v>-2.0869514025844054</v>
      </c>
    </row>
    <row r="14" spans="1:15" ht="13.5" customHeight="1" x14ac:dyDescent="0.2">
      <c r="A14" s="86"/>
      <c r="B14" s="85" t="s">
        <v>99</v>
      </c>
      <c r="C14" s="79">
        <v>45.928900014629626</v>
      </c>
      <c r="D14" s="80">
        <v>28255</v>
      </c>
      <c r="E14" s="80">
        <v>28528</v>
      </c>
      <c r="F14" s="80">
        <v>28393</v>
      </c>
      <c r="G14" s="80">
        <v>28383</v>
      </c>
      <c r="H14" s="80">
        <v>28474</v>
      </c>
      <c r="I14" s="81">
        <v>-219</v>
      </c>
      <c r="J14" s="82">
        <v>-0.76912270843576591</v>
      </c>
    </row>
    <row r="15" spans="1:15" ht="13.5" customHeight="1" x14ac:dyDescent="0.2">
      <c r="A15" s="84" t="s">
        <v>97</v>
      </c>
      <c r="B15" s="87" t="s">
        <v>100</v>
      </c>
      <c r="C15" s="79">
        <v>11.508639607275802</v>
      </c>
      <c r="D15" s="80">
        <v>7080</v>
      </c>
      <c r="E15" s="80">
        <v>7346</v>
      </c>
      <c r="F15" s="80">
        <v>6901</v>
      </c>
      <c r="G15" s="80">
        <v>7055</v>
      </c>
      <c r="H15" s="80">
        <v>7248</v>
      </c>
      <c r="I15" s="81">
        <v>-168</v>
      </c>
      <c r="J15" s="82">
        <v>-2.3178807947019866</v>
      </c>
    </row>
    <row r="16" spans="1:15" ht="13.5" customHeight="1" x14ac:dyDescent="0.2">
      <c r="A16" s="84"/>
      <c r="B16" s="87" t="s">
        <v>101</v>
      </c>
      <c r="C16" s="79">
        <v>63.391797656008713</v>
      </c>
      <c r="D16" s="80">
        <v>38998</v>
      </c>
      <c r="E16" s="80">
        <v>39621</v>
      </c>
      <c r="F16" s="80">
        <v>39756</v>
      </c>
      <c r="G16" s="80">
        <v>39671</v>
      </c>
      <c r="H16" s="80">
        <v>39740</v>
      </c>
      <c r="I16" s="81">
        <v>-742</v>
      </c>
      <c r="J16" s="82">
        <v>-1.86713638651233</v>
      </c>
    </row>
    <row r="17" spans="1:10" ht="13.5" customHeight="1" x14ac:dyDescent="0.2">
      <c r="A17" s="84"/>
      <c r="B17" s="87" t="s">
        <v>102</v>
      </c>
      <c r="C17" s="79">
        <v>23.142443797851069</v>
      </c>
      <c r="D17" s="80">
        <v>14237</v>
      </c>
      <c r="E17" s="80">
        <v>14423</v>
      </c>
      <c r="F17" s="80">
        <v>14455</v>
      </c>
      <c r="G17" s="80">
        <v>14362</v>
      </c>
      <c r="H17" s="80">
        <v>14441</v>
      </c>
      <c r="I17" s="81">
        <v>-204</v>
      </c>
      <c r="J17" s="82">
        <v>-1.4126445537012673</v>
      </c>
    </row>
    <row r="18" spans="1:10" ht="13.5" customHeight="1" x14ac:dyDescent="0.2">
      <c r="A18" s="86"/>
      <c r="B18" s="87" t="s">
        <v>103</v>
      </c>
      <c r="C18" s="79">
        <v>1.9571189388644159</v>
      </c>
      <c r="D18" s="80">
        <v>1204</v>
      </c>
      <c r="E18" s="80">
        <v>1155</v>
      </c>
      <c r="F18" s="80">
        <v>1122</v>
      </c>
      <c r="G18" s="80">
        <v>1074</v>
      </c>
      <c r="H18" s="80">
        <v>1018</v>
      </c>
      <c r="I18" s="81">
        <v>186</v>
      </c>
      <c r="J18" s="82">
        <v>18.271119842829076</v>
      </c>
    </row>
    <row r="19" spans="1:10" ht="13.5" customHeight="1" x14ac:dyDescent="0.2">
      <c r="A19" s="86"/>
      <c r="B19" s="87" t="s">
        <v>104</v>
      </c>
      <c r="C19" s="79">
        <v>0.86965002682098214</v>
      </c>
      <c r="D19" s="80">
        <v>535</v>
      </c>
      <c r="E19" s="80">
        <v>524</v>
      </c>
      <c r="F19" s="80">
        <v>515</v>
      </c>
      <c r="G19" s="80">
        <v>509</v>
      </c>
      <c r="H19" s="80">
        <v>439</v>
      </c>
      <c r="I19" s="81">
        <v>96</v>
      </c>
      <c r="J19" s="82">
        <v>21.867881548974943</v>
      </c>
    </row>
    <row r="20" spans="1:10" ht="13.5" customHeight="1" x14ac:dyDescent="0.2">
      <c r="A20" s="84" t="s">
        <v>105</v>
      </c>
      <c r="B20" s="88" t="s">
        <v>106</v>
      </c>
      <c r="C20" s="79">
        <v>68.895788293047673</v>
      </c>
      <c r="D20" s="80">
        <v>42384</v>
      </c>
      <c r="E20" s="80">
        <v>43325</v>
      </c>
      <c r="F20" s="80">
        <v>43166</v>
      </c>
      <c r="G20" s="80">
        <v>43260</v>
      </c>
      <c r="H20" s="80">
        <v>43564</v>
      </c>
      <c r="I20" s="81">
        <v>-1180</v>
      </c>
      <c r="J20" s="82">
        <v>-2.7086585253879352</v>
      </c>
    </row>
    <row r="21" spans="1:10" ht="13.5" customHeight="1" x14ac:dyDescent="0.2">
      <c r="A21" s="86"/>
      <c r="B21" s="88" t="s">
        <v>107</v>
      </c>
      <c r="C21" s="79">
        <v>31.104211706952324</v>
      </c>
      <c r="D21" s="80">
        <v>19135</v>
      </c>
      <c r="E21" s="80">
        <v>19220</v>
      </c>
      <c r="F21" s="80">
        <v>19068</v>
      </c>
      <c r="G21" s="80">
        <v>18902</v>
      </c>
      <c r="H21" s="80">
        <v>18883</v>
      </c>
      <c r="I21" s="81">
        <v>252</v>
      </c>
      <c r="J21" s="82">
        <v>1.3345337075676535</v>
      </c>
    </row>
    <row r="22" spans="1:10" ht="13.5" customHeight="1" x14ac:dyDescent="0.2">
      <c r="A22" s="84" t="s">
        <v>105</v>
      </c>
      <c r="B22" s="88" t="s">
        <v>108</v>
      </c>
      <c r="C22" s="79">
        <v>83.478275004470163</v>
      </c>
      <c r="D22" s="80">
        <v>51355</v>
      </c>
      <c r="E22" s="80">
        <v>52076</v>
      </c>
      <c r="F22" s="80">
        <v>51820</v>
      </c>
      <c r="G22" s="80">
        <v>51961</v>
      </c>
      <c r="H22" s="80">
        <v>52338</v>
      </c>
      <c r="I22" s="81">
        <v>-983</v>
      </c>
      <c r="J22" s="82">
        <v>-1.8781764683404027</v>
      </c>
    </row>
    <row r="23" spans="1:10" ht="13.5" customHeight="1" x14ac:dyDescent="0.2">
      <c r="A23" s="89"/>
      <c r="B23" s="90" t="s">
        <v>109</v>
      </c>
      <c r="C23" s="91">
        <v>16.521724995529837</v>
      </c>
      <c r="D23" s="80">
        <v>10164</v>
      </c>
      <c r="E23" s="80">
        <v>10469</v>
      </c>
      <c r="F23" s="80">
        <v>10414</v>
      </c>
      <c r="G23" s="80">
        <v>10201</v>
      </c>
      <c r="H23" s="80">
        <v>10109</v>
      </c>
      <c r="I23" s="81">
        <v>55</v>
      </c>
      <c r="J23" s="82">
        <v>0.54406964091403698</v>
      </c>
    </row>
    <row r="24" spans="1:10" ht="18" customHeight="1" x14ac:dyDescent="0.2">
      <c r="A24" s="92" t="s">
        <v>110</v>
      </c>
      <c r="B24" s="70"/>
      <c r="C24" s="93"/>
      <c r="D24" s="94"/>
      <c r="E24" s="95"/>
      <c r="F24" s="95"/>
      <c r="G24" s="95"/>
      <c r="H24" s="96"/>
      <c r="I24" s="97"/>
      <c r="J24" s="98"/>
    </row>
    <row r="25" spans="1:10" ht="15.75" customHeight="1" x14ac:dyDescent="0.2">
      <c r="A25" s="77" t="s">
        <v>111</v>
      </c>
      <c r="B25" s="78"/>
      <c r="C25" s="99"/>
      <c r="D25" s="100"/>
      <c r="E25" s="101"/>
      <c r="F25" s="101"/>
      <c r="G25" s="101"/>
      <c r="H25" s="102"/>
      <c r="I25" s="103"/>
      <c r="J25" s="104"/>
    </row>
    <row r="26" spans="1:10" ht="13.5" customHeight="1" x14ac:dyDescent="0.2">
      <c r="A26" s="77" t="s">
        <v>96</v>
      </c>
      <c r="B26" s="78"/>
      <c r="C26" s="79">
        <v>100</v>
      </c>
      <c r="D26" s="105">
        <v>17240</v>
      </c>
      <c r="E26" s="80">
        <v>17195</v>
      </c>
      <c r="F26" s="80">
        <v>17183</v>
      </c>
      <c r="G26" s="80">
        <v>16790</v>
      </c>
      <c r="H26" s="106">
        <v>17164</v>
      </c>
      <c r="I26" s="81">
        <v>76</v>
      </c>
      <c r="J26" s="82">
        <v>0.4427872290841296</v>
      </c>
    </row>
    <row r="27" spans="1:10" ht="13.5" customHeight="1" x14ac:dyDescent="0.2">
      <c r="A27" s="84" t="s">
        <v>97</v>
      </c>
      <c r="B27" s="85" t="s">
        <v>98</v>
      </c>
      <c r="C27" s="79">
        <v>42.795823665893273</v>
      </c>
      <c r="D27" s="81">
        <v>7378</v>
      </c>
      <c r="E27" s="80">
        <v>7374</v>
      </c>
      <c r="F27" s="80">
        <v>7350</v>
      </c>
      <c r="G27" s="80">
        <v>7154</v>
      </c>
      <c r="H27" s="106">
        <v>7265</v>
      </c>
      <c r="I27" s="81">
        <v>113</v>
      </c>
      <c r="J27" s="82">
        <v>1.5554026152787337</v>
      </c>
    </row>
    <row r="28" spans="1:10" ht="13.5" customHeight="1" x14ac:dyDescent="0.2">
      <c r="A28" s="86"/>
      <c r="B28" s="85" t="s">
        <v>99</v>
      </c>
      <c r="C28" s="79">
        <v>57.204176334106727</v>
      </c>
      <c r="D28" s="81">
        <v>9862</v>
      </c>
      <c r="E28" s="80">
        <v>9821</v>
      </c>
      <c r="F28" s="80">
        <v>9833</v>
      </c>
      <c r="G28" s="80">
        <v>9636</v>
      </c>
      <c r="H28" s="106">
        <v>9899</v>
      </c>
      <c r="I28" s="81">
        <v>-37</v>
      </c>
      <c r="J28" s="82">
        <v>-0.37377512880088898</v>
      </c>
    </row>
    <row r="29" spans="1:10" ht="13.5" customHeight="1" x14ac:dyDescent="0.2">
      <c r="A29" s="84" t="s">
        <v>97</v>
      </c>
      <c r="B29" s="87" t="s">
        <v>100</v>
      </c>
      <c r="C29" s="79">
        <v>14.037122969837586</v>
      </c>
      <c r="D29" s="81">
        <v>2420</v>
      </c>
      <c r="E29" s="80">
        <v>2378</v>
      </c>
      <c r="F29" s="80">
        <v>2408</v>
      </c>
      <c r="G29" s="80">
        <v>2282</v>
      </c>
      <c r="H29" s="106">
        <v>2394</v>
      </c>
      <c r="I29" s="81">
        <v>26</v>
      </c>
      <c r="J29" s="82">
        <v>1.086048454469507</v>
      </c>
    </row>
    <row r="30" spans="1:10" ht="13.5" customHeight="1" x14ac:dyDescent="0.2">
      <c r="A30" s="84"/>
      <c r="B30" s="87" t="s">
        <v>101</v>
      </c>
      <c r="C30" s="79">
        <v>47.726218097447799</v>
      </c>
      <c r="D30" s="81">
        <v>8228</v>
      </c>
      <c r="E30" s="80">
        <v>8257</v>
      </c>
      <c r="F30" s="80">
        <v>8267</v>
      </c>
      <c r="G30" s="80">
        <v>8110</v>
      </c>
      <c r="H30" s="106">
        <v>8273</v>
      </c>
      <c r="I30" s="81">
        <v>-45</v>
      </c>
      <c r="J30" s="82">
        <v>-0.54393811193037589</v>
      </c>
    </row>
    <row r="31" spans="1:10" ht="13.5" customHeight="1" x14ac:dyDescent="0.2">
      <c r="A31" s="84"/>
      <c r="B31" s="87" t="s">
        <v>102</v>
      </c>
      <c r="C31" s="79">
        <v>18.190255220417633</v>
      </c>
      <c r="D31" s="81">
        <v>3136</v>
      </c>
      <c r="E31" s="80">
        <v>3157</v>
      </c>
      <c r="F31" s="80">
        <v>3154</v>
      </c>
      <c r="G31" s="80">
        <v>3123</v>
      </c>
      <c r="H31" s="106">
        <v>3151</v>
      </c>
      <c r="I31" s="81">
        <v>-15</v>
      </c>
      <c r="J31" s="82">
        <v>-0.4760393525864805</v>
      </c>
    </row>
    <row r="32" spans="1:10" ht="13.5" customHeight="1" x14ac:dyDescent="0.2">
      <c r="A32" s="86"/>
      <c r="B32" s="87" t="s">
        <v>103</v>
      </c>
      <c r="C32" s="79">
        <v>20.046403712296982</v>
      </c>
      <c r="D32" s="81">
        <v>3456</v>
      </c>
      <c r="E32" s="80">
        <v>3403</v>
      </c>
      <c r="F32" s="80">
        <v>3354</v>
      </c>
      <c r="G32" s="80">
        <v>3275</v>
      </c>
      <c r="H32" s="106">
        <v>3346</v>
      </c>
      <c r="I32" s="81">
        <v>110</v>
      </c>
      <c r="J32" s="82">
        <v>3.2875074716078898</v>
      </c>
    </row>
    <row r="33" spans="1:10" ht="13.5" customHeight="1" x14ac:dyDescent="0.2">
      <c r="A33" s="86"/>
      <c r="B33" s="87" t="s">
        <v>104</v>
      </c>
      <c r="C33" s="79">
        <v>2.8190255220417635</v>
      </c>
      <c r="D33" s="81">
        <v>486</v>
      </c>
      <c r="E33" s="80">
        <v>490</v>
      </c>
      <c r="F33" s="80">
        <v>501</v>
      </c>
      <c r="G33" s="80">
        <v>496</v>
      </c>
      <c r="H33" s="106">
        <v>428</v>
      </c>
      <c r="I33" s="81">
        <v>58</v>
      </c>
      <c r="J33" s="82">
        <v>13.551401869158878</v>
      </c>
    </row>
    <row r="34" spans="1:10" ht="13.5" customHeight="1" x14ac:dyDescent="0.2">
      <c r="A34" s="84" t="s">
        <v>105</v>
      </c>
      <c r="B34" s="88" t="s">
        <v>108</v>
      </c>
      <c r="C34" s="79">
        <v>89.269141531322504</v>
      </c>
      <c r="D34" s="81">
        <v>15390</v>
      </c>
      <c r="E34" s="80">
        <v>15339</v>
      </c>
      <c r="F34" s="80">
        <v>15312</v>
      </c>
      <c r="G34" s="80">
        <v>14993</v>
      </c>
      <c r="H34" s="106">
        <v>15345</v>
      </c>
      <c r="I34" s="81">
        <v>45</v>
      </c>
      <c r="J34" s="82">
        <v>0.2932551319648094</v>
      </c>
    </row>
    <row r="35" spans="1:10" ht="13.5" customHeight="1" x14ac:dyDescent="0.2">
      <c r="A35" s="84"/>
      <c r="B35" s="85" t="s">
        <v>109</v>
      </c>
      <c r="C35" s="79">
        <v>10.730858468677495</v>
      </c>
      <c r="D35" s="81">
        <v>1850</v>
      </c>
      <c r="E35" s="80">
        <v>1856</v>
      </c>
      <c r="F35" s="80">
        <v>1871</v>
      </c>
      <c r="G35" s="80">
        <v>1797</v>
      </c>
      <c r="H35" s="106">
        <v>1819</v>
      </c>
      <c r="I35" s="81">
        <v>31</v>
      </c>
      <c r="J35" s="82">
        <v>1.7042330951072018</v>
      </c>
    </row>
    <row r="36" spans="1:10" ht="18" customHeight="1" x14ac:dyDescent="0.2">
      <c r="A36" s="77" t="s">
        <v>112</v>
      </c>
      <c r="B36" s="78"/>
      <c r="C36" s="107"/>
      <c r="D36" s="100"/>
      <c r="E36" s="101"/>
      <c r="F36" s="101"/>
      <c r="G36" s="101"/>
      <c r="H36" s="102"/>
      <c r="I36" s="103"/>
      <c r="J36" s="104"/>
    </row>
    <row r="37" spans="1:10" ht="13.5" customHeight="1" x14ac:dyDescent="0.2">
      <c r="A37" s="77" t="s">
        <v>96</v>
      </c>
      <c r="B37" s="78"/>
      <c r="C37" s="79">
        <v>100</v>
      </c>
      <c r="D37" s="105">
        <v>8394</v>
      </c>
      <c r="E37" s="80">
        <v>8335</v>
      </c>
      <c r="F37" s="80">
        <v>8391</v>
      </c>
      <c r="G37" s="80">
        <v>8243</v>
      </c>
      <c r="H37" s="106">
        <v>8405</v>
      </c>
      <c r="I37" s="81">
        <v>-11</v>
      </c>
      <c r="J37" s="82">
        <v>-0.13087447947650208</v>
      </c>
    </row>
    <row r="38" spans="1:10" ht="13.5" customHeight="1" x14ac:dyDescent="0.2">
      <c r="A38" s="84" t="s">
        <v>97</v>
      </c>
      <c r="B38" s="85" t="s">
        <v>98</v>
      </c>
      <c r="C38" s="79">
        <v>40.135811293781273</v>
      </c>
      <c r="D38" s="81">
        <v>3369</v>
      </c>
      <c r="E38" s="80">
        <v>3334</v>
      </c>
      <c r="F38" s="80">
        <v>3339</v>
      </c>
      <c r="G38" s="80">
        <v>3274</v>
      </c>
      <c r="H38" s="106">
        <v>3337</v>
      </c>
      <c r="I38" s="81">
        <v>32</v>
      </c>
      <c r="J38" s="82">
        <v>0.95894516032364396</v>
      </c>
    </row>
    <row r="39" spans="1:10" ht="13.5" customHeight="1" x14ac:dyDescent="0.2">
      <c r="A39" s="86"/>
      <c r="B39" s="85" t="s">
        <v>99</v>
      </c>
      <c r="C39" s="79">
        <v>59.864188706218727</v>
      </c>
      <c r="D39" s="81">
        <v>5025</v>
      </c>
      <c r="E39" s="80">
        <v>5001</v>
      </c>
      <c r="F39" s="80">
        <v>5052</v>
      </c>
      <c r="G39" s="80">
        <v>4969</v>
      </c>
      <c r="H39" s="106">
        <v>5068</v>
      </c>
      <c r="I39" s="81">
        <v>-43</v>
      </c>
      <c r="J39" s="82">
        <v>-0.84846093133385947</v>
      </c>
    </row>
    <row r="40" spans="1:10" ht="13.5" customHeight="1" x14ac:dyDescent="0.2">
      <c r="A40" s="84" t="s">
        <v>97</v>
      </c>
      <c r="B40" s="87" t="s">
        <v>100</v>
      </c>
      <c r="C40" s="79">
        <v>16.869192280200142</v>
      </c>
      <c r="D40" s="81">
        <v>1416</v>
      </c>
      <c r="E40" s="80">
        <v>1385</v>
      </c>
      <c r="F40" s="80">
        <v>1455</v>
      </c>
      <c r="G40" s="80">
        <v>1334</v>
      </c>
      <c r="H40" s="106">
        <v>1354</v>
      </c>
      <c r="I40" s="81">
        <v>62</v>
      </c>
      <c r="J40" s="82">
        <v>4.5790251107828652</v>
      </c>
    </row>
    <row r="41" spans="1:10" ht="13.5" customHeight="1" x14ac:dyDescent="0.2">
      <c r="A41" s="84"/>
      <c r="B41" s="87" t="s">
        <v>101</v>
      </c>
      <c r="C41" s="79">
        <v>25.005956635692161</v>
      </c>
      <c r="D41" s="81">
        <v>2099</v>
      </c>
      <c r="E41" s="80">
        <v>2093</v>
      </c>
      <c r="F41" s="80">
        <v>2126</v>
      </c>
      <c r="G41" s="80">
        <v>2137</v>
      </c>
      <c r="H41" s="106">
        <v>2205</v>
      </c>
      <c r="I41" s="81">
        <v>-106</v>
      </c>
      <c r="J41" s="82">
        <v>-4.8072562358276647</v>
      </c>
    </row>
    <row r="42" spans="1:10" ht="13.5" customHeight="1" x14ac:dyDescent="0.2">
      <c r="A42" s="84"/>
      <c r="B42" s="87" t="s">
        <v>102</v>
      </c>
      <c r="C42" s="79">
        <v>18.263045032165834</v>
      </c>
      <c r="D42" s="81">
        <v>1533</v>
      </c>
      <c r="E42" s="80">
        <v>1563</v>
      </c>
      <c r="F42" s="80">
        <v>1560</v>
      </c>
      <c r="G42" s="80">
        <v>1588</v>
      </c>
      <c r="H42" s="106">
        <v>1594</v>
      </c>
      <c r="I42" s="81">
        <v>-61</v>
      </c>
      <c r="J42" s="82">
        <v>-3.8268506900878294</v>
      </c>
    </row>
    <row r="43" spans="1:10" ht="13.5" customHeight="1" x14ac:dyDescent="0.2">
      <c r="A43" s="86"/>
      <c r="B43" s="87" t="s">
        <v>103</v>
      </c>
      <c r="C43" s="79">
        <v>39.861806051941862</v>
      </c>
      <c r="D43" s="81">
        <v>3346</v>
      </c>
      <c r="E43" s="80">
        <v>3294</v>
      </c>
      <c r="F43" s="80">
        <v>3250</v>
      </c>
      <c r="G43" s="80">
        <v>3184</v>
      </c>
      <c r="H43" s="106">
        <v>3252</v>
      </c>
      <c r="I43" s="81">
        <v>94</v>
      </c>
      <c r="J43" s="82">
        <v>2.8905289052890528</v>
      </c>
    </row>
    <row r="44" spans="1:10" ht="13.5" customHeight="1" x14ac:dyDescent="0.2">
      <c r="A44" s="86"/>
      <c r="B44" s="87" t="s">
        <v>104</v>
      </c>
      <c r="C44" s="79">
        <v>5.2060995949487729</v>
      </c>
      <c r="D44" s="81">
        <v>437</v>
      </c>
      <c r="E44" s="80">
        <v>442</v>
      </c>
      <c r="F44" s="80">
        <v>455</v>
      </c>
      <c r="G44" s="80">
        <v>463</v>
      </c>
      <c r="H44" s="106">
        <v>400</v>
      </c>
      <c r="I44" s="81">
        <v>37</v>
      </c>
      <c r="J44" s="82">
        <v>9.25</v>
      </c>
    </row>
    <row r="45" spans="1:10" ht="13.5" customHeight="1" x14ac:dyDescent="0.2">
      <c r="A45" s="84" t="s">
        <v>105</v>
      </c>
      <c r="B45" s="88" t="s">
        <v>108</v>
      </c>
      <c r="C45" s="79">
        <v>91.529664045746955</v>
      </c>
      <c r="D45" s="81">
        <v>7683</v>
      </c>
      <c r="E45" s="80">
        <v>7618</v>
      </c>
      <c r="F45" s="80">
        <v>7686</v>
      </c>
      <c r="G45" s="80">
        <v>7555</v>
      </c>
      <c r="H45" s="106">
        <v>7720</v>
      </c>
      <c r="I45" s="81">
        <v>-37</v>
      </c>
      <c r="J45" s="82">
        <v>-0.47927461139896371</v>
      </c>
    </row>
    <row r="46" spans="1:10" ht="13.5" customHeight="1" x14ac:dyDescent="0.2">
      <c r="A46" s="84"/>
      <c r="B46" s="85" t="s">
        <v>109</v>
      </c>
      <c r="C46" s="79">
        <v>8.4703359542530379</v>
      </c>
      <c r="D46" s="81">
        <v>711</v>
      </c>
      <c r="E46" s="80">
        <v>717</v>
      </c>
      <c r="F46" s="80">
        <v>705</v>
      </c>
      <c r="G46" s="80">
        <v>688</v>
      </c>
      <c r="H46" s="106">
        <v>685</v>
      </c>
      <c r="I46" s="81">
        <v>26</v>
      </c>
      <c r="J46" s="82">
        <v>3.7956204379562042</v>
      </c>
    </row>
    <row r="47" spans="1:10" ht="18" customHeight="1" x14ac:dyDescent="0.2">
      <c r="A47" s="77" t="s">
        <v>113</v>
      </c>
      <c r="B47" s="78"/>
      <c r="C47" s="107"/>
      <c r="D47" s="100"/>
      <c r="E47" s="101"/>
      <c r="F47" s="101"/>
      <c r="G47" s="101"/>
      <c r="H47" s="102"/>
      <c r="I47" s="103"/>
      <c r="J47" s="104"/>
    </row>
    <row r="48" spans="1:10" ht="13.5" customHeight="1" x14ac:dyDescent="0.2">
      <c r="A48" s="77" t="s">
        <v>96</v>
      </c>
      <c r="B48" s="78"/>
      <c r="C48" s="79">
        <v>100</v>
      </c>
      <c r="D48" s="105">
        <v>8846</v>
      </c>
      <c r="E48" s="80">
        <v>8860</v>
      </c>
      <c r="F48" s="80">
        <v>8792</v>
      </c>
      <c r="G48" s="80">
        <v>8547</v>
      </c>
      <c r="H48" s="106">
        <v>8759</v>
      </c>
      <c r="I48" s="81">
        <v>87</v>
      </c>
      <c r="J48" s="82">
        <v>0.99326407124100924</v>
      </c>
    </row>
    <row r="49" spans="1:12" ht="13.5" customHeight="1" x14ac:dyDescent="0.2">
      <c r="A49" s="84" t="s">
        <v>97</v>
      </c>
      <c r="B49" s="85" t="s">
        <v>98</v>
      </c>
      <c r="C49" s="79">
        <v>45.31991860728013</v>
      </c>
      <c r="D49" s="81">
        <v>4009</v>
      </c>
      <c r="E49" s="80">
        <v>4040</v>
      </c>
      <c r="F49" s="80">
        <v>4011</v>
      </c>
      <c r="G49" s="80">
        <v>3880</v>
      </c>
      <c r="H49" s="106">
        <v>3928</v>
      </c>
      <c r="I49" s="81">
        <v>81</v>
      </c>
      <c r="J49" s="82">
        <v>2.0621181262729125</v>
      </c>
    </row>
    <row r="50" spans="1:12" ht="13.5" customHeight="1" x14ac:dyDescent="0.2">
      <c r="A50" s="86"/>
      <c r="B50" s="85" t="s">
        <v>99</v>
      </c>
      <c r="C50" s="79">
        <v>54.68008139271987</v>
      </c>
      <c r="D50" s="81">
        <v>4837</v>
      </c>
      <c r="E50" s="80">
        <v>4820</v>
      </c>
      <c r="F50" s="80">
        <v>4781</v>
      </c>
      <c r="G50" s="80">
        <v>4667</v>
      </c>
      <c r="H50" s="106">
        <v>4831</v>
      </c>
      <c r="I50" s="81">
        <v>6</v>
      </c>
      <c r="J50" s="82">
        <v>0.12419788863589319</v>
      </c>
    </row>
    <row r="51" spans="1:12" ht="13.5" customHeight="1" x14ac:dyDescent="0.2">
      <c r="A51" s="84" t="s">
        <v>97</v>
      </c>
      <c r="B51" s="87" t="s">
        <v>100</v>
      </c>
      <c r="C51" s="79">
        <v>11.349762604567037</v>
      </c>
      <c r="D51" s="81">
        <v>1004</v>
      </c>
      <c r="E51" s="80">
        <v>993</v>
      </c>
      <c r="F51" s="80">
        <v>953</v>
      </c>
      <c r="G51" s="80">
        <v>948</v>
      </c>
      <c r="H51" s="106">
        <v>1040</v>
      </c>
      <c r="I51" s="81">
        <v>-36</v>
      </c>
      <c r="J51" s="82">
        <v>-3.4615384615384617</v>
      </c>
    </row>
    <row r="52" spans="1:12" ht="13.5" customHeight="1" x14ac:dyDescent="0.2">
      <c r="A52" s="84"/>
      <c r="B52" s="87" t="s">
        <v>101</v>
      </c>
      <c r="C52" s="79">
        <v>69.285552792222475</v>
      </c>
      <c r="D52" s="81">
        <v>6129</v>
      </c>
      <c r="E52" s="80">
        <v>6164</v>
      </c>
      <c r="F52" s="80">
        <v>6141</v>
      </c>
      <c r="G52" s="80">
        <v>5973</v>
      </c>
      <c r="H52" s="106">
        <v>6068</v>
      </c>
      <c r="I52" s="81">
        <v>61</v>
      </c>
      <c r="J52" s="82">
        <v>1.0052735662491761</v>
      </c>
    </row>
    <row r="53" spans="1:12" ht="13.5" customHeight="1" x14ac:dyDescent="0.2">
      <c r="A53" s="84"/>
      <c r="B53" s="87" t="s">
        <v>102</v>
      </c>
      <c r="C53" s="79">
        <v>18.121184716255936</v>
      </c>
      <c r="D53" s="81">
        <v>1603</v>
      </c>
      <c r="E53" s="80">
        <v>1594</v>
      </c>
      <c r="F53" s="80">
        <v>1594</v>
      </c>
      <c r="G53" s="80">
        <v>1535</v>
      </c>
      <c r="H53" s="106">
        <v>1557</v>
      </c>
      <c r="I53" s="81">
        <v>46</v>
      </c>
      <c r="J53" s="82">
        <v>2.9543994861913938</v>
      </c>
    </row>
    <row r="54" spans="1:12" ht="13.5" customHeight="1" x14ac:dyDescent="0.2">
      <c r="A54" s="86"/>
      <c r="B54" s="87" t="s">
        <v>103</v>
      </c>
      <c r="C54" s="79">
        <v>1.2434998869545557</v>
      </c>
      <c r="D54" s="81">
        <v>110</v>
      </c>
      <c r="E54" s="80">
        <v>109</v>
      </c>
      <c r="F54" s="80">
        <v>104</v>
      </c>
      <c r="G54" s="80">
        <v>91</v>
      </c>
      <c r="H54" s="106">
        <v>94</v>
      </c>
      <c r="I54" s="81">
        <v>16</v>
      </c>
      <c r="J54" s="82">
        <v>17.021276595744681</v>
      </c>
    </row>
    <row r="55" spans="1:12" ht="13.5" customHeight="1" x14ac:dyDescent="0.2">
      <c r="A55" s="86"/>
      <c r="B55" s="87" t="s">
        <v>104</v>
      </c>
      <c r="C55" s="79">
        <v>0.55392267691612029</v>
      </c>
      <c r="D55" s="81">
        <v>49</v>
      </c>
      <c r="E55" s="80">
        <v>48</v>
      </c>
      <c r="F55" s="80">
        <v>46</v>
      </c>
      <c r="G55" s="80">
        <v>33</v>
      </c>
      <c r="H55" s="106">
        <v>28</v>
      </c>
      <c r="I55" s="81">
        <v>21</v>
      </c>
      <c r="J55" s="82">
        <v>75</v>
      </c>
    </row>
    <row r="56" spans="1:12" ht="13.5" customHeight="1" x14ac:dyDescent="0.2">
      <c r="A56" s="84" t="s">
        <v>105</v>
      </c>
      <c r="B56" s="88" t="s">
        <v>108</v>
      </c>
      <c r="C56" s="79">
        <v>87.124123897806925</v>
      </c>
      <c r="D56" s="81">
        <v>7707</v>
      </c>
      <c r="E56" s="80">
        <v>7721</v>
      </c>
      <c r="F56" s="80">
        <v>7626</v>
      </c>
      <c r="G56" s="80">
        <v>7438</v>
      </c>
      <c r="H56" s="106">
        <v>7625</v>
      </c>
      <c r="I56" s="81">
        <v>82</v>
      </c>
      <c r="J56" s="82">
        <v>1.0754098360655737</v>
      </c>
    </row>
    <row r="57" spans="1:12" ht="13.5" customHeight="1" x14ac:dyDescent="0.2">
      <c r="A57" s="108"/>
      <c r="B57" s="90" t="s">
        <v>109</v>
      </c>
      <c r="C57" s="91">
        <v>12.875876102193082</v>
      </c>
      <c r="D57" s="109">
        <v>1139</v>
      </c>
      <c r="E57" s="110">
        <v>1139</v>
      </c>
      <c r="F57" s="110">
        <v>1166</v>
      </c>
      <c r="G57" s="110">
        <v>1109</v>
      </c>
      <c r="H57" s="111">
        <v>1134</v>
      </c>
      <c r="I57" s="109">
        <v>5</v>
      </c>
      <c r="J57" s="112">
        <v>0.44091710758377423</v>
      </c>
    </row>
    <row r="58" spans="1:12" s="113" customFormat="1" ht="11.25" customHeight="1" x14ac:dyDescent="0.15">
      <c r="B58" s="114"/>
      <c r="C58" s="114"/>
      <c r="D58" s="114"/>
      <c r="E58" s="114"/>
      <c r="F58" s="114"/>
      <c r="G58" s="114"/>
      <c r="H58" s="114"/>
      <c r="I58" s="114"/>
      <c r="J58" s="115" t="s">
        <v>35</v>
      </c>
      <c r="K58" s="114"/>
      <c r="L58" s="114"/>
    </row>
    <row r="59" spans="1:12" s="113" customFormat="1" ht="12.75" customHeight="1" x14ac:dyDescent="0.15">
      <c r="A59" s="114" t="s">
        <v>114</v>
      </c>
      <c r="D59" s="116"/>
      <c r="K59" s="114"/>
      <c r="L59" s="114"/>
    </row>
    <row r="60" spans="1:12" s="113" customFormat="1" ht="21" customHeight="1" x14ac:dyDescent="0.15">
      <c r="A60" s="117" t="s">
        <v>115</v>
      </c>
      <c r="B60" s="118"/>
      <c r="C60" s="118"/>
      <c r="D60" s="118"/>
      <c r="E60" s="118"/>
      <c r="F60" s="118"/>
      <c r="G60" s="118"/>
      <c r="H60" s="118"/>
      <c r="I60" s="118"/>
      <c r="J60" s="118"/>
      <c r="K60" s="114"/>
      <c r="L60" s="114"/>
    </row>
    <row r="61" spans="1:12" s="87" customFormat="1" ht="12.75" customHeight="1" x14ac:dyDescent="0.2">
      <c r="A61" s="117"/>
      <c r="B61" s="118"/>
      <c r="C61" s="118"/>
      <c r="D61" s="118"/>
      <c r="E61" s="118"/>
      <c r="F61" s="118"/>
      <c r="G61" s="118"/>
      <c r="H61" s="118"/>
      <c r="I61" s="118"/>
      <c r="J61" s="118"/>
      <c r="K61" s="114"/>
      <c r="L61" s="114"/>
    </row>
    <row r="62" spans="1:12" s="87" customFormat="1" ht="12.75" customHeight="1" x14ac:dyDescent="0.2"/>
    <row r="63" spans="1:12" ht="15.95" customHeight="1" x14ac:dyDescent="0.2">
      <c r="B63" s="119"/>
      <c r="C63" s="120"/>
      <c r="D63" s="120"/>
      <c r="E63" s="120"/>
      <c r="F63" s="120"/>
      <c r="G63" s="120"/>
      <c r="H63" s="120"/>
      <c r="I63" s="120"/>
      <c r="J63" s="120"/>
      <c r="K63" s="120"/>
    </row>
    <row r="64" spans="1:12" ht="15.95" customHeight="1" x14ac:dyDescent="0.2">
      <c r="C64" s="54"/>
      <c r="D64" s="54"/>
      <c r="E64" s="54"/>
      <c r="F64" s="54"/>
      <c r="G64" s="54"/>
      <c r="H64" s="54"/>
      <c r="I64" s="54"/>
      <c r="J64" s="54"/>
    </row>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83836-FE54-4262-A244-0FF150EDAD81}">
  <sheetPr codeName="Tabelle5"/>
  <dimension ref="A1:K110"/>
  <sheetViews>
    <sheetView showGridLines="0" zoomScaleNormal="100" workbookViewId="0"/>
  </sheetViews>
  <sheetFormatPr baseColWidth="10" defaultColWidth="8.85546875" defaultRowHeight="15.95" customHeight="1" x14ac:dyDescent="0.2"/>
  <cols>
    <col min="1" max="1" width="10" style="54" customWidth="1"/>
    <col min="2" max="2" width="35.7109375" style="54" customWidth="1"/>
    <col min="3" max="3" width="6.28515625" style="88" customWidth="1"/>
    <col min="4" max="4" width="11.7109375" style="121" customWidth="1"/>
    <col min="5" max="9" width="15" style="121" customWidth="1"/>
    <col min="10" max="10" width="10.7109375" style="186" bestFit="1" customWidth="1"/>
    <col min="11" max="11" width="10" style="149" bestFit="1" customWidth="1"/>
    <col min="12" max="16384" width="8.85546875" style="54"/>
  </cols>
  <sheetData>
    <row r="1" spans="1:11" customFormat="1" ht="36.75" customHeight="1" x14ac:dyDescent="0.2">
      <c r="A1" s="33"/>
      <c r="B1" s="34"/>
      <c r="C1" s="34"/>
      <c r="D1" s="34"/>
      <c r="E1" s="34"/>
      <c r="F1" s="34"/>
      <c r="G1" s="34"/>
      <c r="H1" s="34"/>
      <c r="I1" s="13" t="s">
        <v>38</v>
      </c>
      <c r="J1" s="123"/>
      <c r="K1" s="124"/>
    </row>
    <row r="2" spans="1:11" customFormat="1" ht="6.2" customHeight="1" x14ac:dyDescent="0.2">
      <c r="A2" s="36"/>
      <c r="B2" s="37"/>
      <c r="C2" s="37"/>
      <c r="D2" s="37"/>
      <c r="E2" s="37"/>
      <c r="F2" s="37"/>
      <c r="G2" s="37"/>
      <c r="H2" s="37"/>
      <c r="I2" s="37"/>
      <c r="J2" s="123"/>
      <c r="K2" s="124"/>
    </row>
    <row r="3" spans="1:11" s="40" customFormat="1" ht="15" x14ac:dyDescent="0.2">
      <c r="A3" s="39" t="s">
        <v>116</v>
      </c>
      <c r="B3" s="39"/>
      <c r="C3" s="39"/>
      <c r="D3" s="39"/>
      <c r="E3" s="39"/>
      <c r="F3" s="39"/>
      <c r="G3" s="39"/>
      <c r="H3" s="39"/>
      <c r="I3" s="39"/>
      <c r="J3" s="125"/>
      <c r="K3" s="126"/>
    </row>
    <row r="4" spans="1:11" s="40" customFormat="1" ht="15" x14ac:dyDescent="0.2">
      <c r="A4" s="39" t="s">
        <v>117</v>
      </c>
      <c r="B4" s="39"/>
      <c r="C4" s="39"/>
      <c r="D4" s="39"/>
      <c r="E4" s="39"/>
      <c r="F4" s="39"/>
      <c r="G4" s="39"/>
      <c r="H4" s="39"/>
      <c r="I4" s="39"/>
      <c r="J4" s="125"/>
      <c r="K4" s="126"/>
    </row>
    <row r="5" spans="1:11" s="40" customFormat="1" ht="12" customHeight="1" x14ac:dyDescent="0.2">
      <c r="A5" s="42" t="s">
        <v>118</v>
      </c>
      <c r="B5" s="42"/>
      <c r="C5" s="42"/>
      <c r="D5" s="42"/>
      <c r="E5" s="127"/>
      <c r="F5" s="127"/>
      <c r="G5" s="127"/>
      <c r="H5" s="127"/>
      <c r="I5" s="18"/>
      <c r="J5" s="125"/>
      <c r="K5" s="126"/>
    </row>
    <row r="6" spans="1:11" s="40" customFormat="1" ht="11.25" customHeight="1" x14ac:dyDescent="0.2">
      <c r="A6" s="128" t="s">
        <v>40</v>
      </c>
      <c r="B6" s="128"/>
      <c r="C6" s="129"/>
      <c r="D6" s="130" t="s">
        <v>119</v>
      </c>
      <c r="E6" s="130"/>
      <c r="F6" s="130"/>
      <c r="G6" s="130"/>
      <c r="H6" s="130"/>
      <c r="I6" s="130"/>
      <c r="J6" s="125"/>
      <c r="K6" s="126"/>
    </row>
    <row r="7" spans="1:11" s="40" customFormat="1" ht="24.95" customHeight="1" x14ac:dyDescent="0.2">
      <c r="A7" s="131"/>
      <c r="B7" s="132"/>
      <c r="C7" s="133"/>
      <c r="D7" s="134" t="s">
        <v>49</v>
      </c>
      <c r="E7" s="134"/>
      <c r="F7" s="134"/>
      <c r="G7" s="134" t="s">
        <v>120</v>
      </c>
      <c r="H7" s="134"/>
      <c r="I7" s="134"/>
      <c r="J7" s="125"/>
      <c r="K7" s="126"/>
    </row>
    <row r="8" spans="1:11" s="40" customFormat="1" ht="15" customHeight="1" x14ac:dyDescent="0.2">
      <c r="A8" s="135"/>
      <c r="B8" s="136"/>
      <c r="C8" s="136"/>
      <c r="D8" s="136"/>
      <c r="E8" s="136"/>
      <c r="F8" s="136"/>
      <c r="G8" s="136"/>
      <c r="H8" s="136"/>
      <c r="I8" s="137"/>
    </row>
    <row r="9" spans="1:11" s="141" customFormat="1" ht="24.95" customHeight="1" x14ac:dyDescent="0.2">
      <c r="A9" s="138" t="s">
        <v>7</v>
      </c>
      <c r="B9" s="139"/>
      <c r="C9" s="139"/>
      <c r="D9" s="139"/>
      <c r="E9" s="139"/>
      <c r="F9" s="139"/>
      <c r="G9" s="139"/>
      <c r="H9" s="139"/>
      <c r="I9" s="140"/>
    </row>
    <row r="10" spans="1:11" s="141" customFormat="1" ht="24.95" customHeight="1" x14ac:dyDescent="0.2">
      <c r="A10" s="138" t="s">
        <v>121</v>
      </c>
      <c r="B10" s="139"/>
      <c r="C10" s="139"/>
      <c r="D10" s="139"/>
      <c r="E10" s="139"/>
      <c r="F10" s="139"/>
      <c r="G10" s="139"/>
      <c r="H10" s="139"/>
      <c r="I10" s="140"/>
    </row>
    <row r="11" spans="1:11" s="141" customFormat="1" ht="24.95" customHeight="1" x14ac:dyDescent="0.2">
      <c r="A11" s="138" t="s">
        <v>122</v>
      </c>
      <c r="B11" s="139"/>
      <c r="C11" s="139"/>
      <c r="D11" s="139"/>
      <c r="E11" s="139"/>
      <c r="F11" s="139"/>
      <c r="G11" s="139"/>
      <c r="H11" s="139"/>
      <c r="I11" s="140"/>
    </row>
    <row r="12" spans="1:11" s="141" customFormat="1" ht="24.95" customHeight="1" x14ac:dyDescent="0.2">
      <c r="A12" s="138" t="s">
        <v>123</v>
      </c>
      <c r="B12" s="139"/>
      <c r="C12" s="139"/>
      <c r="D12" s="139"/>
      <c r="E12" s="139"/>
      <c r="F12" s="139"/>
      <c r="G12" s="139"/>
      <c r="H12" s="139"/>
      <c r="I12" s="140"/>
    </row>
    <row r="13" spans="1:11" ht="0.75" customHeight="1" x14ac:dyDescent="0.2">
      <c r="A13" s="89"/>
      <c r="B13" s="90"/>
      <c r="C13" s="142"/>
      <c r="D13" s="143"/>
      <c r="E13" s="143"/>
      <c r="F13" s="143"/>
      <c r="G13" s="143"/>
      <c r="H13" s="143"/>
      <c r="I13" s="144"/>
      <c r="J13" s="145"/>
      <c r="K13" s="54"/>
    </row>
    <row r="14" spans="1:11" ht="9.9499999999999993" customHeight="1" x14ac:dyDescent="0.2">
      <c r="A14" s="86"/>
      <c r="B14" s="85"/>
      <c r="C14" s="122"/>
      <c r="D14" s="146"/>
      <c r="E14" s="146"/>
      <c r="F14" s="146"/>
      <c r="G14" s="146"/>
      <c r="H14" s="146"/>
      <c r="I14" s="147"/>
      <c r="J14" s="148"/>
    </row>
    <row r="15" spans="1:11" s="40" customFormat="1" ht="15" x14ac:dyDescent="0.2">
      <c r="A15" s="150" t="s">
        <v>7</v>
      </c>
      <c r="B15" s="151"/>
      <c r="C15" s="151"/>
      <c r="D15" s="151"/>
      <c r="E15" s="151"/>
      <c r="F15" s="151"/>
      <c r="G15" s="151"/>
      <c r="H15" s="151"/>
      <c r="I15" s="152"/>
      <c r="J15" s="123"/>
      <c r="K15" s="126"/>
    </row>
    <row r="16" spans="1:11" s="158" customFormat="1" ht="24.95" customHeight="1" x14ac:dyDescent="0.2">
      <c r="A16" s="153" t="s">
        <v>96</v>
      </c>
      <c r="B16" s="154"/>
      <c r="C16" s="155"/>
      <c r="D16" s="156"/>
      <c r="E16" s="156"/>
      <c r="F16" s="156"/>
      <c r="G16" s="156"/>
      <c r="H16" s="156"/>
      <c r="I16" s="157"/>
    </row>
    <row r="17" spans="1:9" s="164" customFormat="1" ht="24.95" customHeight="1" x14ac:dyDescent="0.2">
      <c r="A17" s="159" t="s">
        <v>124</v>
      </c>
      <c r="B17" s="160" t="s">
        <v>125</v>
      </c>
      <c r="C17" s="161"/>
      <c r="D17" s="162"/>
      <c r="E17" s="162"/>
      <c r="F17" s="162"/>
      <c r="G17" s="162"/>
      <c r="H17" s="162"/>
      <c r="I17" s="163"/>
    </row>
    <row r="18" spans="1:9" s="164" customFormat="1" ht="24.95" customHeight="1" x14ac:dyDescent="0.2">
      <c r="A18" s="159" t="s">
        <v>126</v>
      </c>
      <c r="B18" s="165" t="s">
        <v>127</v>
      </c>
      <c r="C18" s="161"/>
      <c r="D18" s="162"/>
      <c r="E18" s="162"/>
      <c r="F18" s="162"/>
      <c r="G18" s="162"/>
      <c r="H18" s="162"/>
      <c r="I18" s="163"/>
    </row>
    <row r="19" spans="1:9" s="166" customFormat="1" ht="24.95" customHeight="1" x14ac:dyDescent="0.2">
      <c r="A19" s="159" t="s">
        <v>128</v>
      </c>
      <c r="B19" s="165" t="s">
        <v>129</v>
      </c>
      <c r="C19" s="161"/>
      <c r="D19" s="162"/>
      <c r="E19" s="162"/>
      <c r="F19" s="162"/>
      <c r="G19" s="162"/>
      <c r="H19" s="162"/>
      <c r="I19" s="163"/>
    </row>
    <row r="20" spans="1:9" s="164" customFormat="1" ht="24.95" customHeight="1" x14ac:dyDescent="0.2">
      <c r="A20" s="159" t="s">
        <v>130</v>
      </c>
      <c r="B20" s="167" t="s">
        <v>131</v>
      </c>
      <c r="C20" s="167"/>
      <c r="D20" s="162"/>
      <c r="E20" s="162"/>
      <c r="F20" s="162"/>
      <c r="G20" s="162"/>
      <c r="H20" s="162"/>
      <c r="I20" s="163"/>
    </row>
    <row r="21" spans="1:9" s="166" customFormat="1" ht="24.95" customHeight="1" x14ac:dyDescent="0.2">
      <c r="A21" s="159" t="s">
        <v>132</v>
      </c>
      <c r="B21" s="165" t="s">
        <v>133</v>
      </c>
      <c r="C21" s="161"/>
      <c r="D21" s="162"/>
      <c r="E21" s="162"/>
      <c r="F21" s="162"/>
      <c r="G21" s="162"/>
      <c r="H21" s="162"/>
      <c r="I21" s="163"/>
    </row>
    <row r="22" spans="1:9" s="164" customFormat="1" ht="24.95" customHeight="1" x14ac:dyDescent="0.2">
      <c r="A22" s="159" t="s">
        <v>134</v>
      </c>
      <c r="B22" s="167" t="s">
        <v>135</v>
      </c>
      <c r="C22" s="167"/>
      <c r="D22" s="162"/>
      <c r="E22" s="162"/>
      <c r="F22" s="162"/>
      <c r="G22" s="162"/>
      <c r="H22" s="162"/>
      <c r="I22" s="163"/>
    </row>
    <row r="23" spans="1:9" s="166" customFormat="1" ht="24.95" customHeight="1" x14ac:dyDescent="0.2">
      <c r="A23" s="168" t="s">
        <v>136</v>
      </c>
      <c r="B23" s="169" t="s">
        <v>137</v>
      </c>
      <c r="C23" s="161"/>
      <c r="D23" s="162"/>
      <c r="E23" s="162"/>
      <c r="F23" s="162"/>
      <c r="G23" s="162"/>
      <c r="H23" s="162"/>
      <c r="I23" s="163"/>
    </row>
    <row r="24" spans="1:9" s="164" customFormat="1" ht="24.95" customHeight="1" x14ac:dyDescent="0.2">
      <c r="A24" s="159" t="s">
        <v>138</v>
      </c>
      <c r="B24" s="165" t="s">
        <v>139</v>
      </c>
      <c r="C24" s="161"/>
      <c r="D24" s="162"/>
      <c r="E24" s="162"/>
      <c r="F24" s="162"/>
      <c r="G24" s="162"/>
      <c r="H24" s="162"/>
      <c r="I24" s="163"/>
    </row>
    <row r="25" spans="1:9" s="166" customFormat="1" ht="24.95" customHeight="1" x14ac:dyDescent="0.2">
      <c r="A25" s="159" t="s">
        <v>140</v>
      </c>
      <c r="B25" s="165" t="s">
        <v>141</v>
      </c>
      <c r="C25" s="161"/>
      <c r="D25" s="162"/>
      <c r="E25" s="162"/>
      <c r="F25" s="162"/>
      <c r="G25" s="162"/>
      <c r="H25" s="162"/>
      <c r="I25" s="163"/>
    </row>
    <row r="26" spans="1:9" s="164" customFormat="1" ht="24.95" customHeight="1" x14ac:dyDescent="0.2">
      <c r="A26" s="168" t="s">
        <v>142</v>
      </c>
      <c r="B26" s="169" t="s">
        <v>143</v>
      </c>
      <c r="C26" s="161"/>
      <c r="D26" s="162"/>
      <c r="E26" s="162"/>
      <c r="F26" s="162"/>
      <c r="G26" s="162"/>
      <c r="H26" s="162"/>
      <c r="I26" s="163"/>
    </row>
    <row r="27" spans="1:9" s="164" customFormat="1" ht="24.95" customHeight="1" x14ac:dyDescent="0.2">
      <c r="A27" s="168" t="s">
        <v>144</v>
      </c>
      <c r="B27" s="165" t="s">
        <v>145</v>
      </c>
      <c r="C27" s="161"/>
      <c r="D27" s="162"/>
      <c r="E27" s="162"/>
      <c r="F27" s="162"/>
      <c r="G27" s="162"/>
      <c r="H27" s="162"/>
      <c r="I27" s="163"/>
    </row>
    <row r="28" spans="1:9" s="164" customFormat="1" ht="24.95" customHeight="1" x14ac:dyDescent="0.2">
      <c r="A28" s="159" t="s">
        <v>146</v>
      </c>
      <c r="B28" s="167" t="s">
        <v>147</v>
      </c>
      <c r="C28" s="167"/>
      <c r="D28" s="162"/>
      <c r="E28" s="162"/>
      <c r="F28" s="162"/>
      <c r="G28" s="162"/>
      <c r="H28" s="162"/>
      <c r="I28" s="163"/>
    </row>
    <row r="29" spans="1:9" s="164" customFormat="1" ht="24.95" customHeight="1" x14ac:dyDescent="0.2">
      <c r="A29" s="159" t="s">
        <v>148</v>
      </c>
      <c r="B29" s="167" t="s">
        <v>149</v>
      </c>
      <c r="C29" s="167"/>
      <c r="D29" s="162"/>
      <c r="E29" s="162"/>
      <c r="F29" s="162"/>
      <c r="G29" s="162"/>
      <c r="H29" s="162"/>
      <c r="I29" s="163"/>
    </row>
    <row r="30" spans="1:9" s="164" customFormat="1" ht="24.95" customHeight="1" x14ac:dyDescent="0.2">
      <c r="A30" s="168" t="s">
        <v>150</v>
      </c>
      <c r="B30" s="170" t="s">
        <v>151</v>
      </c>
      <c r="C30" s="170"/>
      <c r="D30" s="162"/>
      <c r="E30" s="162"/>
      <c r="F30" s="162"/>
      <c r="G30" s="162"/>
      <c r="H30" s="162"/>
      <c r="I30" s="163"/>
    </row>
    <row r="31" spans="1:9" s="164" customFormat="1" ht="24.95" customHeight="1" x14ac:dyDescent="0.2">
      <c r="A31" s="159" t="s">
        <v>152</v>
      </c>
      <c r="B31" s="170" t="s">
        <v>153</v>
      </c>
      <c r="C31" s="170"/>
      <c r="D31" s="162"/>
      <c r="E31" s="162"/>
      <c r="F31" s="162"/>
      <c r="G31" s="162"/>
      <c r="H31" s="162"/>
      <c r="I31" s="163"/>
    </row>
    <row r="32" spans="1:9" s="164" customFormat="1" ht="24.95" customHeight="1" x14ac:dyDescent="0.2">
      <c r="A32" s="168">
        <v>782.78300000000002</v>
      </c>
      <c r="B32" s="171" t="s">
        <v>154</v>
      </c>
      <c r="C32" s="161"/>
      <c r="D32" s="162"/>
      <c r="E32" s="162"/>
      <c r="F32" s="162"/>
      <c r="G32" s="162"/>
      <c r="H32" s="162"/>
      <c r="I32" s="163"/>
    </row>
    <row r="33" spans="1:11" s="164" customFormat="1" ht="24.95" customHeight="1" x14ac:dyDescent="0.2">
      <c r="A33" s="159" t="s">
        <v>155</v>
      </c>
      <c r="B33" s="167" t="s">
        <v>156</v>
      </c>
      <c r="C33" s="167"/>
      <c r="D33" s="162"/>
      <c r="E33" s="162"/>
      <c r="F33" s="162"/>
      <c r="G33" s="162"/>
      <c r="H33" s="162"/>
      <c r="I33" s="163"/>
    </row>
    <row r="34" spans="1:11" s="164" customFormat="1" ht="24.95" customHeight="1" x14ac:dyDescent="0.2">
      <c r="A34" s="159" t="s">
        <v>157</v>
      </c>
      <c r="B34" s="165" t="s">
        <v>158</v>
      </c>
      <c r="C34" s="161"/>
      <c r="D34" s="162"/>
      <c r="E34" s="162"/>
      <c r="F34" s="162"/>
      <c r="G34" s="162"/>
      <c r="H34" s="162"/>
      <c r="I34" s="163"/>
    </row>
    <row r="35" spans="1:11" s="164" customFormat="1" ht="24.95" customHeight="1" x14ac:dyDescent="0.2">
      <c r="A35" s="159">
        <v>86</v>
      </c>
      <c r="B35" s="165" t="s">
        <v>159</v>
      </c>
      <c r="C35" s="161"/>
      <c r="D35" s="162"/>
      <c r="E35" s="162"/>
      <c r="F35" s="162"/>
      <c r="G35" s="162"/>
      <c r="H35" s="162"/>
      <c r="I35" s="163"/>
    </row>
    <row r="36" spans="1:11" s="164" customFormat="1" ht="24.95" customHeight="1" x14ac:dyDescent="0.2">
      <c r="A36" s="159">
        <v>87.88</v>
      </c>
      <c r="B36" s="172" t="s">
        <v>160</v>
      </c>
      <c r="C36" s="161"/>
      <c r="D36" s="162"/>
      <c r="E36" s="162"/>
      <c r="F36" s="162"/>
      <c r="G36" s="162"/>
      <c r="H36" s="162"/>
      <c r="I36" s="163"/>
    </row>
    <row r="37" spans="1:11" s="164" customFormat="1" ht="24.95" customHeight="1" x14ac:dyDescent="0.2">
      <c r="A37" s="159" t="s">
        <v>161</v>
      </c>
      <c r="B37" s="167" t="s">
        <v>162</v>
      </c>
      <c r="C37" s="167"/>
      <c r="D37" s="162"/>
      <c r="E37" s="162"/>
      <c r="F37" s="162"/>
      <c r="G37" s="162"/>
      <c r="H37" s="162"/>
      <c r="I37" s="163"/>
    </row>
    <row r="38" spans="1:11" s="164" customFormat="1" ht="24.95" customHeight="1" x14ac:dyDescent="0.2">
      <c r="A38" s="159"/>
      <c r="B38" s="172" t="s">
        <v>163</v>
      </c>
      <c r="C38" s="161"/>
      <c r="D38" s="162"/>
      <c r="E38" s="162"/>
      <c r="F38" s="162"/>
      <c r="G38" s="162"/>
      <c r="H38" s="162"/>
      <c r="I38" s="163"/>
    </row>
    <row r="39" spans="1:11" s="164" customFormat="1" ht="24.95" customHeight="1" x14ac:dyDescent="0.2">
      <c r="A39" s="173" t="s">
        <v>164</v>
      </c>
      <c r="B39" s="174"/>
      <c r="C39" s="161"/>
      <c r="D39" s="162"/>
      <c r="E39" s="162"/>
      <c r="F39" s="162"/>
      <c r="G39" s="162"/>
      <c r="H39" s="162"/>
      <c r="I39" s="163"/>
    </row>
    <row r="40" spans="1:11" s="164" customFormat="1" ht="24.95" customHeight="1" x14ac:dyDescent="0.2">
      <c r="A40" s="175" t="s">
        <v>124</v>
      </c>
      <c r="B40" s="176" t="s">
        <v>125</v>
      </c>
      <c r="C40" s="161"/>
      <c r="D40" s="162"/>
      <c r="E40" s="162"/>
      <c r="F40" s="162"/>
      <c r="G40" s="162"/>
      <c r="H40" s="162"/>
      <c r="I40" s="163"/>
    </row>
    <row r="41" spans="1:11" s="164" customFormat="1" ht="24.95" customHeight="1" x14ac:dyDescent="0.2">
      <c r="A41" s="175" t="s">
        <v>165</v>
      </c>
      <c r="B41" s="176" t="s">
        <v>166</v>
      </c>
      <c r="C41" s="161"/>
      <c r="D41" s="162"/>
      <c r="E41" s="162"/>
      <c r="F41" s="162"/>
      <c r="G41" s="162"/>
      <c r="H41" s="162"/>
      <c r="I41" s="163"/>
    </row>
    <row r="42" spans="1:11" s="164" customFormat="1" ht="24.95" customHeight="1" x14ac:dyDescent="0.2">
      <c r="A42" s="175" t="s">
        <v>167</v>
      </c>
      <c r="B42" s="176" t="s">
        <v>168</v>
      </c>
      <c r="C42" s="161"/>
      <c r="D42" s="162"/>
      <c r="E42" s="162"/>
      <c r="F42" s="162"/>
      <c r="G42" s="162"/>
      <c r="H42" s="162"/>
      <c r="I42" s="163"/>
    </row>
    <row r="43" spans="1:11" ht="2.25" customHeight="1" x14ac:dyDescent="0.2">
      <c r="A43" s="177"/>
      <c r="B43" s="132"/>
      <c r="C43" s="178"/>
      <c r="D43" s="179"/>
      <c r="E43" s="179"/>
      <c r="F43" s="179"/>
      <c r="G43" s="179"/>
      <c r="H43" s="179"/>
      <c r="I43" s="180"/>
      <c r="J43" s="54"/>
      <c r="K43" s="54"/>
    </row>
    <row r="44" spans="1:11" s="181" customFormat="1" ht="11.25" customHeight="1" x14ac:dyDescent="0.15">
      <c r="I44" s="182" t="s">
        <v>35</v>
      </c>
      <c r="J44" s="183"/>
      <c r="K44" s="184"/>
    </row>
    <row r="45" spans="1:11" s="181" customFormat="1" ht="20.100000000000001" customHeight="1" x14ac:dyDescent="0.15">
      <c r="A45" s="185" t="s">
        <v>169</v>
      </c>
      <c r="B45" s="185"/>
      <c r="C45" s="185"/>
      <c r="D45" s="185"/>
      <c r="E45" s="185"/>
      <c r="F45" s="185"/>
      <c r="G45" s="185"/>
      <c r="H45" s="185"/>
      <c r="I45" s="185"/>
    </row>
    <row r="46" spans="1:11" s="181" customFormat="1" ht="9" x14ac:dyDescent="0.15"/>
    <row r="47" spans="1:11" ht="11.25" x14ac:dyDescent="0.2">
      <c r="A47" s="68"/>
      <c r="C47" s="54"/>
      <c r="D47" s="54"/>
      <c r="E47" s="54"/>
      <c r="F47" s="54"/>
      <c r="G47" s="54"/>
      <c r="H47" s="54"/>
      <c r="I47" s="54"/>
      <c r="J47" s="54"/>
      <c r="K47" s="54"/>
    </row>
    <row r="48" spans="1:11" ht="15.95" customHeight="1" x14ac:dyDescent="0.2">
      <c r="C48" s="54"/>
      <c r="D48" s="54"/>
      <c r="E48" s="54"/>
      <c r="F48" s="54"/>
      <c r="G48" s="54"/>
      <c r="H48" s="54"/>
      <c r="I48" s="54"/>
    </row>
    <row r="49" spans="10:11" s="54" customFormat="1" ht="15.95" customHeight="1" x14ac:dyDescent="0.2">
      <c r="J49" s="186"/>
      <c r="K49" s="149"/>
    </row>
    <row r="50" spans="10:11" s="54" customFormat="1" ht="15.95" customHeight="1" x14ac:dyDescent="0.2">
      <c r="J50" s="186"/>
      <c r="K50" s="149"/>
    </row>
    <row r="51" spans="10:11" s="54" customFormat="1" ht="15.95" customHeight="1" x14ac:dyDescent="0.2">
      <c r="J51" s="186"/>
      <c r="K51" s="149"/>
    </row>
    <row r="52" spans="10:11" s="54" customFormat="1" ht="15.95" customHeight="1" x14ac:dyDescent="0.2">
      <c r="J52" s="186"/>
      <c r="K52" s="149"/>
    </row>
    <row r="53" spans="10:11" s="54" customFormat="1" ht="15.95" customHeight="1" x14ac:dyDescent="0.2">
      <c r="J53" s="186"/>
      <c r="K53" s="149"/>
    </row>
    <row r="54" spans="10:11" s="54" customFormat="1" ht="15.95" customHeight="1" x14ac:dyDescent="0.2">
      <c r="J54" s="186"/>
      <c r="K54" s="149"/>
    </row>
    <row r="55" spans="10:11" s="54" customFormat="1" ht="15.95" customHeight="1" x14ac:dyDescent="0.2">
      <c r="J55" s="186"/>
      <c r="K55" s="149"/>
    </row>
    <row r="56" spans="10:11" s="54" customFormat="1" ht="15.95" customHeight="1" x14ac:dyDescent="0.2">
      <c r="J56" s="186"/>
      <c r="K56" s="149"/>
    </row>
    <row r="57" spans="10:11" s="54" customFormat="1" ht="15.95" customHeight="1" x14ac:dyDescent="0.2">
      <c r="J57" s="186"/>
      <c r="K57" s="149"/>
    </row>
    <row r="58" spans="10:11" s="54" customFormat="1" ht="15.95" customHeight="1" x14ac:dyDescent="0.2">
      <c r="J58" s="186"/>
      <c r="K58" s="149"/>
    </row>
    <row r="59" spans="10:11" s="54" customFormat="1" ht="15.95" customHeight="1" x14ac:dyDescent="0.2">
      <c r="J59" s="186"/>
      <c r="K59" s="149"/>
    </row>
    <row r="60" spans="10:11" s="54" customFormat="1" ht="15.95" customHeight="1" x14ac:dyDescent="0.2">
      <c r="J60" s="186"/>
      <c r="K60" s="149"/>
    </row>
    <row r="61" spans="10:11" s="54" customFormat="1" ht="15.95" customHeight="1" x14ac:dyDescent="0.2">
      <c r="J61" s="186"/>
      <c r="K61" s="149"/>
    </row>
    <row r="62" spans="10:11" s="54" customFormat="1" ht="15.95" customHeight="1" x14ac:dyDescent="0.2">
      <c r="J62" s="186"/>
      <c r="K62" s="149"/>
    </row>
    <row r="63" spans="10:11" s="54" customFormat="1" ht="15.95" customHeight="1" x14ac:dyDescent="0.2">
      <c r="J63" s="186"/>
      <c r="K63" s="149"/>
    </row>
    <row r="64" spans="10:11" s="54" customFormat="1" ht="15.95" customHeight="1" x14ac:dyDescent="0.2">
      <c r="J64" s="186"/>
      <c r="K64" s="149"/>
    </row>
    <row r="65" spans="10:11" s="54" customFormat="1" ht="15.95" customHeight="1" x14ac:dyDescent="0.2">
      <c r="J65" s="186"/>
      <c r="K65" s="149"/>
    </row>
    <row r="66" spans="10:11" s="54" customFormat="1" ht="15.95" customHeight="1" x14ac:dyDescent="0.2">
      <c r="J66" s="186"/>
      <c r="K66" s="149"/>
    </row>
    <row r="67" spans="10:11" s="54" customFormat="1" ht="15.95" customHeight="1" x14ac:dyDescent="0.2">
      <c r="J67" s="186"/>
      <c r="K67" s="149"/>
    </row>
    <row r="68" spans="10:11" s="54" customFormat="1" ht="15.95" customHeight="1" x14ac:dyDescent="0.2">
      <c r="J68" s="186"/>
      <c r="K68" s="149"/>
    </row>
    <row r="69" spans="10:11" s="54" customFormat="1" ht="15.95" customHeight="1" x14ac:dyDescent="0.2">
      <c r="J69" s="186"/>
      <c r="K69" s="149"/>
    </row>
    <row r="70" spans="10:11" s="54" customFormat="1" ht="15.95" customHeight="1" x14ac:dyDescent="0.2">
      <c r="J70" s="186"/>
      <c r="K70" s="149"/>
    </row>
    <row r="71" spans="10:11" s="54" customFormat="1" ht="15.95" customHeight="1" x14ac:dyDescent="0.2">
      <c r="J71" s="186"/>
      <c r="K71" s="149"/>
    </row>
    <row r="72" spans="10:11" s="54" customFormat="1" ht="15.95" customHeight="1" x14ac:dyDescent="0.2">
      <c r="J72" s="186"/>
      <c r="K72" s="149"/>
    </row>
    <row r="73" spans="10:11" s="54" customFormat="1" ht="15.95" customHeight="1" x14ac:dyDescent="0.2">
      <c r="J73" s="186"/>
      <c r="K73" s="149"/>
    </row>
    <row r="74" spans="10:11" s="54" customFormat="1" ht="15.95" customHeight="1" x14ac:dyDescent="0.2">
      <c r="J74" s="186"/>
      <c r="K74" s="149"/>
    </row>
    <row r="75" spans="10:11" s="54" customFormat="1" ht="15.95" customHeight="1" x14ac:dyDescent="0.2">
      <c r="J75" s="186"/>
      <c r="K75" s="149"/>
    </row>
    <row r="76" spans="10:11" s="54" customFormat="1" ht="15.95" customHeight="1" x14ac:dyDescent="0.2">
      <c r="J76" s="186"/>
      <c r="K76" s="149"/>
    </row>
    <row r="77" spans="10:11" s="54" customFormat="1" ht="15.95" customHeight="1" x14ac:dyDescent="0.2">
      <c r="J77" s="186"/>
      <c r="K77" s="149"/>
    </row>
    <row r="78" spans="10:11" s="54" customFormat="1" ht="15.95" customHeight="1" x14ac:dyDescent="0.2">
      <c r="J78" s="186"/>
      <c r="K78" s="149"/>
    </row>
    <row r="79" spans="10:11" s="54" customFormat="1" ht="15.95" customHeight="1" x14ac:dyDescent="0.2">
      <c r="J79" s="186"/>
      <c r="K79" s="149"/>
    </row>
    <row r="80" spans="10:11" s="54" customFormat="1" ht="15.95" customHeight="1" x14ac:dyDescent="0.2">
      <c r="J80" s="186"/>
      <c r="K80" s="149"/>
    </row>
    <row r="81" spans="10:11" s="54" customFormat="1" ht="15.95" customHeight="1" x14ac:dyDescent="0.2">
      <c r="J81" s="186"/>
      <c r="K81" s="149"/>
    </row>
    <row r="82" spans="10:11" s="54" customFormat="1" ht="15.95" customHeight="1" x14ac:dyDescent="0.2">
      <c r="J82" s="186"/>
      <c r="K82" s="149"/>
    </row>
    <row r="83" spans="10:11" s="54" customFormat="1" ht="15.95" customHeight="1" x14ac:dyDescent="0.2">
      <c r="J83" s="186"/>
      <c r="K83" s="149"/>
    </row>
    <row r="84" spans="10:11" s="54" customFormat="1" ht="15.95" customHeight="1" x14ac:dyDescent="0.2">
      <c r="J84" s="186"/>
      <c r="K84" s="149"/>
    </row>
    <row r="85" spans="10:11" s="54" customFormat="1" ht="15.95" customHeight="1" x14ac:dyDescent="0.2">
      <c r="J85" s="186"/>
      <c r="K85" s="149"/>
    </row>
    <row r="86" spans="10:11" s="54" customFormat="1" ht="15.95" customHeight="1" x14ac:dyDescent="0.2">
      <c r="J86" s="186"/>
      <c r="K86" s="149"/>
    </row>
    <row r="87" spans="10:11" s="54" customFormat="1" ht="15.95" customHeight="1" x14ac:dyDescent="0.2">
      <c r="J87" s="186"/>
      <c r="K87" s="149"/>
    </row>
    <row r="88" spans="10:11" s="54" customFormat="1" ht="15.95" customHeight="1" x14ac:dyDescent="0.2">
      <c r="J88" s="186"/>
      <c r="K88" s="149"/>
    </row>
    <row r="89" spans="10:11" s="54" customFormat="1" ht="15.95" customHeight="1" x14ac:dyDescent="0.2">
      <c r="J89" s="186"/>
      <c r="K89" s="149"/>
    </row>
    <row r="90" spans="10:11" s="54" customFormat="1" ht="15.95" customHeight="1" x14ac:dyDescent="0.2">
      <c r="J90" s="186"/>
      <c r="K90" s="149"/>
    </row>
    <row r="91" spans="10:11" s="54" customFormat="1" ht="15.95" customHeight="1" x14ac:dyDescent="0.2">
      <c r="J91" s="186"/>
      <c r="K91" s="149"/>
    </row>
    <row r="92" spans="10:11" s="54" customFormat="1" ht="15.95" customHeight="1" x14ac:dyDescent="0.2">
      <c r="J92" s="186"/>
      <c r="K92" s="149"/>
    </row>
    <row r="93" spans="10:11" s="54" customFormat="1" ht="15.95" customHeight="1" x14ac:dyDescent="0.2">
      <c r="J93" s="186"/>
      <c r="K93" s="149"/>
    </row>
    <row r="94" spans="10:11" s="54" customFormat="1" ht="15.95" customHeight="1" x14ac:dyDescent="0.2">
      <c r="J94" s="186"/>
      <c r="K94" s="149"/>
    </row>
    <row r="95" spans="10:11" s="54" customFormat="1" ht="15.95" customHeight="1" x14ac:dyDescent="0.2">
      <c r="J95" s="186"/>
      <c r="K95" s="149"/>
    </row>
    <row r="96" spans="10:11" s="54" customFormat="1" ht="15.95" customHeight="1" x14ac:dyDescent="0.2">
      <c r="J96" s="186"/>
      <c r="K96" s="149"/>
    </row>
    <row r="97" spans="10:11" s="54" customFormat="1" ht="15.95" customHeight="1" x14ac:dyDescent="0.2">
      <c r="J97" s="186"/>
      <c r="K97" s="149"/>
    </row>
    <row r="98" spans="10:11" s="54" customFormat="1" ht="15.95" customHeight="1" x14ac:dyDescent="0.2">
      <c r="J98" s="186"/>
      <c r="K98" s="149"/>
    </row>
    <row r="99" spans="10:11" s="54" customFormat="1" ht="15.95" customHeight="1" x14ac:dyDescent="0.2">
      <c r="J99" s="186"/>
      <c r="K99" s="149"/>
    </row>
    <row r="100" spans="10:11" s="54" customFormat="1" ht="15.95" customHeight="1" x14ac:dyDescent="0.2">
      <c r="J100" s="186"/>
      <c r="K100" s="149"/>
    </row>
    <row r="101" spans="10:11" s="54" customFormat="1" ht="15.95" customHeight="1" x14ac:dyDescent="0.2">
      <c r="J101" s="186"/>
      <c r="K101" s="149"/>
    </row>
    <row r="102" spans="10:11" s="54" customFormat="1" ht="15.95" customHeight="1" x14ac:dyDescent="0.2">
      <c r="J102" s="186"/>
      <c r="K102" s="149"/>
    </row>
    <row r="103" spans="10:11" s="54" customFormat="1" ht="15.95" customHeight="1" x14ac:dyDescent="0.2">
      <c r="J103" s="186"/>
      <c r="K103" s="149"/>
    </row>
    <row r="104" spans="10:11" s="54" customFormat="1" ht="15.95" customHeight="1" x14ac:dyDescent="0.2">
      <c r="J104" s="186"/>
      <c r="K104" s="149"/>
    </row>
    <row r="105" spans="10:11" s="54" customFormat="1" ht="15.95" customHeight="1" x14ac:dyDescent="0.2">
      <c r="J105" s="186"/>
      <c r="K105" s="149"/>
    </row>
    <row r="106" spans="10:11" s="54" customFormat="1" ht="15.95" customHeight="1" x14ac:dyDescent="0.2">
      <c r="J106" s="186"/>
      <c r="K106" s="149"/>
    </row>
    <row r="107" spans="10:11" s="54" customFormat="1" ht="15.95" customHeight="1" x14ac:dyDescent="0.2">
      <c r="J107" s="186"/>
      <c r="K107" s="149"/>
    </row>
    <row r="108" spans="10:11" s="54" customFormat="1" ht="15.95" customHeight="1" x14ac:dyDescent="0.2">
      <c r="J108" s="186"/>
      <c r="K108" s="149"/>
    </row>
    <row r="109" spans="10:11" s="54" customFormat="1" ht="15.95" customHeight="1" x14ac:dyDescent="0.2">
      <c r="J109" s="186"/>
      <c r="K109" s="149"/>
    </row>
    <row r="110" spans="10:11" s="54" customFormat="1" ht="15.95" customHeight="1" x14ac:dyDescent="0.2">
      <c r="J110" s="186"/>
      <c r="K110" s="149"/>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540DC-28A8-4817-9528-547AA59F95CC}">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4" customWidth="1"/>
    <col min="2" max="2" width="1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t="s">
        <v>61</v>
      </c>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170</v>
      </c>
      <c r="B3" s="39"/>
      <c r="C3" s="39"/>
      <c r="D3" s="39"/>
      <c r="E3" s="39"/>
      <c r="F3" s="39"/>
      <c r="G3" s="39"/>
      <c r="H3" s="39"/>
      <c r="I3" s="39"/>
      <c r="J3" s="39"/>
    </row>
    <row r="4" spans="1:15" s="40" customFormat="1" ht="12" customHeight="1" x14ac:dyDescent="0.2">
      <c r="A4" s="42" t="s">
        <v>118</v>
      </c>
      <c r="B4" s="42"/>
      <c r="C4" s="42"/>
      <c r="D4" s="42"/>
      <c r="E4" s="42"/>
      <c r="F4" s="42"/>
      <c r="G4" s="42"/>
      <c r="H4" s="42"/>
      <c r="I4" s="42"/>
      <c r="J4" s="42"/>
    </row>
    <row r="5" spans="1:15" s="40" customFormat="1" ht="11.25" customHeight="1" x14ac:dyDescent="0.2">
      <c r="A5" s="42" t="s">
        <v>40</v>
      </c>
      <c r="B5" s="42"/>
      <c r="C5" s="42"/>
      <c r="D5" s="42"/>
      <c r="E5" s="43"/>
      <c r="F5" s="43"/>
      <c r="G5" s="43"/>
      <c r="H5" s="43"/>
      <c r="I5" s="43"/>
      <c r="J5" s="43"/>
    </row>
    <row r="6" spans="1:15" s="40" customFormat="1" ht="12.75" customHeight="1" x14ac:dyDescent="0.2">
      <c r="A6" s="187"/>
      <c r="B6" s="188"/>
      <c r="C6" s="188"/>
      <c r="D6" s="188"/>
      <c r="E6" s="188"/>
      <c r="F6" s="188"/>
      <c r="G6" s="188"/>
      <c r="H6" s="188"/>
      <c r="I6" s="188"/>
      <c r="J6" s="188"/>
    </row>
    <row r="7" spans="1:15" customFormat="1" ht="12" customHeight="1" x14ac:dyDescent="0.2">
      <c r="A7" s="46" t="s">
        <v>171</v>
      </c>
      <c r="B7" s="47"/>
      <c r="C7" s="48" t="s">
        <v>172</v>
      </c>
      <c r="D7" s="49" t="s">
        <v>173</v>
      </c>
      <c r="E7" s="50"/>
      <c r="F7" s="50"/>
      <c r="G7" s="50"/>
      <c r="H7" s="51"/>
      <c r="I7" s="52" t="s">
        <v>174</v>
      </c>
      <c r="J7" s="53"/>
      <c r="K7" s="54"/>
      <c r="L7" s="54"/>
      <c r="M7" s="54"/>
      <c r="N7" s="54"/>
      <c r="O7" s="54"/>
    </row>
    <row r="8" spans="1:15" ht="21.7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4.1" customHeight="1" x14ac:dyDescent="0.2">
      <c r="A11" s="69" t="s">
        <v>7</v>
      </c>
      <c r="B11" s="189"/>
      <c r="C11" s="190"/>
      <c r="D11" s="191"/>
      <c r="E11" s="192"/>
      <c r="F11" s="192"/>
      <c r="G11" s="192"/>
      <c r="H11" s="193"/>
      <c r="I11" s="191"/>
      <c r="J11" s="194"/>
    </row>
    <row r="12" spans="1:15" ht="14.1" customHeight="1" x14ac:dyDescent="0.2">
      <c r="A12" s="92" t="s">
        <v>96</v>
      </c>
      <c r="B12" s="70"/>
      <c r="C12" s="79">
        <v>100</v>
      </c>
      <c r="D12" s="195">
        <v>61519</v>
      </c>
      <c r="E12" s="196">
        <v>62545</v>
      </c>
      <c r="F12" s="80">
        <v>62234</v>
      </c>
      <c r="G12" s="80">
        <v>62162</v>
      </c>
      <c r="H12" s="106">
        <v>62447</v>
      </c>
      <c r="I12" s="81">
        <v>-928</v>
      </c>
      <c r="J12" s="82">
        <v>-1.4860601790318191</v>
      </c>
    </row>
    <row r="13" spans="1:15" ht="12" customHeight="1" x14ac:dyDescent="0.2">
      <c r="A13" s="84" t="s">
        <v>97</v>
      </c>
      <c r="B13" s="85" t="s">
        <v>98</v>
      </c>
      <c r="C13" s="79">
        <v>54.071099985370374</v>
      </c>
      <c r="D13" s="81">
        <v>33264</v>
      </c>
      <c r="E13" s="80">
        <v>34017</v>
      </c>
      <c r="F13" s="80">
        <v>33841</v>
      </c>
      <c r="G13" s="80">
        <v>33779</v>
      </c>
      <c r="H13" s="106">
        <v>33973</v>
      </c>
      <c r="I13" s="81">
        <v>-709</v>
      </c>
      <c r="J13" s="82">
        <v>-2.0869514025844054</v>
      </c>
    </row>
    <row r="14" spans="1:15" ht="12" customHeight="1" x14ac:dyDescent="0.2">
      <c r="A14" s="84"/>
      <c r="B14" s="85" t="s">
        <v>99</v>
      </c>
      <c r="C14" s="79">
        <v>45.928900014629626</v>
      </c>
      <c r="D14" s="81">
        <v>28255</v>
      </c>
      <c r="E14" s="80">
        <v>28528</v>
      </c>
      <c r="F14" s="80">
        <v>28393</v>
      </c>
      <c r="G14" s="80">
        <v>28383</v>
      </c>
      <c r="H14" s="106">
        <v>28474</v>
      </c>
      <c r="I14" s="81">
        <v>-219</v>
      </c>
      <c r="J14" s="82">
        <v>-0.76912270843576591</v>
      </c>
    </row>
    <row r="15" spans="1:15" ht="12" customHeight="1" x14ac:dyDescent="0.2">
      <c r="A15" s="84" t="s">
        <v>97</v>
      </c>
      <c r="B15" s="87" t="s">
        <v>100</v>
      </c>
      <c r="C15" s="79">
        <v>11.508639607275802</v>
      </c>
      <c r="D15" s="81">
        <v>7080</v>
      </c>
      <c r="E15" s="80">
        <v>7346</v>
      </c>
      <c r="F15" s="80">
        <v>6901</v>
      </c>
      <c r="G15" s="80">
        <v>7055</v>
      </c>
      <c r="H15" s="106">
        <v>7248</v>
      </c>
      <c r="I15" s="81">
        <v>-168</v>
      </c>
      <c r="J15" s="82">
        <v>-2.3178807947019866</v>
      </c>
    </row>
    <row r="16" spans="1:15" ht="12" customHeight="1" x14ac:dyDescent="0.2">
      <c r="A16" s="84"/>
      <c r="B16" s="87" t="s">
        <v>101</v>
      </c>
      <c r="C16" s="79">
        <v>63.391797656008713</v>
      </c>
      <c r="D16" s="81">
        <v>38998</v>
      </c>
      <c r="E16" s="80">
        <v>39621</v>
      </c>
      <c r="F16" s="80">
        <v>39756</v>
      </c>
      <c r="G16" s="80">
        <v>39671</v>
      </c>
      <c r="H16" s="106">
        <v>39740</v>
      </c>
      <c r="I16" s="81">
        <v>-742</v>
      </c>
      <c r="J16" s="82">
        <v>-1.86713638651233</v>
      </c>
    </row>
    <row r="17" spans="1:10" ht="12" customHeight="1" x14ac:dyDescent="0.2">
      <c r="A17" s="84"/>
      <c r="B17" s="87" t="s">
        <v>102</v>
      </c>
      <c r="C17" s="79">
        <v>23.142443797851069</v>
      </c>
      <c r="D17" s="81">
        <v>14237</v>
      </c>
      <c r="E17" s="80">
        <v>14423</v>
      </c>
      <c r="F17" s="80">
        <v>14455</v>
      </c>
      <c r="G17" s="80">
        <v>14362</v>
      </c>
      <c r="H17" s="106">
        <v>14441</v>
      </c>
      <c r="I17" s="81">
        <v>-204</v>
      </c>
      <c r="J17" s="82">
        <v>-1.4126445537012673</v>
      </c>
    </row>
    <row r="18" spans="1:10" ht="12" customHeight="1" x14ac:dyDescent="0.2">
      <c r="A18" s="86"/>
      <c r="B18" s="87" t="s">
        <v>103</v>
      </c>
      <c r="C18" s="79">
        <v>1.9571189388644159</v>
      </c>
      <c r="D18" s="81">
        <v>1204</v>
      </c>
      <c r="E18" s="80">
        <v>1155</v>
      </c>
      <c r="F18" s="80">
        <v>1122</v>
      </c>
      <c r="G18" s="80">
        <v>1074</v>
      </c>
      <c r="H18" s="106">
        <v>1018</v>
      </c>
      <c r="I18" s="81">
        <v>186</v>
      </c>
      <c r="J18" s="82">
        <v>18.271119842829076</v>
      </c>
    </row>
    <row r="19" spans="1:10" ht="12" customHeight="1" x14ac:dyDescent="0.2">
      <c r="A19" s="86"/>
      <c r="B19" s="87" t="s">
        <v>104</v>
      </c>
      <c r="C19" s="79">
        <v>0.86965002682098214</v>
      </c>
      <c r="D19" s="81">
        <v>535</v>
      </c>
      <c r="E19" s="80">
        <v>524</v>
      </c>
      <c r="F19" s="80">
        <v>515</v>
      </c>
      <c r="G19" s="80">
        <v>509</v>
      </c>
      <c r="H19" s="106">
        <v>439</v>
      </c>
      <c r="I19" s="81">
        <v>96</v>
      </c>
      <c r="J19" s="82">
        <v>21.867881548974943</v>
      </c>
    </row>
    <row r="20" spans="1:10" ht="12" customHeight="1" x14ac:dyDescent="0.2">
      <c r="A20" s="84" t="s">
        <v>105</v>
      </c>
      <c r="B20" s="85" t="s">
        <v>175</v>
      </c>
      <c r="C20" s="79">
        <v>68.895788293047673</v>
      </c>
      <c r="D20" s="81">
        <v>42384</v>
      </c>
      <c r="E20" s="80">
        <v>43325</v>
      </c>
      <c r="F20" s="80">
        <v>43166</v>
      </c>
      <c r="G20" s="80">
        <v>43260</v>
      </c>
      <c r="H20" s="106">
        <v>43564</v>
      </c>
      <c r="I20" s="81">
        <v>-1180</v>
      </c>
      <c r="J20" s="82">
        <v>-2.7086585253879352</v>
      </c>
    </row>
    <row r="21" spans="1:10" ht="12" customHeight="1" x14ac:dyDescent="0.2">
      <c r="A21" s="84"/>
      <c r="B21" s="85" t="s">
        <v>176</v>
      </c>
      <c r="C21" s="79">
        <v>31.104211706952324</v>
      </c>
      <c r="D21" s="81">
        <v>19135</v>
      </c>
      <c r="E21" s="80">
        <v>19220</v>
      </c>
      <c r="F21" s="80">
        <v>19068</v>
      </c>
      <c r="G21" s="80">
        <v>18902</v>
      </c>
      <c r="H21" s="106">
        <v>18883</v>
      </c>
      <c r="I21" s="81">
        <v>252</v>
      </c>
      <c r="J21" s="82">
        <v>1.3345337075676535</v>
      </c>
    </row>
    <row r="22" spans="1:10" ht="12" customHeight="1" x14ac:dyDescent="0.2">
      <c r="A22" s="84" t="s">
        <v>105</v>
      </c>
      <c r="B22" s="85" t="s">
        <v>108</v>
      </c>
      <c r="C22" s="79">
        <v>83.478275004470163</v>
      </c>
      <c r="D22" s="81">
        <v>51355</v>
      </c>
      <c r="E22" s="80">
        <v>52076</v>
      </c>
      <c r="F22" s="80">
        <v>51820</v>
      </c>
      <c r="G22" s="80">
        <v>51961</v>
      </c>
      <c r="H22" s="106">
        <v>52338</v>
      </c>
      <c r="I22" s="81">
        <v>-983</v>
      </c>
      <c r="J22" s="82">
        <v>-1.8781764683404027</v>
      </c>
    </row>
    <row r="23" spans="1:10" ht="12" customHeight="1" x14ac:dyDescent="0.2">
      <c r="A23" s="84"/>
      <c r="B23" s="85" t="s">
        <v>109</v>
      </c>
      <c r="C23" s="79">
        <v>16.521724995529837</v>
      </c>
      <c r="D23" s="81">
        <v>10164</v>
      </c>
      <c r="E23" s="80">
        <v>10469</v>
      </c>
      <c r="F23" s="80">
        <v>10414</v>
      </c>
      <c r="G23" s="80">
        <v>10201</v>
      </c>
      <c r="H23" s="106">
        <v>10109</v>
      </c>
      <c r="I23" s="81">
        <v>55</v>
      </c>
      <c r="J23" s="82">
        <v>0.54406964091403698</v>
      </c>
    </row>
    <row r="24" spans="1:10" ht="14.1" customHeight="1" x14ac:dyDescent="0.2">
      <c r="A24" s="69" t="s">
        <v>121</v>
      </c>
      <c r="B24" s="189"/>
      <c r="C24" s="190"/>
      <c r="D24" s="197"/>
      <c r="E24" s="198"/>
      <c r="F24" s="198"/>
      <c r="G24" s="198"/>
      <c r="H24" s="199"/>
      <c r="I24" s="191"/>
      <c r="J24" s="194"/>
    </row>
    <row r="25" spans="1:10" ht="14.1" customHeight="1" x14ac:dyDescent="0.2">
      <c r="A25" s="92" t="s">
        <v>96</v>
      </c>
      <c r="B25" s="70"/>
      <c r="C25" s="79">
        <v>100</v>
      </c>
      <c r="D25" s="200">
        <v>5965079</v>
      </c>
      <c r="E25" s="196">
        <v>6015479</v>
      </c>
      <c r="F25" s="196">
        <v>5967395</v>
      </c>
      <c r="G25" s="196">
        <v>5961132</v>
      </c>
      <c r="H25" s="201">
        <v>5973608</v>
      </c>
      <c r="I25" s="195">
        <v>-8529</v>
      </c>
      <c r="J25" s="82">
        <v>-0.14277803297437663</v>
      </c>
    </row>
    <row r="26" spans="1:10" ht="12" customHeight="1" x14ac:dyDescent="0.2">
      <c r="A26" s="84" t="s">
        <v>97</v>
      </c>
      <c r="B26" s="85" t="s">
        <v>98</v>
      </c>
      <c r="C26" s="79">
        <v>53.559927705902972</v>
      </c>
      <c r="D26" s="81">
        <v>3194892</v>
      </c>
      <c r="E26" s="80">
        <v>3236004</v>
      </c>
      <c r="F26" s="80">
        <v>3209867</v>
      </c>
      <c r="G26" s="80">
        <v>3201340</v>
      </c>
      <c r="H26" s="106">
        <v>3206171</v>
      </c>
      <c r="I26" s="81">
        <v>-11279</v>
      </c>
      <c r="J26" s="82">
        <v>-0.35179034430789874</v>
      </c>
    </row>
    <row r="27" spans="1:10" ht="12" customHeight="1" x14ac:dyDescent="0.2">
      <c r="A27" s="84"/>
      <c r="B27" s="85" t="s">
        <v>99</v>
      </c>
      <c r="C27" s="79">
        <v>46.440072294097028</v>
      </c>
      <c r="D27" s="81">
        <v>2770187</v>
      </c>
      <c r="E27" s="80">
        <v>2779475</v>
      </c>
      <c r="F27" s="80">
        <v>2757528</v>
      </c>
      <c r="G27" s="80">
        <v>2759792</v>
      </c>
      <c r="H27" s="106">
        <v>2767437</v>
      </c>
      <c r="I27" s="81">
        <v>2750</v>
      </c>
      <c r="J27" s="82">
        <v>9.9369922422804929E-2</v>
      </c>
    </row>
    <row r="28" spans="1:10" ht="12" customHeight="1" x14ac:dyDescent="0.2">
      <c r="A28" s="84" t="s">
        <v>97</v>
      </c>
      <c r="B28" s="87" t="s">
        <v>100</v>
      </c>
      <c r="C28" s="79">
        <v>10.452267270894485</v>
      </c>
      <c r="D28" s="81">
        <v>623486</v>
      </c>
      <c r="E28" s="80">
        <v>642102</v>
      </c>
      <c r="F28" s="80">
        <v>604164</v>
      </c>
      <c r="G28" s="80">
        <v>617267</v>
      </c>
      <c r="H28" s="106">
        <v>638670</v>
      </c>
      <c r="I28" s="81">
        <v>-15184</v>
      </c>
      <c r="J28" s="82">
        <v>-2.3774406187859145</v>
      </c>
    </row>
    <row r="29" spans="1:10" ht="12" customHeight="1" x14ac:dyDescent="0.2">
      <c r="A29" s="84"/>
      <c r="B29" s="87" t="s">
        <v>101</v>
      </c>
      <c r="C29" s="79">
        <v>66.182375790831941</v>
      </c>
      <c r="D29" s="81">
        <v>3947831</v>
      </c>
      <c r="E29" s="80">
        <v>3976645</v>
      </c>
      <c r="F29" s="80">
        <v>3971763</v>
      </c>
      <c r="G29" s="80">
        <v>3966463</v>
      </c>
      <c r="H29" s="106">
        <v>3962499</v>
      </c>
      <c r="I29" s="81">
        <v>-14668</v>
      </c>
      <c r="J29" s="82">
        <v>-0.37017044042156227</v>
      </c>
    </row>
    <row r="30" spans="1:10" ht="12" customHeight="1" x14ac:dyDescent="0.2">
      <c r="A30" s="84"/>
      <c r="B30" s="87" t="s">
        <v>102</v>
      </c>
      <c r="C30" s="79">
        <v>21.316599495161757</v>
      </c>
      <c r="D30" s="81">
        <v>1271552</v>
      </c>
      <c r="E30" s="80">
        <v>1278338</v>
      </c>
      <c r="F30" s="80">
        <v>1275836</v>
      </c>
      <c r="G30" s="80">
        <v>1266357</v>
      </c>
      <c r="H30" s="106">
        <v>1265091</v>
      </c>
      <c r="I30" s="81">
        <v>6461</v>
      </c>
      <c r="J30" s="82">
        <v>0.5107142490144978</v>
      </c>
    </row>
    <row r="31" spans="1:10" ht="12" customHeight="1" x14ac:dyDescent="0.2">
      <c r="A31" s="86"/>
      <c r="B31" s="87" t="s">
        <v>103</v>
      </c>
      <c r="C31" s="79">
        <v>2.0487406788744962</v>
      </c>
      <c r="D31" s="81">
        <v>122209</v>
      </c>
      <c r="E31" s="80">
        <v>118392</v>
      </c>
      <c r="F31" s="80">
        <v>115631</v>
      </c>
      <c r="G31" s="80">
        <v>111044</v>
      </c>
      <c r="H31" s="106">
        <v>107348</v>
      </c>
      <c r="I31" s="81">
        <v>14861</v>
      </c>
      <c r="J31" s="82">
        <v>13.843760479934419</v>
      </c>
    </row>
    <row r="32" spans="1:10" ht="12" customHeight="1" x14ac:dyDescent="0.2">
      <c r="A32" s="86"/>
      <c r="B32" s="87" t="s">
        <v>104</v>
      </c>
      <c r="C32" s="79">
        <v>0.8357307589723455</v>
      </c>
      <c r="D32" s="81">
        <v>49852</v>
      </c>
      <c r="E32" s="80">
        <v>48921</v>
      </c>
      <c r="F32" s="80">
        <v>48499</v>
      </c>
      <c r="G32" s="80">
        <v>47358</v>
      </c>
      <c r="H32" s="106">
        <v>40667</v>
      </c>
      <c r="I32" s="81">
        <v>9185</v>
      </c>
      <c r="J32" s="82">
        <v>22.585880443602921</v>
      </c>
    </row>
    <row r="33" spans="1:10" ht="12" customHeight="1" x14ac:dyDescent="0.2">
      <c r="A33" s="84" t="s">
        <v>105</v>
      </c>
      <c r="B33" s="85" t="s">
        <v>175</v>
      </c>
      <c r="C33" s="79">
        <v>69.341261029401281</v>
      </c>
      <c r="D33" s="81">
        <v>4136261</v>
      </c>
      <c r="E33" s="80">
        <v>4193008</v>
      </c>
      <c r="F33" s="80">
        <v>4162152</v>
      </c>
      <c r="G33" s="80">
        <v>4168810</v>
      </c>
      <c r="H33" s="106">
        <v>4185071</v>
      </c>
      <c r="I33" s="81">
        <v>-48810</v>
      </c>
      <c r="J33" s="82">
        <v>-1.1662884572328642</v>
      </c>
    </row>
    <row r="34" spans="1:10" ht="12" customHeight="1" x14ac:dyDescent="0.2">
      <c r="A34" s="84"/>
      <c r="B34" s="85" t="s">
        <v>176</v>
      </c>
      <c r="C34" s="79">
        <v>30.658738970598712</v>
      </c>
      <c r="D34" s="81">
        <v>1828818</v>
      </c>
      <c r="E34" s="80">
        <v>1822471</v>
      </c>
      <c r="F34" s="80">
        <v>1805243</v>
      </c>
      <c r="G34" s="80">
        <v>1792322</v>
      </c>
      <c r="H34" s="106">
        <v>1788537</v>
      </c>
      <c r="I34" s="81">
        <v>40281</v>
      </c>
      <c r="J34" s="82">
        <v>2.2521759404474158</v>
      </c>
    </row>
    <row r="35" spans="1:10" ht="12" customHeight="1" x14ac:dyDescent="0.2">
      <c r="A35" s="84" t="s">
        <v>105</v>
      </c>
      <c r="B35" s="85" t="s">
        <v>108</v>
      </c>
      <c r="C35" s="79">
        <v>80.607180558715143</v>
      </c>
      <c r="D35" s="81">
        <v>4808282</v>
      </c>
      <c r="E35" s="80">
        <v>4843963</v>
      </c>
      <c r="F35" s="80">
        <v>4805934</v>
      </c>
      <c r="G35" s="80">
        <v>4816919</v>
      </c>
      <c r="H35" s="106">
        <v>4841317</v>
      </c>
      <c r="I35" s="81">
        <v>-33035</v>
      </c>
      <c r="J35" s="82">
        <v>-0.68235564826678363</v>
      </c>
    </row>
    <row r="36" spans="1:10" ht="12" customHeight="1" x14ac:dyDescent="0.2">
      <c r="A36" s="84"/>
      <c r="B36" s="85" t="s">
        <v>109</v>
      </c>
      <c r="C36" s="79">
        <v>19.392752384335562</v>
      </c>
      <c r="D36" s="81">
        <v>1156793</v>
      </c>
      <c r="E36" s="80">
        <v>1171513</v>
      </c>
      <c r="F36" s="80">
        <v>1161457</v>
      </c>
      <c r="G36" s="80">
        <v>1144209</v>
      </c>
      <c r="H36" s="106">
        <v>1132287</v>
      </c>
      <c r="I36" s="81">
        <v>24506</v>
      </c>
      <c r="J36" s="82">
        <v>2.1642922686562684</v>
      </c>
    </row>
    <row r="37" spans="1:10" ht="14.1" customHeight="1" x14ac:dyDescent="0.2">
      <c r="A37" s="69" t="s">
        <v>122</v>
      </c>
      <c r="B37" s="189"/>
      <c r="C37" s="190"/>
      <c r="D37" s="197"/>
      <c r="E37" s="198"/>
      <c r="F37" s="198"/>
      <c r="G37" s="198"/>
      <c r="H37" s="199"/>
      <c r="I37" s="191"/>
      <c r="J37" s="194"/>
    </row>
    <row r="38" spans="1:10" ht="14.1" customHeight="1" x14ac:dyDescent="0.2">
      <c r="A38" s="92" t="s">
        <v>96</v>
      </c>
      <c r="B38" s="70"/>
      <c r="C38" s="79">
        <v>100</v>
      </c>
      <c r="D38" s="200">
        <v>28639088</v>
      </c>
      <c r="E38" s="196">
        <v>28820804</v>
      </c>
      <c r="F38" s="196">
        <v>28542882</v>
      </c>
      <c r="G38" s="196">
        <v>28545079</v>
      </c>
      <c r="H38" s="201">
        <v>28633360</v>
      </c>
      <c r="I38" s="195">
        <v>5728</v>
      </c>
      <c r="J38" s="82">
        <v>2.0004637946786547E-2</v>
      </c>
    </row>
    <row r="39" spans="1:10" ht="12" customHeight="1" x14ac:dyDescent="0.2">
      <c r="A39" s="84" t="s">
        <v>97</v>
      </c>
      <c r="B39" s="85" t="s">
        <v>98</v>
      </c>
      <c r="C39" s="79">
        <v>53.704259018303937</v>
      </c>
      <c r="D39" s="81">
        <v>15380410</v>
      </c>
      <c r="E39" s="80">
        <v>15531366</v>
      </c>
      <c r="F39" s="80">
        <v>15373217</v>
      </c>
      <c r="G39" s="80">
        <v>15360040</v>
      </c>
      <c r="H39" s="106">
        <v>15407871</v>
      </c>
      <c r="I39" s="81">
        <v>-27461</v>
      </c>
      <c r="J39" s="82">
        <v>-0.17822708925847056</v>
      </c>
    </row>
    <row r="40" spans="1:10" ht="12" customHeight="1" x14ac:dyDescent="0.2">
      <c r="A40" s="84"/>
      <c r="B40" s="85" t="s">
        <v>99</v>
      </c>
      <c r="C40" s="79">
        <v>46.295740981696063</v>
      </c>
      <c r="D40" s="81">
        <v>13258678</v>
      </c>
      <c r="E40" s="80">
        <v>13289438</v>
      </c>
      <c r="F40" s="80">
        <v>13169665</v>
      </c>
      <c r="G40" s="80">
        <v>13185039</v>
      </c>
      <c r="H40" s="106">
        <v>13225489</v>
      </c>
      <c r="I40" s="81">
        <v>33189</v>
      </c>
      <c r="J40" s="82">
        <v>0.25094724285809017</v>
      </c>
    </row>
    <row r="41" spans="1:10" ht="12" customHeight="1" x14ac:dyDescent="0.2">
      <c r="A41" s="84" t="s">
        <v>97</v>
      </c>
      <c r="B41" s="87" t="s">
        <v>100</v>
      </c>
      <c r="C41" s="79">
        <v>10.033221029943412</v>
      </c>
      <c r="D41" s="81">
        <v>2873423</v>
      </c>
      <c r="E41" s="80">
        <v>2946269</v>
      </c>
      <c r="F41" s="80">
        <v>2737167</v>
      </c>
      <c r="G41" s="80">
        <v>2816588</v>
      </c>
      <c r="H41" s="106">
        <v>2921773</v>
      </c>
      <c r="I41" s="81">
        <v>-48350</v>
      </c>
      <c r="J41" s="82">
        <v>-1.6548171264502751</v>
      </c>
    </row>
    <row r="42" spans="1:10" ht="12" customHeight="1" x14ac:dyDescent="0.2">
      <c r="A42" s="84"/>
      <c r="B42" s="87" t="s">
        <v>101</v>
      </c>
      <c r="C42" s="79">
        <v>65.412756858737964</v>
      </c>
      <c r="D42" s="81">
        <v>18733617</v>
      </c>
      <c r="E42" s="80">
        <v>18840583</v>
      </c>
      <c r="F42" s="80">
        <v>18793962</v>
      </c>
      <c r="G42" s="80">
        <v>18771978</v>
      </c>
      <c r="H42" s="106">
        <v>18768478</v>
      </c>
      <c r="I42" s="81">
        <v>-34861</v>
      </c>
      <c r="J42" s="82">
        <v>-0.18574228554920649</v>
      </c>
    </row>
    <row r="43" spans="1:10" ht="12" customHeight="1" x14ac:dyDescent="0.2">
      <c r="A43" s="84"/>
      <c r="B43" s="87" t="s">
        <v>102</v>
      </c>
      <c r="C43" s="79">
        <v>22.319481681818917</v>
      </c>
      <c r="D43" s="81">
        <v>6392096</v>
      </c>
      <c r="E43" s="80">
        <v>6413550</v>
      </c>
      <c r="F43" s="80">
        <v>6405870</v>
      </c>
      <c r="G43" s="80">
        <v>6374701</v>
      </c>
      <c r="H43" s="106">
        <v>6380286</v>
      </c>
      <c r="I43" s="81">
        <v>11810</v>
      </c>
      <c r="J43" s="82">
        <v>0.18510142021846671</v>
      </c>
    </row>
    <row r="44" spans="1:10" ht="12" customHeight="1" x14ac:dyDescent="0.2">
      <c r="A44" s="86"/>
      <c r="B44" s="87" t="s">
        <v>103</v>
      </c>
      <c r="C44" s="79">
        <v>2.2345299543058075</v>
      </c>
      <c r="D44" s="81">
        <v>639949</v>
      </c>
      <c r="E44" s="80">
        <v>620398</v>
      </c>
      <c r="F44" s="80">
        <v>605880</v>
      </c>
      <c r="G44" s="80">
        <v>581809</v>
      </c>
      <c r="H44" s="106">
        <v>562822</v>
      </c>
      <c r="I44" s="81">
        <v>77127</v>
      </c>
      <c r="J44" s="82">
        <v>13.70362210432428</v>
      </c>
    </row>
    <row r="45" spans="1:10" ht="12" customHeight="1" x14ac:dyDescent="0.2">
      <c r="A45" s="86"/>
      <c r="B45" s="87" t="s">
        <v>104</v>
      </c>
      <c r="C45" s="79">
        <v>0.93525324549440958</v>
      </c>
      <c r="D45" s="81">
        <v>267848</v>
      </c>
      <c r="E45" s="80">
        <v>264421</v>
      </c>
      <c r="F45" s="80">
        <v>261325</v>
      </c>
      <c r="G45" s="80">
        <v>253811</v>
      </c>
      <c r="H45" s="106">
        <v>218956</v>
      </c>
      <c r="I45" s="81">
        <v>48892</v>
      </c>
      <c r="J45" s="82">
        <v>22.32960046767387</v>
      </c>
    </row>
    <row r="46" spans="1:10" ht="12" customHeight="1" x14ac:dyDescent="0.2">
      <c r="A46" s="84" t="s">
        <v>105</v>
      </c>
      <c r="B46" s="85" t="s">
        <v>175</v>
      </c>
      <c r="C46" s="79">
        <v>69.27240839512767</v>
      </c>
      <c r="D46" s="81">
        <v>19838986</v>
      </c>
      <c r="E46" s="80">
        <v>20052398</v>
      </c>
      <c r="F46" s="80">
        <v>19836547</v>
      </c>
      <c r="G46" s="80">
        <v>19903947</v>
      </c>
      <c r="H46" s="106">
        <v>20006421</v>
      </c>
      <c r="I46" s="81">
        <v>-167435</v>
      </c>
      <c r="J46" s="82">
        <v>-0.83690631122878001</v>
      </c>
    </row>
    <row r="47" spans="1:10" ht="12" customHeight="1" x14ac:dyDescent="0.2">
      <c r="A47" s="84"/>
      <c r="B47" s="85" t="s">
        <v>176</v>
      </c>
      <c r="C47" s="79">
        <v>30.727591604872334</v>
      </c>
      <c r="D47" s="81">
        <v>8800102</v>
      </c>
      <c r="E47" s="80">
        <v>8768406</v>
      </c>
      <c r="F47" s="80">
        <v>8706333</v>
      </c>
      <c r="G47" s="80">
        <v>8641129</v>
      </c>
      <c r="H47" s="106">
        <v>8626936</v>
      </c>
      <c r="I47" s="81">
        <v>173166</v>
      </c>
      <c r="J47" s="82">
        <v>2.0072711794778586</v>
      </c>
    </row>
    <row r="48" spans="1:10" ht="12" customHeight="1" x14ac:dyDescent="0.2">
      <c r="A48" s="84" t="s">
        <v>105</v>
      </c>
      <c r="B48" s="85" t="s">
        <v>108</v>
      </c>
      <c r="C48" s="79">
        <v>82.409167498629841</v>
      </c>
      <c r="D48" s="81">
        <v>23601234</v>
      </c>
      <c r="E48" s="80">
        <v>23735923</v>
      </c>
      <c r="F48" s="80">
        <v>23539369</v>
      </c>
      <c r="G48" s="80">
        <v>23624014</v>
      </c>
      <c r="H48" s="106">
        <v>23774470</v>
      </c>
      <c r="I48" s="81">
        <v>-173236</v>
      </c>
      <c r="J48" s="82">
        <v>-0.72866398283536915</v>
      </c>
    </row>
    <row r="49" spans="1:10" ht="12" customHeight="1" x14ac:dyDescent="0.2">
      <c r="A49" s="84"/>
      <c r="B49" s="85" t="s">
        <v>109</v>
      </c>
      <c r="C49" s="79">
        <v>17.590811550982348</v>
      </c>
      <c r="D49" s="81">
        <v>5037848</v>
      </c>
      <c r="E49" s="80">
        <v>5084875</v>
      </c>
      <c r="F49" s="80">
        <v>5003504</v>
      </c>
      <c r="G49" s="80">
        <v>4921056</v>
      </c>
      <c r="H49" s="106">
        <v>4858880</v>
      </c>
      <c r="I49" s="81">
        <v>178968</v>
      </c>
      <c r="J49" s="82">
        <v>3.6833179662802951</v>
      </c>
    </row>
    <row r="50" spans="1:10" ht="14.1" customHeight="1" x14ac:dyDescent="0.2">
      <c r="A50" s="69" t="s">
        <v>123</v>
      </c>
      <c r="B50" s="189"/>
      <c r="C50" s="190"/>
      <c r="D50" s="197"/>
      <c r="E50" s="198"/>
      <c r="F50" s="198"/>
      <c r="G50" s="198"/>
      <c r="H50" s="199"/>
      <c r="I50" s="191"/>
      <c r="J50" s="194"/>
    </row>
    <row r="51" spans="1:10" ht="14.1" customHeight="1" x14ac:dyDescent="0.2">
      <c r="A51" s="92" t="s">
        <v>96</v>
      </c>
      <c r="B51" s="70"/>
      <c r="C51" s="79">
        <v>100</v>
      </c>
      <c r="D51" s="200">
        <v>34985555</v>
      </c>
      <c r="E51" s="196">
        <v>35215934</v>
      </c>
      <c r="F51" s="196">
        <v>34885488</v>
      </c>
      <c r="G51" s="196">
        <v>34887706</v>
      </c>
      <c r="H51" s="201">
        <v>35018375</v>
      </c>
      <c r="I51" s="195">
        <v>-32820</v>
      </c>
      <c r="J51" s="82">
        <v>-9.3722224403616675E-2</v>
      </c>
    </row>
    <row r="52" spans="1:10" ht="12" customHeight="1" x14ac:dyDescent="0.2">
      <c r="A52" s="84" t="s">
        <v>97</v>
      </c>
      <c r="B52" s="85" t="s">
        <v>98</v>
      </c>
      <c r="C52" s="79">
        <v>53.363732546189418</v>
      </c>
      <c r="D52" s="81">
        <v>18669598</v>
      </c>
      <c r="E52" s="80">
        <v>18853052</v>
      </c>
      <c r="F52" s="80">
        <v>18659848</v>
      </c>
      <c r="G52" s="80">
        <v>18640170</v>
      </c>
      <c r="H52" s="106">
        <v>18707512</v>
      </c>
      <c r="I52" s="81">
        <v>-37914</v>
      </c>
      <c r="J52" s="82">
        <v>-0.20266724939158132</v>
      </c>
    </row>
    <row r="53" spans="1:10" ht="12" customHeight="1" x14ac:dyDescent="0.2">
      <c r="A53" s="84"/>
      <c r="B53" s="85" t="s">
        <v>99</v>
      </c>
      <c r="C53" s="79">
        <v>46.636267453810582</v>
      </c>
      <c r="D53" s="81">
        <v>16315957</v>
      </c>
      <c r="E53" s="80">
        <v>16362882</v>
      </c>
      <c r="F53" s="80">
        <v>16225640</v>
      </c>
      <c r="G53" s="80">
        <v>16247536</v>
      </c>
      <c r="H53" s="106">
        <v>16310863</v>
      </c>
      <c r="I53" s="81">
        <v>5094</v>
      </c>
      <c r="J53" s="82">
        <v>3.1230720287455053E-2</v>
      </c>
    </row>
    <row r="54" spans="1:10" ht="12" customHeight="1" x14ac:dyDescent="0.2">
      <c r="A54" s="84" t="s">
        <v>97</v>
      </c>
      <c r="B54" s="87" t="s">
        <v>100</v>
      </c>
      <c r="C54" s="79">
        <v>9.9519730357286029</v>
      </c>
      <c r="D54" s="81">
        <v>3481753</v>
      </c>
      <c r="E54" s="80">
        <v>3567411</v>
      </c>
      <c r="F54" s="80">
        <v>3312093</v>
      </c>
      <c r="G54" s="80">
        <v>3404157</v>
      </c>
      <c r="H54" s="106">
        <v>3530165</v>
      </c>
      <c r="I54" s="81">
        <v>-48412</v>
      </c>
      <c r="J54" s="82">
        <v>-1.3713806578446051</v>
      </c>
    </row>
    <row r="55" spans="1:10" ht="12" customHeight="1" x14ac:dyDescent="0.2">
      <c r="A55" s="84"/>
      <c r="B55" s="87" t="s">
        <v>101</v>
      </c>
      <c r="C55" s="79">
        <v>65.477855074758708</v>
      </c>
      <c r="D55" s="81">
        <v>22907791</v>
      </c>
      <c r="E55" s="80">
        <v>23045292</v>
      </c>
      <c r="F55" s="80">
        <v>22995034</v>
      </c>
      <c r="G55" s="80">
        <v>22969743</v>
      </c>
      <c r="H55" s="106">
        <v>22977613</v>
      </c>
      <c r="I55" s="81">
        <v>-69822</v>
      </c>
      <c r="J55" s="82">
        <v>-0.30386968393975478</v>
      </c>
    </row>
    <row r="56" spans="1:10" ht="12" customHeight="1" x14ac:dyDescent="0.2">
      <c r="A56" s="84"/>
      <c r="B56" s="87" t="s">
        <v>102</v>
      </c>
      <c r="C56" s="79">
        <v>22.390949636214145</v>
      </c>
      <c r="D56" s="81">
        <v>7833598</v>
      </c>
      <c r="E56" s="80">
        <v>7864767</v>
      </c>
      <c r="F56" s="80">
        <v>7857543</v>
      </c>
      <c r="G56" s="80">
        <v>7821575</v>
      </c>
      <c r="H56" s="106">
        <v>7838209</v>
      </c>
      <c r="I56" s="81">
        <v>-4611</v>
      </c>
      <c r="J56" s="82">
        <v>-5.8827214227127653E-2</v>
      </c>
    </row>
    <row r="57" spans="1:10" ht="12" customHeight="1" x14ac:dyDescent="0.2">
      <c r="A57" s="86"/>
      <c r="B57" s="87" t="s">
        <v>103</v>
      </c>
      <c r="C57" s="79">
        <v>2.179213678330957</v>
      </c>
      <c r="D57" s="81">
        <v>762410</v>
      </c>
      <c r="E57" s="80">
        <v>738460</v>
      </c>
      <c r="F57" s="80">
        <v>720815</v>
      </c>
      <c r="G57" s="80">
        <v>692228</v>
      </c>
      <c r="H57" s="106">
        <v>672387</v>
      </c>
      <c r="I57" s="81">
        <v>90023</v>
      </c>
      <c r="J57" s="82">
        <v>13.38856938043121</v>
      </c>
    </row>
    <row r="58" spans="1:10" ht="12" customHeight="1" x14ac:dyDescent="0.2">
      <c r="A58" s="86"/>
      <c r="B58" s="87" t="s">
        <v>104</v>
      </c>
      <c r="C58" s="79">
        <v>0.91582940444992222</v>
      </c>
      <c r="D58" s="81">
        <v>320408</v>
      </c>
      <c r="E58" s="80">
        <v>315777</v>
      </c>
      <c r="F58" s="80">
        <v>311816</v>
      </c>
      <c r="G58" s="80">
        <v>302788</v>
      </c>
      <c r="H58" s="106">
        <v>262742</v>
      </c>
      <c r="I58" s="81">
        <v>57666</v>
      </c>
      <c r="J58" s="82">
        <v>21.947766249781154</v>
      </c>
    </row>
    <row r="59" spans="1:10" ht="12" customHeight="1" x14ac:dyDescent="0.2">
      <c r="A59" s="84" t="s">
        <v>105</v>
      </c>
      <c r="B59" s="85" t="s">
        <v>175</v>
      </c>
      <c r="C59" s="79">
        <v>68.655872402195712</v>
      </c>
      <c r="D59" s="81">
        <v>24019638</v>
      </c>
      <c r="E59" s="80">
        <v>24278676</v>
      </c>
      <c r="F59" s="80">
        <v>24024859</v>
      </c>
      <c r="G59" s="80">
        <v>24107647</v>
      </c>
      <c r="H59" s="106">
        <v>24248794</v>
      </c>
      <c r="I59" s="81">
        <v>-229156</v>
      </c>
      <c r="J59" s="82">
        <v>-0.94502019358158595</v>
      </c>
    </row>
    <row r="60" spans="1:10" ht="12" customHeight="1" x14ac:dyDescent="0.2">
      <c r="A60" s="84"/>
      <c r="B60" s="85" t="s">
        <v>176</v>
      </c>
      <c r="C60" s="79">
        <v>31.344124739481767</v>
      </c>
      <c r="D60" s="81">
        <v>10965916</v>
      </c>
      <c r="E60" s="80">
        <v>10937257</v>
      </c>
      <c r="F60" s="80">
        <v>10860622</v>
      </c>
      <c r="G60" s="80">
        <v>10780051</v>
      </c>
      <c r="H60" s="106">
        <v>10769577</v>
      </c>
      <c r="I60" s="81">
        <v>196339</v>
      </c>
      <c r="J60" s="82">
        <v>1.823089244823636</v>
      </c>
    </row>
    <row r="61" spans="1:10" ht="12" customHeight="1" x14ac:dyDescent="0.2">
      <c r="A61" s="84" t="s">
        <v>105</v>
      </c>
      <c r="B61" s="85" t="s">
        <v>108</v>
      </c>
      <c r="C61" s="79">
        <v>83.183099424891211</v>
      </c>
      <c r="D61" s="81">
        <v>29102069</v>
      </c>
      <c r="E61" s="80">
        <v>29281880</v>
      </c>
      <c r="F61" s="80">
        <v>29047509</v>
      </c>
      <c r="G61" s="80">
        <v>29151408</v>
      </c>
      <c r="H61" s="106">
        <v>29352342</v>
      </c>
      <c r="I61" s="81">
        <v>-250273</v>
      </c>
      <c r="J61" s="82">
        <v>-0.85265087194745826</v>
      </c>
    </row>
    <row r="62" spans="1:10" ht="12" customHeight="1" x14ac:dyDescent="0.2">
      <c r="A62" s="84"/>
      <c r="B62" s="85" t="s">
        <v>109</v>
      </c>
      <c r="C62" s="79">
        <v>16.816857700270869</v>
      </c>
      <c r="D62" s="81">
        <v>5883471</v>
      </c>
      <c r="E62" s="80">
        <v>5934017</v>
      </c>
      <c r="F62" s="80">
        <v>5837916</v>
      </c>
      <c r="G62" s="80">
        <v>5736211</v>
      </c>
      <c r="H62" s="106">
        <v>5665936</v>
      </c>
      <c r="I62" s="81">
        <v>217535</v>
      </c>
      <c r="J62" s="82">
        <v>3.839347991223339</v>
      </c>
    </row>
    <row r="63" spans="1:10" ht="14.1" customHeight="1" x14ac:dyDescent="0.2">
      <c r="A63" s="69" t="s">
        <v>177</v>
      </c>
      <c r="B63" s="189"/>
      <c r="C63" s="190"/>
      <c r="D63" s="197"/>
      <c r="E63" s="198"/>
      <c r="F63" s="198"/>
      <c r="G63" s="198"/>
      <c r="H63" s="199"/>
      <c r="I63" s="191"/>
      <c r="J63" s="194"/>
    </row>
    <row r="64" spans="1:10" ht="14.1" customHeight="1" x14ac:dyDescent="0.2">
      <c r="A64" s="92" t="s">
        <v>96</v>
      </c>
      <c r="B64" s="70"/>
      <c r="C64" s="79">
        <v>100</v>
      </c>
      <c r="D64" s="200">
        <v>84094</v>
      </c>
      <c r="E64" s="196">
        <v>84982</v>
      </c>
      <c r="F64" s="196">
        <v>84317</v>
      </c>
      <c r="G64" s="196">
        <v>84162</v>
      </c>
      <c r="H64" s="106">
        <v>84374</v>
      </c>
      <c r="I64" s="81">
        <v>-280</v>
      </c>
      <c r="J64" s="82">
        <v>-0.33185578495745133</v>
      </c>
    </row>
    <row r="65" spans="1:12" ht="12" customHeight="1" x14ac:dyDescent="0.2">
      <c r="A65" s="84" t="s">
        <v>97</v>
      </c>
      <c r="B65" s="85" t="s">
        <v>98</v>
      </c>
      <c r="C65" s="79">
        <v>53.672081242419196</v>
      </c>
      <c r="D65" s="195">
        <v>45135</v>
      </c>
      <c r="E65" s="196">
        <v>45820</v>
      </c>
      <c r="F65" s="196">
        <v>45440</v>
      </c>
      <c r="G65" s="196">
        <v>45267</v>
      </c>
      <c r="H65" s="106">
        <v>45354</v>
      </c>
      <c r="I65" s="81">
        <v>-219</v>
      </c>
      <c r="J65" s="82">
        <v>-0.48286810424659349</v>
      </c>
    </row>
    <row r="66" spans="1:12" ht="12" customHeight="1" x14ac:dyDescent="0.2">
      <c r="A66" s="84"/>
      <c r="B66" s="85" t="s">
        <v>99</v>
      </c>
      <c r="C66" s="79">
        <v>46.327918757580804</v>
      </c>
      <c r="D66" s="195">
        <v>38959</v>
      </c>
      <c r="E66" s="196">
        <v>39162</v>
      </c>
      <c r="F66" s="196">
        <v>38877</v>
      </c>
      <c r="G66" s="196">
        <v>38895</v>
      </c>
      <c r="H66" s="106">
        <v>39020</v>
      </c>
      <c r="I66" s="81">
        <v>-61</v>
      </c>
      <c r="J66" s="82">
        <v>-0.15633008713480268</v>
      </c>
    </row>
    <row r="67" spans="1:12" ht="12" customHeight="1" x14ac:dyDescent="0.2">
      <c r="A67" s="84" t="s">
        <v>97</v>
      </c>
      <c r="B67" s="87" t="s">
        <v>100</v>
      </c>
      <c r="C67" s="79">
        <v>11.263585987109662</v>
      </c>
      <c r="D67" s="195">
        <v>9472</v>
      </c>
      <c r="E67" s="196">
        <v>9873</v>
      </c>
      <c r="F67" s="196">
        <v>9272</v>
      </c>
      <c r="G67" s="196">
        <v>9473</v>
      </c>
      <c r="H67" s="106">
        <v>9783</v>
      </c>
      <c r="I67" s="81">
        <v>-311</v>
      </c>
      <c r="J67" s="82">
        <v>-3.1789839517530409</v>
      </c>
    </row>
    <row r="68" spans="1:12" ht="12" customHeight="1" x14ac:dyDescent="0.2">
      <c r="A68" s="84"/>
      <c r="B68" s="87" t="s">
        <v>101</v>
      </c>
      <c r="C68" s="79">
        <v>64.30423097961804</v>
      </c>
      <c r="D68" s="195">
        <v>54076</v>
      </c>
      <c r="E68" s="196">
        <v>54517</v>
      </c>
      <c r="F68" s="196">
        <v>54451</v>
      </c>
      <c r="G68" s="196">
        <v>54291</v>
      </c>
      <c r="H68" s="106">
        <v>54183</v>
      </c>
      <c r="I68" s="81">
        <v>-107</v>
      </c>
      <c r="J68" s="82">
        <v>-0.19747891405053244</v>
      </c>
    </row>
    <row r="69" spans="1:12" ht="12" customHeight="1" x14ac:dyDescent="0.2">
      <c r="A69" s="84"/>
      <c r="B69" s="87" t="s">
        <v>102</v>
      </c>
      <c r="C69" s="79">
        <v>22.693652341427452</v>
      </c>
      <c r="D69" s="195">
        <v>19084</v>
      </c>
      <c r="E69" s="196">
        <v>19175</v>
      </c>
      <c r="F69" s="196">
        <v>19220</v>
      </c>
      <c r="G69" s="196">
        <v>19084</v>
      </c>
      <c r="H69" s="106">
        <v>19154</v>
      </c>
      <c r="I69" s="81">
        <v>-70</v>
      </c>
      <c r="J69" s="82">
        <v>-0.36545891197661062</v>
      </c>
    </row>
    <row r="70" spans="1:12" ht="12" customHeight="1" x14ac:dyDescent="0.2">
      <c r="A70" s="86"/>
      <c r="B70" s="87" t="s">
        <v>103</v>
      </c>
      <c r="C70" s="79">
        <v>1.7385306918448402</v>
      </c>
      <c r="D70" s="195">
        <v>1462</v>
      </c>
      <c r="E70" s="196">
        <v>1417</v>
      </c>
      <c r="F70" s="196">
        <v>1374</v>
      </c>
      <c r="G70" s="196">
        <v>1314</v>
      </c>
      <c r="H70" s="106">
        <v>1254</v>
      </c>
      <c r="I70" s="81">
        <v>208</v>
      </c>
      <c r="J70" s="82">
        <v>16.586921850079744</v>
      </c>
    </row>
    <row r="71" spans="1:12" ht="12" customHeight="1" x14ac:dyDescent="0.2">
      <c r="A71" s="86"/>
      <c r="B71" s="87" t="s">
        <v>104</v>
      </c>
      <c r="C71" s="79">
        <v>0.75986396175708137</v>
      </c>
      <c r="D71" s="195">
        <v>639</v>
      </c>
      <c r="E71" s="196">
        <v>652</v>
      </c>
      <c r="F71" s="196">
        <v>645</v>
      </c>
      <c r="G71" s="196">
        <v>633</v>
      </c>
      <c r="H71" s="106">
        <v>553</v>
      </c>
      <c r="I71" s="81">
        <v>86</v>
      </c>
      <c r="J71" s="82">
        <v>15.551537070524413</v>
      </c>
    </row>
    <row r="72" spans="1:12" ht="12" customHeight="1" x14ac:dyDescent="0.2">
      <c r="A72" s="84" t="s">
        <v>105</v>
      </c>
      <c r="B72" s="85" t="s">
        <v>175</v>
      </c>
      <c r="C72" s="79">
        <v>68.690988655552118</v>
      </c>
      <c r="D72" s="195">
        <v>57765</v>
      </c>
      <c r="E72" s="196">
        <v>58623</v>
      </c>
      <c r="F72" s="196">
        <v>58178</v>
      </c>
      <c r="G72" s="196">
        <v>58221</v>
      </c>
      <c r="H72" s="106">
        <v>58483</v>
      </c>
      <c r="I72" s="81">
        <v>-718</v>
      </c>
      <c r="J72" s="82">
        <v>-1.2277071969632201</v>
      </c>
    </row>
    <row r="73" spans="1:12" ht="12" customHeight="1" x14ac:dyDescent="0.2">
      <c r="A73" s="84"/>
      <c r="B73" s="85" t="s">
        <v>176</v>
      </c>
      <c r="C73" s="79">
        <v>31.309011344447878</v>
      </c>
      <c r="D73" s="81">
        <v>26329</v>
      </c>
      <c r="E73" s="80">
        <v>26359</v>
      </c>
      <c r="F73" s="80">
        <v>26139</v>
      </c>
      <c r="G73" s="80">
        <v>25941</v>
      </c>
      <c r="H73" s="106">
        <v>25891</v>
      </c>
      <c r="I73" s="81">
        <v>438</v>
      </c>
      <c r="J73" s="82">
        <v>1.6917075431617163</v>
      </c>
    </row>
    <row r="74" spans="1:12" ht="12" customHeight="1" x14ac:dyDescent="0.2">
      <c r="A74" s="84" t="s">
        <v>105</v>
      </c>
      <c r="B74" s="85" t="s">
        <v>108</v>
      </c>
      <c r="C74" s="79">
        <v>86.505577092301479</v>
      </c>
      <c r="D74" s="81">
        <v>72746</v>
      </c>
      <c r="E74" s="80">
        <v>73312</v>
      </c>
      <c r="F74" s="80">
        <v>72755</v>
      </c>
      <c r="G74" s="80">
        <v>72930</v>
      </c>
      <c r="H74" s="106">
        <v>73419</v>
      </c>
      <c r="I74" s="81">
        <v>-673</v>
      </c>
      <c r="J74" s="82">
        <v>-0.9166564513273131</v>
      </c>
    </row>
    <row r="75" spans="1:12" ht="12" customHeight="1" x14ac:dyDescent="0.2">
      <c r="A75" s="108"/>
      <c r="B75" s="90" t="s">
        <v>109</v>
      </c>
      <c r="C75" s="91">
        <v>13.494422907698528</v>
      </c>
      <c r="D75" s="109">
        <v>11348</v>
      </c>
      <c r="E75" s="110">
        <v>11670</v>
      </c>
      <c r="F75" s="110">
        <v>11562</v>
      </c>
      <c r="G75" s="110">
        <v>11232</v>
      </c>
      <c r="H75" s="111">
        <v>10955</v>
      </c>
      <c r="I75" s="109">
        <v>393</v>
      </c>
      <c r="J75" s="112">
        <v>3.58740301232314</v>
      </c>
    </row>
    <row r="76" spans="1:12" s="113" customFormat="1" ht="11.25" customHeight="1" x14ac:dyDescent="0.15">
      <c r="B76" s="114"/>
      <c r="C76" s="114"/>
      <c r="D76" s="114"/>
      <c r="E76" s="114"/>
      <c r="F76" s="114"/>
      <c r="G76" s="114"/>
      <c r="H76" s="114"/>
      <c r="I76" s="114"/>
      <c r="J76" s="115" t="s">
        <v>35</v>
      </c>
    </row>
    <row r="77" spans="1:12" s="113" customFormat="1" ht="12.75" customHeight="1" x14ac:dyDescent="0.15">
      <c r="A77" s="114" t="s">
        <v>114</v>
      </c>
      <c r="D77" s="116"/>
    </row>
    <row r="78" spans="1:12" s="113" customFormat="1" ht="21" customHeight="1" x14ac:dyDescent="0.15">
      <c r="A78" s="117" t="s">
        <v>178</v>
      </c>
      <c r="B78" s="118"/>
      <c r="C78" s="118"/>
      <c r="D78" s="118"/>
      <c r="E78" s="118"/>
      <c r="F78" s="118"/>
      <c r="G78" s="118"/>
      <c r="H78" s="118"/>
      <c r="I78" s="118"/>
      <c r="J78" s="118"/>
    </row>
    <row r="79" spans="1:12" s="87" customFormat="1" ht="12.75" customHeight="1" x14ac:dyDescent="0.2">
      <c r="A79" s="117"/>
      <c r="B79" s="118"/>
      <c r="C79" s="118"/>
      <c r="D79" s="118"/>
      <c r="E79" s="118"/>
      <c r="F79" s="118"/>
      <c r="G79" s="118"/>
      <c r="H79" s="118"/>
      <c r="I79" s="118"/>
      <c r="J79" s="118"/>
    </row>
    <row r="80" spans="1:12" s="87" customFormat="1" ht="12.75" customHeight="1" x14ac:dyDescent="0.2">
      <c r="A80" s="117"/>
      <c r="B80" s="118"/>
      <c r="C80" s="118"/>
      <c r="D80" s="118"/>
      <c r="E80" s="118"/>
      <c r="F80" s="118"/>
      <c r="G80" s="118"/>
      <c r="H80" s="118"/>
      <c r="I80" s="118"/>
      <c r="J80" s="118"/>
      <c r="K80" s="202"/>
      <c r="L80" s="202"/>
    </row>
    <row r="81" s="54" customFormat="1" ht="12.75" customHeight="1" x14ac:dyDescent="0.2"/>
    <row r="82" s="54" customFormat="1" ht="12.75" customHeight="1" x14ac:dyDescent="0.2"/>
    <row r="83" s="54" customFormat="1" ht="12.7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3D2C-79DC-45B9-AA13-86BB917AEFB7}">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4" customWidth="1"/>
    <col min="2" max="2" width="2.28515625" style="54" customWidth="1"/>
    <col min="3" max="3" width="6.7109375" style="54" customWidth="1"/>
    <col min="4" max="4" width="32.5703125" style="54" customWidth="1"/>
    <col min="5" max="5" width="5.7109375" style="88" customWidth="1"/>
    <col min="6" max="10" width="9.7109375" style="121" customWidth="1"/>
    <col min="11" max="11" width="9.7109375" style="101" customWidth="1"/>
    <col min="12" max="12" width="9.7109375" style="122" customWidth="1"/>
    <col min="13" max="256" width="8.85546875" style="54"/>
    <col min="257" max="258" width="3.7109375" style="54" customWidth="1"/>
    <col min="259" max="259" width="3.85546875" style="54" customWidth="1"/>
    <col min="260" max="260" width="26.28515625" style="54" customWidth="1"/>
    <col min="261" max="261" width="5.7109375" style="54" customWidth="1"/>
    <col min="262" max="268" width="9.5703125" style="54" customWidth="1"/>
    <col min="269" max="512" width="8.85546875" style="54"/>
    <col min="513" max="514" width="3.7109375" style="54" customWidth="1"/>
    <col min="515" max="515" width="3.85546875" style="54" customWidth="1"/>
    <col min="516" max="516" width="26.28515625" style="54" customWidth="1"/>
    <col min="517" max="517" width="5.7109375" style="54" customWidth="1"/>
    <col min="518" max="524" width="9.5703125" style="54" customWidth="1"/>
    <col min="525" max="768" width="8.85546875" style="54"/>
    <col min="769" max="770" width="3.7109375" style="54" customWidth="1"/>
    <col min="771" max="771" width="3.85546875" style="54" customWidth="1"/>
    <col min="772" max="772" width="26.28515625" style="54" customWidth="1"/>
    <col min="773" max="773" width="5.7109375" style="54" customWidth="1"/>
    <col min="774" max="780" width="9.5703125" style="54" customWidth="1"/>
    <col min="781" max="1024" width="8.85546875" style="54"/>
    <col min="1025" max="1026" width="3.7109375" style="54" customWidth="1"/>
    <col min="1027" max="1027" width="3.85546875" style="54" customWidth="1"/>
    <col min="1028" max="1028" width="26.28515625" style="54" customWidth="1"/>
    <col min="1029" max="1029" width="5.7109375" style="54" customWidth="1"/>
    <col min="1030" max="1036" width="9.5703125" style="54" customWidth="1"/>
    <col min="1037" max="1280" width="8.85546875" style="54"/>
    <col min="1281" max="1282" width="3.7109375" style="54" customWidth="1"/>
    <col min="1283" max="1283" width="3.85546875" style="54" customWidth="1"/>
    <col min="1284" max="1284" width="26.28515625" style="54" customWidth="1"/>
    <col min="1285" max="1285" width="5.7109375" style="54" customWidth="1"/>
    <col min="1286" max="1292" width="9.5703125" style="54" customWidth="1"/>
    <col min="1293" max="1536" width="8.85546875" style="54"/>
    <col min="1537" max="1538" width="3.7109375" style="54" customWidth="1"/>
    <col min="1539" max="1539" width="3.85546875" style="54" customWidth="1"/>
    <col min="1540" max="1540" width="26.28515625" style="54" customWidth="1"/>
    <col min="1541" max="1541" width="5.7109375" style="54" customWidth="1"/>
    <col min="1542" max="1548" width="9.5703125" style="54" customWidth="1"/>
    <col min="1549" max="1792" width="8.85546875" style="54"/>
    <col min="1793" max="1794" width="3.7109375" style="54" customWidth="1"/>
    <col min="1795" max="1795" width="3.85546875" style="54" customWidth="1"/>
    <col min="1796" max="1796" width="26.28515625" style="54" customWidth="1"/>
    <col min="1797" max="1797" width="5.7109375" style="54" customWidth="1"/>
    <col min="1798" max="1804" width="9.5703125" style="54" customWidth="1"/>
    <col min="1805" max="2048" width="8.85546875" style="54"/>
    <col min="2049" max="2050" width="3.7109375" style="54" customWidth="1"/>
    <col min="2051" max="2051" width="3.85546875" style="54" customWidth="1"/>
    <col min="2052" max="2052" width="26.28515625" style="54" customWidth="1"/>
    <col min="2053" max="2053" width="5.7109375" style="54" customWidth="1"/>
    <col min="2054" max="2060" width="9.5703125" style="54" customWidth="1"/>
    <col min="2061" max="2304" width="8.85546875" style="54"/>
    <col min="2305" max="2306" width="3.7109375" style="54" customWidth="1"/>
    <col min="2307" max="2307" width="3.85546875" style="54" customWidth="1"/>
    <col min="2308" max="2308" width="26.28515625" style="54" customWidth="1"/>
    <col min="2309" max="2309" width="5.7109375" style="54" customWidth="1"/>
    <col min="2310" max="2316" width="9.5703125" style="54" customWidth="1"/>
    <col min="2317" max="2560" width="8.85546875" style="54"/>
    <col min="2561" max="2562" width="3.7109375" style="54" customWidth="1"/>
    <col min="2563" max="2563" width="3.85546875" style="54" customWidth="1"/>
    <col min="2564" max="2564" width="26.28515625" style="54" customWidth="1"/>
    <col min="2565" max="2565" width="5.7109375" style="54" customWidth="1"/>
    <col min="2566" max="2572" width="9.5703125" style="54" customWidth="1"/>
    <col min="2573" max="2816" width="8.85546875" style="54"/>
    <col min="2817" max="2818" width="3.7109375" style="54" customWidth="1"/>
    <col min="2819" max="2819" width="3.85546875" style="54" customWidth="1"/>
    <col min="2820" max="2820" width="26.28515625" style="54" customWidth="1"/>
    <col min="2821" max="2821" width="5.7109375" style="54" customWidth="1"/>
    <col min="2822" max="2828" width="9.5703125" style="54" customWidth="1"/>
    <col min="2829" max="3072" width="8.85546875" style="54"/>
    <col min="3073" max="3074" width="3.7109375" style="54" customWidth="1"/>
    <col min="3075" max="3075" width="3.85546875" style="54" customWidth="1"/>
    <col min="3076" max="3076" width="26.28515625" style="54" customWidth="1"/>
    <col min="3077" max="3077" width="5.7109375" style="54" customWidth="1"/>
    <col min="3078" max="3084" width="9.5703125" style="54" customWidth="1"/>
    <col min="3085" max="3328" width="8.85546875" style="54"/>
    <col min="3329" max="3330" width="3.7109375" style="54" customWidth="1"/>
    <col min="3331" max="3331" width="3.85546875" style="54" customWidth="1"/>
    <col min="3332" max="3332" width="26.28515625" style="54" customWidth="1"/>
    <col min="3333" max="3333" width="5.7109375" style="54" customWidth="1"/>
    <col min="3334" max="3340" width="9.5703125" style="54" customWidth="1"/>
    <col min="3341" max="3584" width="8.85546875" style="54"/>
    <col min="3585" max="3586" width="3.7109375" style="54" customWidth="1"/>
    <col min="3587" max="3587" width="3.85546875" style="54" customWidth="1"/>
    <col min="3588" max="3588" width="26.28515625" style="54" customWidth="1"/>
    <col min="3589" max="3589" width="5.7109375" style="54" customWidth="1"/>
    <col min="3590" max="3596" width="9.5703125" style="54" customWidth="1"/>
    <col min="3597" max="3840" width="8.85546875" style="54"/>
    <col min="3841" max="3842" width="3.7109375" style="54" customWidth="1"/>
    <col min="3843" max="3843" width="3.85546875" style="54" customWidth="1"/>
    <col min="3844" max="3844" width="26.28515625" style="54" customWidth="1"/>
    <col min="3845" max="3845" width="5.7109375" style="54" customWidth="1"/>
    <col min="3846" max="3852" width="9.5703125" style="54" customWidth="1"/>
    <col min="3853" max="4096" width="8.85546875" style="54"/>
    <col min="4097" max="4098" width="3.7109375" style="54" customWidth="1"/>
    <col min="4099" max="4099" width="3.85546875" style="54" customWidth="1"/>
    <col min="4100" max="4100" width="26.28515625" style="54" customWidth="1"/>
    <col min="4101" max="4101" width="5.7109375" style="54" customWidth="1"/>
    <col min="4102" max="4108" width="9.5703125" style="54" customWidth="1"/>
    <col min="4109" max="4352" width="8.85546875" style="54"/>
    <col min="4353" max="4354" width="3.7109375" style="54" customWidth="1"/>
    <col min="4355" max="4355" width="3.85546875" style="54" customWidth="1"/>
    <col min="4356" max="4356" width="26.28515625" style="54" customWidth="1"/>
    <col min="4357" max="4357" width="5.7109375" style="54" customWidth="1"/>
    <col min="4358" max="4364" width="9.5703125" style="54" customWidth="1"/>
    <col min="4365" max="4608" width="8.85546875" style="54"/>
    <col min="4609" max="4610" width="3.7109375" style="54" customWidth="1"/>
    <col min="4611" max="4611" width="3.85546875" style="54" customWidth="1"/>
    <col min="4612" max="4612" width="26.28515625" style="54" customWidth="1"/>
    <col min="4613" max="4613" width="5.7109375" style="54" customWidth="1"/>
    <col min="4614" max="4620" width="9.5703125" style="54" customWidth="1"/>
    <col min="4621" max="4864" width="8.85546875" style="54"/>
    <col min="4865" max="4866" width="3.7109375" style="54" customWidth="1"/>
    <col min="4867" max="4867" width="3.85546875" style="54" customWidth="1"/>
    <col min="4868" max="4868" width="26.28515625" style="54" customWidth="1"/>
    <col min="4869" max="4869" width="5.7109375" style="54" customWidth="1"/>
    <col min="4870" max="4876" width="9.5703125" style="54" customWidth="1"/>
    <col min="4877" max="5120" width="8.85546875" style="54"/>
    <col min="5121" max="5122" width="3.7109375" style="54" customWidth="1"/>
    <col min="5123" max="5123" width="3.85546875" style="54" customWidth="1"/>
    <col min="5124" max="5124" width="26.28515625" style="54" customWidth="1"/>
    <col min="5125" max="5125" width="5.7109375" style="54" customWidth="1"/>
    <col min="5126" max="5132" width="9.5703125" style="54" customWidth="1"/>
    <col min="5133" max="5376" width="8.85546875" style="54"/>
    <col min="5377" max="5378" width="3.7109375" style="54" customWidth="1"/>
    <col min="5379" max="5379" width="3.85546875" style="54" customWidth="1"/>
    <col min="5380" max="5380" width="26.28515625" style="54" customWidth="1"/>
    <col min="5381" max="5381" width="5.7109375" style="54" customWidth="1"/>
    <col min="5382" max="5388" width="9.5703125" style="54" customWidth="1"/>
    <col min="5389" max="5632" width="8.85546875" style="54"/>
    <col min="5633" max="5634" width="3.7109375" style="54" customWidth="1"/>
    <col min="5635" max="5635" width="3.85546875" style="54" customWidth="1"/>
    <col min="5636" max="5636" width="26.28515625" style="54" customWidth="1"/>
    <col min="5637" max="5637" width="5.7109375" style="54" customWidth="1"/>
    <col min="5638" max="5644" width="9.5703125" style="54" customWidth="1"/>
    <col min="5645" max="5888" width="8.85546875" style="54"/>
    <col min="5889" max="5890" width="3.7109375" style="54" customWidth="1"/>
    <col min="5891" max="5891" width="3.85546875" style="54" customWidth="1"/>
    <col min="5892" max="5892" width="26.28515625" style="54" customWidth="1"/>
    <col min="5893" max="5893" width="5.7109375" style="54" customWidth="1"/>
    <col min="5894" max="5900" width="9.5703125" style="54" customWidth="1"/>
    <col min="5901" max="6144" width="8.85546875" style="54"/>
    <col min="6145" max="6146" width="3.7109375" style="54" customWidth="1"/>
    <col min="6147" max="6147" width="3.85546875" style="54" customWidth="1"/>
    <col min="6148" max="6148" width="26.28515625" style="54" customWidth="1"/>
    <col min="6149" max="6149" width="5.7109375" style="54" customWidth="1"/>
    <col min="6150" max="6156" width="9.5703125" style="54" customWidth="1"/>
    <col min="6157" max="6400" width="8.85546875" style="54"/>
    <col min="6401" max="6402" width="3.7109375" style="54" customWidth="1"/>
    <col min="6403" max="6403" width="3.85546875" style="54" customWidth="1"/>
    <col min="6404" max="6404" width="26.28515625" style="54" customWidth="1"/>
    <col min="6405" max="6405" width="5.7109375" style="54" customWidth="1"/>
    <col min="6406" max="6412" width="9.5703125" style="54" customWidth="1"/>
    <col min="6413" max="6656" width="8.85546875" style="54"/>
    <col min="6657" max="6658" width="3.7109375" style="54" customWidth="1"/>
    <col min="6659" max="6659" width="3.85546875" style="54" customWidth="1"/>
    <col min="6660" max="6660" width="26.28515625" style="54" customWidth="1"/>
    <col min="6661" max="6661" width="5.7109375" style="54" customWidth="1"/>
    <col min="6662" max="6668" width="9.5703125" style="54" customWidth="1"/>
    <col min="6669" max="6912" width="8.85546875" style="54"/>
    <col min="6913" max="6914" width="3.7109375" style="54" customWidth="1"/>
    <col min="6915" max="6915" width="3.85546875" style="54" customWidth="1"/>
    <col min="6916" max="6916" width="26.28515625" style="54" customWidth="1"/>
    <col min="6917" max="6917" width="5.7109375" style="54" customWidth="1"/>
    <col min="6918" max="6924" width="9.5703125" style="54" customWidth="1"/>
    <col min="6925" max="7168" width="8.85546875" style="54"/>
    <col min="7169" max="7170" width="3.7109375" style="54" customWidth="1"/>
    <col min="7171" max="7171" width="3.85546875" style="54" customWidth="1"/>
    <col min="7172" max="7172" width="26.28515625" style="54" customWidth="1"/>
    <col min="7173" max="7173" width="5.7109375" style="54" customWidth="1"/>
    <col min="7174" max="7180" width="9.5703125" style="54" customWidth="1"/>
    <col min="7181" max="7424" width="8.85546875" style="54"/>
    <col min="7425" max="7426" width="3.7109375" style="54" customWidth="1"/>
    <col min="7427" max="7427" width="3.85546875" style="54" customWidth="1"/>
    <col min="7428" max="7428" width="26.28515625" style="54" customWidth="1"/>
    <col min="7429" max="7429" width="5.7109375" style="54" customWidth="1"/>
    <col min="7430" max="7436" width="9.5703125" style="54" customWidth="1"/>
    <col min="7437" max="7680" width="8.85546875" style="54"/>
    <col min="7681" max="7682" width="3.7109375" style="54" customWidth="1"/>
    <col min="7683" max="7683" width="3.85546875" style="54" customWidth="1"/>
    <col min="7684" max="7684" width="26.28515625" style="54" customWidth="1"/>
    <col min="7685" max="7685" width="5.7109375" style="54" customWidth="1"/>
    <col min="7686" max="7692" width="9.5703125" style="54" customWidth="1"/>
    <col min="7693" max="7936" width="8.85546875" style="54"/>
    <col min="7937" max="7938" width="3.7109375" style="54" customWidth="1"/>
    <col min="7939" max="7939" width="3.85546875" style="54" customWidth="1"/>
    <col min="7940" max="7940" width="26.28515625" style="54" customWidth="1"/>
    <col min="7941" max="7941" width="5.7109375" style="54" customWidth="1"/>
    <col min="7942" max="7948" width="9.5703125" style="54" customWidth="1"/>
    <col min="7949" max="8192" width="8.85546875" style="54"/>
    <col min="8193" max="8194" width="3.7109375" style="54" customWidth="1"/>
    <col min="8195" max="8195" width="3.85546875" style="54" customWidth="1"/>
    <col min="8196" max="8196" width="26.28515625" style="54" customWidth="1"/>
    <col min="8197" max="8197" width="5.7109375" style="54" customWidth="1"/>
    <col min="8198" max="8204" width="9.5703125" style="54" customWidth="1"/>
    <col min="8205" max="8448" width="8.85546875" style="54"/>
    <col min="8449" max="8450" width="3.7109375" style="54" customWidth="1"/>
    <col min="8451" max="8451" width="3.85546875" style="54" customWidth="1"/>
    <col min="8452" max="8452" width="26.28515625" style="54" customWidth="1"/>
    <col min="8453" max="8453" width="5.7109375" style="54" customWidth="1"/>
    <col min="8454" max="8460" width="9.5703125" style="54" customWidth="1"/>
    <col min="8461" max="8704" width="8.85546875" style="54"/>
    <col min="8705" max="8706" width="3.7109375" style="54" customWidth="1"/>
    <col min="8707" max="8707" width="3.85546875" style="54" customWidth="1"/>
    <col min="8708" max="8708" width="26.28515625" style="54" customWidth="1"/>
    <col min="8709" max="8709" width="5.7109375" style="54" customWidth="1"/>
    <col min="8710" max="8716" width="9.5703125" style="54" customWidth="1"/>
    <col min="8717" max="8960" width="8.85546875" style="54"/>
    <col min="8961" max="8962" width="3.7109375" style="54" customWidth="1"/>
    <col min="8963" max="8963" width="3.85546875" style="54" customWidth="1"/>
    <col min="8964" max="8964" width="26.28515625" style="54" customWidth="1"/>
    <col min="8965" max="8965" width="5.7109375" style="54" customWidth="1"/>
    <col min="8966" max="8972" width="9.5703125" style="54" customWidth="1"/>
    <col min="8973" max="9216" width="8.85546875" style="54"/>
    <col min="9217" max="9218" width="3.7109375" style="54" customWidth="1"/>
    <col min="9219" max="9219" width="3.85546875" style="54" customWidth="1"/>
    <col min="9220" max="9220" width="26.28515625" style="54" customWidth="1"/>
    <col min="9221" max="9221" width="5.7109375" style="54" customWidth="1"/>
    <col min="9222" max="9228" width="9.5703125" style="54" customWidth="1"/>
    <col min="9229" max="9472" width="8.85546875" style="54"/>
    <col min="9473" max="9474" width="3.7109375" style="54" customWidth="1"/>
    <col min="9475" max="9475" width="3.85546875" style="54" customWidth="1"/>
    <col min="9476" max="9476" width="26.28515625" style="54" customWidth="1"/>
    <col min="9477" max="9477" width="5.7109375" style="54" customWidth="1"/>
    <col min="9478" max="9484" width="9.5703125" style="54" customWidth="1"/>
    <col min="9485" max="9728" width="8.85546875" style="54"/>
    <col min="9729" max="9730" width="3.7109375" style="54" customWidth="1"/>
    <col min="9731" max="9731" width="3.85546875" style="54" customWidth="1"/>
    <col min="9732" max="9732" width="26.28515625" style="54" customWidth="1"/>
    <col min="9733" max="9733" width="5.7109375" style="54" customWidth="1"/>
    <col min="9734" max="9740" width="9.5703125" style="54" customWidth="1"/>
    <col min="9741" max="9984" width="8.85546875" style="54"/>
    <col min="9985" max="9986" width="3.7109375" style="54" customWidth="1"/>
    <col min="9987" max="9987" width="3.85546875" style="54" customWidth="1"/>
    <col min="9988" max="9988" width="26.28515625" style="54" customWidth="1"/>
    <col min="9989" max="9989" width="5.7109375" style="54" customWidth="1"/>
    <col min="9990" max="9996" width="9.5703125" style="54" customWidth="1"/>
    <col min="9997" max="10240" width="8.85546875" style="54"/>
    <col min="10241" max="10242" width="3.7109375" style="54" customWidth="1"/>
    <col min="10243" max="10243" width="3.85546875" style="54" customWidth="1"/>
    <col min="10244" max="10244" width="26.28515625" style="54" customWidth="1"/>
    <col min="10245" max="10245" width="5.7109375" style="54" customWidth="1"/>
    <col min="10246" max="10252" width="9.5703125" style="54" customWidth="1"/>
    <col min="10253" max="10496" width="8.85546875" style="54"/>
    <col min="10497" max="10498" width="3.7109375" style="54" customWidth="1"/>
    <col min="10499" max="10499" width="3.85546875" style="54" customWidth="1"/>
    <col min="10500" max="10500" width="26.28515625" style="54" customWidth="1"/>
    <col min="10501" max="10501" width="5.7109375" style="54" customWidth="1"/>
    <col min="10502" max="10508" width="9.5703125" style="54" customWidth="1"/>
    <col min="10509" max="10752" width="8.85546875" style="54"/>
    <col min="10753" max="10754" width="3.7109375" style="54" customWidth="1"/>
    <col min="10755" max="10755" width="3.85546875" style="54" customWidth="1"/>
    <col min="10756" max="10756" width="26.28515625" style="54" customWidth="1"/>
    <col min="10757" max="10757" width="5.7109375" style="54" customWidth="1"/>
    <col min="10758" max="10764" width="9.5703125" style="54" customWidth="1"/>
    <col min="10765" max="11008" width="8.85546875" style="54"/>
    <col min="11009" max="11010" width="3.7109375" style="54" customWidth="1"/>
    <col min="11011" max="11011" width="3.85546875" style="54" customWidth="1"/>
    <col min="11012" max="11012" width="26.28515625" style="54" customWidth="1"/>
    <col min="11013" max="11013" width="5.7109375" style="54" customWidth="1"/>
    <col min="11014" max="11020" width="9.5703125" style="54" customWidth="1"/>
    <col min="11021" max="11264" width="8.85546875" style="54"/>
    <col min="11265" max="11266" width="3.7109375" style="54" customWidth="1"/>
    <col min="11267" max="11267" width="3.85546875" style="54" customWidth="1"/>
    <col min="11268" max="11268" width="26.28515625" style="54" customWidth="1"/>
    <col min="11269" max="11269" width="5.7109375" style="54" customWidth="1"/>
    <col min="11270" max="11276" width="9.5703125" style="54" customWidth="1"/>
    <col min="11277" max="11520" width="8.85546875" style="54"/>
    <col min="11521" max="11522" width="3.7109375" style="54" customWidth="1"/>
    <col min="11523" max="11523" width="3.85546875" style="54" customWidth="1"/>
    <col min="11524" max="11524" width="26.28515625" style="54" customWidth="1"/>
    <col min="11525" max="11525" width="5.7109375" style="54" customWidth="1"/>
    <col min="11526" max="11532" width="9.5703125" style="54" customWidth="1"/>
    <col min="11533" max="11776" width="8.85546875" style="54"/>
    <col min="11777" max="11778" width="3.7109375" style="54" customWidth="1"/>
    <col min="11779" max="11779" width="3.85546875" style="54" customWidth="1"/>
    <col min="11780" max="11780" width="26.28515625" style="54" customWidth="1"/>
    <col min="11781" max="11781" width="5.7109375" style="54" customWidth="1"/>
    <col min="11782" max="11788" width="9.5703125" style="54" customWidth="1"/>
    <col min="11789" max="12032" width="8.85546875" style="54"/>
    <col min="12033" max="12034" width="3.7109375" style="54" customWidth="1"/>
    <col min="12035" max="12035" width="3.85546875" style="54" customWidth="1"/>
    <col min="12036" max="12036" width="26.28515625" style="54" customWidth="1"/>
    <col min="12037" max="12037" width="5.7109375" style="54" customWidth="1"/>
    <col min="12038" max="12044" width="9.5703125" style="54" customWidth="1"/>
    <col min="12045" max="12288" width="8.85546875" style="54"/>
    <col min="12289" max="12290" width="3.7109375" style="54" customWidth="1"/>
    <col min="12291" max="12291" width="3.85546875" style="54" customWidth="1"/>
    <col min="12292" max="12292" width="26.28515625" style="54" customWidth="1"/>
    <col min="12293" max="12293" width="5.7109375" style="54" customWidth="1"/>
    <col min="12294" max="12300" width="9.5703125" style="54" customWidth="1"/>
    <col min="12301" max="12544" width="8.85546875" style="54"/>
    <col min="12545" max="12546" width="3.7109375" style="54" customWidth="1"/>
    <col min="12547" max="12547" width="3.85546875" style="54" customWidth="1"/>
    <col min="12548" max="12548" width="26.28515625" style="54" customWidth="1"/>
    <col min="12549" max="12549" width="5.7109375" style="54" customWidth="1"/>
    <col min="12550" max="12556" width="9.5703125" style="54" customWidth="1"/>
    <col min="12557" max="12800" width="8.85546875" style="54"/>
    <col min="12801" max="12802" width="3.7109375" style="54" customWidth="1"/>
    <col min="12803" max="12803" width="3.85546875" style="54" customWidth="1"/>
    <col min="12804" max="12804" width="26.28515625" style="54" customWidth="1"/>
    <col min="12805" max="12805" width="5.7109375" style="54" customWidth="1"/>
    <col min="12806" max="12812" width="9.5703125" style="54" customWidth="1"/>
    <col min="12813" max="13056" width="8.85546875" style="54"/>
    <col min="13057" max="13058" width="3.7109375" style="54" customWidth="1"/>
    <col min="13059" max="13059" width="3.85546875" style="54" customWidth="1"/>
    <col min="13060" max="13060" width="26.28515625" style="54" customWidth="1"/>
    <col min="13061" max="13061" width="5.7109375" style="54" customWidth="1"/>
    <col min="13062" max="13068" width="9.5703125" style="54" customWidth="1"/>
    <col min="13069" max="13312" width="8.85546875" style="54"/>
    <col min="13313" max="13314" width="3.7109375" style="54" customWidth="1"/>
    <col min="13315" max="13315" width="3.85546875" style="54" customWidth="1"/>
    <col min="13316" max="13316" width="26.28515625" style="54" customWidth="1"/>
    <col min="13317" max="13317" width="5.7109375" style="54" customWidth="1"/>
    <col min="13318" max="13324" width="9.5703125" style="54" customWidth="1"/>
    <col min="13325" max="13568" width="8.85546875" style="54"/>
    <col min="13569" max="13570" width="3.7109375" style="54" customWidth="1"/>
    <col min="13571" max="13571" width="3.85546875" style="54" customWidth="1"/>
    <col min="13572" max="13572" width="26.28515625" style="54" customWidth="1"/>
    <col min="13573" max="13573" width="5.7109375" style="54" customWidth="1"/>
    <col min="13574" max="13580" width="9.5703125" style="54" customWidth="1"/>
    <col min="13581" max="13824" width="8.85546875" style="54"/>
    <col min="13825" max="13826" width="3.7109375" style="54" customWidth="1"/>
    <col min="13827" max="13827" width="3.85546875" style="54" customWidth="1"/>
    <col min="13828" max="13828" width="26.28515625" style="54" customWidth="1"/>
    <col min="13829" max="13829" width="5.7109375" style="54" customWidth="1"/>
    <col min="13830" max="13836" width="9.5703125" style="54" customWidth="1"/>
    <col min="13837" max="14080" width="8.85546875" style="54"/>
    <col min="14081" max="14082" width="3.7109375" style="54" customWidth="1"/>
    <col min="14083" max="14083" width="3.85546875" style="54" customWidth="1"/>
    <col min="14084" max="14084" width="26.28515625" style="54" customWidth="1"/>
    <col min="14085" max="14085" width="5.7109375" style="54" customWidth="1"/>
    <col min="14086" max="14092" width="9.5703125" style="54" customWidth="1"/>
    <col min="14093" max="14336" width="8.85546875" style="54"/>
    <col min="14337" max="14338" width="3.7109375" style="54" customWidth="1"/>
    <col min="14339" max="14339" width="3.85546875" style="54" customWidth="1"/>
    <col min="14340" max="14340" width="26.28515625" style="54" customWidth="1"/>
    <col min="14341" max="14341" width="5.7109375" style="54" customWidth="1"/>
    <col min="14342" max="14348" width="9.5703125" style="54" customWidth="1"/>
    <col min="14349" max="14592" width="8.85546875" style="54"/>
    <col min="14593" max="14594" width="3.7109375" style="54" customWidth="1"/>
    <col min="14595" max="14595" width="3.85546875" style="54" customWidth="1"/>
    <col min="14596" max="14596" width="26.28515625" style="54" customWidth="1"/>
    <col min="14597" max="14597" width="5.7109375" style="54" customWidth="1"/>
    <col min="14598" max="14604" width="9.5703125" style="54" customWidth="1"/>
    <col min="14605" max="14848" width="8.85546875" style="54"/>
    <col min="14849" max="14850" width="3.7109375" style="54" customWidth="1"/>
    <col min="14851" max="14851" width="3.85546875" style="54" customWidth="1"/>
    <col min="14852" max="14852" width="26.28515625" style="54" customWidth="1"/>
    <col min="14853" max="14853" width="5.7109375" style="54" customWidth="1"/>
    <col min="14854" max="14860" width="9.5703125" style="54" customWidth="1"/>
    <col min="14861" max="15104" width="8.85546875" style="54"/>
    <col min="15105" max="15106" width="3.7109375" style="54" customWidth="1"/>
    <col min="15107" max="15107" width="3.85546875" style="54" customWidth="1"/>
    <col min="15108" max="15108" width="26.28515625" style="54" customWidth="1"/>
    <col min="15109" max="15109" width="5.7109375" style="54" customWidth="1"/>
    <col min="15110" max="15116" width="9.5703125" style="54" customWidth="1"/>
    <col min="15117" max="15360" width="8.85546875" style="54"/>
    <col min="15361" max="15362" width="3.7109375" style="54" customWidth="1"/>
    <col min="15363" max="15363" width="3.85546875" style="54" customWidth="1"/>
    <col min="15364" max="15364" width="26.28515625" style="54" customWidth="1"/>
    <col min="15365" max="15365" width="5.7109375" style="54" customWidth="1"/>
    <col min="15366" max="15372" width="9.5703125" style="54" customWidth="1"/>
    <col min="15373" max="15616" width="8.85546875" style="54"/>
    <col min="15617" max="15618" width="3.7109375" style="54" customWidth="1"/>
    <col min="15619" max="15619" width="3.85546875" style="54" customWidth="1"/>
    <col min="15620" max="15620" width="26.28515625" style="54" customWidth="1"/>
    <col min="15621" max="15621" width="5.7109375" style="54" customWidth="1"/>
    <col min="15622" max="15628" width="9.5703125" style="54" customWidth="1"/>
    <col min="15629" max="15872" width="8.85546875" style="54"/>
    <col min="15873" max="15874" width="3.7109375" style="54" customWidth="1"/>
    <col min="15875" max="15875" width="3.85546875" style="54" customWidth="1"/>
    <col min="15876" max="15876" width="26.28515625" style="54" customWidth="1"/>
    <col min="15877" max="15877" width="5.7109375" style="54" customWidth="1"/>
    <col min="15878" max="15884" width="9.5703125" style="54" customWidth="1"/>
    <col min="15885" max="16128" width="8.85546875" style="54"/>
    <col min="16129" max="16130" width="3.7109375" style="54" customWidth="1"/>
    <col min="16131" max="16131" width="3.85546875" style="54" customWidth="1"/>
    <col min="16132" max="16132" width="26.28515625" style="54" customWidth="1"/>
    <col min="16133" max="16133" width="5.7109375" style="54" customWidth="1"/>
    <col min="16134" max="16140" width="9.5703125" style="54" customWidth="1"/>
    <col min="16141" max="16384" width="8.85546875" style="54"/>
  </cols>
  <sheetData>
    <row r="1" spans="1:17" customFormat="1" ht="36.75" customHeight="1" x14ac:dyDescent="0.2">
      <c r="A1" s="33"/>
      <c r="B1" s="33"/>
      <c r="C1" s="33"/>
      <c r="D1" s="34"/>
      <c r="E1" s="203"/>
      <c r="F1" s="34"/>
      <c r="G1" s="34"/>
      <c r="H1" s="34"/>
      <c r="I1" s="34"/>
      <c r="J1" s="34"/>
      <c r="K1" s="204"/>
      <c r="L1" s="35" t="s">
        <v>38</v>
      </c>
    </row>
    <row r="2" spans="1:17" customFormat="1" ht="11.25" customHeight="1" x14ac:dyDescent="0.2">
      <c r="A2" s="36"/>
      <c r="B2" s="36"/>
      <c r="C2" s="36"/>
      <c r="D2" s="37"/>
      <c r="E2" s="205"/>
      <c r="F2" s="37"/>
      <c r="G2" s="37"/>
      <c r="H2" s="37"/>
      <c r="I2" s="37"/>
      <c r="J2" s="37"/>
      <c r="K2" s="206"/>
      <c r="L2" s="37"/>
    </row>
    <row r="3" spans="1:17" s="40" customFormat="1" ht="20.100000000000001" customHeight="1" x14ac:dyDescent="0.2">
      <c r="A3" s="39" t="s">
        <v>179</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8"/>
      <c r="L5" s="207"/>
    </row>
    <row r="6" spans="1:17" s="40" customFormat="1" ht="11.25" customHeight="1" x14ac:dyDescent="0.2">
      <c r="A6" s="187"/>
      <c r="B6" s="188"/>
      <c r="C6" s="188"/>
      <c r="D6" s="188"/>
      <c r="E6" s="188"/>
      <c r="F6" s="188"/>
      <c r="G6" s="188"/>
      <c r="H6" s="188"/>
      <c r="I6" s="188"/>
      <c r="J6" s="188"/>
      <c r="K6" s="209"/>
    </row>
    <row r="7" spans="1:17" customFormat="1" ht="12" customHeight="1" x14ac:dyDescent="0.2">
      <c r="A7" s="46" t="s">
        <v>85</v>
      </c>
      <c r="B7" s="47"/>
      <c r="C7" s="47"/>
      <c r="D7" s="47"/>
      <c r="E7" s="48" t="s">
        <v>86</v>
      </c>
      <c r="F7" s="49" t="s">
        <v>173</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61519</v>
      </c>
      <c r="G11" s="80">
        <v>62545</v>
      </c>
      <c r="H11" s="80">
        <v>62234</v>
      </c>
      <c r="I11" s="80">
        <v>62162</v>
      </c>
      <c r="J11" s="106">
        <v>62447</v>
      </c>
      <c r="K11" s="80">
        <v>-928</v>
      </c>
      <c r="L11" s="82">
        <v>-1.4860601790318191</v>
      </c>
    </row>
    <row r="12" spans="1:17" ht="24.95" customHeight="1" x14ac:dyDescent="0.2">
      <c r="A12" s="213" t="s">
        <v>180</v>
      </c>
      <c r="B12" s="214"/>
      <c r="C12" s="214"/>
      <c r="D12" s="215"/>
      <c r="E12" s="79">
        <v>54.071099985370374</v>
      </c>
      <c r="F12" s="81">
        <v>33264</v>
      </c>
      <c r="G12" s="80">
        <v>34017</v>
      </c>
      <c r="H12" s="80">
        <v>33841</v>
      </c>
      <c r="I12" s="80">
        <v>33779</v>
      </c>
      <c r="J12" s="106">
        <v>33973</v>
      </c>
      <c r="K12" s="80">
        <v>-709</v>
      </c>
      <c r="L12" s="82">
        <v>-2.0869514025844054</v>
      </c>
    </row>
    <row r="13" spans="1:17" ht="15" customHeight="1" x14ac:dyDescent="0.2">
      <c r="A13" s="86"/>
      <c r="B13" s="216" t="s">
        <v>99</v>
      </c>
      <c r="C13" s="216"/>
      <c r="E13" s="79">
        <v>45.928900014629626</v>
      </c>
      <c r="F13" s="81">
        <v>28255</v>
      </c>
      <c r="G13" s="80">
        <v>28528</v>
      </c>
      <c r="H13" s="80">
        <v>28393</v>
      </c>
      <c r="I13" s="80">
        <v>28383</v>
      </c>
      <c r="J13" s="106">
        <v>28474</v>
      </c>
      <c r="K13" s="80">
        <v>-219</v>
      </c>
      <c r="L13" s="82">
        <v>-0.76912270843576591</v>
      </c>
    </row>
    <row r="14" spans="1:17" ht="24.95" customHeight="1" x14ac:dyDescent="0.2">
      <c r="A14" s="213" t="s">
        <v>181</v>
      </c>
      <c r="B14" s="214"/>
      <c r="C14" s="214"/>
      <c r="D14" s="215"/>
      <c r="E14" s="79">
        <v>11.508639607275802</v>
      </c>
      <c r="F14" s="81">
        <v>7080</v>
      </c>
      <c r="G14" s="80">
        <v>7346</v>
      </c>
      <c r="H14" s="80">
        <v>6901</v>
      </c>
      <c r="I14" s="80">
        <v>7055</v>
      </c>
      <c r="J14" s="106">
        <v>7248</v>
      </c>
      <c r="K14" s="80">
        <v>-168</v>
      </c>
      <c r="L14" s="82">
        <v>-2.3178807947019866</v>
      </c>
    </row>
    <row r="15" spans="1:17" ht="15" customHeight="1" x14ac:dyDescent="0.2">
      <c r="A15" s="86"/>
      <c r="B15" s="85"/>
      <c r="C15" s="54" t="s">
        <v>98</v>
      </c>
      <c r="E15" s="79">
        <v>60.649717514124291</v>
      </c>
      <c r="F15" s="81">
        <v>4294</v>
      </c>
      <c r="G15" s="80">
        <v>4462</v>
      </c>
      <c r="H15" s="80">
        <v>4159</v>
      </c>
      <c r="I15" s="80">
        <v>4243</v>
      </c>
      <c r="J15" s="106">
        <v>4372</v>
      </c>
      <c r="K15" s="80">
        <v>-78</v>
      </c>
      <c r="L15" s="82">
        <v>-1.7840805123513266</v>
      </c>
    </row>
    <row r="16" spans="1:17" ht="15" customHeight="1" x14ac:dyDescent="0.2">
      <c r="A16" s="86"/>
      <c r="B16" s="85"/>
      <c r="C16" s="54" t="s">
        <v>99</v>
      </c>
      <c r="E16" s="79">
        <v>39.350282485875709</v>
      </c>
      <c r="F16" s="81">
        <v>2786</v>
      </c>
      <c r="G16" s="80">
        <v>2884</v>
      </c>
      <c r="H16" s="80">
        <v>2742</v>
      </c>
      <c r="I16" s="80">
        <v>2812</v>
      </c>
      <c r="J16" s="106">
        <v>2876</v>
      </c>
      <c r="K16" s="80">
        <v>-90</v>
      </c>
      <c r="L16" s="82">
        <v>-3.1293463143254518</v>
      </c>
    </row>
    <row r="17" spans="1:12" ht="15" customHeight="1" x14ac:dyDescent="0.2">
      <c r="A17" s="86"/>
      <c r="B17" s="87" t="s">
        <v>101</v>
      </c>
      <c r="E17" s="79">
        <v>63.391797656008713</v>
      </c>
      <c r="F17" s="81">
        <v>38998</v>
      </c>
      <c r="G17" s="80">
        <v>39621</v>
      </c>
      <c r="H17" s="80">
        <v>39756</v>
      </c>
      <c r="I17" s="80">
        <v>39671</v>
      </c>
      <c r="J17" s="106">
        <v>39740</v>
      </c>
      <c r="K17" s="80">
        <v>-742</v>
      </c>
      <c r="L17" s="82">
        <v>-1.86713638651233</v>
      </c>
    </row>
    <row r="18" spans="1:12" ht="15" customHeight="1" x14ac:dyDescent="0.2">
      <c r="A18" s="86"/>
      <c r="B18" s="85"/>
      <c r="C18" s="54" t="s">
        <v>98</v>
      </c>
      <c r="E18" s="79">
        <v>54.0284117134212</v>
      </c>
      <c r="F18" s="81">
        <v>21070</v>
      </c>
      <c r="G18" s="80">
        <v>21526</v>
      </c>
      <c r="H18" s="80">
        <v>21657</v>
      </c>
      <c r="I18" s="80">
        <v>21581</v>
      </c>
      <c r="J18" s="106">
        <v>21589</v>
      </c>
      <c r="K18" s="80">
        <v>-519</v>
      </c>
      <c r="L18" s="82">
        <v>-2.4040020380749456</v>
      </c>
    </row>
    <row r="19" spans="1:12" ht="15" customHeight="1" x14ac:dyDescent="0.2">
      <c r="A19" s="86"/>
      <c r="B19" s="85"/>
      <c r="C19" s="54" t="s">
        <v>99</v>
      </c>
      <c r="E19" s="79">
        <v>45.9715882865788</v>
      </c>
      <c r="F19" s="81">
        <v>17928</v>
      </c>
      <c r="G19" s="80">
        <v>18095</v>
      </c>
      <c r="H19" s="80">
        <v>18099</v>
      </c>
      <c r="I19" s="80">
        <v>18090</v>
      </c>
      <c r="J19" s="106">
        <v>18151</v>
      </c>
      <c r="K19" s="80">
        <v>-223</v>
      </c>
      <c r="L19" s="82">
        <v>-1.2285824472480855</v>
      </c>
    </row>
    <row r="20" spans="1:12" ht="15" customHeight="1" x14ac:dyDescent="0.2">
      <c r="A20" s="86"/>
      <c r="B20" s="87" t="s">
        <v>102</v>
      </c>
      <c r="E20" s="79">
        <v>23.142443797851069</v>
      </c>
      <c r="F20" s="81">
        <v>14237</v>
      </c>
      <c r="G20" s="80">
        <v>14423</v>
      </c>
      <c r="H20" s="80">
        <v>14455</v>
      </c>
      <c r="I20" s="80">
        <v>14362</v>
      </c>
      <c r="J20" s="106">
        <v>14441</v>
      </c>
      <c r="K20" s="80">
        <v>-204</v>
      </c>
      <c r="L20" s="82">
        <v>-1.4126445537012673</v>
      </c>
    </row>
    <row r="21" spans="1:12" ht="15" customHeight="1" x14ac:dyDescent="0.2">
      <c r="A21" s="86"/>
      <c r="B21" s="85"/>
      <c r="C21" s="54" t="s">
        <v>98</v>
      </c>
      <c r="E21" s="79">
        <v>50.649715529957156</v>
      </c>
      <c r="F21" s="81">
        <v>7211</v>
      </c>
      <c r="G21" s="80">
        <v>7370</v>
      </c>
      <c r="H21" s="80">
        <v>7363</v>
      </c>
      <c r="I21" s="80">
        <v>7316</v>
      </c>
      <c r="J21" s="106">
        <v>7403</v>
      </c>
      <c r="K21" s="80">
        <v>-192</v>
      </c>
      <c r="L21" s="82">
        <v>-2.5935431581791164</v>
      </c>
    </row>
    <row r="22" spans="1:12" ht="15" customHeight="1" x14ac:dyDescent="0.2">
      <c r="A22" s="86"/>
      <c r="B22" s="85"/>
      <c r="C22" s="54" t="s">
        <v>99</v>
      </c>
      <c r="E22" s="79">
        <v>49.350284470042844</v>
      </c>
      <c r="F22" s="81">
        <v>7026</v>
      </c>
      <c r="G22" s="80">
        <v>7053</v>
      </c>
      <c r="H22" s="80">
        <v>7092</v>
      </c>
      <c r="I22" s="80">
        <v>7046</v>
      </c>
      <c r="J22" s="106">
        <v>7038</v>
      </c>
      <c r="K22" s="80">
        <v>-12</v>
      </c>
      <c r="L22" s="82">
        <v>-0.17050298380221654</v>
      </c>
    </row>
    <row r="23" spans="1:12" ht="15" customHeight="1" x14ac:dyDescent="0.2">
      <c r="A23" s="86"/>
      <c r="B23" s="87" t="s">
        <v>103</v>
      </c>
      <c r="E23" s="79">
        <v>1.9571189388644159</v>
      </c>
      <c r="F23" s="81">
        <v>1204</v>
      </c>
      <c r="G23" s="80">
        <v>1155</v>
      </c>
      <c r="H23" s="80">
        <v>1122</v>
      </c>
      <c r="I23" s="80">
        <v>1074</v>
      </c>
      <c r="J23" s="106">
        <v>1018</v>
      </c>
      <c r="K23" s="80">
        <v>186</v>
      </c>
      <c r="L23" s="82">
        <v>18.271119842829076</v>
      </c>
    </row>
    <row r="24" spans="1:12" ht="15" customHeight="1" x14ac:dyDescent="0.2">
      <c r="A24" s="86"/>
      <c r="B24" s="85"/>
      <c r="C24" s="54" t="s">
        <v>98</v>
      </c>
      <c r="E24" s="79">
        <v>57.225913621262457</v>
      </c>
      <c r="F24" s="81">
        <v>689</v>
      </c>
      <c r="G24" s="80">
        <v>659</v>
      </c>
      <c r="H24" s="80">
        <v>662</v>
      </c>
      <c r="I24" s="80">
        <v>639</v>
      </c>
      <c r="J24" s="106">
        <v>609</v>
      </c>
      <c r="K24" s="80">
        <v>80</v>
      </c>
      <c r="L24" s="82">
        <v>13.136288998357964</v>
      </c>
    </row>
    <row r="25" spans="1:12" ht="15" customHeight="1" x14ac:dyDescent="0.2">
      <c r="A25" s="86"/>
      <c r="B25" s="85"/>
      <c r="C25" s="54" t="s">
        <v>99</v>
      </c>
      <c r="E25" s="79">
        <v>42.774086378737543</v>
      </c>
      <c r="F25" s="81">
        <v>515</v>
      </c>
      <c r="G25" s="80">
        <v>496</v>
      </c>
      <c r="H25" s="80">
        <v>460</v>
      </c>
      <c r="I25" s="80">
        <v>435</v>
      </c>
      <c r="J25" s="106">
        <v>409</v>
      </c>
      <c r="K25" s="80">
        <v>106</v>
      </c>
      <c r="L25" s="82">
        <v>25.916870415647921</v>
      </c>
    </row>
    <row r="26" spans="1:12" ht="15" customHeight="1" x14ac:dyDescent="0.2">
      <c r="A26" s="86"/>
      <c r="C26" s="87" t="s">
        <v>182</v>
      </c>
      <c r="D26" s="54" t="s">
        <v>183</v>
      </c>
      <c r="E26" s="79">
        <v>0.86965002682098214</v>
      </c>
      <c r="F26" s="81">
        <v>535</v>
      </c>
      <c r="G26" s="80">
        <v>524</v>
      </c>
      <c r="H26" s="80">
        <v>515</v>
      </c>
      <c r="I26" s="80">
        <v>509</v>
      </c>
      <c r="J26" s="106">
        <v>439</v>
      </c>
      <c r="K26" s="80">
        <v>96</v>
      </c>
      <c r="L26" s="82">
        <v>21.867881548974943</v>
      </c>
    </row>
    <row r="27" spans="1:12" ht="15" customHeight="1" x14ac:dyDescent="0.2">
      <c r="A27" s="86"/>
      <c r="B27" s="85"/>
      <c r="D27" s="217" t="s">
        <v>98</v>
      </c>
      <c r="E27" s="79">
        <v>51.77570093457944</v>
      </c>
      <c r="F27" s="81">
        <v>277</v>
      </c>
      <c r="G27" s="80">
        <v>267</v>
      </c>
      <c r="H27" s="80">
        <v>270</v>
      </c>
      <c r="I27" s="80">
        <v>268</v>
      </c>
      <c r="J27" s="106">
        <v>235</v>
      </c>
      <c r="K27" s="80">
        <v>42</v>
      </c>
      <c r="L27" s="82">
        <v>17.872340425531913</v>
      </c>
    </row>
    <row r="28" spans="1:12" ht="15" customHeight="1" x14ac:dyDescent="0.2">
      <c r="A28" s="86"/>
      <c r="B28" s="85"/>
      <c r="D28" s="217" t="s">
        <v>99</v>
      </c>
      <c r="E28" s="79">
        <v>48.22429906542056</v>
      </c>
      <c r="F28" s="81">
        <v>258</v>
      </c>
      <c r="G28" s="80">
        <v>257</v>
      </c>
      <c r="H28" s="80">
        <v>245</v>
      </c>
      <c r="I28" s="80">
        <v>241</v>
      </c>
      <c r="J28" s="106">
        <v>204</v>
      </c>
      <c r="K28" s="80">
        <v>54</v>
      </c>
      <c r="L28" s="82">
        <v>26.470588235294116</v>
      </c>
    </row>
    <row r="29" spans="1:12" ht="24.95" customHeight="1" x14ac:dyDescent="0.2">
      <c r="A29" s="213" t="s">
        <v>184</v>
      </c>
      <c r="B29" s="214"/>
      <c r="C29" s="214"/>
      <c r="D29" s="215"/>
      <c r="E29" s="79">
        <v>83.478275004470163</v>
      </c>
      <c r="F29" s="81">
        <v>51355</v>
      </c>
      <c r="G29" s="80">
        <v>52076</v>
      </c>
      <c r="H29" s="80">
        <v>51820</v>
      </c>
      <c r="I29" s="80">
        <v>51961</v>
      </c>
      <c r="J29" s="106">
        <v>52338</v>
      </c>
      <c r="K29" s="80">
        <v>-983</v>
      </c>
      <c r="L29" s="82">
        <v>-1.8781764683404027</v>
      </c>
    </row>
    <row r="30" spans="1:12" ht="15" customHeight="1" x14ac:dyDescent="0.2">
      <c r="A30" s="86"/>
      <c r="B30" s="85"/>
      <c r="C30" s="54" t="s">
        <v>98</v>
      </c>
      <c r="E30" s="79">
        <v>52.466166877616594</v>
      </c>
      <c r="F30" s="81">
        <v>26944</v>
      </c>
      <c r="G30" s="80">
        <v>27471</v>
      </c>
      <c r="H30" s="80">
        <v>27321</v>
      </c>
      <c r="I30" s="80">
        <v>27382</v>
      </c>
      <c r="J30" s="106">
        <v>27614</v>
      </c>
      <c r="K30" s="80">
        <v>-670</v>
      </c>
      <c r="L30" s="82">
        <v>-2.4263054972115592</v>
      </c>
    </row>
    <row r="31" spans="1:12" ht="15" customHeight="1" x14ac:dyDescent="0.2">
      <c r="A31" s="86"/>
      <c r="B31" s="85"/>
      <c r="C31" s="54" t="s">
        <v>99</v>
      </c>
      <c r="E31" s="79">
        <v>47.533833122383406</v>
      </c>
      <c r="F31" s="81">
        <v>24411</v>
      </c>
      <c r="G31" s="80">
        <v>24605</v>
      </c>
      <c r="H31" s="80">
        <v>24499</v>
      </c>
      <c r="I31" s="80">
        <v>24579</v>
      </c>
      <c r="J31" s="106">
        <v>24724</v>
      </c>
      <c r="K31" s="80">
        <v>-313</v>
      </c>
      <c r="L31" s="82">
        <v>-1.2659763792266623</v>
      </c>
    </row>
    <row r="32" spans="1:12" ht="15" customHeight="1" x14ac:dyDescent="0.2">
      <c r="A32" s="86"/>
      <c r="B32" s="85" t="s">
        <v>109</v>
      </c>
      <c r="E32" s="79">
        <v>16.521724995529837</v>
      </c>
      <c r="F32" s="81">
        <v>10164</v>
      </c>
      <c r="G32" s="80">
        <v>10469</v>
      </c>
      <c r="H32" s="80">
        <v>10414</v>
      </c>
      <c r="I32" s="80">
        <v>10201</v>
      </c>
      <c r="J32" s="106">
        <v>10109</v>
      </c>
      <c r="K32" s="80">
        <v>55</v>
      </c>
      <c r="L32" s="82">
        <v>0.54406964091403698</v>
      </c>
    </row>
    <row r="33" spans="1:12" ht="15" customHeight="1" x14ac:dyDescent="0.2">
      <c r="A33" s="86"/>
      <c r="B33" s="85"/>
      <c r="C33" s="54" t="s">
        <v>98</v>
      </c>
      <c r="E33" s="79">
        <v>62.180243998425816</v>
      </c>
      <c r="F33" s="81">
        <v>6320</v>
      </c>
      <c r="G33" s="80">
        <v>6546</v>
      </c>
      <c r="H33" s="80">
        <v>6520</v>
      </c>
      <c r="I33" s="80">
        <v>6397</v>
      </c>
      <c r="J33" s="106">
        <v>6359</v>
      </c>
      <c r="K33" s="80">
        <v>-39</v>
      </c>
      <c r="L33" s="82">
        <v>-0.61330397861298946</v>
      </c>
    </row>
    <row r="34" spans="1:12" ht="15" customHeight="1" x14ac:dyDescent="0.2">
      <c r="A34" s="86"/>
      <c r="B34" s="85"/>
      <c r="C34" s="54" t="s">
        <v>99</v>
      </c>
      <c r="E34" s="79">
        <v>37.819756001574184</v>
      </c>
      <c r="F34" s="81">
        <v>3844</v>
      </c>
      <c r="G34" s="80">
        <v>3923</v>
      </c>
      <c r="H34" s="80">
        <v>3894</v>
      </c>
      <c r="I34" s="80">
        <v>3804</v>
      </c>
      <c r="J34" s="106">
        <v>3750</v>
      </c>
      <c r="K34" s="80">
        <v>94</v>
      </c>
      <c r="L34" s="82">
        <v>2.5066666666666668</v>
      </c>
    </row>
    <row r="35" spans="1:12" ht="24.95" customHeight="1" x14ac:dyDescent="0.2">
      <c r="A35" s="213" t="s">
        <v>185</v>
      </c>
      <c r="B35" s="214"/>
      <c r="C35" s="214"/>
      <c r="D35" s="215"/>
      <c r="E35" s="79">
        <v>68.895788293047673</v>
      </c>
      <c r="F35" s="81">
        <v>42384</v>
      </c>
      <c r="G35" s="80">
        <v>43325</v>
      </c>
      <c r="H35" s="80">
        <v>43166</v>
      </c>
      <c r="I35" s="80">
        <v>43260</v>
      </c>
      <c r="J35" s="106">
        <v>43564</v>
      </c>
      <c r="K35" s="80">
        <v>-1180</v>
      </c>
      <c r="L35" s="82">
        <v>-2.7086585253879352</v>
      </c>
    </row>
    <row r="36" spans="1:12" ht="15" customHeight="1" x14ac:dyDescent="0.2">
      <c r="A36" s="86"/>
      <c r="B36" s="85"/>
      <c r="C36" s="54" t="s">
        <v>98</v>
      </c>
      <c r="E36" s="79">
        <v>70.585598338995851</v>
      </c>
      <c r="F36" s="81">
        <v>29917</v>
      </c>
      <c r="G36" s="80">
        <v>30594</v>
      </c>
      <c r="H36" s="80">
        <v>30457</v>
      </c>
      <c r="I36" s="80">
        <v>30459</v>
      </c>
      <c r="J36" s="106">
        <v>30680</v>
      </c>
      <c r="K36" s="80">
        <v>-763</v>
      </c>
      <c r="L36" s="82">
        <v>-2.4869621903520209</v>
      </c>
    </row>
    <row r="37" spans="1:12" ht="15" customHeight="1" x14ac:dyDescent="0.2">
      <c r="A37" s="86"/>
      <c r="B37" s="85"/>
      <c r="C37" s="54" t="s">
        <v>99</v>
      </c>
      <c r="E37" s="79">
        <v>29.414401661004153</v>
      </c>
      <c r="F37" s="81">
        <v>12467</v>
      </c>
      <c r="G37" s="80">
        <v>12731</v>
      </c>
      <c r="H37" s="80">
        <v>12709</v>
      </c>
      <c r="I37" s="80">
        <v>12801</v>
      </c>
      <c r="J37" s="106">
        <v>12884</v>
      </c>
      <c r="K37" s="80">
        <v>-417</v>
      </c>
      <c r="L37" s="82">
        <v>-3.2365724930145916</v>
      </c>
    </row>
    <row r="38" spans="1:12" ht="15" customHeight="1" x14ac:dyDescent="0.2">
      <c r="A38" s="86"/>
      <c r="B38" s="85" t="s">
        <v>176</v>
      </c>
      <c r="E38" s="79">
        <v>31.104211706952324</v>
      </c>
      <c r="F38" s="81">
        <v>19135</v>
      </c>
      <c r="G38" s="80">
        <v>19220</v>
      </c>
      <c r="H38" s="80">
        <v>19068</v>
      </c>
      <c r="I38" s="80">
        <v>18902</v>
      </c>
      <c r="J38" s="106">
        <v>18883</v>
      </c>
      <c r="K38" s="80">
        <v>252</v>
      </c>
      <c r="L38" s="82">
        <v>1.3345337075676535</v>
      </c>
    </row>
    <row r="39" spans="1:12" ht="15" customHeight="1" x14ac:dyDescent="0.2">
      <c r="A39" s="86"/>
      <c r="B39" s="85"/>
      <c r="C39" s="54" t="s">
        <v>98</v>
      </c>
      <c r="E39" s="79">
        <v>17.491507708387772</v>
      </c>
      <c r="F39" s="81">
        <v>3347</v>
      </c>
      <c r="G39" s="80">
        <v>3423</v>
      </c>
      <c r="H39" s="80">
        <v>3384</v>
      </c>
      <c r="I39" s="80">
        <v>3320</v>
      </c>
      <c r="J39" s="106">
        <v>3293</v>
      </c>
      <c r="K39" s="80">
        <v>54</v>
      </c>
      <c r="L39" s="82">
        <v>1.6398420892802916</v>
      </c>
    </row>
    <row r="40" spans="1:12" ht="15" customHeight="1" x14ac:dyDescent="0.2">
      <c r="A40" s="86"/>
      <c r="B40" s="85"/>
      <c r="C40" s="54" t="s">
        <v>99</v>
      </c>
      <c r="E40" s="79">
        <v>82.508492291612228</v>
      </c>
      <c r="F40" s="81">
        <v>15788</v>
      </c>
      <c r="G40" s="80">
        <v>15797</v>
      </c>
      <c r="H40" s="80">
        <v>15684</v>
      </c>
      <c r="I40" s="80">
        <v>15582</v>
      </c>
      <c r="J40" s="106">
        <v>15590</v>
      </c>
      <c r="K40" s="80">
        <v>198</v>
      </c>
      <c r="L40" s="82">
        <v>1.2700449005772931</v>
      </c>
    </row>
    <row r="41" spans="1:12" ht="24.75" customHeight="1" x14ac:dyDescent="0.2">
      <c r="A41" s="213" t="s">
        <v>551</v>
      </c>
      <c r="B41" s="214"/>
      <c r="C41" s="214"/>
      <c r="D41" s="215"/>
      <c r="E41" s="79">
        <v>4.9740730506022528</v>
      </c>
      <c r="F41" s="81">
        <v>3060</v>
      </c>
      <c r="G41" s="80">
        <v>3110</v>
      </c>
      <c r="H41" s="80">
        <v>2642</v>
      </c>
      <c r="I41" s="80">
        <v>2744</v>
      </c>
      <c r="J41" s="106">
        <v>3019</v>
      </c>
      <c r="K41" s="80">
        <v>41</v>
      </c>
      <c r="L41" s="82">
        <v>1.3580655846306724</v>
      </c>
    </row>
    <row r="42" spans="1:12" ht="15" customHeight="1" x14ac:dyDescent="0.2">
      <c r="A42" s="86"/>
      <c r="B42" s="85"/>
      <c r="C42" s="54" t="s">
        <v>98</v>
      </c>
      <c r="E42" s="79">
        <v>62.614379084967318</v>
      </c>
      <c r="F42" s="81">
        <v>1916</v>
      </c>
      <c r="G42" s="80">
        <v>1945</v>
      </c>
      <c r="H42" s="80">
        <v>1628</v>
      </c>
      <c r="I42" s="80">
        <v>1689</v>
      </c>
      <c r="J42" s="106">
        <v>1896</v>
      </c>
      <c r="K42" s="80">
        <v>20</v>
      </c>
      <c r="L42" s="82">
        <v>1.0548523206751055</v>
      </c>
    </row>
    <row r="43" spans="1:12" ht="15" customHeight="1" x14ac:dyDescent="0.2">
      <c r="A43" s="89"/>
      <c r="B43" s="90"/>
      <c r="C43" s="132" t="s">
        <v>99</v>
      </c>
      <c r="D43" s="132"/>
      <c r="E43" s="91">
        <v>37.385620915032682</v>
      </c>
      <c r="F43" s="109">
        <v>1144</v>
      </c>
      <c r="G43" s="110">
        <v>1165</v>
      </c>
      <c r="H43" s="110">
        <v>1014</v>
      </c>
      <c r="I43" s="110">
        <v>1055</v>
      </c>
      <c r="J43" s="111">
        <v>1123</v>
      </c>
      <c r="K43" s="110">
        <v>21</v>
      </c>
      <c r="L43" s="112">
        <v>1.8699910952804986</v>
      </c>
    </row>
    <row r="44" spans="1:12" ht="45.75" customHeight="1" x14ac:dyDescent="0.2">
      <c r="A44" s="213" t="s">
        <v>186</v>
      </c>
      <c r="B44" s="214"/>
      <c r="C44" s="214"/>
      <c r="D44" s="215"/>
      <c r="E44" s="79">
        <v>1.119979193419919</v>
      </c>
      <c r="F44" s="81">
        <v>689</v>
      </c>
      <c r="G44" s="80">
        <v>694</v>
      </c>
      <c r="H44" s="80">
        <v>687</v>
      </c>
      <c r="I44" s="80">
        <v>697</v>
      </c>
      <c r="J44" s="106">
        <v>703</v>
      </c>
      <c r="K44" s="80">
        <v>-14</v>
      </c>
      <c r="L44" s="82">
        <v>-1.9914651493598863</v>
      </c>
    </row>
    <row r="45" spans="1:12" ht="15" customHeight="1" x14ac:dyDescent="0.2">
      <c r="A45" s="86"/>
      <c r="B45" s="85"/>
      <c r="C45" s="54" t="s">
        <v>98</v>
      </c>
      <c r="E45" s="79">
        <v>57.910014513788099</v>
      </c>
      <c r="F45" s="81">
        <v>399</v>
      </c>
      <c r="G45" s="80">
        <v>401</v>
      </c>
      <c r="H45" s="80">
        <v>397</v>
      </c>
      <c r="I45" s="80">
        <v>402</v>
      </c>
      <c r="J45" s="106">
        <v>404</v>
      </c>
      <c r="K45" s="80">
        <v>-5</v>
      </c>
      <c r="L45" s="82">
        <v>-1.2376237623762376</v>
      </c>
    </row>
    <row r="46" spans="1:12" ht="15" customHeight="1" x14ac:dyDescent="0.2">
      <c r="A46" s="89"/>
      <c r="B46" s="90"/>
      <c r="C46" s="132" t="s">
        <v>99</v>
      </c>
      <c r="D46" s="132"/>
      <c r="E46" s="91">
        <v>42.089985486211901</v>
      </c>
      <c r="F46" s="109">
        <v>290</v>
      </c>
      <c r="G46" s="110">
        <v>293</v>
      </c>
      <c r="H46" s="110">
        <v>290</v>
      </c>
      <c r="I46" s="110">
        <v>295</v>
      </c>
      <c r="J46" s="111">
        <v>299</v>
      </c>
      <c r="K46" s="110">
        <v>-9</v>
      </c>
      <c r="L46" s="112">
        <v>-3.0100334448160537</v>
      </c>
    </row>
    <row r="47" spans="1:12" ht="39" customHeight="1" x14ac:dyDescent="0.2">
      <c r="A47" s="213" t="s">
        <v>552</v>
      </c>
      <c r="B47" s="128"/>
      <c r="C47" s="128"/>
      <c r="D47" s="218"/>
      <c r="E47" s="79">
        <v>0.11541149888652286</v>
      </c>
      <c r="F47" s="81">
        <v>71</v>
      </c>
      <c r="G47" s="80">
        <v>58</v>
      </c>
      <c r="H47" s="80">
        <v>87</v>
      </c>
      <c r="I47" s="80">
        <v>88</v>
      </c>
      <c r="J47" s="106">
        <v>81</v>
      </c>
      <c r="K47" s="80">
        <v>-10</v>
      </c>
      <c r="L47" s="82">
        <v>-12.345679012345679</v>
      </c>
    </row>
    <row r="48" spans="1:12" ht="15" customHeight="1" x14ac:dyDescent="0.2">
      <c r="A48" s="86"/>
      <c r="B48" s="85"/>
      <c r="C48" s="54" t="s">
        <v>98</v>
      </c>
      <c r="E48" s="79">
        <v>29.577464788732396</v>
      </c>
      <c r="F48" s="81">
        <v>21</v>
      </c>
      <c r="G48" s="80">
        <v>19</v>
      </c>
      <c r="H48" s="80">
        <v>33</v>
      </c>
      <c r="I48" s="80">
        <v>32</v>
      </c>
      <c r="J48" s="106">
        <v>32</v>
      </c>
      <c r="K48" s="80">
        <v>-11</v>
      </c>
      <c r="L48" s="82">
        <v>-34.375</v>
      </c>
    </row>
    <row r="49" spans="1:12" ht="15" customHeight="1" x14ac:dyDescent="0.2">
      <c r="A49" s="89"/>
      <c r="B49" s="90"/>
      <c r="C49" s="132" t="s">
        <v>99</v>
      </c>
      <c r="D49" s="132"/>
      <c r="E49" s="91">
        <v>70.422535211267601</v>
      </c>
      <c r="F49" s="109">
        <v>50</v>
      </c>
      <c r="G49" s="110">
        <v>39</v>
      </c>
      <c r="H49" s="110">
        <v>54</v>
      </c>
      <c r="I49" s="110">
        <v>56</v>
      </c>
      <c r="J49" s="111">
        <v>49</v>
      </c>
      <c r="K49" s="110">
        <v>1</v>
      </c>
      <c r="L49" s="112">
        <v>2.0408163265306123</v>
      </c>
    </row>
    <row r="50" spans="1:12" ht="24.95" customHeight="1" x14ac:dyDescent="0.2">
      <c r="A50" s="219" t="s">
        <v>187</v>
      </c>
      <c r="B50" s="220"/>
      <c r="C50" s="220"/>
      <c r="D50" s="221"/>
      <c r="E50" s="222">
        <v>13.290203026707196</v>
      </c>
      <c r="F50" s="223">
        <v>8176</v>
      </c>
      <c r="G50" s="224">
        <v>8487</v>
      </c>
      <c r="H50" s="224">
        <v>8009</v>
      </c>
      <c r="I50" s="224">
        <v>8109</v>
      </c>
      <c r="J50" s="225">
        <v>8334</v>
      </c>
      <c r="K50" s="223">
        <v>-158</v>
      </c>
      <c r="L50" s="226">
        <v>-1.8958483321334294</v>
      </c>
    </row>
    <row r="51" spans="1:12" ht="15" customHeight="1" x14ac:dyDescent="0.2">
      <c r="A51" s="86"/>
      <c r="B51" s="85"/>
      <c r="C51" s="54" t="s">
        <v>98</v>
      </c>
      <c r="E51" s="79">
        <v>57.069471624266143</v>
      </c>
      <c r="F51" s="81">
        <v>4666</v>
      </c>
      <c r="G51" s="80">
        <v>4924</v>
      </c>
      <c r="H51" s="80">
        <v>4615</v>
      </c>
      <c r="I51" s="80">
        <v>4660</v>
      </c>
      <c r="J51" s="106">
        <v>4766</v>
      </c>
      <c r="K51" s="80">
        <v>-100</v>
      </c>
      <c r="L51" s="82">
        <v>-2.0981955518254303</v>
      </c>
    </row>
    <row r="52" spans="1:12" ht="15" customHeight="1" x14ac:dyDescent="0.2">
      <c r="A52" s="86"/>
      <c r="B52" s="85"/>
      <c r="C52" s="54" t="s">
        <v>99</v>
      </c>
      <c r="E52" s="79">
        <v>42.930528375733857</v>
      </c>
      <c r="F52" s="81">
        <v>3510</v>
      </c>
      <c r="G52" s="80">
        <v>3563</v>
      </c>
      <c r="H52" s="80">
        <v>3394</v>
      </c>
      <c r="I52" s="80">
        <v>3449</v>
      </c>
      <c r="J52" s="106">
        <v>3568</v>
      </c>
      <c r="K52" s="80">
        <v>-58</v>
      </c>
      <c r="L52" s="82">
        <v>-1.6255605381165918</v>
      </c>
    </row>
    <row r="53" spans="1:12" ht="15" customHeight="1" x14ac:dyDescent="0.2">
      <c r="A53" s="86"/>
      <c r="B53" s="85"/>
      <c r="C53" s="54" t="s">
        <v>182</v>
      </c>
      <c r="D53" s="54" t="s">
        <v>188</v>
      </c>
      <c r="E53" s="79">
        <v>26.920254403131114</v>
      </c>
      <c r="F53" s="81">
        <v>2201</v>
      </c>
      <c r="G53" s="80">
        <v>2330</v>
      </c>
      <c r="H53" s="80">
        <v>1770</v>
      </c>
      <c r="I53" s="80">
        <v>1914</v>
      </c>
      <c r="J53" s="106">
        <v>2215</v>
      </c>
      <c r="K53" s="80">
        <v>-14</v>
      </c>
      <c r="L53" s="82">
        <v>-0.6320541760722348</v>
      </c>
    </row>
    <row r="54" spans="1:12" ht="15" customHeight="1" x14ac:dyDescent="0.2">
      <c r="A54" s="86"/>
      <c r="B54" s="85"/>
      <c r="D54" s="217" t="s">
        <v>189</v>
      </c>
      <c r="E54" s="79">
        <v>64.60699681962744</v>
      </c>
      <c r="F54" s="81">
        <v>1422</v>
      </c>
      <c r="G54" s="80">
        <v>1516</v>
      </c>
      <c r="H54" s="80">
        <v>1150</v>
      </c>
      <c r="I54" s="80">
        <v>1232</v>
      </c>
      <c r="J54" s="106">
        <v>1402</v>
      </c>
      <c r="K54" s="80">
        <v>20</v>
      </c>
      <c r="L54" s="82">
        <v>1.4265335235378032</v>
      </c>
    </row>
    <row r="55" spans="1:12" ht="15" customHeight="1" x14ac:dyDescent="0.2">
      <c r="A55" s="86"/>
      <c r="B55" s="85"/>
      <c r="D55" s="217" t="s">
        <v>190</v>
      </c>
      <c r="E55" s="79">
        <v>35.39300318037256</v>
      </c>
      <c r="F55" s="81">
        <v>779</v>
      </c>
      <c r="G55" s="80">
        <v>814</v>
      </c>
      <c r="H55" s="80">
        <v>620</v>
      </c>
      <c r="I55" s="80">
        <v>682</v>
      </c>
      <c r="J55" s="106">
        <v>813</v>
      </c>
      <c r="K55" s="80">
        <v>-34</v>
      </c>
      <c r="L55" s="82">
        <v>-4.1820418204182044</v>
      </c>
    </row>
    <row r="56" spans="1:12" ht="15" customHeight="1" x14ac:dyDescent="0.2">
      <c r="A56" s="86"/>
      <c r="B56" s="85" t="s">
        <v>191</v>
      </c>
      <c r="E56" s="79">
        <v>70.140932069767061</v>
      </c>
      <c r="F56" s="81">
        <v>43150</v>
      </c>
      <c r="G56" s="80">
        <v>43673</v>
      </c>
      <c r="H56" s="80">
        <v>43937</v>
      </c>
      <c r="I56" s="80">
        <v>43925</v>
      </c>
      <c r="J56" s="106">
        <v>43953</v>
      </c>
      <c r="K56" s="80">
        <v>-803</v>
      </c>
      <c r="L56" s="82">
        <v>-1.8269515163925101</v>
      </c>
    </row>
    <row r="57" spans="1:12" ht="15" customHeight="1" x14ac:dyDescent="0.2">
      <c r="A57" s="86"/>
      <c r="B57" s="85"/>
      <c r="C57" s="54" t="s">
        <v>98</v>
      </c>
      <c r="E57" s="79">
        <v>53.698725376593281</v>
      </c>
      <c r="F57" s="81">
        <v>23171</v>
      </c>
      <c r="G57" s="80">
        <v>23562</v>
      </c>
      <c r="H57" s="80">
        <v>23733</v>
      </c>
      <c r="I57" s="80">
        <v>23715</v>
      </c>
      <c r="J57" s="106">
        <v>23752</v>
      </c>
      <c r="K57" s="80">
        <v>-581</v>
      </c>
      <c r="L57" s="82">
        <v>-2.4461098012798921</v>
      </c>
    </row>
    <row r="58" spans="1:12" ht="15" customHeight="1" x14ac:dyDescent="0.2">
      <c r="A58" s="86"/>
      <c r="B58" s="85"/>
      <c r="C58" s="54" t="s">
        <v>99</v>
      </c>
      <c r="E58" s="79">
        <v>46.301274623406719</v>
      </c>
      <c r="F58" s="81">
        <v>19979</v>
      </c>
      <c r="G58" s="80">
        <v>20111</v>
      </c>
      <c r="H58" s="80">
        <v>20204</v>
      </c>
      <c r="I58" s="80">
        <v>20210</v>
      </c>
      <c r="J58" s="106">
        <v>20201</v>
      </c>
      <c r="K58" s="80">
        <v>-222</v>
      </c>
      <c r="L58" s="82">
        <v>-1.0989554972526112</v>
      </c>
    </row>
    <row r="59" spans="1:12" ht="15" customHeight="1" x14ac:dyDescent="0.2">
      <c r="A59" s="86"/>
      <c r="B59" s="85"/>
      <c r="C59" s="54" t="s">
        <v>97</v>
      </c>
      <c r="D59" s="54" t="s">
        <v>192</v>
      </c>
      <c r="E59" s="79">
        <v>88.778679026651218</v>
      </c>
      <c r="F59" s="81">
        <v>38308</v>
      </c>
      <c r="G59" s="80">
        <v>38834</v>
      </c>
      <c r="H59" s="80">
        <v>39119</v>
      </c>
      <c r="I59" s="80">
        <v>39130</v>
      </c>
      <c r="J59" s="106">
        <v>39154</v>
      </c>
      <c r="K59" s="80">
        <v>-846</v>
      </c>
      <c r="L59" s="82">
        <v>-2.1606987791796497</v>
      </c>
    </row>
    <row r="60" spans="1:12" ht="15" customHeight="1" x14ac:dyDescent="0.2">
      <c r="A60" s="86"/>
      <c r="B60" s="85"/>
      <c r="D60" s="217" t="s">
        <v>193</v>
      </c>
      <c r="E60" s="79">
        <v>51.54014827190143</v>
      </c>
      <c r="F60" s="81">
        <v>19744</v>
      </c>
      <c r="G60" s="80">
        <v>20143</v>
      </c>
      <c r="H60" s="80">
        <v>20322</v>
      </c>
      <c r="I60" s="80">
        <v>20323</v>
      </c>
      <c r="J60" s="106">
        <v>20360</v>
      </c>
      <c r="K60" s="80">
        <v>-616</v>
      </c>
      <c r="L60" s="82">
        <v>-3.0255402750491158</v>
      </c>
    </row>
    <row r="61" spans="1:12" ht="15" customHeight="1" x14ac:dyDescent="0.2">
      <c r="A61" s="86"/>
      <c r="B61" s="85"/>
      <c r="D61" s="217" t="s">
        <v>194</v>
      </c>
      <c r="E61" s="79">
        <v>48.45985172809857</v>
      </c>
      <c r="F61" s="81">
        <v>18564</v>
      </c>
      <c r="G61" s="80">
        <v>18691</v>
      </c>
      <c r="H61" s="80">
        <v>18797</v>
      </c>
      <c r="I61" s="80">
        <v>18807</v>
      </c>
      <c r="J61" s="106">
        <v>18794</v>
      </c>
      <c r="K61" s="80">
        <v>-230</v>
      </c>
      <c r="L61" s="82">
        <v>-1.2237948281366393</v>
      </c>
    </row>
    <row r="62" spans="1:12" ht="15" customHeight="1" x14ac:dyDescent="0.2">
      <c r="A62" s="86"/>
      <c r="B62" s="85"/>
      <c r="D62" s="54" t="s">
        <v>195</v>
      </c>
      <c r="E62" s="79">
        <v>11.221320973348783</v>
      </c>
      <c r="F62" s="81">
        <v>4842</v>
      </c>
      <c r="G62" s="80">
        <v>4839</v>
      </c>
      <c r="H62" s="80">
        <v>4818</v>
      </c>
      <c r="I62" s="80">
        <v>4795</v>
      </c>
      <c r="J62" s="106">
        <v>4799</v>
      </c>
      <c r="K62" s="80">
        <v>43</v>
      </c>
      <c r="L62" s="82">
        <v>0.89602000416753491</v>
      </c>
    </row>
    <row r="63" spans="1:12" ht="15" customHeight="1" x14ac:dyDescent="0.2">
      <c r="A63" s="86"/>
      <c r="B63" s="85"/>
      <c r="D63" s="217" t="s">
        <v>193</v>
      </c>
      <c r="E63" s="79">
        <v>70.776538620404793</v>
      </c>
      <c r="F63" s="81">
        <v>3427</v>
      </c>
      <c r="G63" s="80">
        <v>3419</v>
      </c>
      <c r="H63" s="80">
        <v>3411</v>
      </c>
      <c r="I63" s="80">
        <v>3392</v>
      </c>
      <c r="J63" s="106">
        <v>3392</v>
      </c>
      <c r="K63" s="80">
        <v>35</v>
      </c>
      <c r="L63" s="82">
        <v>1.0318396226415094</v>
      </c>
    </row>
    <row r="64" spans="1:12" ht="15" customHeight="1" x14ac:dyDescent="0.2">
      <c r="A64" s="86"/>
      <c r="B64" s="85"/>
      <c r="D64" s="217" t="s">
        <v>194</v>
      </c>
      <c r="E64" s="79">
        <v>29.223461379595207</v>
      </c>
      <c r="F64" s="81">
        <v>1415</v>
      </c>
      <c r="G64" s="80">
        <v>1420</v>
      </c>
      <c r="H64" s="80">
        <v>1407</v>
      </c>
      <c r="I64" s="80">
        <v>1403</v>
      </c>
      <c r="J64" s="106">
        <v>1407</v>
      </c>
      <c r="K64" s="80">
        <v>8</v>
      </c>
      <c r="L64" s="82">
        <v>0.56858564321250893</v>
      </c>
    </row>
    <row r="65" spans="1:12" ht="15" customHeight="1" x14ac:dyDescent="0.2">
      <c r="A65" s="86"/>
      <c r="B65" s="85" t="s">
        <v>196</v>
      </c>
      <c r="E65" s="79">
        <v>8.729010549586306</v>
      </c>
      <c r="F65" s="81">
        <v>5370</v>
      </c>
      <c r="G65" s="80">
        <v>5339</v>
      </c>
      <c r="H65" s="80">
        <v>5262</v>
      </c>
      <c r="I65" s="80">
        <v>5141</v>
      </c>
      <c r="J65" s="106">
        <v>5123</v>
      </c>
      <c r="K65" s="80">
        <v>247</v>
      </c>
      <c r="L65" s="82">
        <v>4.8213937146203394</v>
      </c>
    </row>
    <row r="66" spans="1:12" ht="15" customHeight="1" x14ac:dyDescent="0.2">
      <c r="A66" s="86"/>
      <c r="B66" s="85"/>
      <c r="C66" s="54" t="s">
        <v>98</v>
      </c>
      <c r="E66" s="79">
        <v>48.156424581005588</v>
      </c>
      <c r="F66" s="81">
        <v>2586</v>
      </c>
      <c r="G66" s="80">
        <v>2569</v>
      </c>
      <c r="H66" s="80">
        <v>2561</v>
      </c>
      <c r="I66" s="80">
        <v>2498</v>
      </c>
      <c r="J66" s="106">
        <v>2495</v>
      </c>
      <c r="K66" s="80">
        <v>91</v>
      </c>
      <c r="L66" s="82">
        <v>3.6472945891783568</v>
      </c>
    </row>
    <row r="67" spans="1:12" ht="15" customHeight="1" x14ac:dyDescent="0.2">
      <c r="A67" s="86"/>
      <c r="B67" s="85"/>
      <c r="C67" s="54" t="s">
        <v>99</v>
      </c>
      <c r="E67" s="79">
        <v>51.843575418994412</v>
      </c>
      <c r="F67" s="81">
        <v>2784</v>
      </c>
      <c r="G67" s="80">
        <v>2770</v>
      </c>
      <c r="H67" s="80">
        <v>2701</v>
      </c>
      <c r="I67" s="80">
        <v>2643</v>
      </c>
      <c r="J67" s="106">
        <v>2628</v>
      </c>
      <c r="K67" s="80">
        <v>156</v>
      </c>
      <c r="L67" s="82">
        <v>5.9360730593607309</v>
      </c>
    </row>
    <row r="68" spans="1:12" ht="15" customHeight="1" x14ac:dyDescent="0.2">
      <c r="A68" s="86"/>
      <c r="B68" s="85"/>
      <c r="C68" s="54" t="s">
        <v>97</v>
      </c>
      <c r="D68" s="54" t="s">
        <v>197</v>
      </c>
      <c r="E68" s="79">
        <v>34.972067039106143</v>
      </c>
      <c r="F68" s="81">
        <v>1878</v>
      </c>
      <c r="G68" s="80">
        <v>1830</v>
      </c>
      <c r="H68" s="80">
        <v>1783</v>
      </c>
      <c r="I68" s="80">
        <v>1748</v>
      </c>
      <c r="J68" s="106">
        <v>1715</v>
      </c>
      <c r="K68" s="80">
        <v>163</v>
      </c>
      <c r="L68" s="82">
        <v>9.5043731778425649</v>
      </c>
    </row>
    <row r="69" spans="1:12" ht="15" customHeight="1" x14ac:dyDescent="0.2">
      <c r="A69" s="86"/>
      <c r="B69" s="85"/>
      <c r="D69" s="217" t="s">
        <v>193</v>
      </c>
      <c r="E69" s="79">
        <v>45.633652822151227</v>
      </c>
      <c r="F69" s="81">
        <v>857</v>
      </c>
      <c r="G69" s="80">
        <v>837</v>
      </c>
      <c r="H69" s="80">
        <v>821</v>
      </c>
      <c r="I69" s="80">
        <v>803</v>
      </c>
      <c r="J69" s="106">
        <v>781</v>
      </c>
      <c r="K69" s="80">
        <v>76</v>
      </c>
      <c r="L69" s="82">
        <v>9.7311139564660696</v>
      </c>
    </row>
    <row r="70" spans="1:12" ht="15" customHeight="1" x14ac:dyDescent="0.2">
      <c r="A70" s="86"/>
      <c r="B70" s="85"/>
      <c r="D70" s="217" t="s">
        <v>194</v>
      </c>
      <c r="E70" s="79">
        <v>54.366347177848773</v>
      </c>
      <c r="F70" s="81">
        <v>1021</v>
      </c>
      <c r="G70" s="80">
        <v>993</v>
      </c>
      <c r="H70" s="80">
        <v>962</v>
      </c>
      <c r="I70" s="80">
        <v>945</v>
      </c>
      <c r="J70" s="106">
        <v>934</v>
      </c>
      <c r="K70" s="80">
        <v>87</v>
      </c>
      <c r="L70" s="82">
        <v>9.3147751605995719</v>
      </c>
    </row>
    <row r="71" spans="1:12" ht="15" customHeight="1" x14ac:dyDescent="0.2">
      <c r="A71" s="86"/>
      <c r="B71" s="85"/>
      <c r="D71" s="54" t="s">
        <v>198</v>
      </c>
      <c r="E71" s="79">
        <v>59.180633147113596</v>
      </c>
      <c r="F71" s="81">
        <v>3178</v>
      </c>
      <c r="G71" s="80">
        <v>3188</v>
      </c>
      <c r="H71" s="80">
        <v>3167</v>
      </c>
      <c r="I71" s="80">
        <v>3086</v>
      </c>
      <c r="J71" s="106">
        <v>3098</v>
      </c>
      <c r="K71" s="80">
        <v>80</v>
      </c>
      <c r="L71" s="82">
        <v>2.5823111684958038</v>
      </c>
    </row>
    <row r="72" spans="1:12" ht="15" customHeight="1" x14ac:dyDescent="0.2">
      <c r="A72" s="86"/>
      <c r="B72" s="85"/>
      <c r="D72" s="217" t="s">
        <v>193</v>
      </c>
      <c r="E72" s="79">
        <v>49.024543738200123</v>
      </c>
      <c r="F72" s="81">
        <v>1558</v>
      </c>
      <c r="G72" s="80">
        <v>1551</v>
      </c>
      <c r="H72" s="80">
        <v>1564</v>
      </c>
      <c r="I72" s="80">
        <v>1522</v>
      </c>
      <c r="J72" s="106">
        <v>1535</v>
      </c>
      <c r="K72" s="80">
        <v>23</v>
      </c>
      <c r="L72" s="82">
        <v>1.498371335504886</v>
      </c>
    </row>
    <row r="73" spans="1:12" ht="15" customHeight="1" x14ac:dyDescent="0.2">
      <c r="A73" s="86"/>
      <c r="B73" s="85"/>
      <c r="D73" s="217" t="s">
        <v>194</v>
      </c>
      <c r="E73" s="79">
        <v>50.975456261799877</v>
      </c>
      <c r="F73" s="81">
        <v>1620</v>
      </c>
      <c r="G73" s="80">
        <v>1637</v>
      </c>
      <c r="H73" s="80">
        <v>1603</v>
      </c>
      <c r="I73" s="80">
        <v>1564</v>
      </c>
      <c r="J73" s="106">
        <v>1563</v>
      </c>
      <c r="K73" s="80">
        <v>57</v>
      </c>
      <c r="L73" s="82">
        <v>3.6468330134357005</v>
      </c>
    </row>
    <row r="74" spans="1:12" ht="15" customHeight="1" x14ac:dyDescent="0.2">
      <c r="A74" s="86"/>
      <c r="B74" s="85"/>
      <c r="D74" s="54" t="s">
        <v>199</v>
      </c>
      <c r="E74" s="79">
        <v>5.8472998137802605</v>
      </c>
      <c r="F74" s="81">
        <v>314</v>
      </c>
      <c r="G74" s="80">
        <v>321</v>
      </c>
      <c r="H74" s="80">
        <v>312</v>
      </c>
      <c r="I74" s="80">
        <v>307</v>
      </c>
      <c r="J74" s="106">
        <v>310</v>
      </c>
      <c r="K74" s="80">
        <v>4</v>
      </c>
      <c r="L74" s="82">
        <v>1.2903225806451613</v>
      </c>
    </row>
    <row r="75" spans="1:12" ht="15" customHeight="1" x14ac:dyDescent="0.2">
      <c r="A75" s="86"/>
      <c r="B75" s="85"/>
      <c r="D75" s="217" t="s">
        <v>193</v>
      </c>
      <c r="E75" s="79">
        <v>54.458598726114651</v>
      </c>
      <c r="F75" s="81">
        <v>171</v>
      </c>
      <c r="G75" s="80">
        <v>181</v>
      </c>
      <c r="H75" s="80">
        <v>176</v>
      </c>
      <c r="I75" s="80">
        <v>173</v>
      </c>
      <c r="J75" s="106">
        <v>179</v>
      </c>
      <c r="K75" s="80">
        <v>-8</v>
      </c>
      <c r="L75" s="82">
        <v>-4.4692737430167595</v>
      </c>
    </row>
    <row r="76" spans="1:12" ht="15" customHeight="1" x14ac:dyDescent="0.2">
      <c r="A76" s="86"/>
      <c r="B76" s="85"/>
      <c r="D76" s="217" t="s">
        <v>194</v>
      </c>
      <c r="E76" s="79">
        <v>45.541401273885349</v>
      </c>
      <c r="F76" s="81">
        <v>143</v>
      </c>
      <c r="G76" s="80">
        <v>140</v>
      </c>
      <c r="H76" s="80">
        <v>136</v>
      </c>
      <c r="I76" s="80">
        <v>134</v>
      </c>
      <c r="J76" s="106">
        <v>131</v>
      </c>
      <c r="K76" s="80">
        <v>12</v>
      </c>
      <c r="L76" s="82">
        <v>9.1603053435114496</v>
      </c>
    </row>
    <row r="77" spans="1:12" ht="15" customHeight="1" x14ac:dyDescent="0.2">
      <c r="A77" s="86"/>
      <c r="B77" s="85" t="s">
        <v>200</v>
      </c>
      <c r="E77" s="79">
        <v>7.8398543539394332</v>
      </c>
      <c r="F77" s="81">
        <v>4823</v>
      </c>
      <c r="G77" s="80">
        <v>5046</v>
      </c>
      <c r="H77" s="80">
        <v>5026</v>
      </c>
      <c r="I77" s="80">
        <v>4987</v>
      </c>
      <c r="J77" s="106">
        <v>5037</v>
      </c>
      <c r="K77" s="80">
        <v>-214</v>
      </c>
      <c r="L77" s="82">
        <v>-4.2485606511812586</v>
      </c>
    </row>
    <row r="78" spans="1:12" ht="15" customHeight="1" x14ac:dyDescent="0.2">
      <c r="A78" s="86"/>
      <c r="B78" s="85"/>
      <c r="C78" s="54" t="s">
        <v>98</v>
      </c>
      <c r="E78" s="79">
        <v>58.905245697698525</v>
      </c>
      <c r="F78" s="81">
        <v>2841</v>
      </c>
      <c r="G78" s="80">
        <v>2962</v>
      </c>
      <c r="H78" s="80">
        <v>2932</v>
      </c>
      <c r="I78" s="80">
        <v>2906</v>
      </c>
      <c r="J78" s="106">
        <v>2960</v>
      </c>
      <c r="K78" s="80">
        <v>-119</v>
      </c>
      <c r="L78" s="82">
        <v>-4.0202702702702702</v>
      </c>
    </row>
    <row r="79" spans="1:12" ht="15" customHeight="1" x14ac:dyDescent="0.2">
      <c r="A79" s="89"/>
      <c r="B79" s="90"/>
      <c r="C79" s="132" t="s">
        <v>99</v>
      </c>
      <c r="D79" s="132"/>
      <c r="E79" s="91">
        <v>41.094754302301475</v>
      </c>
      <c r="F79" s="109">
        <v>1982</v>
      </c>
      <c r="G79" s="110">
        <v>2084</v>
      </c>
      <c r="H79" s="110">
        <v>2094</v>
      </c>
      <c r="I79" s="110">
        <v>2081</v>
      </c>
      <c r="J79" s="111">
        <v>2077</v>
      </c>
      <c r="K79" s="110">
        <v>-95</v>
      </c>
      <c r="L79" s="112">
        <v>-4.5739046701974004</v>
      </c>
    </row>
    <row r="80" spans="1:12" s="114" customFormat="1" ht="11.25" customHeight="1" x14ac:dyDescent="0.15">
      <c r="L80" s="115" t="s">
        <v>35</v>
      </c>
    </row>
    <row r="81" spans="1:12" s="87" customFormat="1" ht="12.75" customHeight="1" x14ac:dyDescent="0.2">
      <c r="A81" s="114" t="s">
        <v>201</v>
      </c>
    </row>
    <row r="82" spans="1:12" s="87" customFormat="1" ht="12.75" customHeight="1" x14ac:dyDescent="0.2">
      <c r="A82" s="114" t="s">
        <v>202</v>
      </c>
      <c r="B82" s="227"/>
      <c r="C82" s="227"/>
      <c r="D82" s="227"/>
      <c r="E82" s="227"/>
      <c r="F82" s="227"/>
      <c r="G82" s="227"/>
      <c r="H82" s="227"/>
      <c r="I82" s="227"/>
      <c r="J82" s="227"/>
      <c r="K82" s="227"/>
      <c r="L82" s="227"/>
    </row>
    <row r="83" spans="1:12" s="87" customFormat="1" ht="12.75" customHeight="1" x14ac:dyDescent="0.2">
      <c r="A83" s="114" t="s">
        <v>203</v>
      </c>
    </row>
    <row r="84" spans="1:12" s="87" customFormat="1" ht="12.75" customHeight="1" x14ac:dyDescent="0.2">
      <c r="A84" s="114" t="s">
        <v>204</v>
      </c>
    </row>
    <row r="85" spans="1:12" s="87" customFormat="1" ht="21" customHeight="1" x14ac:dyDescent="0.2">
      <c r="A85" s="117" t="s">
        <v>115</v>
      </c>
      <c r="B85" s="117"/>
      <c r="C85" s="117"/>
      <c r="D85" s="117"/>
      <c r="E85" s="117"/>
      <c r="F85" s="117"/>
      <c r="G85" s="117"/>
      <c r="H85" s="117"/>
      <c r="I85" s="117"/>
      <c r="J85" s="117"/>
      <c r="K85" s="117"/>
      <c r="L85" s="117"/>
    </row>
    <row r="86" spans="1:12" s="114" customFormat="1" ht="12.75" customHeight="1" x14ac:dyDescent="0.15">
      <c r="A86" s="117" t="s">
        <v>205</v>
      </c>
      <c r="B86" s="117"/>
      <c r="C86" s="117"/>
      <c r="D86" s="117"/>
      <c r="E86" s="117"/>
      <c r="F86" s="117"/>
      <c r="G86" s="117"/>
      <c r="H86" s="117"/>
      <c r="I86" s="117"/>
      <c r="J86" s="117"/>
      <c r="K86" s="117"/>
      <c r="L86" s="117"/>
    </row>
    <row r="87" spans="1:12" s="87" customFormat="1" ht="12.75" customHeight="1" x14ac:dyDescent="0.2"/>
    <row r="88" spans="1:12" s="87" customFormat="1" ht="12.75" customHeight="1" x14ac:dyDescent="0.2"/>
    <row r="89" spans="1:12" ht="12.75" customHeight="1" x14ac:dyDescent="0.2">
      <c r="E89" s="54"/>
      <c r="F89" s="54"/>
      <c r="G89" s="54"/>
      <c r="H89" s="54"/>
      <c r="I89" s="54"/>
      <c r="J89" s="54"/>
      <c r="K89" s="228"/>
      <c r="L89" s="54"/>
    </row>
    <row r="90" spans="1:12" ht="12.75" customHeight="1" x14ac:dyDescent="0.2">
      <c r="E90" s="54"/>
      <c r="F90" s="54"/>
      <c r="G90" s="54"/>
      <c r="H90" s="54"/>
      <c r="I90" s="54"/>
      <c r="J90" s="54"/>
      <c r="K90" s="228"/>
      <c r="L90" s="54"/>
    </row>
    <row r="91" spans="1:12" ht="15.95" customHeight="1" x14ac:dyDescent="0.2">
      <c r="E91" s="54"/>
      <c r="F91" s="54"/>
      <c r="G91" s="54"/>
      <c r="H91" s="54"/>
      <c r="I91" s="54"/>
      <c r="J91" s="54"/>
      <c r="K91" s="228"/>
      <c r="L91" s="54"/>
    </row>
    <row r="92" spans="1:12" ht="15.95" customHeight="1" x14ac:dyDescent="0.2">
      <c r="E92" s="54"/>
      <c r="F92" s="54"/>
      <c r="G92" s="54"/>
      <c r="H92" s="54"/>
      <c r="I92" s="54"/>
      <c r="J92" s="54"/>
      <c r="K92" s="228"/>
      <c r="L92" s="54"/>
    </row>
    <row r="93" spans="1:12" ht="15.95" customHeight="1" x14ac:dyDescent="0.2">
      <c r="E93" s="54"/>
      <c r="F93" s="54"/>
      <c r="G93" s="54"/>
      <c r="H93" s="54"/>
      <c r="I93" s="54"/>
      <c r="J93" s="54"/>
      <c r="K93" s="228"/>
      <c r="L93" s="54"/>
    </row>
    <row r="94" spans="1:12" ht="15.95" customHeight="1" x14ac:dyDescent="0.2">
      <c r="E94" s="54"/>
      <c r="F94" s="54"/>
      <c r="G94" s="54"/>
      <c r="H94" s="54"/>
      <c r="I94" s="54"/>
      <c r="J94" s="54"/>
      <c r="K94" s="228"/>
      <c r="L94" s="54"/>
    </row>
    <row r="95" spans="1:12" ht="15.95" customHeight="1" x14ac:dyDescent="0.2">
      <c r="E95" s="54"/>
      <c r="F95" s="54"/>
      <c r="G95" s="54"/>
      <c r="H95" s="54"/>
      <c r="I95" s="54"/>
      <c r="J95" s="54"/>
      <c r="K95" s="228"/>
      <c r="L95" s="54"/>
    </row>
    <row r="96" spans="1:12" ht="15.95" customHeight="1" x14ac:dyDescent="0.2">
      <c r="E96" s="54"/>
      <c r="F96" s="54"/>
      <c r="G96" s="54"/>
      <c r="H96" s="54"/>
      <c r="I96" s="54"/>
      <c r="J96" s="54"/>
      <c r="K96" s="228"/>
      <c r="L96" s="54"/>
    </row>
    <row r="97" spans="11:11" s="54" customFormat="1" ht="15.95" customHeight="1" x14ac:dyDescent="0.2">
      <c r="K97" s="228"/>
    </row>
    <row r="98" spans="11:11" s="54" customFormat="1" ht="15.95" customHeight="1" x14ac:dyDescent="0.2">
      <c r="K98" s="228"/>
    </row>
    <row r="99" spans="11:11" s="54" customFormat="1" ht="15.95" customHeight="1" x14ac:dyDescent="0.2">
      <c r="K99" s="228"/>
    </row>
    <row r="100" spans="11:11" s="54" customFormat="1" ht="15.95" customHeight="1" x14ac:dyDescent="0.2">
      <c r="K100" s="228"/>
    </row>
    <row r="101" spans="11:11" s="54" customFormat="1" ht="15.95" customHeight="1" x14ac:dyDescent="0.2">
      <c r="K101" s="228"/>
    </row>
    <row r="102" spans="11:11" s="54" customFormat="1" ht="15.95" customHeight="1" x14ac:dyDescent="0.2">
      <c r="K102" s="228"/>
    </row>
    <row r="103" spans="11:11" s="54" customFormat="1" ht="15.95" customHeight="1" x14ac:dyDescent="0.2">
      <c r="K103" s="228"/>
    </row>
    <row r="104" spans="11:11" s="54" customFormat="1" ht="15.95" customHeight="1" x14ac:dyDescent="0.2">
      <c r="K104" s="228"/>
    </row>
    <row r="105" spans="11:11" s="54" customFormat="1" ht="15.95" customHeight="1" x14ac:dyDescent="0.2">
      <c r="K105" s="228"/>
    </row>
    <row r="106" spans="11:11" s="54" customFormat="1" ht="15.95" customHeight="1" x14ac:dyDescent="0.2">
      <c r="K106" s="228"/>
    </row>
    <row r="107" spans="11:11" s="54" customFormat="1" ht="15.95" customHeight="1" x14ac:dyDescent="0.2">
      <c r="K107" s="228"/>
    </row>
    <row r="108" spans="11:11" s="54" customFormat="1" ht="15.95" customHeight="1" x14ac:dyDescent="0.2">
      <c r="K108" s="228"/>
    </row>
    <row r="109" spans="11:11" s="54" customFormat="1" ht="15.95" customHeight="1" x14ac:dyDescent="0.2">
      <c r="K109" s="228"/>
    </row>
    <row r="110" spans="11:11" s="54" customFormat="1" ht="15.95" customHeight="1" x14ac:dyDescent="0.2">
      <c r="K110" s="228"/>
    </row>
    <row r="111" spans="11:11" s="54" customFormat="1" ht="15.95" customHeight="1" x14ac:dyDescent="0.2">
      <c r="K111" s="228"/>
    </row>
    <row r="112" spans="11:11" s="54" customFormat="1" ht="15.95" customHeight="1" x14ac:dyDescent="0.2">
      <c r="K112" s="228"/>
    </row>
    <row r="113" spans="11:11" s="54" customFormat="1" ht="15.95" customHeight="1" x14ac:dyDescent="0.2">
      <c r="K113" s="228"/>
    </row>
    <row r="114" spans="11:11" s="54" customFormat="1" ht="15.95" customHeight="1" x14ac:dyDescent="0.2">
      <c r="K114" s="228"/>
    </row>
    <row r="115" spans="11:11" s="54" customFormat="1" ht="15.95" customHeight="1" x14ac:dyDescent="0.2">
      <c r="K115" s="228"/>
    </row>
    <row r="116" spans="11:11" s="54" customFormat="1" ht="15.95" customHeight="1" x14ac:dyDescent="0.2">
      <c r="K116" s="228"/>
    </row>
    <row r="117" spans="11:11" s="54" customFormat="1" ht="15.95" customHeight="1" x14ac:dyDescent="0.2">
      <c r="K117" s="228"/>
    </row>
    <row r="118" spans="11:11" s="54" customFormat="1" ht="15.95" customHeight="1" x14ac:dyDescent="0.2">
      <c r="K118" s="228"/>
    </row>
    <row r="119" spans="11:11" s="54" customFormat="1" ht="15.95" customHeight="1" x14ac:dyDescent="0.2">
      <c r="K119" s="228"/>
    </row>
    <row r="120" spans="11:11" s="54" customFormat="1" ht="15.95" customHeight="1" x14ac:dyDescent="0.2">
      <c r="K120" s="228"/>
    </row>
    <row r="121" spans="11:11" s="54" customFormat="1" ht="15.95" customHeight="1" x14ac:dyDescent="0.2">
      <c r="K121" s="228"/>
    </row>
    <row r="122" spans="11:11" s="54" customFormat="1" ht="15.95" customHeight="1" x14ac:dyDescent="0.2">
      <c r="K122" s="228"/>
    </row>
    <row r="123" spans="11:11" s="54" customFormat="1" ht="15.95" customHeight="1" x14ac:dyDescent="0.2">
      <c r="K123" s="228"/>
    </row>
    <row r="124" spans="11:11" s="54" customFormat="1" ht="15.95" customHeight="1" x14ac:dyDescent="0.2">
      <c r="K124" s="228"/>
    </row>
    <row r="125" spans="11:11" s="54" customFormat="1" ht="15.95" customHeight="1" x14ac:dyDescent="0.2">
      <c r="K125" s="228"/>
    </row>
    <row r="126" spans="11:11" s="54" customFormat="1" ht="15.95" customHeight="1" x14ac:dyDescent="0.2">
      <c r="K126" s="228"/>
    </row>
    <row r="127" spans="11:11" s="54" customFormat="1" ht="15.95" customHeight="1" x14ac:dyDescent="0.2">
      <c r="K127" s="228"/>
    </row>
    <row r="128" spans="11:11" s="54" customFormat="1" ht="15.95" customHeight="1" x14ac:dyDescent="0.2">
      <c r="K128" s="228"/>
    </row>
    <row r="129" spans="11:11" s="54" customFormat="1" ht="15.95" customHeight="1" x14ac:dyDescent="0.2">
      <c r="K129" s="228"/>
    </row>
    <row r="130" spans="11:11" s="54" customFormat="1" ht="15.95" customHeight="1" x14ac:dyDescent="0.2">
      <c r="K130" s="228"/>
    </row>
    <row r="131" spans="11:11" s="54" customFormat="1" ht="15.95" customHeight="1" x14ac:dyDescent="0.2">
      <c r="K131" s="228"/>
    </row>
    <row r="132" spans="11:11" s="54" customFormat="1" ht="15.95" customHeight="1" x14ac:dyDescent="0.2">
      <c r="K132" s="228"/>
    </row>
    <row r="133" spans="11:11" s="54" customFormat="1" ht="15.95" customHeight="1" x14ac:dyDescent="0.2">
      <c r="K133" s="228"/>
    </row>
    <row r="134" spans="11:11" s="54" customFormat="1" ht="15.95" customHeight="1" x14ac:dyDescent="0.2">
      <c r="K134" s="228"/>
    </row>
    <row r="135" spans="11:11" s="54" customFormat="1" ht="15.95" customHeight="1" x14ac:dyDescent="0.2">
      <c r="K135" s="228"/>
    </row>
    <row r="136" spans="11:11" s="54" customFormat="1" ht="15.95" customHeight="1" x14ac:dyDescent="0.2">
      <c r="K136" s="228"/>
    </row>
    <row r="137" spans="11:11" s="54" customFormat="1" ht="15.95" customHeight="1" x14ac:dyDescent="0.2">
      <c r="K137" s="228"/>
    </row>
    <row r="138" spans="11:11" s="54" customFormat="1" ht="15.95" customHeight="1" x14ac:dyDescent="0.2">
      <c r="K138" s="228"/>
    </row>
    <row r="139" spans="11:11" s="54" customFormat="1" ht="15.95" customHeight="1" x14ac:dyDescent="0.2">
      <c r="K139" s="228"/>
    </row>
    <row r="140" spans="11:11" s="54" customFormat="1" ht="15.95" customHeight="1" x14ac:dyDescent="0.2">
      <c r="K140" s="228"/>
    </row>
    <row r="141" spans="11:11" s="54" customFormat="1" ht="15.95" customHeight="1" x14ac:dyDescent="0.2">
      <c r="K141" s="228"/>
    </row>
    <row r="142" spans="11:11" s="54" customFormat="1" ht="15.95" customHeight="1" x14ac:dyDescent="0.2">
      <c r="K142" s="228"/>
    </row>
    <row r="143" spans="11:11" s="54" customFormat="1" ht="15.95" customHeight="1" x14ac:dyDescent="0.2">
      <c r="K143" s="228"/>
    </row>
    <row r="144" spans="11:11" s="54" customFormat="1" ht="15.95" customHeight="1" x14ac:dyDescent="0.2">
      <c r="K144" s="228"/>
    </row>
    <row r="145" spans="11:11" s="54" customFormat="1" ht="15.95" customHeight="1" x14ac:dyDescent="0.2">
      <c r="K145" s="228"/>
    </row>
    <row r="146" spans="11:11" s="54" customFormat="1" ht="15.95" customHeight="1" x14ac:dyDescent="0.2">
      <c r="K146" s="228"/>
    </row>
    <row r="147" spans="11:11" s="54" customFormat="1" ht="15.95" customHeight="1" x14ac:dyDescent="0.2">
      <c r="K147" s="228"/>
    </row>
    <row r="148" spans="11:11" s="54" customFormat="1" ht="15.95" customHeight="1" x14ac:dyDescent="0.2">
      <c r="K148" s="228"/>
    </row>
    <row r="149" spans="11:11" s="54" customFormat="1" ht="15.95" customHeight="1" x14ac:dyDescent="0.2">
      <c r="K149" s="228"/>
    </row>
    <row r="150" spans="11:11" s="54" customFormat="1" ht="15.95" customHeight="1" x14ac:dyDescent="0.2">
      <c r="K150" s="228"/>
    </row>
    <row r="151" spans="11:11" s="54" customFormat="1" ht="15.95" customHeight="1" x14ac:dyDescent="0.2">
      <c r="K151" s="228"/>
    </row>
    <row r="152" spans="11:11" s="54" customFormat="1" ht="15.95" customHeight="1" x14ac:dyDescent="0.2">
      <c r="K152" s="228"/>
    </row>
    <row r="153" spans="11:11" s="54" customFormat="1" ht="15.95" customHeight="1" x14ac:dyDescent="0.2">
      <c r="K153" s="228"/>
    </row>
    <row r="154" spans="11:11" s="54" customFormat="1" ht="15.95" customHeight="1" x14ac:dyDescent="0.2">
      <c r="K154" s="228"/>
    </row>
    <row r="155" spans="11:11" s="54" customFormat="1" ht="15.95" customHeight="1" x14ac:dyDescent="0.2">
      <c r="K155" s="228"/>
    </row>
    <row r="156" spans="11:11" s="54" customFormat="1" ht="15.95" customHeight="1" x14ac:dyDescent="0.2">
      <c r="K156" s="228"/>
    </row>
    <row r="157" spans="11:11" s="54" customFormat="1" ht="15.95" customHeight="1" x14ac:dyDescent="0.2">
      <c r="K157" s="228"/>
    </row>
    <row r="158" spans="11:11" s="54" customFormat="1" ht="15.95" customHeight="1" x14ac:dyDescent="0.2">
      <c r="K158" s="228"/>
    </row>
    <row r="159" spans="11:11" s="54" customFormat="1" ht="15.95" customHeight="1" x14ac:dyDescent="0.2">
      <c r="K159" s="228"/>
    </row>
    <row r="160" spans="11:11" s="54" customFormat="1" ht="15.95" customHeight="1" x14ac:dyDescent="0.2">
      <c r="K160" s="228"/>
    </row>
    <row r="161" spans="11:11" s="54" customFormat="1" ht="15.95" customHeight="1" x14ac:dyDescent="0.2">
      <c r="K161" s="228"/>
    </row>
    <row r="162" spans="11:11" s="54" customFormat="1" ht="15.95" customHeight="1" x14ac:dyDescent="0.2">
      <c r="K162" s="228"/>
    </row>
    <row r="163" spans="11:11" s="54" customFormat="1" ht="15.95" customHeight="1" x14ac:dyDescent="0.2">
      <c r="K163" s="228"/>
    </row>
    <row r="164" spans="11:11" s="54" customFormat="1" ht="15.95" customHeight="1" x14ac:dyDescent="0.2">
      <c r="K164" s="228"/>
    </row>
    <row r="165" spans="11:11" s="54" customFormat="1" ht="15.95" customHeight="1" x14ac:dyDescent="0.2">
      <c r="K165" s="228"/>
    </row>
    <row r="166" spans="11:11" s="54" customFormat="1" ht="15.95" customHeight="1" x14ac:dyDescent="0.2">
      <c r="K166" s="228"/>
    </row>
    <row r="167" spans="11:11" s="54" customFormat="1" ht="15.95" customHeight="1" x14ac:dyDescent="0.2">
      <c r="K167" s="228"/>
    </row>
    <row r="168" spans="11:11" s="54" customFormat="1" ht="15.95" customHeight="1" x14ac:dyDescent="0.2">
      <c r="K168" s="228"/>
    </row>
    <row r="169" spans="11:11" s="54" customFormat="1" ht="15.95" customHeight="1" x14ac:dyDescent="0.2">
      <c r="K169" s="228"/>
    </row>
    <row r="170" spans="11:11" s="54" customFormat="1" ht="15.95" customHeight="1" x14ac:dyDescent="0.2">
      <c r="K170" s="228"/>
    </row>
    <row r="171" spans="11:11" s="54" customFormat="1" ht="15.95" customHeight="1" x14ac:dyDescent="0.2">
      <c r="K171" s="228"/>
    </row>
    <row r="172" spans="11:11" s="54" customFormat="1" ht="15.95" customHeight="1" x14ac:dyDescent="0.2">
      <c r="K172" s="228"/>
    </row>
    <row r="173" spans="11:11" s="54" customFormat="1" ht="15.95" customHeight="1" x14ac:dyDescent="0.2">
      <c r="K173" s="228"/>
    </row>
    <row r="174" spans="11:11" s="54" customFormat="1" ht="15.95" customHeight="1" x14ac:dyDescent="0.2">
      <c r="K174" s="228"/>
    </row>
    <row r="175" spans="11:11" s="54" customFormat="1" ht="15.95" customHeight="1" x14ac:dyDescent="0.2">
      <c r="K175" s="228"/>
    </row>
    <row r="176" spans="11:11" s="54" customFormat="1" ht="15.95" customHeight="1" x14ac:dyDescent="0.2">
      <c r="K176" s="228"/>
    </row>
    <row r="177" spans="11:11" s="54" customFormat="1" ht="15.95" customHeight="1" x14ac:dyDescent="0.2">
      <c r="K177" s="228"/>
    </row>
    <row r="178" spans="11:11" s="54" customFormat="1" ht="15.95" customHeight="1" x14ac:dyDescent="0.2">
      <c r="K178" s="228"/>
    </row>
    <row r="179" spans="11:11" s="54" customFormat="1" ht="15.95" customHeight="1" x14ac:dyDescent="0.2">
      <c r="K179" s="228"/>
    </row>
    <row r="180" spans="11:11" s="54" customFormat="1" ht="15.95" customHeight="1" x14ac:dyDescent="0.2">
      <c r="K180" s="228"/>
    </row>
    <row r="181" spans="11:11" s="54" customFormat="1" ht="15.95" customHeight="1" x14ac:dyDescent="0.2">
      <c r="K181" s="228"/>
    </row>
    <row r="182" spans="11:11" s="54" customFormat="1" ht="15.95" customHeight="1" x14ac:dyDescent="0.2">
      <c r="K182" s="228"/>
    </row>
    <row r="183" spans="11:11" s="54" customFormat="1" ht="15.95" customHeight="1" x14ac:dyDescent="0.2">
      <c r="K183" s="228"/>
    </row>
    <row r="184" spans="11:11" s="54" customFormat="1" ht="15.95" customHeight="1" x14ac:dyDescent="0.2">
      <c r="K184" s="228"/>
    </row>
    <row r="185" spans="11:11" s="54" customFormat="1" ht="15.95" customHeight="1" x14ac:dyDescent="0.2">
      <c r="K185" s="228"/>
    </row>
    <row r="186" spans="11:11" s="54" customFormat="1" ht="15.95" customHeight="1" x14ac:dyDescent="0.2">
      <c r="K186" s="228"/>
    </row>
    <row r="187" spans="11:11" s="54" customFormat="1" ht="15.95" customHeight="1" x14ac:dyDescent="0.2">
      <c r="K187" s="228"/>
    </row>
    <row r="188" spans="11:11" s="54" customFormat="1" ht="15.95" customHeight="1" x14ac:dyDescent="0.2">
      <c r="K188" s="228"/>
    </row>
    <row r="189" spans="11:11" s="54" customFormat="1" ht="15.95" customHeight="1" x14ac:dyDescent="0.2">
      <c r="K189" s="228"/>
    </row>
    <row r="190" spans="11:11" s="54" customFormat="1" ht="15.95" customHeight="1" x14ac:dyDescent="0.2">
      <c r="K190" s="228"/>
    </row>
    <row r="191" spans="11:11" s="54" customFormat="1" ht="15.95" customHeight="1" x14ac:dyDescent="0.2">
      <c r="K191" s="228"/>
    </row>
    <row r="192" spans="11:11" s="54" customFormat="1" ht="15.95" customHeight="1" x14ac:dyDescent="0.2">
      <c r="K192" s="228"/>
    </row>
    <row r="193" spans="11:11" s="54" customFormat="1" ht="15.95" customHeight="1" x14ac:dyDescent="0.2">
      <c r="K193" s="228"/>
    </row>
    <row r="194" spans="11:11" s="54" customFormat="1" ht="15.95" customHeight="1" x14ac:dyDescent="0.2">
      <c r="K194" s="228"/>
    </row>
    <row r="195" spans="11:11" s="54" customFormat="1" ht="15.95" customHeight="1" x14ac:dyDescent="0.2">
      <c r="K195" s="228"/>
    </row>
    <row r="196" spans="11:11" s="54" customFormat="1" ht="15.95" customHeight="1" x14ac:dyDescent="0.2">
      <c r="K196" s="228"/>
    </row>
    <row r="197" spans="11:11" s="54" customFormat="1" ht="15.95" customHeight="1" x14ac:dyDescent="0.2">
      <c r="K197" s="228"/>
    </row>
    <row r="198" spans="11:11" s="54" customFormat="1" ht="15.95" customHeight="1" x14ac:dyDescent="0.2">
      <c r="K198" s="228"/>
    </row>
    <row r="199" spans="11:11" s="54" customFormat="1" ht="15.95" customHeight="1" x14ac:dyDescent="0.2">
      <c r="K199" s="228"/>
    </row>
    <row r="200" spans="11:11" s="54" customFormat="1" ht="15.95" customHeight="1" x14ac:dyDescent="0.2">
      <c r="K200" s="228"/>
    </row>
    <row r="863" spans="6:6" ht="15.95" customHeight="1" x14ac:dyDescent="0.2">
      <c r="F863" s="229"/>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D4057-FA2A-4113-B572-F4CB3990442E}">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11.25" customHeight="1" x14ac:dyDescent="0.2">
      <c r="A2" s="36"/>
      <c r="B2" s="37"/>
      <c r="C2" s="37"/>
      <c r="D2" s="37"/>
      <c r="E2" s="37"/>
      <c r="F2" s="37"/>
      <c r="G2" s="37"/>
      <c r="H2" s="37"/>
      <c r="I2" s="37"/>
      <c r="J2" s="37"/>
    </row>
    <row r="3" spans="1:15" s="40" customFormat="1" ht="20.100000000000001" customHeight="1" x14ac:dyDescent="0.2">
      <c r="A3" s="39" t="s">
        <v>206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173</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78" customFormat="1" ht="24.95" customHeight="1" x14ac:dyDescent="0.2">
      <c r="A11" s="234" t="s">
        <v>96</v>
      </c>
      <c r="B11" s="235"/>
      <c r="C11" s="79">
        <v>100</v>
      </c>
      <c r="D11" s="81">
        <v>61519</v>
      </c>
      <c r="E11" s="80">
        <v>62545</v>
      </c>
      <c r="F11" s="80">
        <v>62234</v>
      </c>
      <c r="G11" s="80">
        <v>62162</v>
      </c>
      <c r="H11" s="106">
        <v>62447</v>
      </c>
      <c r="I11" s="81">
        <v>-928</v>
      </c>
      <c r="J11" s="82">
        <v>-1.4860601790318191</v>
      </c>
    </row>
    <row r="12" spans="1:15" ht="24.95" customHeight="1" x14ac:dyDescent="0.2">
      <c r="A12" s="159" t="s">
        <v>124</v>
      </c>
      <c r="B12" s="160" t="s">
        <v>125</v>
      </c>
      <c r="C12" s="79">
        <v>1.3849379866382743</v>
      </c>
      <c r="D12" s="81">
        <v>852</v>
      </c>
      <c r="E12" s="80">
        <v>951</v>
      </c>
      <c r="F12" s="80">
        <v>929</v>
      </c>
      <c r="G12" s="80">
        <v>875</v>
      </c>
      <c r="H12" s="106">
        <v>850</v>
      </c>
      <c r="I12" s="81">
        <v>2</v>
      </c>
      <c r="J12" s="82">
        <v>0.23529411764705882</v>
      </c>
    </row>
    <row r="13" spans="1:15" ht="24.95" customHeight="1" x14ac:dyDescent="0.2">
      <c r="A13" s="159" t="s">
        <v>126</v>
      </c>
      <c r="B13" s="165" t="s">
        <v>208</v>
      </c>
      <c r="C13" s="79">
        <v>1.230514150099969</v>
      </c>
      <c r="D13" s="81">
        <v>757</v>
      </c>
      <c r="E13" s="80">
        <v>753</v>
      </c>
      <c r="F13" s="80">
        <v>747</v>
      </c>
      <c r="G13" s="80">
        <v>738</v>
      </c>
      <c r="H13" s="106">
        <v>719</v>
      </c>
      <c r="I13" s="81">
        <v>38</v>
      </c>
      <c r="J13" s="82">
        <v>5.285118219749652</v>
      </c>
    </row>
    <row r="14" spans="1:15" s="181" customFormat="1" ht="24" customHeight="1" x14ac:dyDescent="0.2">
      <c r="A14" s="159" t="s">
        <v>209</v>
      </c>
      <c r="B14" s="165" t="s">
        <v>129</v>
      </c>
      <c r="C14" s="79">
        <v>35.798696337716805</v>
      </c>
      <c r="D14" s="81">
        <v>22023</v>
      </c>
      <c r="E14" s="80">
        <v>22407</v>
      </c>
      <c r="F14" s="80">
        <v>22529</v>
      </c>
      <c r="G14" s="80">
        <v>22727</v>
      </c>
      <c r="H14" s="106">
        <v>22883</v>
      </c>
      <c r="I14" s="81">
        <v>-860</v>
      </c>
      <c r="J14" s="82">
        <v>-3.7582484814054102</v>
      </c>
      <c r="K14" s="54"/>
      <c r="L14" s="54"/>
      <c r="M14" s="54"/>
      <c r="N14" s="54"/>
      <c r="O14" s="54"/>
    </row>
    <row r="15" spans="1:15" ht="24.75" customHeight="1" x14ac:dyDescent="0.2">
      <c r="A15" s="159" t="s">
        <v>210</v>
      </c>
      <c r="B15" s="165" t="s">
        <v>211</v>
      </c>
      <c r="C15" s="79">
        <v>8.9143191534322721</v>
      </c>
      <c r="D15" s="81">
        <v>5484</v>
      </c>
      <c r="E15" s="80">
        <v>5516</v>
      </c>
      <c r="F15" s="80">
        <v>5546</v>
      </c>
      <c r="G15" s="80">
        <v>5465</v>
      </c>
      <c r="H15" s="106">
        <v>5492</v>
      </c>
      <c r="I15" s="81">
        <v>-8</v>
      </c>
      <c r="J15" s="82">
        <v>-0.14566642388929352</v>
      </c>
    </row>
    <row r="16" spans="1:15" s="181" customFormat="1" ht="24.95" customHeight="1" x14ac:dyDescent="0.2">
      <c r="A16" s="159" t="s">
        <v>212</v>
      </c>
      <c r="B16" s="165" t="s">
        <v>133</v>
      </c>
      <c r="C16" s="79">
        <v>15.50577870251467</v>
      </c>
      <c r="D16" s="81">
        <v>9539</v>
      </c>
      <c r="E16" s="80">
        <v>9825</v>
      </c>
      <c r="F16" s="80">
        <v>9874</v>
      </c>
      <c r="G16" s="80">
        <v>10047</v>
      </c>
      <c r="H16" s="106">
        <v>10131</v>
      </c>
      <c r="I16" s="81">
        <v>-592</v>
      </c>
      <c r="J16" s="82">
        <v>-5.8434507945908596</v>
      </c>
      <c r="K16" s="54"/>
      <c r="L16" s="54"/>
      <c r="M16" s="54"/>
      <c r="N16" s="54"/>
      <c r="O16" s="54"/>
    </row>
    <row r="17" spans="1:15" ht="24.95" customHeight="1" x14ac:dyDescent="0.2">
      <c r="A17" s="159" t="s">
        <v>213</v>
      </c>
      <c r="B17" s="165" t="s">
        <v>214</v>
      </c>
      <c r="C17" s="79">
        <v>11.37859848176986</v>
      </c>
      <c r="D17" s="81">
        <v>7000</v>
      </c>
      <c r="E17" s="80">
        <v>7066</v>
      </c>
      <c r="F17" s="80">
        <v>7109</v>
      </c>
      <c r="G17" s="80">
        <v>7215</v>
      </c>
      <c r="H17" s="106">
        <v>7260</v>
      </c>
      <c r="I17" s="81">
        <v>-260</v>
      </c>
      <c r="J17" s="82">
        <v>-3.5812672176308542</v>
      </c>
    </row>
    <row r="18" spans="1:15" s="181" customFormat="1" ht="24.95" customHeight="1" x14ac:dyDescent="0.2">
      <c r="A18" s="168" t="s">
        <v>136</v>
      </c>
      <c r="B18" s="169" t="s">
        <v>137</v>
      </c>
      <c r="C18" s="79">
        <v>9.0882491587964687</v>
      </c>
      <c r="D18" s="81">
        <v>5591</v>
      </c>
      <c r="E18" s="80">
        <v>5786</v>
      </c>
      <c r="F18" s="80">
        <v>5673</v>
      </c>
      <c r="G18" s="80">
        <v>5599</v>
      </c>
      <c r="H18" s="106">
        <v>5613</v>
      </c>
      <c r="I18" s="81">
        <v>-22</v>
      </c>
      <c r="J18" s="82">
        <v>-0.39194726527703544</v>
      </c>
      <c r="K18" s="54"/>
      <c r="L18" s="54"/>
      <c r="M18" s="54"/>
      <c r="N18" s="54"/>
      <c r="O18" s="54"/>
    </row>
    <row r="19" spans="1:15" ht="24.95" customHeight="1" x14ac:dyDescent="0.2">
      <c r="A19" s="159" t="s">
        <v>138</v>
      </c>
      <c r="B19" s="165" t="s">
        <v>139</v>
      </c>
      <c r="C19" s="79">
        <v>13.236561062435996</v>
      </c>
      <c r="D19" s="81">
        <v>8143</v>
      </c>
      <c r="E19" s="80">
        <v>8151</v>
      </c>
      <c r="F19" s="80">
        <v>8021</v>
      </c>
      <c r="G19" s="80">
        <v>8036</v>
      </c>
      <c r="H19" s="106">
        <v>8008</v>
      </c>
      <c r="I19" s="81">
        <v>135</v>
      </c>
      <c r="J19" s="82">
        <v>1.6858141858141857</v>
      </c>
    </row>
    <row r="20" spans="1:15" s="181" customFormat="1" ht="24.95" customHeight="1" x14ac:dyDescent="0.2">
      <c r="A20" s="159" t="s">
        <v>140</v>
      </c>
      <c r="B20" s="165" t="s">
        <v>141</v>
      </c>
      <c r="C20" s="79">
        <v>4.2442172337001578</v>
      </c>
      <c r="D20" s="81">
        <v>2611</v>
      </c>
      <c r="E20" s="80">
        <v>2756</v>
      </c>
      <c r="F20" s="80">
        <v>2633</v>
      </c>
      <c r="G20" s="80">
        <v>2692</v>
      </c>
      <c r="H20" s="106">
        <v>2864</v>
      </c>
      <c r="I20" s="81">
        <v>-253</v>
      </c>
      <c r="J20" s="82">
        <v>-8.833798882681565</v>
      </c>
      <c r="K20" s="54"/>
      <c r="L20" s="54"/>
      <c r="M20" s="54"/>
      <c r="N20" s="54"/>
      <c r="O20" s="54"/>
    </row>
    <row r="21" spans="1:15" ht="24.95" customHeight="1" x14ac:dyDescent="0.2">
      <c r="A21" s="168" t="s">
        <v>142</v>
      </c>
      <c r="B21" s="169" t="s">
        <v>143</v>
      </c>
      <c r="C21" s="79">
        <v>3.3778182350168242</v>
      </c>
      <c r="D21" s="81">
        <v>2078</v>
      </c>
      <c r="E21" s="80">
        <v>2125</v>
      </c>
      <c r="F21" s="80">
        <v>2110</v>
      </c>
      <c r="G21" s="80">
        <v>2030</v>
      </c>
      <c r="H21" s="106">
        <v>2053</v>
      </c>
      <c r="I21" s="81">
        <v>25</v>
      </c>
      <c r="J21" s="82">
        <v>1.2177301509985388</v>
      </c>
    </row>
    <row r="22" spans="1:15" ht="24.95" customHeight="1" x14ac:dyDescent="0.2">
      <c r="A22" s="168" t="s">
        <v>144</v>
      </c>
      <c r="B22" s="165" t="s">
        <v>145</v>
      </c>
      <c r="C22" s="79">
        <v>0.38362132024252671</v>
      </c>
      <c r="D22" s="81">
        <v>236</v>
      </c>
      <c r="E22" s="80">
        <v>239</v>
      </c>
      <c r="F22" s="80">
        <v>235</v>
      </c>
      <c r="G22" s="80">
        <v>219</v>
      </c>
      <c r="H22" s="106">
        <v>226</v>
      </c>
      <c r="I22" s="81">
        <v>10</v>
      </c>
      <c r="J22" s="82">
        <v>4.4247787610619467</v>
      </c>
    </row>
    <row r="23" spans="1:15" ht="24.95" customHeight="1" x14ac:dyDescent="0.2">
      <c r="A23" s="159" t="s">
        <v>146</v>
      </c>
      <c r="B23" s="165" t="s">
        <v>147</v>
      </c>
      <c r="C23" s="79">
        <v>1.100473024594028</v>
      </c>
      <c r="D23" s="81">
        <v>677</v>
      </c>
      <c r="E23" s="80">
        <v>671</v>
      </c>
      <c r="F23" s="80">
        <v>813</v>
      </c>
      <c r="G23" s="80">
        <v>812</v>
      </c>
      <c r="H23" s="106">
        <v>825</v>
      </c>
      <c r="I23" s="81">
        <v>-148</v>
      </c>
      <c r="J23" s="82">
        <v>-17.939393939393938</v>
      </c>
    </row>
    <row r="24" spans="1:15" ht="24.95" customHeight="1" x14ac:dyDescent="0.2">
      <c r="A24" s="159" t="s">
        <v>148</v>
      </c>
      <c r="B24" s="165" t="s">
        <v>215</v>
      </c>
      <c r="C24" s="79">
        <v>3.4737235650774556</v>
      </c>
      <c r="D24" s="81">
        <v>2137</v>
      </c>
      <c r="E24" s="80">
        <v>2118</v>
      </c>
      <c r="F24" s="80">
        <v>2066</v>
      </c>
      <c r="G24" s="80">
        <v>2036</v>
      </c>
      <c r="H24" s="106">
        <v>2068</v>
      </c>
      <c r="I24" s="81">
        <v>69</v>
      </c>
      <c r="J24" s="82">
        <v>3.3365570599613155</v>
      </c>
    </row>
    <row r="25" spans="1:15" ht="24.95" customHeight="1" x14ac:dyDescent="0.2">
      <c r="A25" s="159" t="s">
        <v>150</v>
      </c>
      <c r="B25" s="172" t="s">
        <v>216</v>
      </c>
      <c r="C25" s="79">
        <v>2.4138883922040346</v>
      </c>
      <c r="D25" s="81">
        <v>1485</v>
      </c>
      <c r="E25" s="80">
        <v>1544</v>
      </c>
      <c r="F25" s="80">
        <v>1577</v>
      </c>
      <c r="G25" s="80">
        <v>1595</v>
      </c>
      <c r="H25" s="106">
        <v>1605</v>
      </c>
      <c r="I25" s="81">
        <v>-120</v>
      </c>
      <c r="J25" s="82">
        <v>-7.4766355140186915</v>
      </c>
    </row>
    <row r="26" spans="1:15" ht="24.95" customHeight="1" x14ac:dyDescent="0.2">
      <c r="A26" s="159" t="s">
        <v>217</v>
      </c>
      <c r="B26" s="172" t="s">
        <v>153</v>
      </c>
      <c r="C26" s="79">
        <v>1.9782506217591314</v>
      </c>
      <c r="D26" s="81">
        <v>1217</v>
      </c>
      <c r="E26" s="80">
        <v>1252</v>
      </c>
      <c r="F26" s="80">
        <v>1270</v>
      </c>
      <c r="G26" s="80">
        <v>1274</v>
      </c>
      <c r="H26" s="106">
        <v>1282</v>
      </c>
      <c r="I26" s="81">
        <v>-65</v>
      </c>
      <c r="J26" s="82">
        <v>-5.0702028081123247</v>
      </c>
    </row>
    <row r="27" spans="1:15" ht="24.95" customHeight="1" x14ac:dyDescent="0.2">
      <c r="A27" s="168">
        <v>782.78300000000002</v>
      </c>
      <c r="B27" s="171" t="s">
        <v>154</v>
      </c>
      <c r="C27" s="79">
        <v>0.43563777044490321</v>
      </c>
      <c r="D27" s="81">
        <v>268</v>
      </c>
      <c r="E27" s="80">
        <v>292</v>
      </c>
      <c r="F27" s="80">
        <v>307</v>
      </c>
      <c r="G27" s="80">
        <v>321</v>
      </c>
      <c r="H27" s="106">
        <v>323</v>
      </c>
      <c r="I27" s="81">
        <v>-55</v>
      </c>
      <c r="J27" s="82">
        <v>-17.027863777089784</v>
      </c>
    </row>
    <row r="28" spans="1:15" ht="24.95" customHeight="1" x14ac:dyDescent="0.2">
      <c r="A28" s="159" t="s">
        <v>155</v>
      </c>
      <c r="B28" s="165" t="s">
        <v>218</v>
      </c>
      <c r="C28" s="79">
        <v>3.7240527316763927</v>
      </c>
      <c r="D28" s="81">
        <v>2291</v>
      </c>
      <c r="E28" s="80">
        <v>2295</v>
      </c>
      <c r="F28" s="80">
        <v>2305</v>
      </c>
      <c r="G28" s="80">
        <v>2270</v>
      </c>
      <c r="H28" s="106">
        <v>2285</v>
      </c>
      <c r="I28" s="81">
        <v>6</v>
      </c>
      <c r="J28" s="82">
        <v>0.26258205689277897</v>
      </c>
    </row>
    <row r="29" spans="1:15" ht="24.95" customHeight="1" x14ac:dyDescent="0.2">
      <c r="A29" s="159" t="s">
        <v>157</v>
      </c>
      <c r="B29" s="165" t="s">
        <v>158</v>
      </c>
      <c r="C29" s="79">
        <v>4.5416863082949979</v>
      </c>
      <c r="D29" s="81">
        <v>2794</v>
      </c>
      <c r="E29" s="80">
        <v>2769</v>
      </c>
      <c r="F29" s="80">
        <v>2754</v>
      </c>
      <c r="G29" s="80">
        <v>2769</v>
      </c>
      <c r="H29" s="106">
        <v>2745</v>
      </c>
      <c r="I29" s="81">
        <v>49</v>
      </c>
      <c r="J29" s="82">
        <v>1.7850637522768671</v>
      </c>
    </row>
    <row r="30" spans="1:15" ht="24.95" customHeight="1" x14ac:dyDescent="0.2">
      <c r="A30" s="159">
        <v>86</v>
      </c>
      <c r="B30" s="165" t="s">
        <v>159</v>
      </c>
      <c r="C30" s="79">
        <v>4.3742583592060988</v>
      </c>
      <c r="D30" s="81">
        <v>2691</v>
      </c>
      <c r="E30" s="80">
        <v>2700</v>
      </c>
      <c r="F30" s="80">
        <v>2657</v>
      </c>
      <c r="G30" s="80">
        <v>2665</v>
      </c>
      <c r="H30" s="106">
        <v>2662</v>
      </c>
      <c r="I30" s="81">
        <v>29</v>
      </c>
      <c r="J30" s="82">
        <v>1.0894064613072878</v>
      </c>
    </row>
    <row r="31" spans="1:15" ht="24.95" customHeight="1" x14ac:dyDescent="0.2">
      <c r="A31" s="159">
        <v>87.88</v>
      </c>
      <c r="B31" s="172" t="s">
        <v>160</v>
      </c>
      <c r="C31" s="79">
        <v>9.4344836554560381</v>
      </c>
      <c r="D31" s="81">
        <v>5804</v>
      </c>
      <c r="E31" s="80">
        <v>5860</v>
      </c>
      <c r="F31" s="80">
        <v>5765</v>
      </c>
      <c r="G31" s="80">
        <v>5757</v>
      </c>
      <c r="H31" s="106">
        <v>5701</v>
      </c>
      <c r="I31" s="81">
        <v>103</v>
      </c>
      <c r="J31" s="82">
        <v>1.8067005788458166</v>
      </c>
    </row>
    <row r="32" spans="1:15" ht="24.95" customHeight="1" x14ac:dyDescent="0.2">
      <c r="A32" s="159" t="s">
        <v>161</v>
      </c>
      <c r="B32" s="165" t="s">
        <v>162</v>
      </c>
      <c r="C32" s="79">
        <v>2.1863164225686371</v>
      </c>
      <c r="D32" s="81">
        <v>1345</v>
      </c>
      <c r="E32" s="80">
        <v>1417</v>
      </c>
      <c r="F32" s="80">
        <v>1420</v>
      </c>
      <c r="G32" s="80">
        <v>1341</v>
      </c>
      <c r="H32" s="106">
        <v>1340</v>
      </c>
      <c r="I32" s="81">
        <v>5</v>
      </c>
      <c r="J32" s="82">
        <v>0.37313432835820898</v>
      </c>
    </row>
    <row r="33" spans="1:10" ht="24.95" customHeight="1" x14ac:dyDescent="0.2">
      <c r="A33" s="159"/>
      <c r="B33" s="236" t="s">
        <v>163</v>
      </c>
      <c r="C33" s="79" t="s">
        <v>546</v>
      </c>
      <c r="D33" s="81" t="s">
        <v>546</v>
      </c>
      <c r="E33" s="80" t="s">
        <v>546</v>
      </c>
      <c r="F33" s="80">
        <v>0</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s="158" customFormat="1" ht="24.95" customHeight="1" x14ac:dyDescent="0.2">
      <c r="A35" s="238" t="s">
        <v>124</v>
      </c>
      <c r="B35" s="239" t="s">
        <v>125</v>
      </c>
      <c r="C35" s="79">
        <v>1.3849379866382743</v>
      </c>
      <c r="D35" s="81">
        <v>852</v>
      </c>
      <c r="E35" s="80">
        <v>951</v>
      </c>
      <c r="F35" s="80">
        <v>929</v>
      </c>
      <c r="G35" s="80">
        <v>875</v>
      </c>
      <c r="H35" s="106">
        <v>850</v>
      </c>
      <c r="I35" s="81">
        <v>2</v>
      </c>
      <c r="J35" s="82">
        <v>0.23529411764705882</v>
      </c>
    </row>
    <row r="36" spans="1:10" ht="24.95" customHeight="1" x14ac:dyDescent="0.2">
      <c r="A36" s="240" t="s">
        <v>165</v>
      </c>
      <c r="B36" s="241" t="s">
        <v>166</v>
      </c>
      <c r="C36" s="79">
        <v>46.117459646613241</v>
      </c>
      <c r="D36" s="81">
        <v>28371</v>
      </c>
      <c r="E36" s="80">
        <v>28946</v>
      </c>
      <c r="F36" s="80">
        <v>28949</v>
      </c>
      <c r="G36" s="80">
        <v>29064</v>
      </c>
      <c r="H36" s="106">
        <v>29215</v>
      </c>
      <c r="I36" s="81">
        <v>-844</v>
      </c>
      <c r="J36" s="82">
        <v>-2.8889269211021738</v>
      </c>
    </row>
    <row r="37" spans="1:10" ht="24.95" customHeight="1" x14ac:dyDescent="0.2">
      <c r="A37" s="242" t="s">
        <v>167</v>
      </c>
      <c r="B37" s="243" t="s">
        <v>168</v>
      </c>
      <c r="C37" s="91">
        <v>52.491100310473186</v>
      </c>
      <c r="D37" s="109">
        <v>32292</v>
      </c>
      <c r="E37" s="110">
        <v>32645</v>
      </c>
      <c r="F37" s="110">
        <v>32356</v>
      </c>
      <c r="G37" s="110">
        <v>32222</v>
      </c>
      <c r="H37" s="111">
        <v>32382</v>
      </c>
      <c r="I37" s="109">
        <v>-90</v>
      </c>
      <c r="J37" s="112">
        <v>-0.27793218454697055</v>
      </c>
    </row>
    <row r="38" spans="1:10" s="114" customFormat="1" ht="11.25" customHeight="1" x14ac:dyDescent="0.15">
      <c r="J38" s="115" t="s">
        <v>35</v>
      </c>
    </row>
    <row r="39" spans="1:10" s="114" customFormat="1" ht="12.75" customHeight="1" x14ac:dyDescent="0.15">
      <c r="A39" s="114"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A42" s="117"/>
      <c r="B42" s="117"/>
      <c r="C42" s="117"/>
      <c r="D42" s="117"/>
      <c r="E42" s="117"/>
      <c r="F42" s="117"/>
      <c r="G42" s="117"/>
      <c r="H42" s="117"/>
      <c r="I42" s="117"/>
      <c r="J42" s="117"/>
    </row>
    <row r="43" spans="1:10" ht="12.75" customHeight="1" x14ac:dyDescent="0.2">
      <c r="C43" s="54"/>
      <c r="D43" s="54"/>
      <c r="E43" s="54"/>
      <c r="F43" s="54"/>
      <c r="G43" s="54"/>
      <c r="H43" s="54"/>
      <c r="I43" s="54"/>
      <c r="J43" s="54"/>
    </row>
    <row r="44" spans="1:10" ht="15.9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89F6-DD31-45DA-B423-F68B4F2FFC12}">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3.7109375" style="54" customWidth="1"/>
    <col min="4" max="4" width="6.7109375" style="88" customWidth="1"/>
    <col min="5" max="10" width="9.7109375" style="121" customWidth="1"/>
    <col min="11" max="11" width="9.7109375" style="122" customWidth="1"/>
    <col min="12" max="16384" width="8.85546875" style="54"/>
  </cols>
  <sheetData>
    <row r="1" spans="1:255" customFormat="1" ht="36.75" customHeight="1" x14ac:dyDescent="0.2">
      <c r="A1" s="33"/>
      <c r="B1" s="34"/>
      <c r="C1" s="34"/>
      <c r="D1" s="34"/>
      <c r="E1" s="34"/>
      <c r="F1" s="34"/>
      <c r="G1" s="34"/>
      <c r="H1" s="34"/>
      <c r="I1" s="34"/>
      <c r="J1" s="34"/>
      <c r="K1" s="35" t="s">
        <v>38</v>
      </c>
    </row>
    <row r="2" spans="1:255" customFormat="1" ht="11.25" customHeight="1" x14ac:dyDescent="0.2">
      <c r="A2" s="36"/>
      <c r="B2" s="37"/>
      <c r="C2" s="37"/>
      <c r="D2" s="37"/>
      <c r="E2" s="37"/>
      <c r="F2" s="37"/>
      <c r="G2" s="37"/>
      <c r="H2" s="37"/>
      <c r="I2" s="37"/>
      <c r="J2" s="37"/>
      <c r="K2" s="37"/>
    </row>
    <row r="3" spans="1:255" s="40" customFormat="1" ht="20.100000000000001" customHeight="1" x14ac:dyDescent="0.2">
      <c r="A3" s="39" t="s">
        <v>220</v>
      </c>
      <c r="B3" s="39"/>
      <c r="C3" s="39"/>
      <c r="D3" s="39"/>
      <c r="E3" s="39"/>
      <c r="F3" s="39"/>
      <c r="G3" s="39"/>
      <c r="H3" s="39"/>
      <c r="I3" s="39"/>
      <c r="J3" s="39"/>
      <c r="K3" s="39"/>
    </row>
    <row r="4" spans="1:255" s="40" customFormat="1" ht="12" customHeight="1" x14ac:dyDescent="0.2">
      <c r="A4" s="41" t="s">
        <v>84</v>
      </c>
      <c r="B4" s="41"/>
      <c r="C4" s="41"/>
      <c r="D4" s="41"/>
      <c r="E4" s="41"/>
      <c r="F4" s="41"/>
      <c r="G4" s="41"/>
      <c r="H4" s="41"/>
      <c r="I4" s="41"/>
      <c r="J4" s="41"/>
      <c r="K4" s="41"/>
    </row>
    <row r="5" spans="1:255" s="40" customFormat="1" ht="12" customHeight="1" x14ac:dyDescent="0.2">
      <c r="A5" s="42" t="s">
        <v>40</v>
      </c>
      <c r="B5" s="42"/>
      <c r="C5" s="42"/>
      <c r="D5" s="42"/>
      <c r="E5" s="42"/>
      <c r="F5" s="207"/>
      <c r="G5" s="207"/>
      <c r="H5" s="207"/>
      <c r="I5" s="207"/>
      <c r="J5" s="207"/>
      <c r="K5" s="207"/>
    </row>
    <row r="6" spans="1:255" s="40" customFormat="1" ht="11.25" customHeight="1" x14ac:dyDescent="0.2">
      <c r="A6" s="187"/>
      <c r="B6" s="188"/>
      <c r="C6" s="188"/>
      <c r="D6" s="188"/>
      <c r="E6" s="188"/>
      <c r="F6" s="188"/>
      <c r="G6" s="188"/>
      <c r="H6" s="188"/>
      <c r="I6" s="188"/>
      <c r="J6" s="188"/>
    </row>
    <row r="7" spans="1:255" customFormat="1" ht="12" customHeight="1" x14ac:dyDescent="0.2">
      <c r="A7" s="52" t="s">
        <v>221</v>
      </c>
      <c r="B7" s="47"/>
      <c r="C7" s="47"/>
      <c r="D7" s="48" t="s">
        <v>86</v>
      </c>
      <c r="E7" s="49" t="s">
        <v>173</v>
      </c>
      <c r="F7" s="50"/>
      <c r="G7" s="50"/>
      <c r="H7" s="50"/>
      <c r="I7" s="51"/>
      <c r="J7" s="52" t="s">
        <v>174</v>
      </c>
      <c r="K7" s="53"/>
      <c r="L7" s="54"/>
      <c r="M7" s="54"/>
      <c r="N7" s="54"/>
    </row>
    <row r="8" spans="1:255" ht="21.75" customHeight="1" x14ac:dyDescent="0.2">
      <c r="A8" s="55"/>
      <c r="B8" s="56"/>
      <c r="C8" s="56"/>
      <c r="D8" s="57"/>
      <c r="E8" s="58" t="s">
        <v>89</v>
      </c>
      <c r="F8" s="58" t="s">
        <v>90</v>
      </c>
      <c r="G8" s="58" t="s">
        <v>91</v>
      </c>
      <c r="H8" s="58" t="s">
        <v>92</v>
      </c>
      <c r="I8" s="58" t="s">
        <v>93</v>
      </c>
      <c r="J8" s="59"/>
      <c r="K8" s="60"/>
    </row>
    <row r="9" spans="1:255" ht="12" customHeight="1" x14ac:dyDescent="0.2">
      <c r="A9" s="55"/>
      <c r="B9" s="56"/>
      <c r="C9" s="56"/>
      <c r="D9" s="57"/>
      <c r="E9" s="61"/>
      <c r="F9" s="61"/>
      <c r="G9" s="61"/>
      <c r="H9" s="61"/>
      <c r="I9" s="61"/>
      <c r="J9" s="62" t="s">
        <v>94</v>
      </c>
      <c r="K9" s="63" t="s">
        <v>95</v>
      </c>
    </row>
    <row r="10" spans="1:255" ht="12" customHeight="1" x14ac:dyDescent="0.2">
      <c r="A10" s="64"/>
      <c r="B10" s="65"/>
      <c r="C10" s="65"/>
      <c r="D10" s="66"/>
      <c r="E10" s="67">
        <v>1</v>
      </c>
      <c r="F10" s="67">
        <v>2</v>
      </c>
      <c r="G10" s="67">
        <v>3</v>
      </c>
      <c r="H10" s="67">
        <v>4</v>
      </c>
      <c r="I10" s="67">
        <v>5</v>
      </c>
      <c r="J10" s="67">
        <v>6</v>
      </c>
      <c r="K10" s="67">
        <v>7</v>
      </c>
    </row>
    <row r="11" spans="1:255" ht="18" customHeight="1" x14ac:dyDescent="0.2">
      <c r="A11" s="244" t="s">
        <v>96</v>
      </c>
      <c r="B11" s="245"/>
      <c r="C11" s="246"/>
      <c r="D11" s="247">
        <v>100</v>
      </c>
      <c r="E11" s="248">
        <v>61519</v>
      </c>
      <c r="F11" s="249">
        <v>62545</v>
      </c>
      <c r="G11" s="249">
        <v>62234</v>
      </c>
      <c r="H11" s="249">
        <v>62162</v>
      </c>
      <c r="I11" s="250">
        <v>62447</v>
      </c>
      <c r="J11" s="251">
        <v>-928</v>
      </c>
      <c r="K11" s="252">
        <v>-1.4860601790318191</v>
      </c>
    </row>
    <row r="12" spans="1:255" ht="18" customHeight="1" x14ac:dyDescent="0.2">
      <c r="A12" s="253" t="s">
        <v>222</v>
      </c>
      <c r="B12" s="254"/>
      <c r="C12" s="254"/>
      <c r="D12" s="255"/>
      <c r="E12" s="255"/>
      <c r="F12" s="255"/>
      <c r="G12" s="255"/>
      <c r="H12" s="255"/>
      <c r="I12" s="255"/>
      <c r="J12" s="255"/>
      <c r="K12" s="256"/>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c r="EA12" s="212"/>
      <c r="EB12" s="212"/>
      <c r="EC12" s="212"/>
      <c r="ED12" s="212"/>
      <c r="EE12" s="212"/>
      <c r="EF12" s="212"/>
      <c r="EG12" s="212"/>
      <c r="EH12" s="212"/>
      <c r="EI12" s="212"/>
      <c r="EJ12" s="212"/>
      <c r="EK12" s="212"/>
      <c r="EL12" s="212"/>
      <c r="EM12" s="212"/>
      <c r="EN12" s="212"/>
      <c r="EO12" s="212"/>
      <c r="EP12" s="212"/>
      <c r="EQ12" s="212"/>
      <c r="ER12" s="212"/>
      <c r="ES12" s="212"/>
      <c r="ET12" s="212"/>
      <c r="EU12" s="212"/>
      <c r="EV12" s="212"/>
      <c r="EW12" s="212"/>
      <c r="EX12" s="212"/>
      <c r="EY12" s="212"/>
      <c r="EZ12" s="212"/>
      <c r="FA12" s="212"/>
      <c r="FB12" s="212"/>
      <c r="FC12" s="212"/>
      <c r="FD12" s="212"/>
      <c r="FE12" s="212"/>
      <c r="FF12" s="212"/>
      <c r="FG12" s="212"/>
      <c r="FH12" s="212"/>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2"/>
      <c r="GQ12" s="212"/>
      <c r="GR12" s="212"/>
      <c r="GS12" s="212"/>
      <c r="GT12" s="212"/>
      <c r="GU12" s="212"/>
      <c r="GV12" s="212"/>
      <c r="GW12" s="212"/>
      <c r="GX12" s="212"/>
      <c r="GY12" s="212"/>
      <c r="GZ12" s="212"/>
      <c r="HA12" s="212"/>
      <c r="HB12" s="212"/>
      <c r="HC12" s="212"/>
      <c r="HD12" s="212"/>
      <c r="HE12" s="212"/>
      <c r="HF12" s="212"/>
      <c r="HG12" s="212"/>
      <c r="HH12" s="212"/>
      <c r="HI12" s="212"/>
      <c r="HJ12" s="212"/>
      <c r="HK12" s="212"/>
      <c r="HL12" s="212"/>
      <c r="HM12" s="212"/>
      <c r="HN12" s="212"/>
      <c r="HO12" s="212"/>
      <c r="HP12" s="212"/>
      <c r="HQ12" s="212"/>
      <c r="HR12" s="212"/>
      <c r="HS12" s="212"/>
      <c r="HT12" s="212"/>
      <c r="HU12" s="212"/>
      <c r="HV12" s="212"/>
      <c r="HW12" s="212"/>
      <c r="HX12" s="212"/>
      <c r="HY12" s="212"/>
      <c r="HZ12" s="212"/>
      <c r="IA12" s="212"/>
      <c r="IB12" s="212"/>
      <c r="IC12" s="212"/>
      <c r="ID12" s="212"/>
      <c r="IE12" s="212"/>
      <c r="IF12" s="212"/>
      <c r="IG12" s="212"/>
      <c r="IH12" s="212"/>
      <c r="II12" s="212"/>
      <c r="IJ12" s="212"/>
      <c r="IK12" s="212"/>
      <c r="IL12" s="212"/>
      <c r="IM12" s="212"/>
      <c r="IN12" s="212"/>
      <c r="IO12" s="212"/>
      <c r="IP12" s="212"/>
      <c r="IQ12" s="212"/>
      <c r="IR12" s="212"/>
      <c r="IS12" s="212"/>
      <c r="IT12" s="212"/>
      <c r="IU12" s="212"/>
    </row>
    <row r="13" spans="1:255" ht="14.1" customHeight="1" x14ac:dyDescent="0.2">
      <c r="A13" s="257" t="s">
        <v>223</v>
      </c>
      <c r="B13" s="258"/>
      <c r="C13" s="259"/>
      <c r="D13" s="260">
        <v>21.785139550382809</v>
      </c>
      <c r="E13" s="261">
        <v>13402</v>
      </c>
      <c r="F13" s="262">
        <v>13817</v>
      </c>
      <c r="G13" s="262">
        <v>13922</v>
      </c>
      <c r="H13" s="262">
        <v>13746</v>
      </c>
      <c r="I13" s="263">
        <v>13647</v>
      </c>
      <c r="J13" s="261">
        <v>-245</v>
      </c>
      <c r="K13" s="264">
        <v>-1.7952663589067195</v>
      </c>
    </row>
    <row r="14" spans="1:255" ht="14.1" customHeight="1" x14ac:dyDescent="0.2">
      <c r="A14" s="257" t="s">
        <v>224</v>
      </c>
      <c r="B14" s="258"/>
      <c r="C14" s="259"/>
      <c r="D14" s="260">
        <v>60.660934020383948</v>
      </c>
      <c r="E14" s="261">
        <v>37318</v>
      </c>
      <c r="F14" s="262">
        <v>37877</v>
      </c>
      <c r="G14" s="262">
        <v>37527</v>
      </c>
      <c r="H14" s="262">
        <v>37675</v>
      </c>
      <c r="I14" s="263">
        <v>38031</v>
      </c>
      <c r="J14" s="261">
        <v>-713</v>
      </c>
      <c r="K14" s="264">
        <v>-1.8747863584970157</v>
      </c>
    </row>
    <row r="15" spans="1:255" ht="14.1" customHeight="1" x14ac:dyDescent="0.2">
      <c r="A15" s="257" t="s">
        <v>225</v>
      </c>
      <c r="B15" s="258"/>
      <c r="C15" s="259"/>
      <c r="D15" s="260">
        <v>11.141273427721517</v>
      </c>
      <c r="E15" s="261">
        <v>6854</v>
      </c>
      <c r="F15" s="262">
        <v>6931</v>
      </c>
      <c r="G15" s="262">
        <v>6840</v>
      </c>
      <c r="H15" s="262">
        <v>6846</v>
      </c>
      <c r="I15" s="263">
        <v>6883</v>
      </c>
      <c r="J15" s="261">
        <v>-29</v>
      </c>
      <c r="K15" s="264">
        <v>-0.42132790934185677</v>
      </c>
    </row>
    <row r="16" spans="1:255" ht="14.1" customHeight="1" x14ac:dyDescent="0.2">
      <c r="A16" s="257" t="s">
        <v>226</v>
      </c>
      <c r="B16" s="258"/>
      <c r="C16" s="259"/>
      <c r="D16" s="260">
        <v>6.3866447764105398</v>
      </c>
      <c r="E16" s="261">
        <v>3929</v>
      </c>
      <c r="F16" s="262">
        <v>3902</v>
      </c>
      <c r="G16" s="262">
        <v>3928</v>
      </c>
      <c r="H16" s="262">
        <v>3880</v>
      </c>
      <c r="I16" s="263">
        <v>3872</v>
      </c>
      <c r="J16" s="261">
        <v>57</v>
      </c>
      <c r="K16" s="264">
        <v>1.4721074380165289</v>
      </c>
    </row>
    <row r="17" spans="1:255" s="181" customFormat="1" ht="18" customHeight="1" x14ac:dyDescent="0.15">
      <c r="A17" s="265" t="s">
        <v>227</v>
      </c>
      <c r="B17" s="266"/>
      <c r="C17" s="266"/>
      <c r="D17" s="266"/>
      <c r="E17" s="267"/>
      <c r="F17" s="267"/>
      <c r="G17" s="267"/>
      <c r="H17" s="267"/>
      <c r="I17" s="267"/>
      <c r="J17" s="267"/>
      <c r="K17" s="267"/>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H17" s="212"/>
      <c r="HI17" s="212"/>
      <c r="HJ17" s="212"/>
      <c r="HK17" s="212"/>
      <c r="HL17" s="212"/>
      <c r="HM17" s="212"/>
      <c r="HN17" s="212"/>
      <c r="HO17" s="212"/>
      <c r="HP17" s="212"/>
      <c r="HQ17" s="212"/>
      <c r="HR17" s="212"/>
      <c r="HS17" s="212"/>
      <c r="HT17" s="212"/>
      <c r="HU17" s="212"/>
      <c r="HV17" s="212"/>
      <c r="HW17" s="212"/>
      <c r="HX17" s="212"/>
      <c r="HY17" s="212"/>
      <c r="HZ17" s="212"/>
      <c r="IA17" s="212"/>
      <c r="IB17" s="212"/>
      <c r="IC17" s="212"/>
      <c r="ID17" s="212"/>
      <c r="IE17" s="212"/>
      <c r="IF17" s="212"/>
      <c r="IG17" s="212"/>
      <c r="IH17" s="212"/>
      <c r="II17" s="212"/>
      <c r="IJ17" s="212"/>
      <c r="IK17" s="212"/>
      <c r="IL17" s="212"/>
      <c r="IM17" s="212"/>
      <c r="IN17" s="212"/>
      <c r="IO17" s="212"/>
      <c r="IP17" s="212"/>
      <c r="IQ17" s="212"/>
      <c r="IR17" s="212"/>
      <c r="IS17" s="212"/>
      <c r="IT17" s="212"/>
      <c r="IU17" s="212"/>
    </row>
    <row r="18" spans="1:255" ht="14.1" customHeight="1" x14ac:dyDescent="0.2">
      <c r="A18" s="257" t="s">
        <v>228</v>
      </c>
      <c r="B18" s="258"/>
      <c r="C18" s="259"/>
      <c r="D18" s="260">
        <v>7.6366650953363999</v>
      </c>
      <c r="E18" s="262">
        <v>4698</v>
      </c>
      <c r="F18" s="262">
        <v>4901</v>
      </c>
      <c r="G18" s="262">
        <v>4763</v>
      </c>
      <c r="H18" s="262">
        <v>4675</v>
      </c>
      <c r="I18" s="262">
        <v>4707</v>
      </c>
      <c r="J18" s="261">
        <v>-9</v>
      </c>
      <c r="K18" s="264">
        <v>-0.19120458891013384</v>
      </c>
    </row>
    <row r="19" spans="1:255" ht="14.1" customHeight="1" x14ac:dyDescent="0.2">
      <c r="A19" s="257" t="s">
        <v>229</v>
      </c>
      <c r="B19" s="258"/>
      <c r="C19" s="259"/>
      <c r="D19" s="260">
        <v>14.606869422454851</v>
      </c>
      <c r="E19" s="262">
        <v>8986</v>
      </c>
      <c r="F19" s="262">
        <v>9216</v>
      </c>
      <c r="G19" s="262">
        <v>8982</v>
      </c>
      <c r="H19" s="262">
        <v>9051</v>
      </c>
      <c r="I19" s="262">
        <v>9097</v>
      </c>
      <c r="J19" s="261">
        <v>-111</v>
      </c>
      <c r="K19" s="264">
        <v>-1.2201824777399142</v>
      </c>
    </row>
    <row r="20" spans="1:255" ht="14.1" customHeight="1" x14ac:dyDescent="0.2">
      <c r="A20" s="257" t="s">
        <v>230</v>
      </c>
      <c r="B20" s="258"/>
      <c r="C20" s="259"/>
      <c r="D20" s="260">
        <v>1.4938474292495001</v>
      </c>
      <c r="E20" s="262">
        <v>919</v>
      </c>
      <c r="F20" s="262">
        <v>908</v>
      </c>
      <c r="G20" s="262">
        <v>897</v>
      </c>
      <c r="H20" s="262">
        <v>875</v>
      </c>
      <c r="I20" s="262">
        <v>869</v>
      </c>
      <c r="J20" s="261">
        <v>50</v>
      </c>
      <c r="K20" s="264">
        <v>5.7537399309551205</v>
      </c>
    </row>
    <row r="21" spans="1:255" ht="14.1" customHeight="1" x14ac:dyDescent="0.2">
      <c r="A21" s="257" t="s">
        <v>231</v>
      </c>
      <c r="B21" s="258"/>
      <c r="C21" s="259"/>
      <c r="D21" s="260">
        <v>23.88205269916611</v>
      </c>
      <c r="E21" s="262">
        <v>14692</v>
      </c>
      <c r="F21" s="262">
        <v>14902</v>
      </c>
      <c r="G21" s="262">
        <v>14687</v>
      </c>
      <c r="H21" s="262">
        <v>14826</v>
      </c>
      <c r="I21" s="262">
        <v>14910</v>
      </c>
      <c r="J21" s="261">
        <v>-218</v>
      </c>
      <c r="K21" s="264">
        <v>-1.4621059691482228</v>
      </c>
    </row>
    <row r="22" spans="1:255" ht="14.1" customHeight="1" x14ac:dyDescent="0.2">
      <c r="A22" s="257" t="s">
        <v>232</v>
      </c>
      <c r="B22" s="258"/>
      <c r="C22" s="259"/>
      <c r="D22" s="260">
        <v>4.2734764869389945</v>
      </c>
      <c r="E22" s="262">
        <v>2629</v>
      </c>
      <c r="F22" s="262">
        <v>2664</v>
      </c>
      <c r="G22" s="262">
        <v>2573</v>
      </c>
      <c r="H22" s="262">
        <v>2557</v>
      </c>
      <c r="I22" s="262">
        <v>2519</v>
      </c>
      <c r="J22" s="261">
        <v>110</v>
      </c>
      <c r="K22" s="264">
        <v>4.3668122270742362</v>
      </c>
    </row>
    <row r="23" spans="1:255" ht="18" customHeight="1" x14ac:dyDescent="0.2">
      <c r="A23" s="253" t="s">
        <v>233</v>
      </c>
      <c r="B23" s="254"/>
      <c r="C23" s="254"/>
      <c r="D23" s="255"/>
      <c r="E23" s="268"/>
      <c r="F23" s="268"/>
      <c r="G23" s="268"/>
      <c r="H23" s="268"/>
      <c r="I23" s="268"/>
      <c r="J23" s="255"/>
      <c r="K23" s="256"/>
    </row>
    <row r="24" spans="1:255" ht="13.5" customHeight="1" x14ac:dyDescent="0.2">
      <c r="A24" s="257">
        <v>11</v>
      </c>
      <c r="B24" s="258" t="s">
        <v>234</v>
      </c>
      <c r="C24" s="259"/>
      <c r="D24" s="260">
        <v>1.3573042474682619</v>
      </c>
      <c r="E24" s="261">
        <v>835</v>
      </c>
      <c r="F24" s="262">
        <v>926</v>
      </c>
      <c r="G24" s="262">
        <v>896</v>
      </c>
      <c r="H24" s="262">
        <v>856</v>
      </c>
      <c r="I24" s="263">
        <v>826</v>
      </c>
      <c r="J24" s="261">
        <v>9</v>
      </c>
      <c r="K24" s="264">
        <v>1.089588377723971</v>
      </c>
    </row>
    <row r="25" spans="1:255" ht="13.5" customHeight="1" x14ac:dyDescent="0.2">
      <c r="A25" s="257" t="s">
        <v>235</v>
      </c>
      <c r="B25" s="258" t="s">
        <v>236</v>
      </c>
      <c r="C25" s="259"/>
      <c r="D25" s="260">
        <v>1.0565841447357727</v>
      </c>
      <c r="E25" s="261">
        <v>650</v>
      </c>
      <c r="F25" s="262">
        <v>737</v>
      </c>
      <c r="G25" s="262">
        <v>711</v>
      </c>
      <c r="H25" s="262">
        <v>677</v>
      </c>
      <c r="I25" s="263">
        <v>648</v>
      </c>
      <c r="J25" s="261">
        <v>2</v>
      </c>
      <c r="K25" s="264">
        <v>0.30864197530864196</v>
      </c>
    </row>
    <row r="26" spans="1:255" ht="13.5" customHeight="1" x14ac:dyDescent="0.2">
      <c r="A26" s="257">
        <v>12</v>
      </c>
      <c r="B26" s="258" t="s">
        <v>237</v>
      </c>
      <c r="C26" s="259"/>
      <c r="D26" s="260">
        <v>0.65345665566735478</v>
      </c>
      <c r="E26" s="261">
        <v>402</v>
      </c>
      <c r="F26" s="262">
        <v>430</v>
      </c>
      <c r="G26" s="262">
        <v>427</v>
      </c>
      <c r="H26" s="262">
        <v>408</v>
      </c>
      <c r="I26" s="263">
        <v>402</v>
      </c>
      <c r="J26" s="261">
        <v>0</v>
      </c>
      <c r="K26" s="264">
        <v>0</v>
      </c>
    </row>
    <row r="27" spans="1:255" ht="13.5" customHeight="1" x14ac:dyDescent="0.2">
      <c r="A27" s="257">
        <v>21</v>
      </c>
      <c r="B27" s="258" t="s">
        <v>238</v>
      </c>
      <c r="C27" s="259"/>
      <c r="D27" s="260">
        <v>0.49090524878492825</v>
      </c>
      <c r="E27" s="261">
        <v>302</v>
      </c>
      <c r="F27" s="262">
        <v>331</v>
      </c>
      <c r="G27" s="262">
        <v>348</v>
      </c>
      <c r="H27" s="262">
        <v>338</v>
      </c>
      <c r="I27" s="263">
        <v>336</v>
      </c>
      <c r="J27" s="261">
        <v>-34</v>
      </c>
      <c r="K27" s="264">
        <v>-10.119047619047619</v>
      </c>
    </row>
    <row r="28" spans="1:255" ht="13.5" customHeight="1" x14ac:dyDescent="0.2">
      <c r="A28" s="257">
        <v>22</v>
      </c>
      <c r="B28" s="258" t="s">
        <v>239</v>
      </c>
      <c r="C28" s="259"/>
      <c r="D28" s="260">
        <v>6.6385994570783007</v>
      </c>
      <c r="E28" s="261">
        <v>4084</v>
      </c>
      <c r="F28" s="262">
        <v>4146</v>
      </c>
      <c r="G28" s="262">
        <v>4163</v>
      </c>
      <c r="H28" s="262">
        <v>4220</v>
      </c>
      <c r="I28" s="263">
        <v>4247</v>
      </c>
      <c r="J28" s="261">
        <v>-163</v>
      </c>
      <c r="K28" s="264">
        <v>-3.838003296444549</v>
      </c>
    </row>
    <row r="29" spans="1:255" ht="13.5" customHeight="1" x14ac:dyDescent="0.2">
      <c r="A29" s="257">
        <v>23</v>
      </c>
      <c r="B29" s="258" t="s">
        <v>240</v>
      </c>
      <c r="C29" s="259"/>
      <c r="D29" s="260">
        <v>0.90866236447276449</v>
      </c>
      <c r="E29" s="261">
        <v>559</v>
      </c>
      <c r="F29" s="262">
        <v>581</v>
      </c>
      <c r="G29" s="262">
        <v>579</v>
      </c>
      <c r="H29" s="262">
        <v>584</v>
      </c>
      <c r="I29" s="263">
        <v>595</v>
      </c>
      <c r="J29" s="261">
        <v>-36</v>
      </c>
      <c r="K29" s="264">
        <v>-6.0504201680672267</v>
      </c>
    </row>
    <row r="30" spans="1:255" ht="13.5" customHeight="1" x14ac:dyDescent="0.2">
      <c r="A30" s="257">
        <v>24</v>
      </c>
      <c r="B30" s="258" t="s">
        <v>241</v>
      </c>
      <c r="C30" s="259"/>
      <c r="D30" s="260">
        <v>4.6424681805621031</v>
      </c>
      <c r="E30" s="261">
        <v>2856</v>
      </c>
      <c r="F30" s="262">
        <v>2928</v>
      </c>
      <c r="G30" s="262">
        <v>2855</v>
      </c>
      <c r="H30" s="262">
        <v>2891</v>
      </c>
      <c r="I30" s="263">
        <v>2905</v>
      </c>
      <c r="J30" s="261">
        <v>-49</v>
      </c>
      <c r="K30" s="264">
        <v>-1.6867469879518073</v>
      </c>
    </row>
    <row r="31" spans="1:255" ht="13.5" customHeight="1" x14ac:dyDescent="0.2">
      <c r="A31" s="257">
        <v>25</v>
      </c>
      <c r="B31" s="258" t="s">
        <v>242</v>
      </c>
      <c r="C31" s="259"/>
      <c r="D31" s="260">
        <v>7.1863976982720787</v>
      </c>
      <c r="E31" s="261">
        <v>4421</v>
      </c>
      <c r="F31" s="262">
        <v>4516</v>
      </c>
      <c r="G31" s="262">
        <v>4470</v>
      </c>
      <c r="H31" s="262">
        <v>4519</v>
      </c>
      <c r="I31" s="263">
        <v>4569</v>
      </c>
      <c r="J31" s="261">
        <v>-148</v>
      </c>
      <c r="K31" s="264">
        <v>-3.2392208360691619</v>
      </c>
    </row>
    <row r="32" spans="1:255" ht="13.5" customHeight="1" x14ac:dyDescent="0.2">
      <c r="A32" s="257">
        <v>26</v>
      </c>
      <c r="B32" s="258" t="s">
        <v>243</v>
      </c>
      <c r="C32" s="259"/>
      <c r="D32" s="260">
        <v>3.1632503779320209</v>
      </c>
      <c r="E32" s="261">
        <v>1946</v>
      </c>
      <c r="F32" s="262">
        <v>1955</v>
      </c>
      <c r="G32" s="262">
        <v>1906</v>
      </c>
      <c r="H32" s="262">
        <v>1910</v>
      </c>
      <c r="I32" s="263">
        <v>1908</v>
      </c>
      <c r="J32" s="261">
        <v>38</v>
      </c>
      <c r="K32" s="264">
        <v>1.9916142557651992</v>
      </c>
    </row>
    <row r="33" spans="1:11" ht="13.5" customHeight="1" x14ac:dyDescent="0.2">
      <c r="A33" s="257">
        <v>27</v>
      </c>
      <c r="B33" s="258" t="s">
        <v>244</v>
      </c>
      <c r="C33" s="259"/>
      <c r="D33" s="260">
        <v>2.9210487816772055</v>
      </c>
      <c r="E33" s="261">
        <v>1797</v>
      </c>
      <c r="F33" s="262">
        <v>1811</v>
      </c>
      <c r="G33" s="262">
        <v>1779</v>
      </c>
      <c r="H33" s="262">
        <v>1792</v>
      </c>
      <c r="I33" s="263">
        <v>1811</v>
      </c>
      <c r="J33" s="261">
        <v>-14</v>
      </c>
      <c r="K33" s="264">
        <v>-0.77305356156819438</v>
      </c>
    </row>
    <row r="34" spans="1:11" ht="13.5" customHeight="1" x14ac:dyDescent="0.2">
      <c r="A34" s="257">
        <v>28</v>
      </c>
      <c r="B34" s="258" t="s">
        <v>245</v>
      </c>
      <c r="C34" s="259"/>
      <c r="D34" s="260">
        <v>0.27633739170012517</v>
      </c>
      <c r="E34" s="261">
        <v>170</v>
      </c>
      <c r="F34" s="262">
        <v>176</v>
      </c>
      <c r="G34" s="262">
        <v>175</v>
      </c>
      <c r="H34" s="262">
        <v>177</v>
      </c>
      <c r="I34" s="263">
        <v>182</v>
      </c>
      <c r="J34" s="261">
        <v>-12</v>
      </c>
      <c r="K34" s="264">
        <v>-6.5934065934065931</v>
      </c>
    </row>
    <row r="35" spans="1:11" ht="13.5" customHeight="1" x14ac:dyDescent="0.2">
      <c r="A35" s="257">
        <v>29</v>
      </c>
      <c r="B35" s="258" t="s">
        <v>246</v>
      </c>
      <c r="C35" s="259"/>
      <c r="D35" s="260">
        <v>3.7841967522228903</v>
      </c>
      <c r="E35" s="261">
        <v>2328</v>
      </c>
      <c r="F35" s="262">
        <v>2329</v>
      </c>
      <c r="G35" s="262">
        <v>2345</v>
      </c>
      <c r="H35" s="262">
        <v>2336</v>
      </c>
      <c r="I35" s="263">
        <v>2297</v>
      </c>
      <c r="J35" s="261">
        <v>31</v>
      </c>
      <c r="K35" s="264">
        <v>1.3495864170657379</v>
      </c>
    </row>
    <row r="36" spans="1:11" ht="13.5" customHeight="1" x14ac:dyDescent="0.2">
      <c r="A36" s="257" t="s">
        <v>247</v>
      </c>
      <c r="B36" s="258" t="s">
        <v>248</v>
      </c>
      <c r="C36" s="259"/>
      <c r="D36" s="260">
        <v>2.330987174693997</v>
      </c>
      <c r="E36" s="261">
        <v>1434</v>
      </c>
      <c r="F36" s="262">
        <v>1424</v>
      </c>
      <c r="G36" s="262">
        <v>1441</v>
      </c>
      <c r="H36" s="262">
        <v>1467</v>
      </c>
      <c r="I36" s="263">
        <v>1413</v>
      </c>
      <c r="J36" s="261">
        <v>21</v>
      </c>
      <c r="K36" s="264">
        <v>1.4861995753715498</v>
      </c>
    </row>
    <row r="37" spans="1:11" ht="13.5" customHeight="1" x14ac:dyDescent="0.2">
      <c r="A37" s="257" t="s">
        <v>249</v>
      </c>
      <c r="B37" s="258" t="s">
        <v>250</v>
      </c>
      <c r="C37" s="259"/>
      <c r="D37" s="260">
        <v>1.4109462117394627</v>
      </c>
      <c r="E37" s="261">
        <v>868</v>
      </c>
      <c r="F37" s="262">
        <v>877</v>
      </c>
      <c r="G37" s="262">
        <v>876</v>
      </c>
      <c r="H37" s="262">
        <v>842</v>
      </c>
      <c r="I37" s="263">
        <v>857</v>
      </c>
      <c r="J37" s="261">
        <v>11</v>
      </c>
      <c r="K37" s="264">
        <v>1.2835472578763127</v>
      </c>
    </row>
    <row r="38" spans="1:11" ht="13.5" customHeight="1" x14ac:dyDescent="0.2">
      <c r="A38" s="257">
        <v>31</v>
      </c>
      <c r="B38" s="258" t="s">
        <v>251</v>
      </c>
      <c r="C38" s="259"/>
      <c r="D38" s="260">
        <v>0.42913571416960616</v>
      </c>
      <c r="E38" s="261">
        <v>264</v>
      </c>
      <c r="F38" s="262">
        <v>268</v>
      </c>
      <c r="G38" s="262">
        <v>273</v>
      </c>
      <c r="H38" s="262">
        <v>270</v>
      </c>
      <c r="I38" s="263">
        <v>269</v>
      </c>
      <c r="J38" s="261">
        <v>-5</v>
      </c>
      <c r="K38" s="264">
        <v>-1.8587360594795539</v>
      </c>
    </row>
    <row r="39" spans="1:11" ht="13.5" customHeight="1" x14ac:dyDescent="0.2">
      <c r="A39" s="257">
        <v>32</v>
      </c>
      <c r="B39" s="258" t="s">
        <v>252</v>
      </c>
      <c r="C39" s="259"/>
      <c r="D39" s="260">
        <v>2.6300817633576616</v>
      </c>
      <c r="E39" s="261">
        <v>1618</v>
      </c>
      <c r="F39" s="262">
        <v>1734</v>
      </c>
      <c r="G39" s="262">
        <v>1678</v>
      </c>
      <c r="H39" s="262">
        <v>1620</v>
      </c>
      <c r="I39" s="263">
        <v>1638</v>
      </c>
      <c r="J39" s="261">
        <v>-20</v>
      </c>
      <c r="K39" s="264">
        <v>-1.2210012210012211</v>
      </c>
    </row>
    <row r="40" spans="1:11" ht="13.5" customHeight="1" x14ac:dyDescent="0.2">
      <c r="A40" s="257">
        <v>33</v>
      </c>
      <c r="B40" s="258" t="s">
        <v>253</v>
      </c>
      <c r="C40" s="259"/>
      <c r="D40" s="260">
        <v>1.9538679107267674</v>
      </c>
      <c r="E40" s="261">
        <v>1202</v>
      </c>
      <c r="F40" s="262">
        <v>1268</v>
      </c>
      <c r="G40" s="262">
        <v>1239</v>
      </c>
      <c r="H40" s="262">
        <v>1206</v>
      </c>
      <c r="I40" s="263">
        <v>1199</v>
      </c>
      <c r="J40" s="261">
        <v>3</v>
      </c>
      <c r="K40" s="264">
        <v>0.25020850708924103</v>
      </c>
    </row>
    <row r="41" spans="1:11" ht="13.5" customHeight="1" x14ac:dyDescent="0.2">
      <c r="A41" s="257">
        <v>34</v>
      </c>
      <c r="B41" s="258" t="s">
        <v>254</v>
      </c>
      <c r="C41" s="259"/>
      <c r="D41" s="260">
        <v>2.9161722394707326</v>
      </c>
      <c r="E41" s="261">
        <v>1794</v>
      </c>
      <c r="F41" s="262">
        <v>1800</v>
      </c>
      <c r="G41" s="262">
        <v>1759</v>
      </c>
      <c r="H41" s="262">
        <v>1771</v>
      </c>
      <c r="I41" s="263">
        <v>1758</v>
      </c>
      <c r="J41" s="261">
        <v>36</v>
      </c>
      <c r="K41" s="264">
        <v>2.0477815699658701</v>
      </c>
    </row>
    <row r="42" spans="1:11" ht="13.5" customHeight="1" x14ac:dyDescent="0.2">
      <c r="A42" s="257">
        <v>41</v>
      </c>
      <c r="B42" s="258" t="s">
        <v>255</v>
      </c>
      <c r="C42" s="259"/>
      <c r="D42" s="260">
        <v>0.79162535151741742</v>
      </c>
      <c r="E42" s="261">
        <v>487</v>
      </c>
      <c r="F42" s="262">
        <v>486</v>
      </c>
      <c r="G42" s="262">
        <v>497</v>
      </c>
      <c r="H42" s="262">
        <v>508</v>
      </c>
      <c r="I42" s="263">
        <v>522</v>
      </c>
      <c r="J42" s="261">
        <v>-35</v>
      </c>
      <c r="K42" s="264">
        <v>-6.7049808429118771</v>
      </c>
    </row>
    <row r="43" spans="1:11" ht="13.5" customHeight="1" x14ac:dyDescent="0.2">
      <c r="A43" s="257">
        <v>42</v>
      </c>
      <c r="B43" s="258" t="s">
        <v>256</v>
      </c>
      <c r="C43" s="259"/>
      <c r="D43" s="260">
        <v>0.14792178026300817</v>
      </c>
      <c r="E43" s="553">
        <v>91</v>
      </c>
      <c r="F43" s="555">
        <v>92</v>
      </c>
      <c r="G43" s="555">
        <v>92</v>
      </c>
      <c r="H43" s="555">
        <v>91</v>
      </c>
      <c r="I43" s="557">
        <v>90</v>
      </c>
      <c r="J43" s="261">
        <v>1</v>
      </c>
      <c r="K43" s="264">
        <v>1.1111111111111112</v>
      </c>
    </row>
    <row r="44" spans="1:11" ht="13.5" customHeight="1" x14ac:dyDescent="0.2">
      <c r="A44" s="257">
        <v>43</v>
      </c>
      <c r="B44" s="258" t="s">
        <v>257</v>
      </c>
      <c r="C44" s="259"/>
      <c r="D44" s="260">
        <v>1.0435800321851785</v>
      </c>
      <c r="E44" s="261">
        <v>642</v>
      </c>
      <c r="F44" s="262">
        <v>645</v>
      </c>
      <c r="G44" s="262">
        <v>630</v>
      </c>
      <c r="H44" s="262">
        <v>614</v>
      </c>
      <c r="I44" s="263">
        <v>612</v>
      </c>
      <c r="J44" s="261">
        <v>30</v>
      </c>
      <c r="K44" s="264">
        <v>4.9019607843137258</v>
      </c>
    </row>
    <row r="45" spans="1:11" ht="13.5" customHeight="1" x14ac:dyDescent="0.2">
      <c r="A45" s="257">
        <v>51</v>
      </c>
      <c r="B45" s="258" t="s">
        <v>258</v>
      </c>
      <c r="C45" s="259"/>
      <c r="D45" s="260">
        <v>7.6431671516116975</v>
      </c>
      <c r="E45" s="261">
        <v>4702</v>
      </c>
      <c r="F45" s="262">
        <v>4856</v>
      </c>
      <c r="G45" s="262">
        <v>4970</v>
      </c>
      <c r="H45" s="262">
        <v>5016</v>
      </c>
      <c r="I45" s="263">
        <v>5017</v>
      </c>
      <c r="J45" s="261">
        <v>-315</v>
      </c>
      <c r="K45" s="264">
        <v>-6.278652581223839</v>
      </c>
    </row>
    <row r="46" spans="1:11" ht="13.5" customHeight="1" x14ac:dyDescent="0.2">
      <c r="A46" s="257" t="s">
        <v>259</v>
      </c>
      <c r="B46" s="258" t="s">
        <v>260</v>
      </c>
      <c r="C46" s="259"/>
      <c r="D46" s="260">
        <v>6.7897722654789581</v>
      </c>
      <c r="E46" s="261">
        <v>4177</v>
      </c>
      <c r="F46" s="262">
        <v>4331</v>
      </c>
      <c r="G46" s="262">
        <v>4446</v>
      </c>
      <c r="H46" s="262">
        <v>4497</v>
      </c>
      <c r="I46" s="263">
        <v>4487</v>
      </c>
      <c r="J46" s="261">
        <v>-310</v>
      </c>
      <c r="K46" s="264">
        <v>-6.9088477824827281</v>
      </c>
    </row>
    <row r="47" spans="1:11" ht="13.5" customHeight="1" x14ac:dyDescent="0.2">
      <c r="A47" s="257"/>
      <c r="B47" s="258" t="s">
        <v>261</v>
      </c>
      <c r="C47" s="259"/>
      <c r="D47" s="260">
        <v>6.3265007558640418</v>
      </c>
      <c r="E47" s="261">
        <v>3892</v>
      </c>
      <c r="F47" s="262">
        <v>4050</v>
      </c>
      <c r="G47" s="262">
        <v>4158</v>
      </c>
      <c r="H47" s="262">
        <v>4205</v>
      </c>
      <c r="I47" s="263">
        <v>4193</v>
      </c>
      <c r="J47" s="261">
        <v>-301</v>
      </c>
      <c r="K47" s="264">
        <v>-7.1786310517529213</v>
      </c>
    </row>
    <row r="48" spans="1:11" ht="13.5" customHeight="1" x14ac:dyDescent="0.2">
      <c r="A48" s="257">
        <v>52</v>
      </c>
      <c r="B48" s="258" t="s">
        <v>262</v>
      </c>
      <c r="C48" s="259"/>
      <c r="D48" s="260">
        <v>3.8378387164940913</v>
      </c>
      <c r="E48" s="261">
        <v>2361</v>
      </c>
      <c r="F48" s="262">
        <v>2465</v>
      </c>
      <c r="G48" s="262">
        <v>2480</v>
      </c>
      <c r="H48" s="262">
        <v>2475</v>
      </c>
      <c r="I48" s="263">
        <v>2611</v>
      </c>
      <c r="J48" s="261">
        <v>-250</v>
      </c>
      <c r="K48" s="264">
        <v>-9.574875526618154</v>
      </c>
    </row>
    <row r="49" spans="1:11" ht="13.5" customHeight="1" x14ac:dyDescent="0.2">
      <c r="A49" s="257" t="s">
        <v>263</v>
      </c>
      <c r="B49" s="258" t="s">
        <v>264</v>
      </c>
      <c r="C49" s="259"/>
      <c r="D49" s="260">
        <v>2.9828183162925277</v>
      </c>
      <c r="E49" s="261">
        <v>1835</v>
      </c>
      <c r="F49" s="262">
        <v>1908</v>
      </c>
      <c r="G49" s="262">
        <v>1924</v>
      </c>
      <c r="H49" s="262">
        <v>1926</v>
      </c>
      <c r="I49" s="263">
        <v>2042</v>
      </c>
      <c r="J49" s="261">
        <v>-207</v>
      </c>
      <c r="K49" s="264">
        <v>-10.137120470127327</v>
      </c>
    </row>
    <row r="50" spans="1:11" ht="13.5" customHeight="1" x14ac:dyDescent="0.2">
      <c r="A50" s="257">
        <v>53</v>
      </c>
      <c r="B50" s="258" t="s">
        <v>265</v>
      </c>
      <c r="C50" s="259"/>
      <c r="D50" s="260">
        <v>0.56567889595084442</v>
      </c>
      <c r="E50" s="261">
        <v>348</v>
      </c>
      <c r="F50" s="262">
        <v>361</v>
      </c>
      <c r="G50" s="262">
        <v>398</v>
      </c>
      <c r="H50" s="262">
        <v>427</v>
      </c>
      <c r="I50" s="263">
        <v>437</v>
      </c>
      <c r="J50" s="261">
        <v>-89</v>
      </c>
      <c r="K50" s="264">
        <v>-20.366132723112127</v>
      </c>
    </row>
    <row r="51" spans="1:11" ht="13.5" customHeight="1" x14ac:dyDescent="0.2">
      <c r="A51" s="257" t="s">
        <v>266</v>
      </c>
      <c r="B51" s="258" t="s">
        <v>267</v>
      </c>
      <c r="C51" s="259"/>
      <c r="D51" s="260">
        <v>0.54454721305612896</v>
      </c>
      <c r="E51" s="261">
        <v>335</v>
      </c>
      <c r="F51" s="262">
        <v>348</v>
      </c>
      <c r="G51" s="262">
        <v>385</v>
      </c>
      <c r="H51" s="262">
        <v>416</v>
      </c>
      <c r="I51" s="263">
        <v>424</v>
      </c>
      <c r="J51" s="261">
        <v>-89</v>
      </c>
      <c r="K51" s="264">
        <v>-20.990566037735849</v>
      </c>
    </row>
    <row r="52" spans="1:11" ht="13.5" customHeight="1" x14ac:dyDescent="0.2">
      <c r="A52" s="257">
        <v>54</v>
      </c>
      <c r="B52" s="258" t="s">
        <v>268</v>
      </c>
      <c r="C52" s="259"/>
      <c r="D52" s="260">
        <v>1.8807197776296753</v>
      </c>
      <c r="E52" s="261">
        <v>1157</v>
      </c>
      <c r="F52" s="262">
        <v>1159</v>
      </c>
      <c r="G52" s="262">
        <v>1150</v>
      </c>
      <c r="H52" s="262">
        <v>1116</v>
      </c>
      <c r="I52" s="263">
        <v>1114</v>
      </c>
      <c r="J52" s="261">
        <v>43</v>
      </c>
      <c r="K52" s="264">
        <v>3.859964093357271</v>
      </c>
    </row>
    <row r="53" spans="1:11" ht="13.5" customHeight="1" x14ac:dyDescent="0.2">
      <c r="A53" s="257">
        <v>61</v>
      </c>
      <c r="B53" s="258" t="s">
        <v>269</v>
      </c>
      <c r="C53" s="259"/>
      <c r="D53" s="260">
        <v>2.526048862952909</v>
      </c>
      <c r="E53" s="261">
        <v>1554</v>
      </c>
      <c r="F53" s="262">
        <v>1563</v>
      </c>
      <c r="G53" s="262">
        <v>1537</v>
      </c>
      <c r="H53" s="262">
        <v>1537</v>
      </c>
      <c r="I53" s="263">
        <v>1536</v>
      </c>
      <c r="J53" s="261">
        <v>18</v>
      </c>
      <c r="K53" s="264">
        <v>1.171875</v>
      </c>
    </row>
    <row r="54" spans="1:11" ht="13.5" customHeight="1" x14ac:dyDescent="0.2">
      <c r="A54" s="257">
        <v>62</v>
      </c>
      <c r="B54" s="258" t="s">
        <v>270</v>
      </c>
      <c r="C54" s="259"/>
      <c r="D54" s="260">
        <v>6.0842991596092268</v>
      </c>
      <c r="E54" s="261">
        <v>3743</v>
      </c>
      <c r="F54" s="262">
        <v>3737</v>
      </c>
      <c r="G54" s="262">
        <v>3696</v>
      </c>
      <c r="H54" s="262">
        <v>3702</v>
      </c>
      <c r="I54" s="263">
        <v>3765</v>
      </c>
      <c r="J54" s="261">
        <v>-22</v>
      </c>
      <c r="K54" s="264">
        <v>-0.58432934926958835</v>
      </c>
    </row>
    <row r="55" spans="1:11" ht="13.5" customHeight="1" x14ac:dyDescent="0.2">
      <c r="A55" s="257">
        <v>63</v>
      </c>
      <c r="B55" s="258" t="s">
        <v>271</v>
      </c>
      <c r="C55" s="259"/>
      <c r="D55" s="260">
        <v>2.4886620393699506</v>
      </c>
      <c r="E55" s="261">
        <v>1531</v>
      </c>
      <c r="F55" s="262">
        <v>1575</v>
      </c>
      <c r="G55" s="262">
        <v>1555</v>
      </c>
      <c r="H55" s="262">
        <v>1491</v>
      </c>
      <c r="I55" s="263">
        <v>1515</v>
      </c>
      <c r="J55" s="261">
        <v>16</v>
      </c>
      <c r="K55" s="264">
        <v>1.056105610561056</v>
      </c>
    </row>
    <row r="56" spans="1:11" ht="13.5" customHeight="1" x14ac:dyDescent="0.2">
      <c r="A56" s="257" t="s">
        <v>272</v>
      </c>
      <c r="B56" s="258" t="s">
        <v>273</v>
      </c>
      <c r="C56" s="259"/>
      <c r="D56" s="260">
        <v>0.84689282985744241</v>
      </c>
      <c r="E56" s="261">
        <v>521</v>
      </c>
      <c r="F56" s="262">
        <v>549</v>
      </c>
      <c r="G56" s="262">
        <v>548</v>
      </c>
      <c r="H56" s="262">
        <v>529</v>
      </c>
      <c r="I56" s="263">
        <v>532</v>
      </c>
      <c r="J56" s="261">
        <v>-11</v>
      </c>
      <c r="K56" s="264">
        <v>-2.0676691729323307</v>
      </c>
    </row>
    <row r="57" spans="1:11" ht="13.5" customHeight="1" x14ac:dyDescent="0.2">
      <c r="A57" s="257" t="s">
        <v>274</v>
      </c>
      <c r="B57" s="258" t="s">
        <v>275</v>
      </c>
      <c r="C57" s="259"/>
      <c r="D57" s="260">
        <v>1.511728084006567</v>
      </c>
      <c r="E57" s="261">
        <v>930</v>
      </c>
      <c r="F57" s="262">
        <v>944</v>
      </c>
      <c r="G57" s="262">
        <v>924</v>
      </c>
      <c r="H57" s="262">
        <v>878</v>
      </c>
      <c r="I57" s="263">
        <v>898</v>
      </c>
      <c r="J57" s="261">
        <v>32</v>
      </c>
      <c r="K57" s="264">
        <v>3.5634743875278398</v>
      </c>
    </row>
    <row r="58" spans="1:11" ht="13.5" customHeight="1" x14ac:dyDescent="0.2">
      <c r="A58" s="257">
        <v>71</v>
      </c>
      <c r="B58" s="258" t="s">
        <v>276</v>
      </c>
      <c r="C58" s="259"/>
      <c r="D58" s="260">
        <v>10.572343503633023</v>
      </c>
      <c r="E58" s="261">
        <v>6504</v>
      </c>
      <c r="F58" s="262">
        <v>6529</v>
      </c>
      <c r="G58" s="262">
        <v>6492</v>
      </c>
      <c r="H58" s="262">
        <v>6481</v>
      </c>
      <c r="I58" s="263">
        <v>6528</v>
      </c>
      <c r="J58" s="261">
        <v>-24</v>
      </c>
      <c r="K58" s="264">
        <v>-0.36764705882352944</v>
      </c>
    </row>
    <row r="59" spans="1:11" ht="13.5" customHeight="1" x14ac:dyDescent="0.2">
      <c r="A59" s="257" t="s">
        <v>277</v>
      </c>
      <c r="B59" s="258" t="s">
        <v>278</v>
      </c>
      <c r="C59" s="259"/>
      <c r="D59" s="260">
        <v>4.2783530291454674</v>
      </c>
      <c r="E59" s="261">
        <v>2632</v>
      </c>
      <c r="F59" s="262">
        <v>2640</v>
      </c>
      <c r="G59" s="262">
        <v>2626</v>
      </c>
      <c r="H59" s="262">
        <v>2647</v>
      </c>
      <c r="I59" s="263">
        <v>2671</v>
      </c>
      <c r="J59" s="261">
        <v>-39</v>
      </c>
      <c r="K59" s="264">
        <v>-1.4601272931486335</v>
      </c>
    </row>
    <row r="60" spans="1:11" ht="13.5" customHeight="1" x14ac:dyDescent="0.2">
      <c r="A60" s="257" t="s">
        <v>279</v>
      </c>
      <c r="B60" s="258" t="s">
        <v>280</v>
      </c>
      <c r="C60" s="259"/>
      <c r="D60" s="260">
        <v>5.3641964271200768</v>
      </c>
      <c r="E60" s="261">
        <v>3300</v>
      </c>
      <c r="F60" s="262">
        <v>3321</v>
      </c>
      <c r="G60" s="262">
        <v>3295</v>
      </c>
      <c r="H60" s="262">
        <v>3278</v>
      </c>
      <c r="I60" s="263">
        <v>3301</v>
      </c>
      <c r="J60" s="261">
        <v>-1</v>
      </c>
      <c r="K60" s="264">
        <v>-3.0293850348379277E-2</v>
      </c>
    </row>
    <row r="61" spans="1:11" ht="13.5" customHeight="1" x14ac:dyDescent="0.2">
      <c r="A61" s="257">
        <v>72</v>
      </c>
      <c r="B61" s="258" t="s">
        <v>281</v>
      </c>
      <c r="C61" s="259"/>
      <c r="D61" s="260">
        <v>2.4626538142687626</v>
      </c>
      <c r="E61" s="261">
        <v>1515</v>
      </c>
      <c r="F61" s="262">
        <v>1538</v>
      </c>
      <c r="G61" s="262">
        <v>1656</v>
      </c>
      <c r="H61" s="262">
        <v>1671</v>
      </c>
      <c r="I61" s="263">
        <v>1698</v>
      </c>
      <c r="J61" s="261">
        <v>-183</v>
      </c>
      <c r="K61" s="264">
        <v>-10.777385159010601</v>
      </c>
    </row>
    <row r="62" spans="1:11" ht="13.5" customHeight="1" x14ac:dyDescent="0.2">
      <c r="A62" s="257" t="s">
        <v>282</v>
      </c>
      <c r="B62" s="258" t="s">
        <v>283</v>
      </c>
      <c r="C62" s="259"/>
      <c r="D62" s="260">
        <v>0.86152245647686077</v>
      </c>
      <c r="E62" s="261">
        <v>530</v>
      </c>
      <c r="F62" s="262">
        <v>521</v>
      </c>
      <c r="G62" s="262">
        <v>653</v>
      </c>
      <c r="H62" s="262">
        <v>655</v>
      </c>
      <c r="I62" s="263">
        <v>659</v>
      </c>
      <c r="J62" s="261">
        <v>-129</v>
      </c>
      <c r="K62" s="264">
        <v>-19.575113808801213</v>
      </c>
    </row>
    <row r="63" spans="1:11" ht="13.5" customHeight="1" x14ac:dyDescent="0.2">
      <c r="A63" s="257" t="s">
        <v>284</v>
      </c>
      <c r="B63" s="258" t="s">
        <v>285</v>
      </c>
      <c r="C63" s="259"/>
      <c r="D63" s="260">
        <v>1.0582096588045971</v>
      </c>
      <c r="E63" s="261">
        <v>651</v>
      </c>
      <c r="F63" s="262">
        <v>681</v>
      </c>
      <c r="G63" s="262">
        <v>677</v>
      </c>
      <c r="H63" s="262">
        <v>684</v>
      </c>
      <c r="I63" s="263">
        <v>687</v>
      </c>
      <c r="J63" s="261">
        <v>-36</v>
      </c>
      <c r="K63" s="264">
        <v>-5.2401746724890828</v>
      </c>
    </row>
    <row r="64" spans="1:11" ht="13.5" customHeight="1" x14ac:dyDescent="0.2">
      <c r="A64" s="257">
        <v>73</v>
      </c>
      <c r="B64" s="258" t="s">
        <v>286</v>
      </c>
      <c r="C64" s="259"/>
      <c r="D64" s="260">
        <v>2.0205139875485623</v>
      </c>
      <c r="E64" s="261">
        <v>1243</v>
      </c>
      <c r="F64" s="262">
        <v>1242</v>
      </c>
      <c r="G64" s="262">
        <v>1207</v>
      </c>
      <c r="H64" s="262">
        <v>1209</v>
      </c>
      <c r="I64" s="263">
        <v>1212</v>
      </c>
      <c r="J64" s="261">
        <v>31</v>
      </c>
      <c r="K64" s="264">
        <v>2.557755775577558</v>
      </c>
    </row>
    <row r="65" spans="1:11" ht="13.5" customHeight="1" x14ac:dyDescent="0.2">
      <c r="A65" s="257" t="s">
        <v>287</v>
      </c>
      <c r="B65" s="258" t="s">
        <v>288</v>
      </c>
      <c r="C65" s="259"/>
      <c r="D65" s="260">
        <v>1.8400819259090688</v>
      </c>
      <c r="E65" s="261">
        <v>1132</v>
      </c>
      <c r="F65" s="262">
        <v>1130</v>
      </c>
      <c r="G65" s="262">
        <v>1101</v>
      </c>
      <c r="H65" s="262">
        <v>1102</v>
      </c>
      <c r="I65" s="263">
        <v>1106</v>
      </c>
      <c r="J65" s="261">
        <v>26</v>
      </c>
      <c r="K65" s="264">
        <v>2.3508137432188065</v>
      </c>
    </row>
    <row r="66" spans="1:11" ht="13.5" customHeight="1" x14ac:dyDescent="0.2">
      <c r="A66" s="257">
        <v>81</v>
      </c>
      <c r="B66" s="258" t="s">
        <v>289</v>
      </c>
      <c r="C66" s="259"/>
      <c r="D66" s="260">
        <v>5.4958630666948425</v>
      </c>
      <c r="E66" s="261">
        <v>3381</v>
      </c>
      <c r="F66" s="262">
        <v>3411</v>
      </c>
      <c r="G66" s="262">
        <v>3321</v>
      </c>
      <c r="H66" s="262">
        <v>3311</v>
      </c>
      <c r="I66" s="263">
        <v>3320</v>
      </c>
      <c r="J66" s="261">
        <v>61</v>
      </c>
      <c r="K66" s="264">
        <v>1.8373493975903614</v>
      </c>
    </row>
    <row r="67" spans="1:11" ht="13.5" customHeight="1" x14ac:dyDescent="0.2">
      <c r="A67" s="257" t="s">
        <v>290</v>
      </c>
      <c r="B67" s="258" t="s">
        <v>291</v>
      </c>
      <c r="C67" s="259"/>
      <c r="D67" s="260">
        <v>1.9473658544514703</v>
      </c>
      <c r="E67" s="261">
        <v>1198</v>
      </c>
      <c r="F67" s="262">
        <v>1216</v>
      </c>
      <c r="G67" s="262">
        <v>1183</v>
      </c>
      <c r="H67" s="262">
        <v>1184</v>
      </c>
      <c r="I67" s="263">
        <v>1178</v>
      </c>
      <c r="J67" s="261">
        <v>20</v>
      </c>
      <c r="K67" s="264">
        <v>1.6977928692699491</v>
      </c>
    </row>
    <row r="68" spans="1:11" ht="13.5" customHeight="1" x14ac:dyDescent="0.2">
      <c r="A68" s="257" t="s">
        <v>292</v>
      </c>
      <c r="B68" s="258" t="s">
        <v>293</v>
      </c>
      <c r="C68" s="269"/>
      <c r="D68" s="260">
        <v>1.9701230514150101</v>
      </c>
      <c r="E68" s="261">
        <v>1212</v>
      </c>
      <c r="F68" s="262">
        <v>1243</v>
      </c>
      <c r="G68" s="262">
        <v>1210</v>
      </c>
      <c r="H68" s="262">
        <v>1207</v>
      </c>
      <c r="I68" s="263">
        <v>1210</v>
      </c>
      <c r="J68" s="261">
        <v>2</v>
      </c>
      <c r="K68" s="264">
        <v>0.16528925619834711</v>
      </c>
    </row>
    <row r="69" spans="1:11" ht="13.5" customHeight="1" x14ac:dyDescent="0.2">
      <c r="A69" s="257" t="s">
        <v>294</v>
      </c>
      <c r="B69" s="258" t="s">
        <v>295</v>
      </c>
      <c r="C69" s="259"/>
      <c r="D69" s="260">
        <v>0.32997935597132594</v>
      </c>
      <c r="E69" s="261">
        <v>203</v>
      </c>
      <c r="F69" s="262">
        <v>196</v>
      </c>
      <c r="G69" s="262">
        <v>191</v>
      </c>
      <c r="H69" s="262">
        <v>192</v>
      </c>
      <c r="I69" s="263">
        <v>189</v>
      </c>
      <c r="J69" s="261">
        <v>14</v>
      </c>
      <c r="K69" s="264">
        <v>7.4074074074074074</v>
      </c>
    </row>
    <row r="70" spans="1:11" ht="13.5" customHeight="1" x14ac:dyDescent="0.2">
      <c r="A70" s="257" t="s">
        <v>296</v>
      </c>
      <c r="B70" s="258" t="s">
        <v>297</v>
      </c>
      <c r="C70" s="259"/>
      <c r="D70" s="260">
        <v>0.6160698320843967</v>
      </c>
      <c r="E70" s="261">
        <v>379</v>
      </c>
      <c r="F70" s="262">
        <v>374</v>
      </c>
      <c r="G70" s="262">
        <v>366</v>
      </c>
      <c r="H70" s="262">
        <v>359</v>
      </c>
      <c r="I70" s="263">
        <v>367</v>
      </c>
      <c r="J70" s="261">
        <v>12</v>
      </c>
      <c r="K70" s="264">
        <v>3.2697547683923704</v>
      </c>
    </row>
    <row r="71" spans="1:11" ht="13.5" customHeight="1" x14ac:dyDescent="0.2">
      <c r="A71" s="257">
        <v>82</v>
      </c>
      <c r="B71" s="258" t="s">
        <v>298</v>
      </c>
      <c r="C71" s="259"/>
      <c r="D71" s="260">
        <v>2.9925714007054731</v>
      </c>
      <c r="E71" s="261">
        <v>1841</v>
      </c>
      <c r="F71" s="262">
        <v>1839</v>
      </c>
      <c r="G71" s="262">
        <v>1773</v>
      </c>
      <c r="H71" s="262">
        <v>1757</v>
      </c>
      <c r="I71" s="263">
        <v>1723</v>
      </c>
      <c r="J71" s="261">
        <v>118</v>
      </c>
      <c r="K71" s="264">
        <v>6.8485200232153218</v>
      </c>
    </row>
    <row r="72" spans="1:11" ht="13.5" customHeight="1" x14ac:dyDescent="0.2">
      <c r="A72" s="257" t="s">
        <v>299</v>
      </c>
      <c r="B72" s="270" t="s">
        <v>547</v>
      </c>
      <c r="C72" s="259"/>
      <c r="D72" s="260">
        <v>2.3293616606251728</v>
      </c>
      <c r="E72" s="261">
        <v>1433</v>
      </c>
      <c r="F72" s="262">
        <v>1435</v>
      </c>
      <c r="G72" s="262">
        <v>1378</v>
      </c>
      <c r="H72" s="262">
        <v>1365</v>
      </c>
      <c r="I72" s="263">
        <v>1324</v>
      </c>
      <c r="J72" s="261">
        <v>109</v>
      </c>
      <c r="K72" s="264">
        <v>8.2326283987915403</v>
      </c>
    </row>
    <row r="73" spans="1:11" ht="13.5" customHeight="1" x14ac:dyDescent="0.2">
      <c r="A73" s="257" t="s">
        <v>300</v>
      </c>
      <c r="B73" s="258" t="s">
        <v>301</v>
      </c>
      <c r="C73" s="259"/>
      <c r="D73" s="260">
        <v>0.35923860921016271</v>
      </c>
      <c r="E73" s="261">
        <v>221</v>
      </c>
      <c r="F73" s="262">
        <v>221</v>
      </c>
      <c r="G73" s="262">
        <v>218</v>
      </c>
      <c r="H73" s="262">
        <v>213</v>
      </c>
      <c r="I73" s="263">
        <v>216</v>
      </c>
      <c r="J73" s="261">
        <v>5</v>
      </c>
      <c r="K73" s="264">
        <v>2.3148148148148149</v>
      </c>
    </row>
    <row r="74" spans="1:11" ht="13.5" customHeight="1" x14ac:dyDescent="0.2">
      <c r="A74" s="257">
        <v>83</v>
      </c>
      <c r="B74" s="258" t="s">
        <v>302</v>
      </c>
      <c r="C74" s="259"/>
      <c r="D74" s="260">
        <v>7.2107804093044425</v>
      </c>
      <c r="E74" s="261">
        <v>4436</v>
      </c>
      <c r="F74" s="262">
        <v>4446</v>
      </c>
      <c r="G74" s="262">
        <v>4441</v>
      </c>
      <c r="H74" s="262">
        <v>4454</v>
      </c>
      <c r="I74" s="263">
        <v>4428</v>
      </c>
      <c r="J74" s="261">
        <v>8</v>
      </c>
      <c r="K74" s="264">
        <v>0.18066847335140018</v>
      </c>
    </row>
    <row r="75" spans="1:11" ht="13.5" customHeight="1" x14ac:dyDescent="0.2">
      <c r="A75" s="257" t="s">
        <v>303</v>
      </c>
      <c r="B75" s="258" t="s">
        <v>304</v>
      </c>
      <c r="C75" s="259"/>
      <c r="D75" s="260">
        <v>5.9071181261073811</v>
      </c>
      <c r="E75" s="261">
        <v>3634</v>
      </c>
      <c r="F75" s="262">
        <v>3645</v>
      </c>
      <c r="G75" s="262">
        <v>3622</v>
      </c>
      <c r="H75" s="262">
        <v>3643</v>
      </c>
      <c r="I75" s="263">
        <v>3623</v>
      </c>
      <c r="J75" s="261">
        <v>11</v>
      </c>
      <c r="K75" s="264">
        <v>0.30361578802097711</v>
      </c>
    </row>
    <row r="76" spans="1:11" ht="13.5" customHeight="1" x14ac:dyDescent="0.2">
      <c r="A76" s="257"/>
      <c r="B76" s="258" t="s">
        <v>305</v>
      </c>
      <c r="C76" s="259"/>
      <c r="D76" s="260">
        <v>3.4932297339033469</v>
      </c>
      <c r="E76" s="261">
        <v>2149</v>
      </c>
      <c r="F76" s="262">
        <v>2157</v>
      </c>
      <c r="G76" s="262">
        <v>2165</v>
      </c>
      <c r="H76" s="262">
        <v>2190</v>
      </c>
      <c r="I76" s="263">
        <v>2187</v>
      </c>
      <c r="J76" s="261">
        <v>-38</v>
      </c>
      <c r="K76" s="264">
        <v>-1.7375400091449473</v>
      </c>
    </row>
    <row r="77" spans="1:11" ht="13.5" customHeight="1" x14ac:dyDescent="0.2">
      <c r="A77" s="257">
        <v>84</v>
      </c>
      <c r="B77" s="258" t="s">
        <v>306</v>
      </c>
      <c r="C77" s="259"/>
      <c r="D77" s="260">
        <v>1.1784976998975927</v>
      </c>
      <c r="E77" s="261">
        <v>725</v>
      </c>
      <c r="F77" s="262">
        <v>705</v>
      </c>
      <c r="G77" s="262">
        <v>712</v>
      </c>
      <c r="H77" s="262">
        <v>715</v>
      </c>
      <c r="I77" s="263">
        <v>697</v>
      </c>
      <c r="J77" s="261">
        <v>28</v>
      </c>
      <c r="K77" s="264">
        <v>4.0172166427546632</v>
      </c>
    </row>
    <row r="78" spans="1:11" ht="13.5" customHeight="1" x14ac:dyDescent="0.2">
      <c r="A78" s="257" t="s">
        <v>307</v>
      </c>
      <c r="B78" s="258" t="s">
        <v>308</v>
      </c>
      <c r="C78" s="259"/>
      <c r="D78" s="260">
        <v>0.47465010809668556</v>
      </c>
      <c r="E78" s="261">
        <v>292</v>
      </c>
      <c r="F78" s="262">
        <v>277</v>
      </c>
      <c r="G78" s="262">
        <v>288</v>
      </c>
      <c r="H78" s="262">
        <v>287</v>
      </c>
      <c r="I78" s="263">
        <v>276</v>
      </c>
      <c r="J78" s="261">
        <v>16</v>
      </c>
      <c r="K78" s="264">
        <v>5.7971014492753623</v>
      </c>
    </row>
    <row r="79" spans="1:11" ht="13.5" customHeight="1" x14ac:dyDescent="0.2">
      <c r="A79" s="257" t="s">
        <v>309</v>
      </c>
      <c r="B79" s="258" t="s">
        <v>310</v>
      </c>
      <c r="C79" s="259"/>
      <c r="D79" s="260">
        <v>0.22594645556657292</v>
      </c>
      <c r="E79" s="261">
        <v>139</v>
      </c>
      <c r="F79" s="262">
        <v>134</v>
      </c>
      <c r="G79" s="262">
        <v>135</v>
      </c>
      <c r="H79" s="262">
        <v>135</v>
      </c>
      <c r="I79" s="263">
        <v>139</v>
      </c>
      <c r="J79" s="261">
        <v>0</v>
      </c>
      <c r="K79" s="264">
        <v>0</v>
      </c>
    </row>
    <row r="80" spans="1:11" s="114" customFormat="1" ht="13.5" customHeight="1" x14ac:dyDescent="0.15">
      <c r="A80" s="257" t="s">
        <v>311</v>
      </c>
      <c r="B80" s="258" t="s">
        <v>312</v>
      </c>
      <c r="C80" s="259"/>
      <c r="D80" s="260">
        <v>0.13654318178123831</v>
      </c>
      <c r="E80" s="553">
        <v>84</v>
      </c>
      <c r="F80" s="555">
        <v>78</v>
      </c>
      <c r="G80" s="555">
        <v>76</v>
      </c>
      <c r="H80" s="555">
        <v>79</v>
      </c>
      <c r="I80" s="557">
        <v>75</v>
      </c>
      <c r="J80" s="261">
        <v>9</v>
      </c>
      <c r="K80" s="264">
        <v>12</v>
      </c>
    </row>
    <row r="81" spans="1:11" s="114" customFormat="1" ht="13.5" customHeight="1" x14ac:dyDescent="0.15">
      <c r="A81" s="257">
        <v>91</v>
      </c>
      <c r="B81" s="258" t="s">
        <v>313</v>
      </c>
      <c r="C81" s="259"/>
      <c r="D81" s="260">
        <v>6.8271590890619155E-2</v>
      </c>
      <c r="E81" s="553">
        <v>42</v>
      </c>
      <c r="F81" s="555">
        <v>42</v>
      </c>
      <c r="G81" s="555">
        <v>44</v>
      </c>
      <c r="H81" s="555">
        <v>47</v>
      </c>
      <c r="I81" s="557">
        <v>48</v>
      </c>
      <c r="J81" s="261">
        <v>-6</v>
      </c>
      <c r="K81" s="264">
        <v>-12.5</v>
      </c>
    </row>
    <row r="82" spans="1:11" s="87" customFormat="1" ht="13.5" customHeight="1" x14ac:dyDescent="0.2">
      <c r="A82" s="257">
        <v>92</v>
      </c>
      <c r="B82" s="258" t="s">
        <v>314</v>
      </c>
      <c r="C82" s="259"/>
      <c r="D82" s="260">
        <v>0.67783936669971878</v>
      </c>
      <c r="E82" s="261">
        <v>417</v>
      </c>
      <c r="F82" s="262">
        <v>418</v>
      </c>
      <c r="G82" s="262">
        <v>414</v>
      </c>
      <c r="H82" s="262">
        <v>402</v>
      </c>
      <c r="I82" s="263">
        <v>403</v>
      </c>
      <c r="J82" s="261">
        <v>14</v>
      </c>
      <c r="K82" s="264">
        <v>3.4739454094292803</v>
      </c>
    </row>
    <row r="83" spans="1:11" s="114" customFormat="1" ht="13.5" customHeight="1" x14ac:dyDescent="0.15">
      <c r="A83" s="257">
        <v>93</v>
      </c>
      <c r="B83" s="258" t="s">
        <v>315</v>
      </c>
      <c r="C83" s="259"/>
      <c r="D83" s="260">
        <v>0.15442383653830524</v>
      </c>
      <c r="E83" s="553">
        <v>95</v>
      </c>
      <c r="F83" s="555">
        <v>96</v>
      </c>
      <c r="G83" s="262">
        <v>100</v>
      </c>
      <c r="H83" s="262">
        <v>101</v>
      </c>
      <c r="I83" s="263">
        <v>100</v>
      </c>
      <c r="J83" s="261">
        <v>-5</v>
      </c>
      <c r="K83" s="264">
        <v>-5</v>
      </c>
    </row>
    <row r="84" spans="1:11" s="87" customFormat="1" ht="13.5" customHeight="1" x14ac:dyDescent="0.2">
      <c r="A84" s="257">
        <v>94</v>
      </c>
      <c r="B84" s="258" t="s">
        <v>316</v>
      </c>
      <c r="C84" s="259"/>
      <c r="D84" s="260">
        <v>0.17393000536419642</v>
      </c>
      <c r="E84" s="261">
        <v>107</v>
      </c>
      <c r="F84" s="262">
        <v>120</v>
      </c>
      <c r="G84" s="262">
        <v>156</v>
      </c>
      <c r="H84" s="262">
        <v>120</v>
      </c>
      <c r="I84" s="263">
        <v>111</v>
      </c>
      <c r="J84" s="261">
        <v>-4</v>
      </c>
      <c r="K84" s="264">
        <v>-3.6036036036036037</v>
      </c>
    </row>
    <row r="85" spans="1:11" s="87" customFormat="1" ht="13.5" customHeight="1" x14ac:dyDescent="0.2">
      <c r="A85" s="271" t="s">
        <v>317</v>
      </c>
      <c r="B85" s="272" t="s">
        <v>318</v>
      </c>
      <c r="C85" s="273"/>
      <c r="D85" s="274">
        <v>3.0884767307661046E-2</v>
      </c>
      <c r="E85" s="554">
        <v>19</v>
      </c>
      <c r="F85" s="556">
        <v>21</v>
      </c>
      <c r="G85" s="556">
        <v>21</v>
      </c>
      <c r="H85" s="556">
        <v>19</v>
      </c>
      <c r="I85" s="558">
        <v>18</v>
      </c>
      <c r="J85" s="275">
        <v>1</v>
      </c>
      <c r="K85" s="552">
        <v>5.5555555555555554</v>
      </c>
    </row>
    <row r="86" spans="1:11" ht="12.75" customHeight="1" x14ac:dyDescent="0.2">
      <c r="A86" s="114"/>
      <c r="B86" s="114"/>
      <c r="C86" s="114"/>
      <c r="D86" s="114"/>
      <c r="E86" s="114"/>
      <c r="F86" s="114"/>
      <c r="G86" s="114"/>
      <c r="H86" s="114"/>
      <c r="I86" s="114"/>
      <c r="J86" s="114"/>
      <c r="K86" s="115" t="s">
        <v>35</v>
      </c>
    </row>
    <row r="87" spans="1:11" ht="15.75" customHeight="1" x14ac:dyDescent="0.2">
      <c r="A87" s="114" t="s">
        <v>114</v>
      </c>
      <c r="B87" s="114"/>
      <c r="C87" s="114"/>
      <c r="D87" s="114"/>
      <c r="E87" s="114"/>
      <c r="F87" s="114"/>
      <c r="G87" s="114"/>
      <c r="H87" s="114"/>
      <c r="I87" s="114"/>
      <c r="J87" s="114"/>
      <c r="K87" s="114"/>
    </row>
    <row r="88" spans="1:11" ht="15.75" customHeight="1" x14ac:dyDescent="0.2">
      <c r="A88" s="278" t="s">
        <v>319</v>
      </c>
      <c r="B88" s="279"/>
      <c r="C88" s="279"/>
      <c r="D88" s="279"/>
      <c r="E88" s="279"/>
      <c r="F88" s="114"/>
      <c r="G88" s="114"/>
      <c r="H88" s="114"/>
      <c r="I88" s="114"/>
      <c r="J88" s="114"/>
      <c r="K88" s="114"/>
    </row>
    <row r="89" spans="1:11" ht="57" customHeight="1" x14ac:dyDescent="0.2">
      <c r="A89" s="280" t="s">
        <v>320</v>
      </c>
      <c r="B89" s="280"/>
      <c r="C89" s="280"/>
      <c r="D89" s="280"/>
      <c r="E89" s="280"/>
      <c r="F89" s="280"/>
      <c r="G89" s="280"/>
      <c r="H89" s="280"/>
      <c r="I89" s="280"/>
      <c r="J89" s="280"/>
      <c r="K89" s="280"/>
    </row>
    <row r="90" spans="1:11" ht="21.75"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281"/>
      <c r="B92" s="281"/>
      <c r="C92" s="281"/>
      <c r="D92" s="281"/>
      <c r="E92" s="281"/>
      <c r="F92" s="281"/>
      <c r="G92" s="281"/>
      <c r="H92" s="281"/>
      <c r="I92" s="281"/>
      <c r="J92" s="281"/>
      <c r="K92" s="281"/>
    </row>
    <row r="93" spans="1:11" ht="15.75" customHeight="1" x14ac:dyDescent="0.2">
      <c r="D93" s="54"/>
      <c r="E93" s="54"/>
      <c r="F93" s="54"/>
      <c r="G93" s="54"/>
      <c r="H93" s="54"/>
      <c r="I93" s="54"/>
      <c r="J93" s="54"/>
      <c r="K93" s="54"/>
    </row>
    <row r="94" spans="1:11" ht="15.75" customHeight="1" x14ac:dyDescent="0.2">
      <c r="D94" s="54"/>
      <c r="E94" s="54"/>
      <c r="F94" s="54"/>
      <c r="G94" s="54"/>
      <c r="H94" s="54"/>
      <c r="I94" s="54"/>
      <c r="J94" s="54"/>
      <c r="K94" s="54"/>
    </row>
    <row r="95" spans="1:11" ht="15.75" customHeight="1" x14ac:dyDescent="0.2">
      <c r="D95" s="54"/>
      <c r="E95" s="54"/>
      <c r="F95" s="54"/>
      <c r="G95" s="54"/>
      <c r="H95" s="54"/>
      <c r="I95" s="54"/>
      <c r="J95" s="54"/>
      <c r="K95" s="54"/>
    </row>
    <row r="96" spans="1:11" ht="15.75" customHeight="1" x14ac:dyDescent="0.2">
      <c r="D96" s="54"/>
      <c r="E96" s="54"/>
      <c r="F96" s="54"/>
      <c r="G96" s="54"/>
      <c r="H96" s="54"/>
      <c r="I96" s="54"/>
      <c r="J96" s="54"/>
      <c r="K96" s="54"/>
    </row>
    <row r="97" spans="4:11" ht="15.75" customHeight="1" x14ac:dyDescent="0.2">
      <c r="D97" s="54"/>
      <c r="E97" s="54"/>
      <c r="F97" s="54"/>
      <c r="G97" s="54"/>
      <c r="H97" s="54"/>
      <c r="I97" s="54"/>
      <c r="J97" s="54"/>
      <c r="K97" s="54"/>
    </row>
    <row r="98" spans="4:11" ht="15.75" customHeight="1" x14ac:dyDescent="0.2">
      <c r="D98" s="54"/>
      <c r="E98" s="54"/>
      <c r="F98" s="54"/>
      <c r="G98" s="54"/>
      <c r="H98" s="54"/>
      <c r="I98" s="54"/>
      <c r="J98" s="54"/>
      <c r="K98" s="54"/>
    </row>
    <row r="99" spans="4:11" ht="15.75" customHeight="1" x14ac:dyDescent="0.2">
      <c r="D99" s="54"/>
      <c r="E99" s="54"/>
      <c r="F99" s="54"/>
      <c r="G99" s="54"/>
      <c r="H99" s="54"/>
      <c r="I99" s="54"/>
      <c r="J99" s="54"/>
      <c r="K99" s="54"/>
    </row>
    <row r="100" spans="4:11" ht="18" customHeight="1" x14ac:dyDescent="0.2">
      <c r="D100" s="54"/>
      <c r="E100" s="54"/>
      <c r="F100" s="54"/>
      <c r="G100" s="54"/>
      <c r="H100" s="54"/>
      <c r="I100" s="54"/>
      <c r="J100" s="54"/>
      <c r="K100" s="54"/>
    </row>
    <row r="101" spans="4:11" ht="18" customHeight="1" x14ac:dyDescent="0.2">
      <c r="D101" s="54"/>
      <c r="E101" s="54"/>
      <c r="F101" s="54"/>
      <c r="G101" s="54"/>
      <c r="H101" s="54"/>
      <c r="I101" s="54"/>
      <c r="J101" s="54"/>
      <c r="K101" s="54"/>
    </row>
    <row r="102" spans="4:11" ht="18" customHeight="1" x14ac:dyDescent="0.2">
      <c r="D102" s="54"/>
      <c r="E102" s="54"/>
      <c r="F102" s="54"/>
      <c r="G102" s="54"/>
      <c r="H102" s="54"/>
      <c r="I102" s="54"/>
      <c r="J102" s="54"/>
      <c r="K102" s="54"/>
    </row>
    <row r="103" spans="4:11" ht="18" customHeight="1" x14ac:dyDescent="0.2">
      <c r="D103" s="54"/>
      <c r="E103" s="54"/>
      <c r="F103" s="54"/>
      <c r="G103" s="54"/>
      <c r="H103" s="54"/>
      <c r="I103" s="54"/>
      <c r="J103" s="54"/>
      <c r="K103" s="54"/>
    </row>
    <row r="104" spans="4:11" ht="18" customHeight="1" x14ac:dyDescent="0.2">
      <c r="D104" s="54"/>
      <c r="E104" s="54"/>
      <c r="F104" s="54"/>
      <c r="G104" s="54"/>
      <c r="H104" s="54"/>
      <c r="I104" s="54"/>
      <c r="J104" s="54"/>
      <c r="K104" s="54"/>
    </row>
    <row r="105" spans="4:11" ht="18" customHeight="1" x14ac:dyDescent="0.2">
      <c r="D105" s="54"/>
      <c r="E105" s="54"/>
      <c r="F105" s="54"/>
      <c r="G105" s="54"/>
      <c r="H105" s="54"/>
      <c r="I105" s="54"/>
      <c r="J105" s="54"/>
      <c r="K105" s="54"/>
    </row>
    <row r="106" spans="4:11" ht="18" customHeight="1" x14ac:dyDescent="0.2">
      <c r="D106" s="54"/>
      <c r="E106" s="54"/>
      <c r="F106" s="54"/>
      <c r="G106" s="54"/>
      <c r="H106" s="54"/>
      <c r="I106" s="54"/>
      <c r="J106" s="54"/>
      <c r="K106" s="54"/>
    </row>
    <row r="107" spans="4:11" ht="18" customHeight="1" x14ac:dyDescent="0.2">
      <c r="D107" s="54"/>
      <c r="E107" s="54"/>
      <c r="F107" s="54"/>
      <c r="G107" s="54"/>
      <c r="H107" s="54"/>
      <c r="I107" s="54"/>
      <c r="J107" s="54"/>
      <c r="K107" s="54"/>
    </row>
    <row r="108" spans="4:11" ht="18" customHeight="1" x14ac:dyDescent="0.2">
      <c r="D108" s="54"/>
      <c r="E108" s="54"/>
      <c r="F108" s="54"/>
      <c r="G108" s="54"/>
      <c r="H108" s="54"/>
      <c r="I108" s="54"/>
      <c r="J108" s="54"/>
      <c r="K108" s="54"/>
    </row>
    <row r="109" spans="4:11" ht="18" customHeight="1" x14ac:dyDescent="0.2">
      <c r="D109" s="54"/>
      <c r="E109" s="54"/>
      <c r="F109" s="54"/>
      <c r="G109" s="54"/>
      <c r="H109" s="54"/>
      <c r="I109" s="54"/>
      <c r="J109" s="54"/>
      <c r="K109" s="54"/>
    </row>
    <row r="110" spans="4:11" ht="18" customHeight="1" x14ac:dyDescent="0.2">
      <c r="D110" s="54"/>
      <c r="E110" s="54"/>
      <c r="F110" s="54"/>
      <c r="G110" s="54"/>
      <c r="H110" s="54"/>
      <c r="I110" s="54"/>
      <c r="J110" s="54"/>
      <c r="K110" s="54"/>
    </row>
    <row r="111" spans="4:11" ht="18" customHeight="1" x14ac:dyDescent="0.2">
      <c r="D111" s="54"/>
      <c r="E111" s="54"/>
      <c r="F111" s="54"/>
      <c r="G111" s="54"/>
      <c r="H111" s="54"/>
      <c r="I111" s="54"/>
      <c r="J111" s="54"/>
      <c r="K111" s="54"/>
    </row>
    <row r="112" spans="4:11" ht="18" customHeight="1" x14ac:dyDescent="0.2">
      <c r="D112" s="54"/>
      <c r="E112" s="54"/>
      <c r="F112" s="54"/>
      <c r="G112" s="54"/>
      <c r="H112" s="54"/>
      <c r="I112" s="54"/>
      <c r="J112" s="54"/>
      <c r="K112" s="54"/>
    </row>
    <row r="113" spans="4:11" ht="18"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row r="198" spans="4:11" ht="15.95" customHeight="1" x14ac:dyDescent="0.2">
      <c r="D198" s="54"/>
      <c r="E198" s="54"/>
      <c r="F198" s="54"/>
      <c r="G198" s="54"/>
      <c r="H198" s="54"/>
      <c r="I198" s="54"/>
      <c r="J198" s="54"/>
      <c r="K198" s="54"/>
    </row>
    <row r="199" spans="4:11" ht="15.95" customHeight="1" x14ac:dyDescent="0.2">
      <c r="D199" s="54"/>
      <c r="E199" s="54"/>
      <c r="F199" s="54"/>
      <c r="G199" s="54"/>
      <c r="H199" s="54"/>
      <c r="I199" s="54"/>
      <c r="J199" s="54"/>
      <c r="K199" s="54"/>
    </row>
    <row r="200" spans="4:11" ht="15.95" customHeight="1" x14ac:dyDescent="0.2">
      <c r="D200" s="54"/>
      <c r="E200" s="54"/>
      <c r="F200" s="54"/>
      <c r="G200" s="54"/>
      <c r="H200" s="54"/>
      <c r="I200" s="54"/>
      <c r="J200" s="54"/>
      <c r="K200" s="54"/>
    </row>
    <row r="201" spans="4:11" ht="15.95" customHeight="1" x14ac:dyDescent="0.2">
      <c r="D201" s="54"/>
      <c r="E201" s="54"/>
      <c r="F201" s="54"/>
      <c r="G201" s="54"/>
      <c r="H201" s="54"/>
      <c r="I201" s="54"/>
      <c r="J201" s="54"/>
      <c r="K201" s="54"/>
    </row>
    <row r="202" spans="4:11" ht="15.95" customHeight="1" x14ac:dyDescent="0.2">
      <c r="D202" s="54"/>
      <c r="E202" s="54"/>
      <c r="F202" s="54"/>
      <c r="G202" s="54"/>
      <c r="H202" s="54"/>
      <c r="I202" s="54"/>
      <c r="J202" s="54"/>
      <c r="K202" s="54"/>
    </row>
    <row r="203" spans="4:11" ht="15.95" customHeight="1" x14ac:dyDescent="0.2">
      <c r="D203" s="54"/>
      <c r="E203" s="54"/>
      <c r="F203" s="54"/>
      <c r="G203" s="54"/>
      <c r="H203" s="54"/>
      <c r="I203" s="54"/>
      <c r="J203" s="54"/>
      <c r="K203" s="54"/>
    </row>
    <row r="204" spans="4:11" ht="15.95" customHeight="1" x14ac:dyDescent="0.2">
      <c r="D204" s="54"/>
      <c r="E204" s="54"/>
      <c r="F204" s="54"/>
      <c r="G204" s="54"/>
      <c r="H204" s="54"/>
      <c r="I204" s="54"/>
      <c r="J204" s="54"/>
      <c r="K204" s="54"/>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2026-06-19T06:09:34Z</dcterms:created>
  <dcterms:modified xsi:type="dcterms:W3CDTF">2026-06-19T06:11:17Z</dcterms:modified>
</cp:coreProperties>
</file>