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DieseArbeitsmappe" defaultThemeVersion="202300"/>
  <xr:revisionPtr revIDLastSave="0" documentId="8_{9068B65A-3F4F-4DB3-9E7C-AF6FC7215185}" xr6:coauthVersionLast="47" xr6:coauthVersionMax="47" xr10:uidLastSave="{00000000-0000-0000-0000-000000000000}"/>
  <bookViews>
    <workbookView xWindow="-108" yWindow="-108" windowWidth="23256" windowHeight="12456" xr2:uid="{397E59D0-F6FF-4942-970D-77CE58B921A6}"/>
  </bookViews>
  <sheets>
    <sheet name="Deckblatt" sheetId="1" r:id="rId1"/>
    <sheet name="Impressum" sheetId="2" r:id="rId2"/>
    <sheet name="Inhaltsverzeichnis" sheetId="3" r:id="rId3"/>
    <sheet name="Tabelle 1" sheetId="4" r:id="rId4"/>
    <sheet name="Diagramm" sheetId="5" r:id="rId5"/>
    <sheet name="Tabelle 2.1" sheetId="6" r:id="rId6"/>
    <sheet name="Tabelle 2.2" sheetId="7" r:id="rId7"/>
    <sheet name="Tabelle 2.3" sheetId="8" r:id="rId8"/>
    <sheet name="Tabelle 2.4" sheetId="9" r:id="rId9"/>
    <sheet name="Tabelle 3.1" sheetId="10" r:id="rId10"/>
    <sheet name="Tabelle 3.2" sheetId="11" r:id="rId11"/>
    <sheet name="Tabelle 3.3" sheetId="12" r:id="rId12"/>
    <sheet name="Tabelle 3.4" sheetId="13" r:id="rId13"/>
    <sheet name="Tabelle 4.1" sheetId="14" r:id="rId14"/>
    <sheet name="Tabelle 4.2" sheetId="15" r:id="rId15"/>
    <sheet name="Tabelle 4.3" sheetId="16" r:id="rId16"/>
    <sheet name="Tabelle 5.1" sheetId="17" r:id="rId17"/>
    <sheet name="Tabelle 5.2" sheetId="18" r:id="rId18"/>
    <sheet name="Tabelle 6" sheetId="19" r:id="rId19"/>
    <sheet name="Hinweis - Berufsaggregate" sheetId="20" r:id="rId20"/>
    <sheet name="Hinweis_Befristung" sheetId="21" r:id="rId21"/>
    <sheet name="Hinweis_beg_been_BV" sheetId="22" r:id="rId22"/>
    <sheet name="Hinweise_BST-Revisionen" sheetId="23" r:id="rId23"/>
    <sheet name="Hinweise_SvB_GB" sheetId="24" r:id="rId24"/>
    <sheet name="Daten_Diagramme" sheetId="25" state="hidden" r:id="rId25"/>
    <sheet name="Statistik-Infoseite" sheetId="26" r:id="rId26"/>
  </sheets>
  <definedNames>
    <definedName name="_xlnm.Print_Area" localSheetId="0">Deckblatt!$A$1:$H$59</definedName>
    <definedName name="_xlnm.Print_Area" localSheetId="4">Diagramm!$A$1:$I$46</definedName>
    <definedName name="_xlnm.Print_Area" localSheetId="19">'Hinweis - Berufsaggregate'!$A$1:$B$26</definedName>
    <definedName name="_xlnm.Print_Area" localSheetId="21">Hinweis_beg_been_BV!$A$1:$B$20</definedName>
    <definedName name="_xlnm.Print_Area" localSheetId="22">'Hinweise_BST-Revisionen'!$A$1:$B$10</definedName>
    <definedName name="_xlnm.Print_Area" localSheetId="23">Hinweise_SvB_GB!$A$1:$B$22</definedName>
    <definedName name="_xlnm.Print_Area" localSheetId="2">Inhaltsverzeichnis!$A$1:$G$50</definedName>
    <definedName name="_xlnm.Print_Area" localSheetId="3">'Tabelle 1'!$A$1:$J$62</definedName>
    <definedName name="_xlnm.Print_Area" localSheetId="5">'Tabelle 2.1'!$A$1:$J$80</definedName>
    <definedName name="_xlnm.Print_Area" localSheetId="6">'Tabelle 2.2'!$A$1:$L$87</definedName>
    <definedName name="_xlnm.Print_Area" localSheetId="7">'Tabelle 2.3'!$A$1:$J$41</definedName>
    <definedName name="_xlnm.Print_Area" localSheetId="8">'Tabelle 2.4'!$A$1:$K$91</definedName>
    <definedName name="_xlnm.Print_Area" localSheetId="9">'Tabelle 3.1'!$A$1:$J$69</definedName>
    <definedName name="_xlnm.Print_Area" localSheetId="10">'Tabelle 3.2'!$A$1:$L$54</definedName>
    <definedName name="_xlnm.Print_Area" localSheetId="11">'Tabelle 3.3'!$A$1:$J$42</definedName>
    <definedName name="_xlnm.Print_Area" localSheetId="12">'Tabelle 3.4'!$A$1:$K$91</definedName>
    <definedName name="_xlnm.Print_Area" localSheetId="13">'Tabelle 4.1'!$A$1:$L$62</definedName>
    <definedName name="_xlnm.Print_Area" localSheetId="14">'Tabelle 4.2'!$A$1:$J$42</definedName>
    <definedName name="_xlnm.Print_Area" localSheetId="15">'Tabelle 4.3'!$A$1:$K$89</definedName>
    <definedName name="_xlnm.Print_Area" localSheetId="16">'Tabelle 5.1'!$A$1:$J$42</definedName>
    <definedName name="_xlnm.Print_Area" localSheetId="17">'Tabelle 5.2'!$A$1:$K$89</definedName>
    <definedName name="_xlnm.Print_Area" localSheetId="18">'Tabelle 6'!$A$1:$M$75</definedName>
    <definedName name="_xlnm.Print_Titles" localSheetId="19">'Hinweis - Berufsaggregate'!$1:$7</definedName>
    <definedName name="_xlnm.Print_Titles" localSheetId="21">Hinweis_beg_been_BV!$1:$3</definedName>
    <definedName name="_xlnm.Print_Titles" localSheetId="23">Hinweise_SvB_GB!$1:$3</definedName>
    <definedName name="_xlnm.Print_Titles" localSheetId="6">'Tabelle 2.2'!$1:$11</definedName>
    <definedName name="_xlnm.Print_Titles" localSheetId="8">'Tabelle 2.4'!$1:$23</definedName>
    <definedName name="_xlnm.Print_Titles" localSheetId="12">'Tabelle 3.4'!$1:$23</definedName>
    <definedName name="_xlnm.Print_Titles" localSheetId="15">'Tabelle 4.3'!$1:$17</definedName>
    <definedName name="_xlnm.Print_Titles" localSheetId="17">'Tabelle 5.2'!$1:$17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76" i="25" l="1"/>
  <c r="H76" i="25" s="1"/>
  <c r="K76" i="25" s="1"/>
  <c r="G76" i="25"/>
  <c r="F76" i="25"/>
  <c r="E76" i="25"/>
  <c r="L75" i="25"/>
  <c r="H75" i="25" s="1"/>
  <c r="K75" i="25" s="1"/>
  <c r="G75" i="25"/>
  <c r="F75" i="25"/>
  <c r="E75" i="25"/>
  <c r="L74" i="25"/>
  <c r="H74" i="25" s="1"/>
  <c r="K74" i="25" s="1"/>
  <c r="G74" i="25"/>
  <c r="F74" i="25"/>
  <c r="E74" i="25"/>
  <c r="L73" i="25"/>
  <c r="H73" i="25" s="1"/>
  <c r="K73" i="25"/>
  <c r="G73" i="25"/>
  <c r="F73" i="25"/>
  <c r="E73" i="25"/>
  <c r="L72" i="25"/>
  <c r="H72" i="25" s="1"/>
  <c r="K72" i="25"/>
  <c r="G72" i="25"/>
  <c r="F72" i="25"/>
  <c r="E72" i="25"/>
  <c r="L71" i="25"/>
  <c r="H71" i="25" s="1"/>
  <c r="K71" i="25"/>
  <c r="G71" i="25"/>
  <c r="F71" i="25"/>
  <c r="E71" i="25"/>
  <c r="L70" i="25"/>
  <c r="H70" i="25" s="1"/>
  <c r="K70" i="25"/>
  <c r="G70" i="25"/>
  <c r="F70" i="25"/>
  <c r="E70" i="25"/>
  <c r="L69" i="25"/>
  <c r="H69" i="25" s="1"/>
  <c r="K69" i="25"/>
  <c r="G69" i="25"/>
  <c r="F69" i="25"/>
  <c r="E69" i="25"/>
  <c r="L68" i="25"/>
  <c r="H68" i="25" s="1"/>
  <c r="G68" i="25"/>
  <c r="F68" i="25"/>
  <c r="E68" i="25"/>
  <c r="L67" i="25"/>
  <c r="H67" i="25"/>
  <c r="G67" i="25"/>
  <c r="F67" i="25"/>
  <c r="E67" i="25"/>
  <c r="L66" i="25"/>
  <c r="H66" i="25"/>
  <c r="G66" i="25"/>
  <c r="F66" i="25"/>
  <c r="E66" i="25"/>
  <c r="L65" i="25"/>
  <c r="H65" i="25" s="1"/>
  <c r="G65" i="25"/>
  <c r="F65" i="25"/>
  <c r="E65" i="25"/>
  <c r="L64" i="25"/>
  <c r="H64" i="25" s="1"/>
  <c r="G64" i="25"/>
  <c r="F64" i="25"/>
  <c r="E64" i="25"/>
  <c r="L63" i="25"/>
  <c r="H63" i="25"/>
  <c r="G63" i="25"/>
  <c r="F63" i="25"/>
  <c r="E63" i="25"/>
  <c r="L62" i="25"/>
  <c r="H62" i="25"/>
  <c r="G62" i="25"/>
  <c r="F62" i="25"/>
  <c r="E62" i="25"/>
  <c r="L61" i="25"/>
  <c r="H61" i="25" s="1"/>
  <c r="G61" i="25"/>
  <c r="F61" i="25"/>
  <c r="E61" i="25"/>
  <c r="L60" i="25"/>
  <c r="H60" i="25" s="1"/>
  <c r="G60" i="25"/>
  <c r="F60" i="25"/>
  <c r="E60" i="25"/>
  <c r="L59" i="25"/>
  <c r="H59" i="25"/>
  <c r="G59" i="25"/>
  <c r="F59" i="25"/>
  <c r="E59" i="25"/>
  <c r="L58" i="25"/>
  <c r="H58" i="25"/>
  <c r="G58" i="25"/>
  <c r="F58" i="25"/>
  <c r="E58" i="25"/>
  <c r="L57" i="25"/>
  <c r="H57" i="25" s="1"/>
  <c r="G57" i="25"/>
  <c r="F57" i="25"/>
  <c r="E57" i="25"/>
  <c r="L56" i="25"/>
  <c r="H56" i="25" s="1"/>
  <c r="G56" i="25"/>
  <c r="F56" i="25"/>
  <c r="E56" i="25"/>
  <c r="L55" i="25"/>
  <c r="H55" i="25"/>
  <c r="G55" i="25"/>
  <c r="F55" i="25"/>
  <c r="E55" i="25"/>
  <c r="L54" i="25"/>
  <c r="H54" i="25"/>
  <c r="G54" i="25"/>
  <c r="F54" i="25"/>
  <c r="E54" i="25"/>
  <c r="L53" i="25"/>
  <c r="H53" i="25" s="1"/>
  <c r="G53" i="25"/>
  <c r="F53" i="25"/>
  <c r="E53" i="25"/>
  <c r="L52" i="25"/>
  <c r="H52" i="25" s="1"/>
  <c r="G52" i="25"/>
  <c r="F52" i="25"/>
  <c r="E52" i="25"/>
  <c r="C46" i="25"/>
  <c r="M46" i="25" s="1"/>
  <c r="B46" i="25"/>
  <c r="J46" i="25" s="1"/>
  <c r="L45" i="25"/>
  <c r="K45" i="25"/>
  <c r="H45" i="25"/>
  <c r="G45" i="25"/>
  <c r="E45" i="25"/>
  <c r="D45" i="25"/>
  <c r="C45" i="25"/>
  <c r="I45" i="25" s="1"/>
  <c r="B45" i="25"/>
  <c r="J45" i="25" s="1"/>
  <c r="K44" i="25"/>
  <c r="I44" i="25"/>
  <c r="H44" i="25"/>
  <c r="G44" i="25"/>
  <c r="F44" i="25"/>
  <c r="E44" i="25"/>
  <c r="D44" i="25"/>
  <c r="C44" i="25"/>
  <c r="L44" i="25" s="1"/>
  <c r="B44" i="25"/>
  <c r="J44" i="25" s="1"/>
  <c r="K43" i="25"/>
  <c r="H43" i="25"/>
  <c r="D43" i="25"/>
  <c r="C43" i="25"/>
  <c r="E43" i="25" s="1"/>
  <c r="B43" i="25"/>
  <c r="J43" i="25" s="1"/>
  <c r="M42" i="25"/>
  <c r="K42" i="25"/>
  <c r="H42" i="25"/>
  <c r="F42" i="25"/>
  <c r="E42" i="25"/>
  <c r="D42" i="25"/>
  <c r="C42" i="25"/>
  <c r="G42" i="25" s="1"/>
  <c r="B42" i="25"/>
  <c r="J42" i="25" s="1"/>
  <c r="L41" i="25"/>
  <c r="K41" i="25"/>
  <c r="I41" i="25"/>
  <c r="H41" i="25"/>
  <c r="G41" i="25"/>
  <c r="E41" i="25"/>
  <c r="D41" i="25"/>
  <c r="C41" i="25"/>
  <c r="M41" i="25" s="1"/>
  <c r="B41" i="25"/>
  <c r="J41" i="25" s="1"/>
  <c r="C40" i="25"/>
  <c r="E40" i="25" s="1"/>
  <c r="B40" i="25"/>
  <c r="J40" i="25" s="1"/>
  <c r="C39" i="25"/>
  <c r="E39" i="25" s="1"/>
  <c r="E37" i="25"/>
  <c r="D37" i="25"/>
  <c r="C36" i="25"/>
  <c r="L36" i="25" s="1"/>
  <c r="B36" i="25"/>
  <c r="J36" i="25" s="1"/>
  <c r="C35" i="25"/>
  <c r="L35" i="25" s="1"/>
  <c r="B35" i="25"/>
  <c r="K35" i="25" s="1"/>
  <c r="C34" i="25"/>
  <c r="L34" i="25" s="1"/>
  <c r="B34" i="25"/>
  <c r="J34" i="25" s="1"/>
  <c r="C33" i="25"/>
  <c r="L33" i="25" s="1"/>
  <c r="B33" i="25"/>
  <c r="K33" i="25" s="1"/>
  <c r="C32" i="25"/>
  <c r="L32" i="25" s="1"/>
  <c r="B32" i="25"/>
  <c r="K32" i="25" s="1"/>
  <c r="C31" i="25"/>
  <c r="L31" i="25" s="1"/>
  <c r="B31" i="25"/>
  <c r="K31" i="25" s="1"/>
  <c r="M30" i="25"/>
  <c r="I30" i="25"/>
  <c r="G30" i="25"/>
  <c r="C30" i="25"/>
  <c r="L30" i="25" s="1"/>
  <c r="B30" i="25"/>
  <c r="K30" i="25" s="1"/>
  <c r="C29" i="25"/>
  <c r="L29" i="25" s="1"/>
  <c r="B29" i="25"/>
  <c r="F29" i="25" s="1"/>
  <c r="C28" i="25"/>
  <c r="L28" i="25" s="1"/>
  <c r="B28" i="25"/>
  <c r="J28" i="25" s="1"/>
  <c r="C27" i="25"/>
  <c r="L27" i="25" s="1"/>
  <c r="B27" i="25"/>
  <c r="K27" i="25" s="1"/>
  <c r="K26" i="25"/>
  <c r="F26" i="25"/>
  <c r="C26" i="25"/>
  <c r="L26" i="25" s="1"/>
  <c r="B26" i="25"/>
  <c r="J26" i="25" s="1"/>
  <c r="C25" i="25"/>
  <c r="L25" i="25" s="1"/>
  <c r="B25" i="25"/>
  <c r="K25" i="25" s="1"/>
  <c r="C24" i="25"/>
  <c r="L24" i="25" s="1"/>
  <c r="B24" i="25"/>
  <c r="K24" i="25" s="1"/>
  <c r="M23" i="25"/>
  <c r="K23" i="25"/>
  <c r="J23" i="25"/>
  <c r="I23" i="25"/>
  <c r="G23" i="25"/>
  <c r="E23" i="25"/>
  <c r="C23" i="25"/>
  <c r="L23" i="25" s="1"/>
  <c r="B23" i="25"/>
  <c r="F23" i="25" s="1"/>
  <c r="K22" i="25"/>
  <c r="C22" i="25"/>
  <c r="L22" i="25" s="1"/>
  <c r="B22" i="25"/>
  <c r="J22" i="25" s="1"/>
  <c r="C21" i="25"/>
  <c r="L21" i="25" s="1"/>
  <c r="C20" i="25"/>
  <c r="L20" i="25" s="1"/>
  <c r="B20" i="25"/>
  <c r="J20" i="25" s="1"/>
  <c r="C19" i="25"/>
  <c r="L19" i="25" s="1"/>
  <c r="B19" i="25"/>
  <c r="K19" i="25" s="1"/>
  <c r="K18" i="25"/>
  <c r="F18" i="25"/>
  <c r="C18" i="25"/>
  <c r="L18" i="25" s="1"/>
  <c r="B18" i="25"/>
  <c r="J18" i="25" s="1"/>
  <c r="M17" i="25"/>
  <c r="G17" i="25"/>
  <c r="F17" i="25"/>
  <c r="E17" i="25"/>
  <c r="C17" i="25"/>
  <c r="L17" i="25" s="1"/>
  <c r="B17" i="25"/>
  <c r="K17" i="25" s="1"/>
  <c r="J14" i="25"/>
  <c r="F14" i="25"/>
  <c r="C14" i="25"/>
  <c r="L14" i="25" s="1"/>
  <c r="B14" i="25"/>
  <c r="K14" i="25" s="1"/>
  <c r="C9" i="25"/>
  <c r="L9" i="25" s="1"/>
  <c r="B9" i="25"/>
  <c r="F9" i="25" s="1"/>
  <c r="M8" i="25"/>
  <c r="K8" i="25"/>
  <c r="I8" i="25"/>
  <c r="C8" i="25"/>
  <c r="L8" i="25" s="1"/>
  <c r="B8" i="25"/>
  <c r="J8" i="25" s="1"/>
  <c r="C7" i="25"/>
  <c r="L7" i="25" s="1"/>
  <c r="B7" i="25"/>
  <c r="K7" i="25" s="1"/>
  <c r="K6" i="25"/>
  <c r="F6" i="25"/>
  <c r="C6" i="25"/>
  <c r="L6" i="25" s="1"/>
  <c r="B6" i="25"/>
  <c r="J6" i="25" s="1"/>
  <c r="C38" i="25"/>
  <c r="C16" i="25"/>
  <c r="L16" i="25" s="1"/>
  <c r="C15" i="25"/>
  <c r="B39" i="25"/>
  <c r="B38" i="25"/>
  <c r="B21" i="25"/>
  <c r="B16" i="25"/>
  <c r="B15" i="25"/>
  <c r="K40" i="25" l="1"/>
  <c r="E46" i="25"/>
  <c r="M19" i="25"/>
  <c r="G22" i="25"/>
  <c r="G25" i="25"/>
  <c r="I29" i="25"/>
  <c r="I46" i="25"/>
  <c r="M25" i="25"/>
  <c r="M29" i="25"/>
  <c r="E31" i="25"/>
  <c r="E33" i="25"/>
  <c r="L46" i="25"/>
  <c r="M28" i="25"/>
  <c r="M31" i="25"/>
  <c r="M36" i="25"/>
  <c r="G14" i="25"/>
  <c r="E25" i="25"/>
  <c r="G29" i="25"/>
  <c r="G46" i="25"/>
  <c r="I14" i="25"/>
  <c r="I22" i="25"/>
  <c r="M27" i="25"/>
  <c r="M35" i="25"/>
  <c r="M14" i="25"/>
  <c r="I20" i="25"/>
  <c r="M22" i="25"/>
  <c r="G31" i="25"/>
  <c r="G33" i="25"/>
  <c r="G40" i="25"/>
  <c r="M20" i="25"/>
  <c r="I28" i="25"/>
  <c r="I31" i="25"/>
  <c r="M33" i="25"/>
  <c r="I36" i="25"/>
  <c r="I40" i="25"/>
  <c r="G9" i="25"/>
  <c r="M7" i="25"/>
  <c r="I9" i="25"/>
  <c r="M9" i="25"/>
  <c r="F32" i="25"/>
  <c r="F22" i="25"/>
  <c r="J32" i="25"/>
  <c r="D40" i="25"/>
  <c r="F24" i="25"/>
  <c r="J29" i="25"/>
  <c r="J30" i="25"/>
  <c r="F34" i="25"/>
  <c r="K36" i="25"/>
  <c r="F40" i="25"/>
  <c r="F46" i="25"/>
  <c r="K46" i="25"/>
  <c r="F30" i="25"/>
  <c r="F31" i="25"/>
  <c r="D46" i="25"/>
  <c r="J24" i="25"/>
  <c r="K29" i="25"/>
  <c r="J31" i="25"/>
  <c r="K34" i="25"/>
  <c r="K20" i="25"/>
  <c r="K28" i="25"/>
  <c r="H40" i="25"/>
  <c r="H46" i="25"/>
  <c r="K9" i="25"/>
  <c r="J9" i="25"/>
  <c r="L38" i="25"/>
  <c r="I38" i="25"/>
  <c r="M38" i="25"/>
  <c r="G38" i="25"/>
  <c r="E38" i="25"/>
  <c r="G21" i="25"/>
  <c r="I21" i="25"/>
  <c r="M21" i="25"/>
  <c r="L15" i="25"/>
  <c r="M15" i="25"/>
  <c r="I15" i="25"/>
  <c r="G15" i="25"/>
  <c r="E15" i="25"/>
  <c r="J39" i="25"/>
  <c r="D39" i="25"/>
  <c r="H39" i="25"/>
  <c r="K39" i="25"/>
  <c r="J21" i="25"/>
  <c r="K21" i="25"/>
  <c r="J38" i="25"/>
  <c r="K38" i="25"/>
  <c r="H38" i="25"/>
  <c r="F38" i="25"/>
  <c r="D38" i="25"/>
  <c r="F15" i="25"/>
  <c r="K15" i="25"/>
  <c r="J15" i="25"/>
  <c r="K16" i="25"/>
  <c r="J16" i="25"/>
  <c r="F16" i="25"/>
  <c r="J57" i="25"/>
  <c r="I57" i="25"/>
  <c r="K57" i="25"/>
  <c r="J64" i="25"/>
  <c r="I64" i="25"/>
  <c r="K64" i="25"/>
  <c r="J61" i="25"/>
  <c r="I61" i="25"/>
  <c r="K61" i="25"/>
  <c r="J68" i="25"/>
  <c r="I68" i="25"/>
  <c r="K68" i="25"/>
  <c r="J52" i="25"/>
  <c r="I52" i="25"/>
  <c r="K52" i="25"/>
  <c r="J65" i="25"/>
  <c r="I65" i="25"/>
  <c r="K65" i="25"/>
  <c r="J56" i="25"/>
  <c r="I56" i="25"/>
  <c r="K56" i="25"/>
  <c r="J53" i="25"/>
  <c r="I53" i="25"/>
  <c r="K53" i="25"/>
  <c r="J60" i="25"/>
  <c r="I60" i="25"/>
  <c r="K60" i="25"/>
  <c r="K78" i="25"/>
  <c r="E19" i="25"/>
  <c r="H21" i="25"/>
  <c r="D21" i="25"/>
  <c r="I24" i="25"/>
  <c r="E27" i="25"/>
  <c r="E35" i="25"/>
  <c r="G6" i="25"/>
  <c r="E8" i="25"/>
  <c r="D14" i="25"/>
  <c r="H14" i="25"/>
  <c r="G18" i="25"/>
  <c r="F19" i="25"/>
  <c r="E9" i="25"/>
  <c r="I7" i="25"/>
  <c r="G8" i="25"/>
  <c r="E14" i="25"/>
  <c r="D16" i="25"/>
  <c r="H16" i="25"/>
  <c r="M16" i="25"/>
  <c r="I19" i="25"/>
  <c r="G20" i="25"/>
  <c r="F21" i="25"/>
  <c r="E22" i="25"/>
  <c r="D24" i="25"/>
  <c r="H24" i="25"/>
  <c r="M24" i="25"/>
  <c r="I27" i="25"/>
  <c r="G28" i="25"/>
  <c r="E30" i="25"/>
  <c r="D32" i="25"/>
  <c r="H32" i="25"/>
  <c r="M32" i="25"/>
  <c r="I35" i="25"/>
  <c r="G36" i="25"/>
  <c r="I39" i="25"/>
  <c r="I42" i="25"/>
  <c r="G43" i="25"/>
  <c r="M44" i="25"/>
  <c r="J69" i="25"/>
  <c r="I69" i="25"/>
  <c r="H17" i="25"/>
  <c r="D17" i="25"/>
  <c r="J27" i="25"/>
  <c r="H33" i="25"/>
  <c r="D33" i="25"/>
  <c r="J35" i="25"/>
  <c r="J74" i="25"/>
  <c r="I74" i="25"/>
  <c r="J7" i="25"/>
  <c r="J19" i="25"/>
  <c r="H25" i="25"/>
  <c r="D25" i="25"/>
  <c r="D6" i="25"/>
  <c r="H6" i="25"/>
  <c r="M6" i="25"/>
  <c r="E16" i="25"/>
  <c r="D18" i="25"/>
  <c r="H18" i="25"/>
  <c r="M18" i="25"/>
  <c r="E24" i="25"/>
  <c r="D26" i="25"/>
  <c r="H26" i="25"/>
  <c r="M26" i="25"/>
  <c r="E32" i="25"/>
  <c r="D34" i="25"/>
  <c r="H34" i="25"/>
  <c r="M34" i="25"/>
  <c r="L39" i="25"/>
  <c r="L42" i="25"/>
  <c r="I43" i="25"/>
  <c r="M45" i="25"/>
  <c r="J71" i="25"/>
  <c r="I71" i="25"/>
  <c r="H7" i="25"/>
  <c r="D7" i="25"/>
  <c r="H27" i="25"/>
  <c r="D27" i="25"/>
  <c r="H35" i="25"/>
  <c r="D35" i="25"/>
  <c r="M39" i="25"/>
  <c r="J55" i="25"/>
  <c r="I55" i="25"/>
  <c r="J59" i="25"/>
  <c r="I59" i="25"/>
  <c r="J63" i="25"/>
  <c r="I63" i="25"/>
  <c r="J67" i="25"/>
  <c r="I67" i="25"/>
  <c r="J76" i="25"/>
  <c r="I76" i="25"/>
  <c r="D8" i="25"/>
  <c r="H8" i="25"/>
  <c r="G16" i="25"/>
  <c r="G24" i="25"/>
  <c r="F25" i="25"/>
  <c r="E26" i="25"/>
  <c r="D28" i="25"/>
  <c r="H28" i="25"/>
  <c r="G32" i="25"/>
  <c r="F33" i="25"/>
  <c r="E34" i="25"/>
  <c r="D36" i="25"/>
  <c r="H36" i="25"/>
  <c r="L43" i="25"/>
  <c r="K55" i="25"/>
  <c r="K59" i="25"/>
  <c r="K63" i="25"/>
  <c r="K67" i="25"/>
  <c r="J73" i="25"/>
  <c r="I73" i="25"/>
  <c r="H19" i="25"/>
  <c r="D19" i="25"/>
  <c r="E18" i="25"/>
  <c r="E7" i="25"/>
  <c r="H29" i="25"/>
  <c r="D29" i="25"/>
  <c r="I32" i="25"/>
  <c r="M43" i="25"/>
  <c r="J58" i="25"/>
  <c r="I58" i="25"/>
  <c r="J62" i="25"/>
  <c r="I62" i="25"/>
  <c r="J66" i="25"/>
  <c r="I66" i="25"/>
  <c r="J70" i="25"/>
  <c r="I70" i="25"/>
  <c r="J54" i="25"/>
  <c r="I54" i="25"/>
  <c r="F7" i="25"/>
  <c r="I17" i="25"/>
  <c r="E20" i="25"/>
  <c r="G39" i="25"/>
  <c r="M40" i="25"/>
  <c r="K54" i="25"/>
  <c r="K58" i="25"/>
  <c r="K62" i="25"/>
  <c r="K66" i="25"/>
  <c r="J75" i="25"/>
  <c r="I75" i="25"/>
  <c r="E6" i="25"/>
  <c r="D20" i="25"/>
  <c r="H20" i="25"/>
  <c r="H9" i="25"/>
  <c r="D9" i="25"/>
  <c r="I16" i="25"/>
  <c r="L40" i="25"/>
  <c r="D22" i="25"/>
  <c r="H22" i="25"/>
  <c r="I25" i="25"/>
  <c r="G26" i="25"/>
  <c r="F27" i="25"/>
  <c r="E28" i="25"/>
  <c r="D30" i="25"/>
  <c r="H30" i="25"/>
  <c r="I33" i="25"/>
  <c r="G34" i="25"/>
  <c r="F35" i="25"/>
  <c r="E36" i="25"/>
  <c r="I6" i="25"/>
  <c r="G7" i="25"/>
  <c r="F8" i="25"/>
  <c r="H15" i="25"/>
  <c r="D15" i="25"/>
  <c r="J17" i="25"/>
  <c r="I18" i="25"/>
  <c r="G19" i="25"/>
  <c r="F20" i="25"/>
  <c r="E21" i="25"/>
  <c r="H23" i="25"/>
  <c r="D23" i="25"/>
  <c r="J25" i="25"/>
  <c r="I26" i="25"/>
  <c r="G27" i="25"/>
  <c r="F28" i="25"/>
  <c r="E29" i="25"/>
  <c r="H31" i="25"/>
  <c r="D31" i="25"/>
  <c r="J33" i="25"/>
  <c r="I34" i="25"/>
  <c r="G35" i="25"/>
  <c r="F36" i="25"/>
  <c r="J72" i="25"/>
  <c r="I72" i="25"/>
  <c r="F39" i="25"/>
  <c r="F41" i="25"/>
  <c r="F43" i="25"/>
  <c r="F45" i="25"/>
  <c r="I78" i="25" l="1"/>
  <c r="J78" i="25"/>
  <c r="K80" i="25"/>
  <c r="K79" i="25"/>
  <c r="J79" i="25" l="1"/>
  <c r="J80" i="25"/>
  <c r="I79" i="25"/>
  <c r="I80" i="25"/>
  <c r="I82" i="25" l="1"/>
  <c r="I84" i="25"/>
  <c r="I83" i="25"/>
</calcChain>
</file>

<file path=xl/sharedStrings.xml><?xml version="1.0" encoding="utf-8"?>
<sst xmlns="http://schemas.openxmlformats.org/spreadsheetml/2006/main" count="1865" uniqueCount="553">
  <si>
    <t>Impressum</t>
  </si>
  <si>
    <t>Produktlinie/Reihe:</t>
  </si>
  <si>
    <t>Tabellen</t>
  </si>
  <si>
    <t>Produkt-ID:</t>
  </si>
  <si>
    <t>Titel:</t>
  </si>
  <si>
    <t>Regionalreport über Beschäftigte (Quartalszahlen)</t>
  </si>
  <si>
    <t>Region:</t>
  </si>
  <si>
    <t>Amberg, Stadt (09361)</t>
  </si>
  <si>
    <t>Berichtsmonat:</t>
  </si>
  <si>
    <t>31. Dezember 2025</t>
  </si>
  <si>
    <t>Erstellungsdatum:</t>
  </si>
  <si>
    <t>10.07.2026</t>
  </si>
  <si>
    <t>Periodizität:</t>
  </si>
  <si>
    <t>vierteljährlich</t>
  </si>
  <si>
    <t>Nächster Veröffentlichungstermin:</t>
  </si>
  <si>
    <t>10.10.2026</t>
  </si>
  <si>
    <t>Hinweise:</t>
  </si>
  <si>
    <t xml:space="preserve">In dieser Publikation wird über die sozialversicherungspflichtig und geringfügig entlohnten Beschäftigten berichtet. Eine weitere Unterteilung der geringfügig entlohnten Beschäftigten in ausschließlich geringfügig entlohnte und im Nebenjob tätige Beschäftigte ist bei ausgewählten Merkmalen, wie dem Beruf, aus Geheimhaltungsgründen nicht möglich. Weitergehende Informationen erhalten Sie über Ihren regionalen Statistik-Service. Soweit nicht anders angegeben, beziehen sich alle Zahlen auf den Arbeitsort. </t>
  </si>
  <si>
    <t>Herausgeberin:</t>
  </si>
  <si>
    <t>Bundesagentur für Arbeit</t>
  </si>
  <si>
    <t>Statistik</t>
  </si>
  <si>
    <t>Rückfragen an:</t>
  </si>
  <si>
    <t>Statistik-Service Südost</t>
  </si>
  <si>
    <t>Nordostpark 14</t>
  </si>
  <si>
    <t>90411 Nürnberg</t>
  </si>
  <si>
    <t>E-Mail:</t>
  </si>
  <si>
    <t>Statistik-Service-Suedost@arbeitsagentur.de</t>
  </si>
  <si>
    <t>Hotline:</t>
  </si>
  <si>
    <t>0911/179-8001</t>
  </si>
  <si>
    <t>Internet:</t>
  </si>
  <si>
    <t>https://statistik.arbeitsagentur.de</t>
  </si>
  <si>
    <t>Zitierhinweis:</t>
  </si>
  <si>
    <t>Statistik der Bundesagentur für Arbeit,</t>
  </si>
  <si>
    <t>Tabellen, Regionalreport über Beschäftigte (Quartalszahlen), Nürnberg, Juni 2026</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</si>
  <si>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</si>
  <si>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</si>
  <si>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</si>
  <si>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</si>
  <si>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Beschäftigungsstatistik</t>
  </si>
  <si>
    <t>Inhaltsverzeichnis</t>
  </si>
  <si>
    <t>Stichtag: 31. Dezember 2025</t>
  </si>
  <si>
    <t>Quartalszahlen im Überblick</t>
  </si>
  <si>
    <t>Sozialversicherungspflichtig und geringfügig entlohnte Beschäftigte</t>
  </si>
  <si>
    <t>nach ausgewählten Merkmalen</t>
  </si>
  <si>
    <t>Tabelle 1</t>
  </si>
  <si>
    <t>Diagramm: Entwicklung sozialversicherungspflichtig Beschäftigter</t>
  </si>
  <si>
    <t>und geringfügig entlohnter Beschäftigter nach Regionen und nach</t>
  </si>
  <si>
    <t>der Klassifikation der Wirtschaftszweige (WZ 2008)</t>
  </si>
  <si>
    <t>Diagramm</t>
  </si>
  <si>
    <t>Sozialversicherungspflichtig Beschäftigte</t>
  </si>
  <si>
    <t>nach Regionen und ausgewählten Merkmalen</t>
  </si>
  <si>
    <t>Tabelle 2.1</t>
  </si>
  <si>
    <t>Tabelle 2.2</t>
  </si>
  <si>
    <t>nach der Klassifikation der Wirtschaftszweige 2008 (WZ 2008)</t>
  </si>
  <si>
    <t>Tabelle 2.3</t>
  </si>
  <si>
    <t>nach der Klassifikation der Berufe (KldB 2010)</t>
  </si>
  <si>
    <t>Tabelle 2.4</t>
  </si>
  <si>
    <t>Geringfügig entlohnte Beschäftigte</t>
  </si>
  <si>
    <t>Tabelle 3.1</t>
  </si>
  <si>
    <t>Tabelle 3.2</t>
  </si>
  <si>
    <t>Tabelle 3.3</t>
  </si>
  <si>
    <t xml:space="preserve"> </t>
  </si>
  <si>
    <t>Tabelle 3.4</t>
  </si>
  <si>
    <t>Begonnene sozialversicherungspflichtige Beschäftigungsverhältnisse</t>
  </si>
  <si>
    <t xml:space="preserve">Insgesamt / darunter befristet nach ausgewählten Merkmalen </t>
  </si>
  <si>
    <t>Tabelle 4.1</t>
  </si>
  <si>
    <t>Tabelle 4.2</t>
  </si>
  <si>
    <t>Tabelle 4.3</t>
  </si>
  <si>
    <t xml:space="preserve">Beendete sozialversicherungspflichtige Beschäftigungsverhältnisse </t>
  </si>
  <si>
    <t>Tabelle 5.1</t>
  </si>
  <si>
    <t>Tabelle 5.2</t>
  </si>
  <si>
    <t>Zeitreihe</t>
  </si>
  <si>
    <t>Sozialversicherungspflichtig und geringfügig entlohnte Beschäftigte sowie begonnene und beendete Beschäftigungsverhältnisse</t>
  </si>
  <si>
    <t>Tabelle 6</t>
  </si>
  <si>
    <t>Hinweisblätter</t>
  </si>
  <si>
    <t>Methodische Hinweise Berufsaggregate</t>
  </si>
  <si>
    <t>Hinw Berufsagg</t>
  </si>
  <si>
    <t>Methodische Hinweise Befristung</t>
  </si>
  <si>
    <t>Hinw Befristung</t>
  </si>
  <si>
    <t xml:space="preserve">Methodische Hinweise zu begonnenen und beendeten Beschäftigungsverhältnissen </t>
  </si>
  <si>
    <t>Hinw beg_been_BV</t>
  </si>
  <si>
    <t>Methodische Hinweise zu sozialversicherungspflichtig und geringfügig Beschäftigten</t>
  </si>
  <si>
    <t>Hinw SvB GB</t>
  </si>
  <si>
    <t>1. Sozialversicherungspflichtig und geringfügig entlohnte Beschäftigte nach
ausgewählten Merkmalen</t>
  </si>
  <si>
    <t>Amberg, Stadt (09361); Gebietsstand des jeweiligen Stichtags</t>
  </si>
  <si>
    <t>Merkmale</t>
  </si>
  <si>
    <r>
      <t xml:space="preserve">Anteile
in % </t>
    </r>
    <r>
      <rPr>
        <vertAlign val="superscript"/>
        <sz val="8"/>
        <rFont val="Arial"/>
        <family val="2"/>
      </rPr>
      <t>1)</t>
    </r>
  </si>
  <si>
    <r>
      <t xml:space="preserve">Beschäftigte am Stichtag </t>
    </r>
    <r>
      <rPr>
        <sz val="8"/>
        <rFont val="Arial"/>
        <family val="2"/>
      </rPr>
      <t xml:space="preserve">Ende ... </t>
    </r>
  </si>
  <si>
    <t>Veränderung 
gegenüber dem 
Vorjahresstichtag 
(Sp. 1 zu Sp. 5)</t>
  </si>
  <si>
    <t>Dez. 25</t>
  </si>
  <si>
    <t>Sep. 25</t>
  </si>
  <si>
    <t>Jun. 25</t>
  </si>
  <si>
    <t>Mrz. 25</t>
  </si>
  <si>
    <t>Dez. 24</t>
  </si>
  <si>
    <t>absolut</t>
  </si>
  <si>
    <t>in %</t>
  </si>
  <si>
    <t>Insgesamt</t>
  </si>
  <si>
    <t>dav.</t>
  </si>
  <si>
    <t>Männer</t>
  </si>
  <si>
    <t>Frauen</t>
  </si>
  <si>
    <t>unter 25 Jahre</t>
  </si>
  <si>
    <t>25 bis unter 55 Jahre</t>
  </si>
  <si>
    <t>55 bis unter 65 Jahre</t>
  </si>
  <si>
    <t>65 Jahre und älter</t>
  </si>
  <si>
    <t>dar.: bis zur Altersgrenze</t>
  </si>
  <si>
    <t>dar.</t>
  </si>
  <si>
    <t>Vollzeitbeschäftigte</t>
  </si>
  <si>
    <t>Teilzeitbeschäftigte</t>
  </si>
  <si>
    <t>Deutsche</t>
  </si>
  <si>
    <t>Ausländer</t>
  </si>
  <si>
    <t>Geringfügig entlohnte Beschäftigte (GeB)</t>
  </si>
  <si>
    <t>GeB - Insgesamt</t>
  </si>
  <si>
    <t>GeB - ausschließlich</t>
  </si>
  <si>
    <t>GeB - im Nebenjob</t>
  </si>
  <si>
    <r>
      <rPr>
        <vertAlign val="superscript"/>
        <sz val="7"/>
        <rFont val="Arial"/>
        <family val="2"/>
      </rPr>
      <t xml:space="preserve">1) </t>
    </r>
    <r>
      <rPr>
        <sz val="7"/>
        <rFont val="Arial"/>
        <family val="2"/>
      </rPr>
      <t>Anteil an der jeweiligen Gesamtsumme (Spaltenprozent)</t>
    </r>
  </si>
  <si>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t>
    </r>
  </si>
  <si>
    <t>Entwicklung sozialversicherungspflichtig Beschäftigter und geringfügig entlohnter Beschäftigter nach Regionen</t>
  </si>
  <si>
    <t xml:space="preserve">und nach der Klassifikation der Wirtschaftszweige 2008 (WZ 2008) </t>
  </si>
  <si>
    <t>ausgewählte Regionen; Gebietsstand des jeweiligen Stichtags</t>
  </si>
  <si>
    <t>Veränderung gegenüber dem Vorjahresstichtag in %</t>
  </si>
  <si>
    <t>Geringfügig entlohnte Beschäftigte (insgesamt)</t>
  </si>
  <si>
    <t>Bundesland Bayern</t>
  </si>
  <si>
    <t>Westdeutschland</t>
  </si>
  <si>
    <t>Deutschland</t>
  </si>
  <si>
    <t>A</t>
  </si>
  <si>
    <t>Land-, Forstwirtschaft und Fischerei</t>
  </si>
  <si>
    <t>B,D,E</t>
  </si>
  <si>
    <t>Bergbau, Energie- und Wasserversorgung, Energiewirtschaft</t>
  </si>
  <si>
    <t>C
dav.</t>
  </si>
  <si>
    <t>Verarbeitendes Gewerbe</t>
  </si>
  <si>
    <t>10-15, 18, 21, 31</t>
  </si>
  <si>
    <t>Herstellung von überwiegend häuslich konsumierten Gütern (ohne Güter der Metall-, Elektro- und Chemieindustrie)</t>
  </si>
  <si>
    <t>24-30,32,33</t>
  </si>
  <si>
    <t>Metall- und Elektroindustrie sowie Stahlindustrie</t>
  </si>
  <si>
    <t>16, 17, 19, 
20, ,22, 23</t>
  </si>
  <si>
    <t>Hrst. v. Vorleistungsgütern, insb. v. chem. Erzeugnissen u. Kunsstoffwaren (ohne Güter der Metall- u. Elektroindustrie)</t>
  </si>
  <si>
    <t>F</t>
  </si>
  <si>
    <t>Baugewerbe</t>
  </si>
  <si>
    <t>G</t>
  </si>
  <si>
    <t>Handel, Instandhaltung, Reparatur von Kfz</t>
  </si>
  <si>
    <t>H</t>
  </si>
  <si>
    <t>Verkehr und Lagerei</t>
  </si>
  <si>
    <t>I</t>
  </si>
  <si>
    <t>Gastgewerbe</t>
  </si>
  <si>
    <t>J</t>
  </si>
  <si>
    <t>Information und Kommunikation</t>
  </si>
  <si>
    <t>K</t>
  </si>
  <si>
    <t>Erbringung von Finanz- und Versicherungsdienstleistungen</t>
  </si>
  <si>
    <t>L,M</t>
  </si>
  <si>
    <t>Immobilien, freiberufliche wissenschaftliche und technische Dienstleitstungen</t>
  </si>
  <si>
    <t>N</t>
  </si>
  <si>
    <t>sonstige wirtschaftliche Dienstleistungen</t>
  </si>
  <si>
    <t>dav. N 
(ohne ANÜ</t>
  </si>
  <si>
    <t>sonstige wirtschaftliche Dienstleistungen 
(ohne Arbeitnehmerüberlassung)</t>
  </si>
  <si>
    <t>Arbeitnehmerüberlassung</t>
  </si>
  <si>
    <t>O, U</t>
  </si>
  <si>
    <t>Öffentliche Verwaltung, Verteidigung, Sozialversicherung, Ext. Organisationen</t>
  </si>
  <si>
    <t>P</t>
  </si>
  <si>
    <t>Erziehung und Unterricht</t>
  </si>
  <si>
    <t>Gesundheitswesen</t>
  </si>
  <si>
    <t>Heime und Sozialwesen</t>
  </si>
  <si>
    <t>R,S,T</t>
  </si>
  <si>
    <t>sonstige Dienstleistungen, Private Haushalte</t>
  </si>
  <si>
    <t>keine Zuordnung möglich</t>
  </si>
  <si>
    <t>davon nach Sektoren:</t>
  </si>
  <si>
    <t>B - F</t>
  </si>
  <si>
    <t>Produzierendes Gewerbe</t>
  </si>
  <si>
    <t>G - U</t>
  </si>
  <si>
    <t>Dienstleistungsbereich</t>
  </si>
  <si>
    <t>*) Aus Datenschutzgründen und Gründen der statistischen Geheimhaltung werden Zahlenwerte von 1 oder 2 und Daten, aus denen rechnerisch auf einen solchen Zahlenwert geschlossen werden kann, anonymisiert. Gleiches gilt, wenn in einer Region weniger als 3 Betriebe ansässig sind  oder einer der Betriebe einen so hohen Beschäftigtenanteil auf sich vereint, dass die Beschäftigtenzahl  praktisch eine Einzelangabe über den Branchenführer darstellt (Dominanzfall).</t>
  </si>
  <si>
    <t>2.1 Sozialversicherungspflichtig Beschäftigte nach Regionen und ausgewählten
Merkmalen</t>
  </si>
  <si>
    <t xml:space="preserve">Regionen / Merkmale </t>
  </si>
  <si>
    <r>
      <t xml:space="preserve">Anteile in % </t>
    </r>
    <r>
      <rPr>
        <vertAlign val="superscript"/>
        <sz val="8"/>
        <rFont val="Arial"/>
        <family val="2"/>
      </rPr>
      <t>1)</t>
    </r>
  </si>
  <si>
    <t xml:space="preserve">sozialversicherungspflichtig Beschäftigte am Stichtag Ende ... </t>
  </si>
  <si>
    <t>Veränderung gegenüber
dem Vorjahresstichtag (Spalte 1 zu Spalte 5)</t>
  </si>
  <si>
    <t>in Vollzeit</t>
  </si>
  <si>
    <t>in Teilzeit</t>
  </si>
  <si>
    <t>Amberg, Stadt (09361) am Wohnort</t>
  </si>
  <si>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t>
    </r>
  </si>
  <si>
    <t>2.2 Sozialversicherungspflichtig Beschäftigte nach ausgewählten Merkmalen</t>
  </si>
  <si>
    <r>
      <t xml:space="preserve">nach dem Geschlecht
</t>
    </r>
    <r>
      <rPr>
        <sz val="8"/>
        <rFont val="Arial"/>
        <family val="2"/>
      </rPr>
      <t>dav.  Männer</t>
    </r>
  </si>
  <si>
    <r>
      <t xml:space="preserve">nach Altersgruppen und Geschlecht
</t>
    </r>
    <r>
      <rPr>
        <sz val="8"/>
        <rFont val="Arial"/>
        <family val="2"/>
      </rPr>
      <t>dav.  unter 25 Jahre</t>
    </r>
  </si>
  <si>
    <t xml:space="preserve">dar. </t>
  </si>
  <si>
    <t>bis zur Altersgrenze</t>
  </si>
  <si>
    <r>
      <t xml:space="preserve">nach Nationalität und Geschlecht
</t>
    </r>
    <r>
      <rPr>
        <sz val="8"/>
        <rFont val="Arial"/>
        <family val="2"/>
      </rPr>
      <t>dar.  Deutsche</t>
    </r>
  </si>
  <si>
    <r>
      <t>nach der Arbeitszeit und Geschlecht</t>
    </r>
    <r>
      <rPr>
        <sz val="8"/>
        <rFont val="Arial"/>
        <family val="2"/>
      </rPr>
      <t xml:space="preserve">
dar.  in Vollzeit</t>
    </r>
  </si>
  <si>
    <r>
      <t xml:space="preserve">Sozialversicherungspflichtig Beschäftigte in 
Werkstätten oder gleichartigen Einrichtungen für Menschen mit Behinderung </t>
    </r>
    <r>
      <rPr>
        <b/>
        <vertAlign val="superscript"/>
        <sz val="8"/>
        <rFont val="Arial"/>
        <family val="2"/>
      </rPr>
      <t>2)</t>
    </r>
    <r>
      <rPr>
        <sz val="8"/>
        <rFont val="Arial"/>
        <family val="2"/>
      </rPr>
      <t xml:space="preserve">
         Insgesamt                  </t>
    </r>
  </si>
  <si>
    <r>
      <t>nach dem Berufsabschluss und Geschlecht</t>
    </r>
    <r>
      <rPr>
        <sz val="8"/>
        <rFont val="Arial"/>
        <family val="2"/>
      </rPr>
      <t xml:space="preserve">
dav.  ohne beruflichen Ausbildungsabschluss</t>
    </r>
  </si>
  <si>
    <t>Auszubildende</t>
  </si>
  <si>
    <t xml:space="preserve">   Männer</t>
  </si>
  <si>
    <t xml:space="preserve">   Frauen</t>
  </si>
  <si>
    <r>
      <t xml:space="preserve">mit anerkanntem Berufsabschluss </t>
    </r>
    <r>
      <rPr>
        <vertAlign val="superscript"/>
        <sz val="8"/>
        <rFont val="Arial"/>
        <family val="2"/>
      </rPr>
      <t>3)</t>
    </r>
  </si>
  <si>
    <t>Abschluss anerkannte Berufsausbildung</t>
  </si>
  <si>
    <t xml:space="preserve">    Männer</t>
  </si>
  <si>
    <t xml:space="preserve">    Frauen</t>
  </si>
  <si>
    <t>Meister- / Techn . / gleichw. Fachschulabschl.</t>
  </si>
  <si>
    <r>
      <t xml:space="preserve">mit akademischem Abschluss </t>
    </r>
    <r>
      <rPr>
        <vertAlign val="superscript"/>
        <sz val="8"/>
        <rFont val="Arial"/>
        <family val="2"/>
      </rPr>
      <t>4)</t>
    </r>
  </si>
  <si>
    <t>Bachelor</t>
  </si>
  <si>
    <t>Diplom/Magister/Master/Staatsexamen</t>
  </si>
  <si>
    <t>Promotion</t>
  </si>
  <si>
    <t>Ausbildung unbekannt</t>
  </si>
  <si>
    <r>
      <rPr>
        <vertAlign val="superscript"/>
        <sz val="7"/>
        <rFont val="Arial"/>
        <family val="2"/>
      </rPr>
      <t xml:space="preserve">1)  </t>
    </r>
    <r>
      <rPr>
        <sz val="7"/>
        <rFont val="Arial"/>
        <family val="2"/>
      </rPr>
      <t>Anteil an der jeweiligen Gesamtsumme (Spaltenprozent)</t>
    </r>
  </si>
  <si>
    <r>
      <rPr>
        <vertAlign val="superscript"/>
        <sz val="7"/>
        <rFont val="Arial"/>
        <family val="2"/>
      </rPr>
      <t>2)</t>
    </r>
    <r>
      <rPr>
        <sz val="7"/>
        <rFont val="Arial"/>
        <family val="2"/>
      </rPr>
      <t xml:space="preserve"> Menschen mit Behinderung in anerkannten Einrichtungen, Personen in Einrichtungen der Jugendhilfe, Menschen mit Behinderung in Integrationsprojekt, Teiln. Teilhabe am Arbeitsleben.</t>
    </r>
  </si>
  <si>
    <r>
      <rPr>
        <vertAlign val="superscript"/>
        <sz val="7"/>
        <rFont val="Arial"/>
        <family val="2"/>
      </rPr>
      <t xml:space="preserve">3) </t>
    </r>
    <r>
      <rPr>
        <sz val="7"/>
        <rFont val="Arial"/>
        <family val="2"/>
      </rPr>
      <t>"mit anerkanntem Berufsabschluss" ist die Summe aus "mit anerkannter Berufsausbildung" und "Meister-/Techniker-/gleichw. Fachschulabschluss"</t>
    </r>
  </si>
  <si>
    <r>
      <rPr>
        <vertAlign val="superscript"/>
        <sz val="7"/>
        <rFont val="Arial"/>
        <family val="2"/>
      </rPr>
      <t>4)</t>
    </r>
    <r>
      <rPr>
        <sz val="7"/>
        <rFont val="Arial"/>
        <family val="2"/>
      </rPr>
      <t xml:space="preserve"> "mit akademischem Abschluss" ist die Summe aus "Bachelor", "Diplom/Magister/Master/Staatsexamen" und "Promotion"</t>
    </r>
  </si>
  <si>
    <r>
      <rPr>
        <vertAlign val="superscript"/>
        <sz val="7"/>
        <rFont val="Arial"/>
        <family val="2"/>
      </rPr>
      <t>.X)</t>
    </r>
    <r>
      <rPr>
        <sz val="7"/>
        <rFont val="Arial"/>
        <family val="2"/>
      </rPr>
      <t xml:space="preserve"> Nachweis von Veränderungswerten &lt; -250% bzw. &gt; 250% nicht sinnvoll</t>
    </r>
  </si>
  <si>
    <t>2.3 Sozialversicherungspflichtig Beschäftigte nach der Klassifikation der Wirtschaftszweige 2008 (WZ 2008)</t>
  </si>
  <si>
    <t>Wirtschaftsabschnitte / Wirtschaftsabteilungen / Wirtschaftsgruppen WZ 2008</t>
  </si>
  <si>
    <t>Bergbau, Energie- und Wasserversorgung, Entsorgungswirtschaft</t>
  </si>
  <si>
    <t>C</t>
  </si>
  <si>
    <t>dav. 10-15,
18, 21, 31</t>
  </si>
  <si>
    <t>Herstellung von überwiegend häuslich konsumierten Gütern 
(ohne Güter der Metall-, Elektro- und Chemieindustrie)</t>
  </si>
  <si>
    <t>24-30,
32, 33</t>
  </si>
  <si>
    <t>16, 17, 19, 
20, 22, 23</t>
  </si>
  <si>
    <t>Hrst. v. Vorleistungsgütern, insb. v. chem. Erzeugnissen u. Kunststoffwaren (ohne Güter der Metall- u. Elektroindustrie)</t>
  </si>
  <si>
    <t>Immobilien, freiberufliche wissenschaftliche und technische Dienstleistungen</t>
  </si>
  <si>
    <t xml:space="preserve">sonstige wirtschaftliche Dienstleistungen </t>
  </si>
  <si>
    <t>dav. N 
(ohne ANÜ)</t>
  </si>
  <si>
    <t>Öffentliche Verwaltung, Verteidigung, Sozialversicherung, 
Ext. Organisationen</t>
  </si>
  <si>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 Gleiches gilt, wenn in einer Region weniger als 3 Betriebe ansässig sind  oder einer der Betriebe einen so hohen Beschäftigtenanteil auf sich vereint, dass die Beschäftigtenzahl praktisch eine Einzelangabe über den Branchenführer darstellt (Dominanzfall).</t>
    </r>
  </si>
  <si>
    <t>2.4 Sozialversicherungspflichtig Beschäftigte nach der Klassifikation der Berufe (KldB 2010)</t>
  </si>
  <si>
    <t>Anforderungsniveau/
Berufshauptgruppen/-gruppen (KldB2010)</t>
  </si>
  <si>
    <t>darunter nach Anforderungsniveau der ausgeübten Tätigkeit (KldB 2010)</t>
  </si>
  <si>
    <t>Helfer</t>
  </si>
  <si>
    <t>Fachkraft</t>
  </si>
  <si>
    <t>Spezialist</t>
  </si>
  <si>
    <t>Experte</t>
  </si>
  <si>
    <r>
      <t>darunter: ausgewählte Berufsaggregate</t>
    </r>
    <r>
      <rPr>
        <b/>
        <vertAlign val="superscript"/>
        <sz val="8"/>
        <rFont val="Arial"/>
        <family val="2"/>
      </rPr>
      <t>2)</t>
    </r>
    <r>
      <rPr>
        <b/>
        <sz val="8"/>
        <rFont val="Arial"/>
        <family val="2"/>
      </rPr>
      <t xml:space="preserve"> nach der ausgeübten Tätigkeit (KldB 2010)</t>
    </r>
  </si>
  <si>
    <t>Bauberufe</t>
  </si>
  <si>
    <t>Handwerksberufe</t>
  </si>
  <si>
    <t>Ingenieure</t>
  </si>
  <si>
    <t>MINT-Berufe</t>
  </si>
  <si>
    <r>
      <t>Pflegeberufe</t>
    </r>
    <r>
      <rPr>
        <vertAlign val="superscript"/>
        <sz val="8"/>
        <rFont val="Arial"/>
        <family val="2"/>
      </rPr>
      <t>3)</t>
    </r>
  </si>
  <si>
    <t>davon nach Berufsfachlichkeit der ausgeübten Tätigkeit (KldB 2010)</t>
  </si>
  <si>
    <t>Land-, Tier-, Forstwirtschaftsberufe</t>
  </si>
  <si>
    <t>dar. 111</t>
  </si>
  <si>
    <t>Landwirtschaft</t>
  </si>
  <si>
    <t>Gartenbauberufe, Floristik</t>
  </si>
  <si>
    <t>Rohstoffgewinn,Glas-,Keramikverarbeitung</t>
  </si>
  <si>
    <t>Kunststoff- u. Holzherst.,-verarbeitung</t>
  </si>
  <si>
    <t>Papier-,Druckberufe, tech.Mediengestalt.</t>
  </si>
  <si>
    <t>Metallerzeugung,-bearbeitung, Metallbau</t>
  </si>
  <si>
    <t>Maschinen- und Fahrzeugtechnikberufe</t>
  </si>
  <si>
    <t>Mechatronik-, Energie- u. Elektroberufe</t>
  </si>
  <si>
    <t>Techn.Entwickl.Konstr.Produktionssteuer.</t>
  </si>
  <si>
    <t>Textil- und Lederberufe</t>
  </si>
  <si>
    <t>Lebensmittelherstellung u. -verarbeitung</t>
  </si>
  <si>
    <t>dar. 292</t>
  </si>
  <si>
    <t>Lebensmittel- u. Genussmittelherstellung</t>
  </si>
  <si>
    <t>dar. 293</t>
  </si>
  <si>
    <t>Speisenzubereitung</t>
  </si>
  <si>
    <t>Bauplanung,Architektur,Vermessungsberufe</t>
  </si>
  <si>
    <t>Hoch- und Tiefbauberufe</t>
  </si>
  <si>
    <t>(Innen-)Ausbauberufe</t>
  </si>
  <si>
    <t>Gebäude- u. versorgungstechnische Berufe</t>
  </si>
  <si>
    <t>Mathematik-Biologie-Chemie-,Physikberufe</t>
  </si>
  <si>
    <t>Geologie-,Geografie-,Umweltschutzberufe</t>
  </si>
  <si>
    <t>Informatik- und andere IKT-Berufe</t>
  </si>
  <si>
    <t>Verkehr, Logistik (außer Fahrzeugführ.)</t>
  </si>
  <si>
    <t>dar. 513</t>
  </si>
  <si>
    <t>Lagerwirt.,Post,Zustellung,Güterumschlag</t>
  </si>
  <si>
    <t>dar. Berufe in der Lagerwirtschaft (5131)</t>
  </si>
  <si>
    <t>Führer von Fahrzeug- u. Transportgeräten</t>
  </si>
  <si>
    <t>dar. 521</t>
  </si>
  <si>
    <t>Fahrzeugführung im Straßenverkehr</t>
  </si>
  <si>
    <t>Schutz-,Sicherheits-, Überwachungsberufe</t>
  </si>
  <si>
    <t>dar. 531</t>
  </si>
  <si>
    <t>Obj.-,Pers.-,Brandschutz,Arbeitssicherh.</t>
  </si>
  <si>
    <t>Reinigungsberufe</t>
  </si>
  <si>
    <t>Einkaufs-, Vertriebs- und Handelsberufe</t>
  </si>
  <si>
    <t>Verkaufsberufe</t>
  </si>
  <si>
    <t>Tourismus-, Hotel- und Gaststättenberufe</t>
  </si>
  <si>
    <t>dar. 632</t>
  </si>
  <si>
    <t>Hotellerie</t>
  </si>
  <si>
    <t>dar. 633</t>
  </si>
  <si>
    <t>Gastronomie</t>
  </si>
  <si>
    <t>Berufe Unternehmensführung,-organisation</t>
  </si>
  <si>
    <t>dar. 713</t>
  </si>
  <si>
    <t>Unternehmensorganisation und -strategie</t>
  </si>
  <si>
    <t>dar. 714</t>
  </si>
  <si>
    <t>Büro und Sekretariat</t>
  </si>
  <si>
    <t>Finanzdienstl.Rechnungsw.,Steuerberatung</t>
  </si>
  <si>
    <t>dar. 721</t>
  </si>
  <si>
    <t>Versicherungs- u. Finanzdienstleistungen</t>
  </si>
  <si>
    <t>dar. 722</t>
  </si>
  <si>
    <t>Rechnungswesen, Controlling und Revision</t>
  </si>
  <si>
    <t>Berufe in Recht und Verwaltung</t>
  </si>
  <si>
    <t>dar. 732</t>
  </si>
  <si>
    <t>Verwaltung</t>
  </si>
  <si>
    <t>Medizinische Gesundheitsberufe</t>
  </si>
  <si>
    <t>dar. 811</t>
  </si>
  <si>
    <t>Arzt- und Praxishilfe</t>
  </si>
  <si>
    <t>dar. 813</t>
  </si>
  <si>
    <r>
      <t xml:space="preserve">Gesundh.,Krankenpfl.,Rettungsd.Geburtsh. </t>
    </r>
    <r>
      <rPr>
        <vertAlign val="superscript"/>
        <sz val="8"/>
        <rFont val="Arial"/>
        <family val="2"/>
      </rPr>
      <t>3)</t>
    </r>
  </si>
  <si>
    <t>dar. 814</t>
  </si>
  <si>
    <t>Human- und Zahnmedizin</t>
  </si>
  <si>
    <t>dar. 817</t>
  </si>
  <si>
    <t>Nicht ärztliche Therapie und Heilkunde</t>
  </si>
  <si>
    <t>Nichtmed.Gesundheit,Körperpfl.,Medizint.</t>
  </si>
  <si>
    <t>dar. 821</t>
  </si>
  <si>
    <t>dar. 823</t>
  </si>
  <si>
    <t>Körperpflege</t>
  </si>
  <si>
    <t>Erziehung,soz.,hauswirt.Berufe,Theologie</t>
  </si>
  <si>
    <t>dar. 831</t>
  </si>
  <si>
    <t>Erziehung,Sozialarb.,Heilerziehungspfl.</t>
  </si>
  <si>
    <t>dar. Berufe i.d. Kinderbetr., -erziehung (8311)</t>
  </si>
  <si>
    <t>Lehrende und ausbildende Berufe</t>
  </si>
  <si>
    <t>dar. 841</t>
  </si>
  <si>
    <t>Lehrtätigkeit an allgemeinbild. Schulen</t>
  </si>
  <si>
    <t>dar. 842</t>
  </si>
  <si>
    <t>Lehrt.berufsb.Fächer,betr.Ausb.,Betr.päd</t>
  </si>
  <si>
    <t>dar. 843</t>
  </si>
  <si>
    <t>Lehr-, Forschungstätigkeit an Hochschulen</t>
  </si>
  <si>
    <t>Geistes-Gesellschafts-Wirtschaftswissen.</t>
  </si>
  <si>
    <t>Werbung,Marketing,kaufm,red.Medienberufe</t>
  </si>
  <si>
    <t>Produktdesign, Kunsthandwerk</t>
  </si>
  <si>
    <t>Darstellende, unterhaltende Berufe</t>
  </si>
  <si>
    <t>XX</t>
  </si>
  <si>
    <t>Sonstige / Keine Angabe</t>
  </si>
  <si>
    <r>
      <t>2)</t>
    </r>
    <r>
      <rPr>
        <sz val="7"/>
        <rFont val="Arial"/>
        <family val="2"/>
      </rPr>
      <t xml:space="preserve"> Beschreibung der Berufsaggregate siehe beigefügtes Hinweisblatt "Berufsaggregate"</t>
    </r>
  </si>
  <si>
    <r>
      <rPr>
        <vertAlign val="superscript"/>
        <sz val="7"/>
        <rFont val="Arial"/>
        <family val="2"/>
      </rPr>
      <t>3)</t>
    </r>
    <r>
      <rPr>
        <sz val="7"/>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8130 Gesundheits-, Krankenpflege (o.S.), 8131 Fachkrankenpflege, 8132 Fachkinderkrankenpflege, 8138 Gesundheits-, Krankenpflege (ssT), 8139 Aufsicht, Führung – Pflege, Rettungsdienst, 821 Altenpflege (einschließlich Führung) der Klassifikation der Berufe 20210 (KldB 2010) verwendet, Fach- und Assistenzkräfte in der operationstechnischen Assistenz, im Rettungsdienst sowie in der Geburtshilfe sind nicht enthalten. Für weitere Informationen siehe auch Hintergrundinfo "Pflegeberufe in den Arbeitsmarktstatistiken 07/2021“.</t>
    </r>
  </si>
  <si>
    <r>
      <rPr>
        <vertAlign val="superscript"/>
        <sz val="7"/>
        <rFont val="Arial"/>
        <family val="2"/>
      </rPr>
      <t xml:space="preserve">*) </t>
    </r>
    <r>
      <rPr>
        <sz val="7"/>
        <rFont val="Arial"/>
        <family val="2"/>
      </rPr>
      <t xml:space="preserve">Aus Datenschutzgründen und Gründen der statistischen Geheimhaltung werden Zahlenwerte von 1 oder 2 und Daten, aus denen rechnerisch auf einen solchen Zahlenwert geschlossen werden kann, anonymisiert. </t>
    </r>
  </si>
  <si>
    <r>
      <rPr>
        <vertAlign val="superscript"/>
        <sz val="7"/>
        <rFont val="Arial"/>
        <family val="2"/>
      </rPr>
      <t xml:space="preserve">() </t>
    </r>
    <r>
      <rPr>
        <sz val="7"/>
        <rFont val="Arial"/>
        <family val="2"/>
      </rPr>
      <t>Eingeschränkte Aussagekraft der beruflichen Tätigkeit nach KldB 2010 bei niedriger Fallzahl.</t>
    </r>
  </si>
  <si>
    <t>3.1 Geringfügig entlohnte Beschäftigte nach Regionen und ausgewählten Merkmalen</t>
  </si>
  <si>
    <t>Regionen / Merkmale</t>
  </si>
  <si>
    <t xml:space="preserve">geringfügig entlohnte Beschäftigte am Stichtag Ende ... </t>
  </si>
  <si>
    <t>3.2 Geringfügig entlohnte Beschäftigte nach ausgewählten Merkmalen</t>
  </si>
  <si>
    <r>
      <t xml:space="preserve">mit anerkanntem Berufsabschluss </t>
    </r>
    <r>
      <rPr>
        <vertAlign val="superscript"/>
        <sz val="8"/>
        <rFont val="Arial"/>
        <family val="2"/>
      </rPr>
      <t>2)</t>
    </r>
  </si>
  <si>
    <r>
      <rPr>
        <vertAlign val="superscript"/>
        <sz val="7"/>
        <rFont val="Arial"/>
        <family val="2"/>
      </rPr>
      <t xml:space="preserve">2) </t>
    </r>
    <r>
      <rPr>
        <sz val="7"/>
        <rFont val="Arial"/>
        <family val="2"/>
      </rPr>
      <t>"mit anerkanntem Berufsabschluss" ist die Summe aus "mit anerkannter Berufsausbildung" und "Meister-/Techniker-/gleichw. Fachschulabschluss"</t>
    </r>
  </si>
  <si>
    <r>
      <rPr>
        <vertAlign val="superscript"/>
        <sz val="7"/>
        <rFont val="Arial"/>
        <family val="2"/>
      </rPr>
      <t>3)</t>
    </r>
    <r>
      <rPr>
        <sz val="7"/>
        <rFont val="Arial"/>
        <family val="2"/>
      </rPr>
      <t xml:space="preserve"> "mit akademischem Abschluss" ist die Summe aus "Bachelor", "Diplom/Magister/Master/Staatsexamen" und "Promotion"</t>
    </r>
  </si>
  <si>
    <t>3.3 Geringfügig entlohnte Beschäftigte nach der Klassifikation der Wirtschaftszweige 2008 (WZ 2008)</t>
  </si>
  <si>
    <t>3.4 Geringfügig entlohnte Beschäftigte nach der Klassifikation der Berufe (KldB 2010)</t>
  </si>
  <si>
    <t>Anforderungsniveau/
Berufshauptgruppen/-gruppen
(KldB2010)</t>
  </si>
  <si>
    <t xml:space="preserve">4.1 Begonnene sozialversicherungspflichtige Beschäftigungsverhältnisse und darunter 
befristete Beschäftigungsverhältnisse sowie Befristungsanteile nach ausgewählten Merkmalen </t>
  </si>
  <si>
    <t>4. Quartal 2025</t>
  </si>
  <si>
    <t xml:space="preserve">Merkmale           </t>
  </si>
  <si>
    <t>3. Quartal 2025</t>
  </si>
  <si>
    <t>2. Quartal 2025</t>
  </si>
  <si>
    <t>1. Quartal 2025</t>
  </si>
  <si>
    <t>4. Quartal 2024</t>
  </si>
  <si>
    <t>Veränderung gegenüber
dem Vorjahresquartal 
(Spalte 1 zu Spalte 5)</t>
  </si>
  <si>
    <t>in %(-Pkt.)</t>
  </si>
  <si>
    <t>begonnene sozialversicherungspflichtige 
Beschäftigungsverhältnisse (begBV)</t>
  </si>
  <si>
    <t>dav.:</t>
  </si>
  <si>
    <t xml:space="preserve"> Männer                      </t>
  </si>
  <si>
    <t xml:space="preserve"> Frauen                        </t>
  </si>
  <si>
    <t>dar.:</t>
  </si>
  <si>
    <r>
      <t xml:space="preserve">Befristungsanteil </t>
    </r>
    <r>
      <rPr>
        <b/>
        <vertAlign val="superscript"/>
        <sz val="8"/>
        <rFont val="Arial"/>
        <family val="2"/>
      </rPr>
      <t>2)</t>
    </r>
  </si>
  <si>
    <t>x</t>
  </si>
  <si>
    <r>
      <t xml:space="preserve">dar.: beg. svpfl. BV in der SvB-Kerngruppe </t>
    </r>
    <r>
      <rPr>
        <b/>
        <vertAlign val="superscript"/>
        <sz val="8"/>
        <rFont val="Arial"/>
        <family val="2"/>
      </rPr>
      <t>3)</t>
    </r>
  </si>
  <si>
    <t>befristet</t>
  </si>
  <si>
    <t>dar. befristet</t>
  </si>
  <si>
    <t>unter 25 Jahren</t>
  </si>
  <si>
    <r>
      <t>1)</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</si>
  <si>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r>
      <t>2)</t>
    </r>
    <r>
      <rPr>
        <sz val="7"/>
        <rFont val="Arial"/>
        <family val="2"/>
      </rPr>
      <t xml:space="preserve"> bezogen auf SvB-Kerngruppe-Befristung</t>
    </r>
  </si>
  <si>
    <r>
      <t>3)</t>
    </r>
    <r>
      <rPr>
        <sz val="7"/>
        <color indexed="8"/>
        <rFont val="Arial"/>
        <family val="2"/>
      </rPr>
      <t xml:space="preserve"> SvB-Kerngruppe Befristung - siehe methodische Hinweise</t>
    </r>
  </si>
  <si>
    <t>4.2 Begonnene sozialversicherungspflichtige Beschäftigungsverhältnisse nach der Klassifikation der 
Wirtschaftszweige 2008 (WZ 2008)</t>
  </si>
  <si>
    <r>
      <t>begonnene sozialversicherungspflichtige Beschäftigungsverhältnisse</t>
    </r>
    <r>
      <rPr>
        <vertAlign val="superscript"/>
        <sz val="8"/>
        <rFont val="Arial"/>
        <family val="2"/>
      </rPr>
      <t>2)</t>
    </r>
    <r>
      <rPr>
        <sz val="8"/>
        <rFont val="Arial"/>
        <family val="2"/>
      </rPr>
      <t xml:space="preserve"> im…</t>
    </r>
  </si>
  <si>
    <t>Veränderung gegenüber
dem Vorjahresquartal (Spalte 1 zu Spalte 5)</t>
  </si>
  <si>
    <r>
      <t>2)</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</si>
  <si>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 In Fällen, in denen Werte von Null eine Information über den Merkmalsträger offen legen, werden auch diese Nullwerte anonymisiert.</t>
  </si>
  <si>
    <t>4.3 Begonnene sozialversicherungspflichtige Beschäftigungsverhältnisse nach der Klassifikation der 
Berufe (KldB 2010)</t>
  </si>
  <si>
    <r>
      <t>begonnene sozialversicherungspflichtige
Beschäftigungsverhältnisse</t>
    </r>
    <r>
      <rPr>
        <vertAlign val="superscript"/>
        <sz val="8"/>
        <rFont val="Arial"/>
        <family val="2"/>
      </rPr>
      <t>3)</t>
    </r>
    <r>
      <rPr>
        <sz val="8"/>
        <rFont val="Arial"/>
        <family val="2"/>
      </rPr>
      <t xml:space="preserve"> im…</t>
    </r>
  </si>
  <si>
    <r>
      <t xml:space="preserve">Gesundh.,Krankenpfl.,Rettungsd.Geburtsh. </t>
    </r>
    <r>
      <rPr>
        <vertAlign val="superscript"/>
        <sz val="8"/>
        <rFont val="Arial"/>
        <family val="2"/>
      </rPr>
      <t>2)</t>
    </r>
  </si>
  <si>
    <r>
      <rPr>
        <vertAlign val="superscript"/>
        <sz val="7"/>
        <rFont val="Arial"/>
        <family val="2"/>
      </rPr>
      <t xml:space="preserve">2) </t>
    </r>
    <r>
      <rPr>
        <sz val="7"/>
        <rFont val="Arial"/>
        <family val="2"/>
      </rPr>
      <t>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solllten die beiden Berufe nur in Summe betrachtet werden.</t>
    </r>
  </si>
  <si>
    <r>
      <t>3)</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</si>
  <si>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t>.X Veränderungswert &gt;250%. In begründeten Ausnahmefällen kann von der Regel abgewichen werden.</t>
  </si>
  <si>
    <t>5.1 Beendete sozialversicherungspflichtige Beschäftigungsverhältnisse nach der Klassifikation der 
Wirtschaftszweige 2008 (WZ 2008)</t>
  </si>
  <si>
    <r>
      <t>beendete sozialversicherungspflichtige 
Beschäftigungsverhältnisse</t>
    </r>
    <r>
      <rPr>
        <vertAlign val="superscript"/>
        <sz val="8"/>
        <rFont val="Arial"/>
        <family val="2"/>
      </rPr>
      <t>2)</t>
    </r>
    <r>
      <rPr>
        <sz val="8"/>
        <rFont val="Arial"/>
        <family val="2"/>
      </rPr>
      <t xml:space="preserve"> im…</t>
    </r>
  </si>
  <si>
    <r>
      <t>2)</t>
    </r>
    <r>
      <rPr>
        <sz val="7"/>
        <rFont val="Arial"/>
        <family val="2"/>
      </rPr>
      <t xml:space="preserve"> Als beendete Beschäftigungsverhältnisse im Sinne der Beschäftigungsstatistik zählen die Abmeldungen von einem sozialversicherungspflichtigen Beschäftigungsverhältnis innerhalb eines Zeitraums. Mehrfacherfassungen von Beschäftigten sind möglich.</t>
    </r>
  </si>
  <si>
    <t>5.2 Beendete sozialversicherungspflichtige Beschäftigungsverhältnisse nach der Klassifikation der
Berufe (KldB 2010)</t>
  </si>
  <si>
    <r>
      <t>beendete sozialversicherungspflichtige 
Beschäftigungsverhältnisse</t>
    </r>
    <r>
      <rPr>
        <vertAlign val="superscript"/>
        <sz val="8"/>
        <rFont val="Arial"/>
        <family val="2"/>
      </rPr>
      <t>3)</t>
    </r>
    <r>
      <rPr>
        <sz val="8"/>
        <rFont val="Arial"/>
        <family val="2"/>
      </rPr>
      <t xml:space="preserve"> im…</t>
    </r>
  </si>
  <si>
    <r>
      <t>3)</t>
    </r>
    <r>
      <rPr>
        <sz val="7"/>
        <rFont val="Arial"/>
        <family val="2"/>
      </rPr>
      <t xml:space="preserve"> Als beendete Beschäftigungsverhältnisse im Sinne der Beschäftigungsstatistik zählen die Abmeldungen von einem sozialversicherungspflichtigen Beschäftigungsverhältnis innerhalb eines Zeitraums. Mehrfacherfassungen von Beschäftigten sind möglich.</t>
    </r>
  </si>
  <si>
    <t xml:space="preserve">6. Sozialversicherungspflichtig und geringfügig entlohnte Beschäftigte sowie begonnene und beendete sv-pflichtige
Beschäftigungsverhältnisse </t>
  </si>
  <si>
    <t>Amberg, Stadt (09361); (Gebietsstand Juni 2026)</t>
  </si>
  <si>
    <r>
      <t>Zeitreihe mit fiktivem Gebietsstand</t>
    </r>
    <r>
      <rPr>
        <vertAlign val="superscript"/>
        <sz val="8"/>
        <rFont val="Arial"/>
        <family val="2"/>
      </rPr>
      <t xml:space="preserve"> 1) 2)</t>
    </r>
  </si>
  <si>
    <t>Aufgrund einer rückwirkenden Korrektur der Beschäftigungsstatistik können diese Daten von zuvor veröffentlichten Ergebnissen geringfügig abweichen.</t>
  </si>
  <si>
    <t>Stichtag Ende ... /
Quartal</t>
  </si>
  <si>
    <t>sozialversicherungspflichtig Beschäftigte
(Stichtag)</t>
  </si>
  <si>
    <t>geringfügig entlohnte Beschäftigte 
(Stichtag)</t>
  </si>
  <si>
    <t>Beschäftigungs-
verhältnisse
(Quartal)</t>
  </si>
  <si>
    <t>Vollzeit</t>
  </si>
  <si>
    <t>Teilzeit</t>
  </si>
  <si>
    <t>50 bis unter 65 Jahre</t>
  </si>
  <si>
    <t xml:space="preserve">aus-
schließlich </t>
  </si>
  <si>
    <t>im Nebenjob</t>
  </si>
  <si>
    <t xml:space="preserve">begonnene </t>
  </si>
  <si>
    <t>beendete</t>
  </si>
  <si>
    <t xml:space="preserve">2015 Dez. / 4 . Quartal </t>
  </si>
  <si>
    <t xml:space="preserve">2016 Mrz. / 1 . Quartal </t>
  </si>
  <si>
    <t xml:space="preserve">         Jun. / 2 . Quartal </t>
  </si>
  <si>
    <t xml:space="preserve">         Sep. / 3 . Quartal </t>
  </si>
  <si>
    <t xml:space="preserve">         Dez. / 4 . Quartal </t>
  </si>
  <si>
    <t xml:space="preserve">2017 Mrz. / 1 . Quartal </t>
  </si>
  <si>
    <t xml:space="preserve">2018 Mrz. / 1 . Quartal </t>
  </si>
  <si>
    <t xml:space="preserve">2019 Mrz. / 1 . Quartal </t>
  </si>
  <si>
    <t xml:space="preserve">2020 Mrz. / 1 . Quartal </t>
  </si>
  <si>
    <t xml:space="preserve">2021 Mrz. / 1 . Quartal </t>
  </si>
  <si>
    <t xml:space="preserve">2022 Mrz. / 1 . Quartal </t>
  </si>
  <si>
    <t xml:space="preserve">2023 Mrz. / 1 . Quartal </t>
  </si>
  <si>
    <t xml:space="preserve">2024 Mrz. / 1 . Quartal </t>
  </si>
  <si>
    <t xml:space="preserve">2025 Mrz. / 1 . Quartal </t>
  </si>
  <si>
    <r>
      <rPr>
        <vertAlign val="superscript"/>
        <sz val="7"/>
        <rFont val="Arial"/>
        <family val="2"/>
      </rPr>
      <t xml:space="preserve">1) </t>
    </r>
    <r>
      <rPr>
        <sz val="7"/>
        <rFont val="Arial"/>
        <family val="2"/>
      </rPr>
      <t>Die Zeitreihe bildet abweichend von den anderen Tabellen dieses Produkts nicht den Gebietsstand zum jeweiligen Stichtag sondern zum o. g. festen Zeitpunkt ab und ermöglicht somit einen Vergleich unabhängig von in der Vergangenheit erfolgten Gebietsstandsänderungen.</t>
    </r>
  </si>
  <si>
    <r>
      <t xml:space="preserve">2) </t>
    </r>
    <r>
      <rPr>
        <sz val="7"/>
        <color rgb="FF000000"/>
        <rFont val="Arial"/>
        <family val="2"/>
      </rPr>
      <t>Im Dezember 2023 erfolgte eine partielle Revision der Wohn- und Arbeitsortangaben in der Beschäftigungsstatistik, siehe methodischer Hinweis.</t>
    </r>
  </si>
  <si>
    <t>Stand: 02.08.2023</t>
  </si>
  <si>
    <t>Methodische Hinweise zu ausgeübte Tätigkeit und Anforderungsniveau (KldB 2010) - Berufsaggregate</t>
  </si>
  <si>
    <r>
      <rPr>
        <b/>
        <sz val="10"/>
        <rFont val="Arial"/>
        <family val="2"/>
      </rPr>
      <t>Ausgeübte Tätigkeit</t>
    </r>
    <r>
      <rPr>
        <sz val="9"/>
        <rFont val="Arial"/>
        <family val="2"/>
      </rPr>
      <t xml:space="preserve">
Die ausgeübte Tätigkeit wird in der Beschäftigungsstatistik seit dem </t>
    </r>
    <r>
      <rPr>
        <b/>
        <sz val="9"/>
        <rFont val="Arial"/>
        <family val="2"/>
      </rPr>
      <t>Stichtag 31.12.2012</t>
    </r>
    <r>
      <rPr>
        <sz val="9"/>
        <rFont val="Arial"/>
        <family val="2"/>
      </rPr>
      <t xml:space="preserve"> nach der Klassifikation der Berufe 2010 (KldB 2010) abgebildet. Maßgebend für die Verschlüsselung ist allein die Tätigkeit, die der Beschäftigte aktuell im Betrieb ausübt – auch wenn diese Tätigkeit nicht dem erlernten Beruf entspricht. Treffen mehrere Tätigkeitsbezeichnungen für einen Beschäftigten zu, wird die Bezeichnung verschlüsselt, die für die überwiegend ausgeübte Tätigkeit gilt. </t>
    </r>
    <r>
      <rPr>
        <b/>
        <sz val="9"/>
        <rFont val="Arial"/>
        <family val="2"/>
      </rPr>
      <t>Auszubildende</t>
    </r>
    <r>
      <rPr>
        <sz val="9"/>
        <rFont val="Arial"/>
        <family val="2"/>
      </rPr>
      <t xml:space="preserve"> werden mit ihrem </t>
    </r>
    <r>
      <rPr>
        <b/>
        <sz val="9"/>
        <rFont val="Arial"/>
        <family val="2"/>
      </rPr>
      <t>Zielberuf</t>
    </r>
    <r>
      <rPr>
        <sz val="9"/>
        <rFont val="Arial"/>
        <family val="2"/>
      </rPr>
      <t xml:space="preserve"> (gemäß Ausbildungsvertrag) verschlüsselt. Ein Vergleich der KldB 2010 mit den Angaben älterer Klassifikationen (KldB 1988) ist nur sehr eingeschränkt möglich. 
Die Klassifikation der Berufe 2010 strukturiert und gruppiert die in Deutschland üblichen Berufsbezeichnungen anhand ihrer Ähnlichkeit über ein hierarchisch aufsteigendes, numerisches System in fünf Ebenen. Als strukturgebende Dimension weist die KldB 2010 auf den ersten vier Aggregationsebenen die „Berufsfachlichkeit“ aus.</t>
    </r>
  </si>
  <si>
    <t>Beschreibung der Berufsaggregate:</t>
  </si>
  <si>
    <r>
      <rPr>
        <b/>
        <sz val="9"/>
        <rFont val="Arial"/>
        <family val="2"/>
      </rPr>
      <t>"Bauberufe"</t>
    </r>
    <r>
      <rPr>
        <sz val="9"/>
        <rFont val="Arial"/>
        <family val="2"/>
      </rPr>
      <t xml:space="preserve">
Kurzbeschreibung
Das Berufsaggregat "Bauberufe" umfasst Berufsgattungen der KldB2010, die typische Bau-Tätigkeiten beschreiben und ist nicht im Sinne von etwaigen personenbezogenen Berufsausbildungen zu interpretieren. Das bedeutet im Umkehrschluss, eine mögliche Berufsausbildung in einem Bauberuf stellt nicht die einzige Zugangsmöglichkeit zu diesen Berufen bzw. Tätigkeiten dar, auch wenn sie vielleicht als idealtypisch gelten mag. Die Tätigkeiten reichen vom Anforderungsniveau "Helfer" bis "Experte".
</t>
    </r>
    <r>
      <rPr>
        <u/>
        <sz val="9"/>
        <rFont val="Arial"/>
        <family val="2"/>
      </rPr>
      <t>Zugeordnete Berufe (Beispiele)</t>
    </r>
    <r>
      <rPr>
        <sz val="9"/>
        <rFont val="Arial"/>
        <family val="2"/>
      </rPr>
      <t xml:space="preserve">
Bauhelfer/-in
Elektroinstallateur/-in
Maurermeister/-in
Architekt/-in</t>
    </r>
  </si>
  <si>
    <t>hier finden Sie die ausführliche Beschreibung der "Bauberufe"</t>
  </si>
  <si>
    <r>
      <rPr>
        <b/>
        <sz val="9"/>
        <rFont val="Arial"/>
        <family val="2"/>
      </rPr>
      <t>"Handwerksberufe"</t>
    </r>
    <r>
      <rPr>
        <sz val="9"/>
        <rFont val="Arial"/>
        <family val="2"/>
      </rPr>
      <t xml:space="preserve">
Kurzbeschreibung
Das spezifische Berufsaggregat "Handwerksberufe" umfasst Berufsgattungen der KldB2010, die für ausgebildete Handwerker typische Berufe im Sinne von Tätigkeiten beschreiben und ist nicht im Sinne von personenbezogenen Berufsausbildungen zu interpretieren. Hierbei ist zu beachten, dass auch Ausbildungen des industriellen Sektors eine Zugangsvoraussetzung zu Handwerksberufen darstellen. Das bedeutet, eine Berufsausbildung zum Handwerker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Tischlerei, KFZ-Mechatronik, Fotografie, Gebäudereinigung, Medizintechnik, Raumausstattung</t>
    </r>
  </si>
  <si>
    <t>hier finden Sie die ausführliche Beschreibung der "Handwerksberufe"</t>
  </si>
  <si>
    <r>
      <rPr>
        <b/>
        <sz val="9"/>
        <rFont val="Arial"/>
        <family val="2"/>
      </rPr>
      <t>"Ingenieurberufe"</t>
    </r>
    <r>
      <rPr>
        <sz val="9"/>
        <rFont val="Arial"/>
        <family val="2"/>
      </rPr>
      <t xml:space="preserve">
Kurzbeschreibung
Das Berufsaggregat "Ingenieurberufe" umfasst Berufsgattungen der KldB2010, die für ausgebildete Ingenieure typische Berufe im Sinne von Tätigkeiten beschreiben und ist nicht im Sinne von personenbezogenen Berufsausbildungen zu interpretieren. Das bedeutet im Umkehrschluss, eine Berufsausbildung zum Ingenieur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Maschinenbauingenieur/-in
Ingenieur/-in - Druck- und Medientechnik
Elektrotechnikingenieur/-in
Bauingenieur/-in</t>
    </r>
  </si>
  <si>
    <t>hier finden Sie die ausführliche Beschreibung der "Ingenieurberufe"</t>
  </si>
  <si>
    <r>
      <rPr>
        <b/>
        <sz val="9"/>
        <rFont val="Arial"/>
        <family val="2"/>
      </rPr>
      <t xml:space="preserve">"MINT-Berufe" </t>
    </r>
    <r>
      <rPr>
        <sz val="9"/>
        <rFont val="Arial"/>
        <family val="2"/>
      </rPr>
      <t xml:space="preserve">
Kurzbeschreibung
Das spezifische Berufsaggregat "MINT-Berufe" umfasst alle Tätigkeiten, für deren Ausübung ein hoher Anteil an Kenntnissen aus den Bereichen Mathematik, 
Informatik, Naturwissenschaften und/oder Technik erforderlich ist. Dabei wird auch das Bauen und Instandhalten technischer Anlagen und Geräte als zentraler 
Bestandteil einer Tätigkeit zu den MINT-Qualifikationen gezählt. Das Berufsaggregat "MINT-Berufe" umfasst neben den hochqualifizierten MINT-Berufen auch die 
so genannten mittelqualifizierten MINT-Berufe
</t>
    </r>
    <r>
      <rPr>
        <u/>
        <sz val="9"/>
        <rFont val="Arial"/>
        <family val="2"/>
      </rPr>
      <t>Zugeordnete Berufe (Beispiele)</t>
    </r>
    <r>
      <rPr>
        <sz val="9"/>
        <rFont val="Arial"/>
        <family val="2"/>
      </rPr>
      <t xml:space="preserve">
Verfahrensmechaniker/in
IT-Administratoren/in
Chemielaborant/in
Ingenieur/in - Werkstofftechnik</t>
    </r>
  </si>
  <si>
    <t>hier finden Sie die ausführliche Beschreibung der "MINT-Berufe"</t>
  </si>
  <si>
    <r>
      <rPr>
        <b/>
        <sz val="9"/>
        <rFont val="Arial"/>
        <family val="2"/>
      </rPr>
      <t>"Pflegeberufe"</t>
    </r>
    <r>
      <rPr>
        <sz val="9"/>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- 8130 Gesundheits-, Krankenpflege (o.S.), 
- 8131 Fachkrankenpflege, 
- 8132 Fachkinderkrankenpflege, 
- 8138 Gesundheits-, Krankenpflege (ssT), 
- 8139 Aufsicht, Führung – Pflege, Rettungsdienst, 
- 821 Altenpflege (einschließlich Führung) der Klassifikation der Berufe 2010 (KldB 2010) verwendet, 
Fach- und Assistenzkräfte in der operationstechnischen Assistenz, im Rettungsdienst sowie in der Geburtshilfe sind nicht enthalten. Für weitere Informationen siehe auch Hintergrundinfo "Pflegeberufe in den Arbeitsmarktstatistiken 07/2021“.</t>
    </r>
  </si>
  <si>
    <t xml:space="preserve">Weiterführende Informationen zur Klassifikation der Berufe 2010 finden Sie unter: </t>
  </si>
  <si>
    <t>https://statistik.arbeitsagentur.de/DE/Navigation/Grundlagen/Klassifikationen/Klassifikation-der-Berufe/Klassifikation-der-Berufe-Nav.html</t>
  </si>
  <si>
    <t>Stand: 15.07.2025</t>
  </si>
  <si>
    <t xml:space="preserve">Die Information über die Befristung wurde erstmals im Zuge der Umstellung des Tätigkeitsschlüssels (TS 2010) aufgenommen. Auswertungen sind rückwirkend ab Oktober 2012 möglich. 
</t>
  </si>
  <si>
    <r>
      <t xml:space="preserve">Eine Beschäftigung kann befristet oder unbefristet sein. Die genauen Definitionen lauten: 
• </t>
    </r>
    <r>
      <rPr>
        <b/>
        <sz val="9"/>
        <color indexed="8"/>
        <rFont val="Arial"/>
        <family val="2"/>
      </rPr>
      <t>Unbefristete Beschäftigung</t>
    </r>
    <r>
      <rPr>
        <sz val="9"/>
        <color indexed="8"/>
        <rFont val="Arial"/>
        <family val="2"/>
      </rPr>
      <t xml:space="preserve"> 
  Der Arbeitsvertrag wurde auf unbestimmte Zeit abgeschlossen. 
• </t>
    </r>
    <r>
      <rPr>
        <b/>
        <sz val="9"/>
        <color indexed="8"/>
        <rFont val="Arial"/>
        <family val="2"/>
      </rPr>
      <t>Befristete Beschäftigung</t>
    </r>
    <r>
      <rPr>
        <sz val="9"/>
        <color indexed="8"/>
        <rFont val="Arial"/>
        <family val="2"/>
      </rPr>
      <t xml:space="preserve"> 
  Der Arbeitsvertrag wurde auf bestimmte Zeit abgeschlossen (kalendermäßig befristete Arbeitsverträge oder 
  zweckbefristete Arbeitsverträge). 
</t>
    </r>
  </si>
  <si>
    <r>
      <rPr>
        <b/>
        <sz val="9"/>
        <color indexed="8"/>
        <rFont val="Arial"/>
        <family val="2"/>
      </rPr>
      <t xml:space="preserve">Befristung der begonnenen Beschäftigungsverhältnisse </t>
    </r>
    <r>
      <rPr>
        <sz val="9"/>
        <color indexed="8"/>
        <rFont val="Arial"/>
        <family val="2"/>
      </rPr>
      <t xml:space="preserve">
Die Befristung ist für begonnene Beschäftigungsverhältnisse auswertbar. Für Auswertungen empfiehlt sich ein eingeschränkter Personenkreis der sozialversicherungspflichtig Beschäftigten mit dem Ausschluss von Personengruppen, die eine an sich befristete Beschäftigung haben. Diese wären: 
</t>
    </r>
  </si>
  <si>
    <t xml:space="preserve">• sozialversicherungspflichtig Beschäftigte in Ausbildung 
• Praktikanten 
• Personen, die ein freiwilliges soziales, ein freiwilliges ökologisches Jahr oder einen Bundesfreiwilligendienst
  leisten 
• Teilnehmende an zeitlich befristeten arbeitsmarktpolitischen Maßnahmen bei einem Rehabilitationsträger 
  (Personengruppenschlüssel 204) 
</t>
  </si>
  <si>
    <r>
      <rPr>
        <b/>
        <sz val="9"/>
        <color indexed="8"/>
        <rFont val="Arial"/>
        <family val="2"/>
      </rPr>
      <t>Befristung der Beschäftigungsverhältnisse und Beschäftigten im Bestand</t>
    </r>
    <r>
      <rPr>
        <sz val="9"/>
        <color indexed="8"/>
        <rFont val="Arial"/>
        <family val="2"/>
      </rPr>
      <t xml:space="preserve"> 
Für den Bestand in Beschäftigung ergeben sich überhöhte Werte bei der Befristung. Dies hängt mit den Meldungen der Arbeitgeber zur Sozialversicherung zusammen. 
Zeitpunkt der Gültigkeit für die Angabe zur Befristung: 
</t>
    </r>
  </si>
  <si>
    <t xml:space="preserve">• Beginnzeitpunkt der Meldung bei Anmeldungen zur Sozialversicherung
• Endezeitpunkt der Meldung bei allen übrigen Meldungen 
</t>
  </si>
  <si>
    <t xml:space="preserve">Bei Anmeldungen einer sozialversicherungspflichtigen Beschäftigung ist die Angabe zur Befristung zum Beginnzeitpunkt der Meldung zu melden. Damit ist für begonnene Beschäftigungen eine gesicherte Aussage möglich. Im Jahresverlauf nimmt die Qualität der Angabe allerdings für laufende Beschäftigungen ab. Zudem ist es notwendig, dass die Arbeitgeber die Angabe zur Befristung bei jeder Meldung überprüfen und entsprechend aktualisieren, ansonsten werden die Befristungen bei länger bestehenden Beschäftigungen überzeichnet. In den Daten ist eine solche Überzeichnung festzustellen. Es gibt einen Teil an Arbeitgebern, die die Angabe nicht regelmäßig aktualisieren und damit steigt der Anteil der befristeten Beschäftigungen beim Bestand der Beschäftigten und der Beschäftigungsverhältnisse in der Statistik über die Zeit hinweg stetig leicht an. </t>
  </si>
  <si>
    <t>Weitere Informationen finden Sie im Methodenbericht „Befristete Beschäftigung“:</t>
  </si>
  <si>
    <t>https://statistik.arbeitsagentur.de/DE/Statischer-Content/Grundlagen/Methodik-Qualitaet/Methodenberichte/Beschaeftigungsstatistik/Generische-Publikationen/Methodenbericht-Befristete-Beschaeftigung.pdf?__blob=publicationFile</t>
  </si>
  <si>
    <t xml:space="preserve">Im Gegensatz zu den Bestandsdaten der Beschäftigungsstatistik werden begonnene und beendete Beschäftigungsverhältnisse zeitraumbezogen ausgewertet (Monat, Quartal oder Jahr). Während beim Bestand an Beschäftigten eine Person – unabhängig von der Anzahl der Beschäftigungsverhältnisse – zum Stichtag nur einmal gezählt wird (Personenkonzept), ist es bei den Bewegungsdaten durchaus möglich, dass eine Person mehrfach gezählt wird (Fallkonzept). Dies ist der Fall, wenn die Person im Betrachtungszeitraum mehr als ein Beschäftigungsverhältnis beginnt bzw. beendet.
Ergebnisse zu den begonnenen und beendeten Beschäftigungsverhältnissen liegen mit einer Wartezeit von sechs Monaten vor. Eine Betrachtung ist in der Regel nur nach dem Arbeitsort sinnvoll, weil die Beschäftigungsverhältnisse sich primär auf den Sitz des Betriebes beziehen. Für bestimmte Fragestellungen, beispielsweise wenn die begonnenen Beschäftigungen den Arbeitslosen gegenüber gestellt werden, kann dennoch der Wohnort der Beschäftigten betrachtet werden.
</t>
  </si>
  <si>
    <r>
      <t xml:space="preserve">Ein </t>
    </r>
    <r>
      <rPr>
        <b/>
        <sz val="9"/>
        <color indexed="8"/>
        <rFont val="Arial"/>
        <family val="2"/>
      </rPr>
      <t>begonnenes Beschäftigungsverhältnis</t>
    </r>
    <r>
      <rPr>
        <sz val="9"/>
        <color indexed="8"/>
        <rFont val="Arial"/>
        <family val="2"/>
      </rPr>
      <t xml:space="preserve"> wird gezählt, wenn eine Anmeldung mit Abgabegrund „Anmeldung wegen Beginn einer Beschäftigung“ im Rahmen des Meldeverfahrens zur Sozialversicherung durch den Arbeitgeber abgegeben wurde, deren Beginn-Datum der Beschäftigung innerhalb des Betrachtungszeitraums liegt. Entsprechend wird ein </t>
    </r>
    <r>
      <rPr>
        <b/>
        <sz val="9"/>
        <color indexed="8"/>
        <rFont val="Arial"/>
        <family val="2"/>
      </rPr>
      <t>beendetes Beschäftigungsverhältnis</t>
    </r>
    <r>
      <rPr>
        <sz val="9"/>
        <color indexed="8"/>
        <rFont val="Arial"/>
        <family val="2"/>
      </rPr>
      <t xml:space="preserve"> gezählt, wenn eine Abmeldung mit Abgabegrund „Abmeldung wegen Ende einer Beschäftigung“ abgegeben wurde, deren Ende der Beschäftigung innerhalb des Betrachtungszeitraums liegt. 
Ein beendetes und ein begonnenes Beschäftigungsverhältnis werden aber auch dann gezählt, wenn ein Wechsel zwischen folgenden Beschäftigungsarten stattfindet:
  - sozialversicherungspflichtiges Ausbildungsverhältnis
  - sozialversicherungspflichtiges Beschäftigungsverhältnis (keine Ausbildung)
  - geringfügig entlohntes Beschäftigungsverhältnis
  - kurzfristiges Beschäftigungsverhältnis
So werden zum Beispiel immer dann ein beendetes und ein begonnenes Beschäftigungsverhältnis gezählt, wenn ein Beschäftigter seine Ausbildung beendet und anschließend weiterbeschäftigt wird. Dabei ist gleichgültig, ob dies beim selben oder bei einem anderen Arbeitgeber geschieht.
Gleichzeitige An- und Abmeldungen, welche das Meldeverfahren für bestimmte, im Voraus befristete Beschäftigungsverhältnisse vorsieht, werden generell als Beginn und Ende eines Beschäftigungsverhältnisses gezählt.</t>
    </r>
  </si>
  <si>
    <t xml:space="preserve">Damit ist das neue Messkonzept wesentlich genauer und bildet sämtliche Übergänge konsequent und vollständig ab. Zu beachten ist in diesem Zusammenhang auch, dass ein beendetes Beschäftigungsverhältnis nicht (wie vor der Revision 2014) am letzten Arbeitstag in der Statistik gezählt wird, sondern erst am Tag danach. So werden z. B. alle Beschäftigungsverhältnisse, welche mit Ablauf des 31.12. enden, erst im Januar als Abgang gezählt.
</t>
  </si>
  <si>
    <t xml:space="preserve">Bei der Bewertung der Zahl der begonnenen und beendeten Beschäftigungsverhältnisse ist zu berücksichtigen, dass aufgrund des Verfahrens zur Betriebsnummernvergabe z. B.
   - bei der Aufsplittung von Betrieben bzw. Betriebsstätten oder
   - bei der Fusion von Betrieben bzw. Betriebsstätten
unter Umständen eine Abmeldung und nachfolgende (Neu-)Anmeldung von Beschäftigten unter einer neuen Betriebsnummer durch den Arbeitgeber erfolgt. Die Beschäftigten haben ihren Arbeitsplatz jedoch nicht gewechselt, und auch das Beschäftigungsverhältnis wurde nicht unterbrochen. Faktisch ist also weder ein Beschäftigungsverhältnis beendet noch eines begonnen worden, die Bewegungen werden aber statistisch gezählt. 
Auch An- und Abmeldungen in Verbindung mit der Eröffnung eines Insolvenzverfahrens führen zu einer Überzeichnung der begonnenen und beendeten Beschäftigungsverhältnisse, soweit eine neue Betriebsnummer vergeben wird. 
</t>
  </si>
  <si>
    <r>
      <t xml:space="preserve">Neben den begonnenen und beendeten Beschäftigungsverhältnissen kann auch der </t>
    </r>
    <r>
      <rPr>
        <b/>
        <sz val="9"/>
        <color indexed="8"/>
        <rFont val="Arial"/>
        <family val="2"/>
      </rPr>
      <t>Bestand an Beschäftigungsverhältnissen</t>
    </r>
    <r>
      <rPr>
        <sz val="9"/>
        <color indexed="8"/>
        <rFont val="Arial"/>
        <family val="2"/>
      </rPr>
      <t xml:space="preserve"> (nicht zu verwechseln mit dem Bestand an Beschäftigten) zum Stichtag ausgewertet werden. Es sei an dieser Stelle darauf hingewiesen, dass die Formel „Bestand (t)“ = „Bestand (t-1)“ - „Abgang (t) “ + „Zugang (t)“ (Stock-Flow-Modell) nur dann aufgeht, wenn alle Komponenten aus einem Datenstand ermittelt werden. Da in der Beschäftigungsstatistik grundsätzlich mit 6 Monaten Wartezeit ausgewertet wird, ist dies nicht der Fall und obige Formel geht nicht auf. Die rechnerischen Abweichungen sind dabei gering, variieren aber von Stichtag zu Stichtag.</t>
    </r>
  </si>
  <si>
    <r>
      <rPr>
        <b/>
        <sz val="10"/>
        <color indexed="8"/>
        <rFont val="Arial"/>
        <family val="2"/>
      </rPr>
      <t>Datenschutz</t>
    </r>
    <r>
      <rPr>
        <b/>
        <sz val="9"/>
        <color indexed="8"/>
        <rFont val="Arial"/>
        <family val="2"/>
      </rPr>
      <t xml:space="preserve">
</t>
    </r>
    <r>
      <rPr>
        <sz val="9"/>
        <color indexed="8"/>
        <rFont val="Arial"/>
        <family val="2"/>
      </rPr>
      <t xml:space="preserve">Die Bestandsdaten der Beschäftigungsstatistik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Grundsätzlich gelten auch bei den Bewegungsdaten die gleichen Regeln der statistischen Geheimhaltung wie bei den Bestandsdaten. Es ist daher eine Dominanzprüfung anzuwenden. Wenn im Bestand eine Geheimhaltung notwendig wird, so ist das in der Regel auch für die jeweiligen Bewegungsdaten anzunehmen. 
Für die Prüfung bei den begonnenen und beendeten Beschäftigungsverhältnissen wird der jeweilige Stichtag zum Quartalsende herangezogen. Bei Zeiträumen über mehrere Quartale hinweg wären alle Stichtage der Quartalsenden zu prüfen. Näherungsweise könnte auch die Prüfung eines repräsentativen Stichtages im Zeitraum herangezogen werden.  
</t>
    </r>
  </si>
  <si>
    <t xml:space="preserve">Weiterführende Informationen zur Statistik der sozialversicherungspflichtigen und geringfügigen Beschäftigung finden Sie unter:  </t>
  </si>
  <si>
    <t>https://statistik.arbeitsagentur.de/DE/Statischer-Content/Grundlagen/Methodik-Qualitaet/Qualitaetsberichte/Generische-Publikationen/Qualitaetsbericht-Statistik-Beschaeftigung.pdf?__blob=publicationFile</t>
  </si>
  <si>
    <t>Stand: 16.12.2024</t>
  </si>
  <si>
    <t>Methodische Hinweise zu Revisionen in der Beschäftigungsstatistik</t>
  </si>
  <si>
    <r>
      <t>Aufgrund</t>
    </r>
    <r>
      <rPr>
        <b/>
        <sz val="9"/>
        <rFont val="Arial"/>
        <family val="2"/>
      </rPr>
      <t xml:space="preserve"> </t>
    </r>
    <r>
      <rPr>
        <sz val="9"/>
        <rFont val="Arial"/>
        <family val="2"/>
      </rPr>
      <t xml:space="preserve">rückwirkender </t>
    </r>
    <r>
      <rPr>
        <b/>
        <sz val="9"/>
        <rFont val="Arial"/>
        <family val="2"/>
      </rPr>
      <t>Revisionen der Beschäftigungsstatistik</t>
    </r>
    <r>
      <rPr>
        <sz val="9"/>
        <rFont val="Arial"/>
        <family val="2"/>
      </rPr>
      <t xml:space="preserve"> können Daten von zuvor veröffentlichten Daten abweichen. Dies ist insbesondere beim Vergleich mit älteren Veröffentlichungen zu berücksichtigen.
Das </t>
    </r>
    <r>
      <rPr>
        <b/>
        <sz val="9"/>
        <rFont val="Arial"/>
        <family val="2"/>
      </rPr>
      <t>Revidieren von Daten</t>
    </r>
    <r>
      <rPr>
        <sz val="9"/>
        <rFont val="Arial"/>
        <family val="2"/>
      </rPr>
      <t xml:space="preserve">, d. h. die nachträgliche Änderung von bereits publizierten statistischen Daten, erfolgt anlassbezogen und unregelmäßig. Es behebt Fehler und verbessert die Genauigkeit. Dies kann erforderlich werden, weil sich rückwirkend eine wesentliche Änderung in der Datenquelle eines Statistikverfahrens ergeben hat oder weil ein Fehler in den statistischen Verarbeitungsregeln erkannt wurde. In beiden Fällen werden die statistischen Ergebnisse neu berechnet – auch für zurückliegende Berichtszeiträume. Ab dem Revisionszeitpunkt erstellte Publikationen enthalten – sofern möglich – auch rückwirkend neue Ergebnisse und einen entsprechenden Hinweis.
Davon abzugrenzen ist die </t>
    </r>
    <r>
      <rPr>
        <b/>
        <sz val="9"/>
        <rFont val="Arial"/>
        <family val="2"/>
      </rPr>
      <t>Festschreibung vorläufiger Ergebnisse</t>
    </r>
    <r>
      <rPr>
        <sz val="9"/>
        <rFont val="Arial"/>
        <family val="2"/>
      </rPr>
      <t xml:space="preserve"> in endgültige Ergebnisse nach Wartezeiten von üblicherweise sechs Monaten. Sie erfolgt regelmäßig und wird nicht gesondert kommuniziert.
Im folgenden sind die Revisionen der Beschäftigungsstatistik kurz erläutert. </t>
    </r>
  </si>
  <si>
    <r>
      <rPr>
        <b/>
        <sz val="10"/>
        <rFont val="Arial"/>
        <family val="2"/>
      </rPr>
      <t>Revision 2023</t>
    </r>
    <r>
      <rPr>
        <sz val="10"/>
        <rFont val="Arial"/>
        <family val="2"/>
      </rPr>
      <t xml:space="preserve"> </t>
    </r>
    <r>
      <rPr>
        <sz val="9"/>
        <rFont val="Arial"/>
        <family val="2"/>
      </rPr>
      <t xml:space="preserve">(Veröffentlichung ab Dezember 2023) </t>
    </r>
    <r>
      <rPr>
        <sz val="10"/>
        <rFont val="Arial"/>
        <family val="2"/>
      </rPr>
      <t xml:space="preserve">
</t>
    </r>
    <r>
      <rPr>
        <sz val="9"/>
        <rFont val="Arial"/>
        <family val="2"/>
      </rPr>
      <t xml:space="preserve">Im Fokus der Revision stand eine verbesserte regionale Abbildung von Beschäftigten nach dem </t>
    </r>
    <r>
      <rPr>
        <b/>
        <sz val="9"/>
        <rFont val="Arial"/>
        <family val="2"/>
      </rPr>
      <t>Arbeits- und Wohnort</t>
    </r>
    <r>
      <rPr>
        <sz val="9"/>
        <rFont val="Arial"/>
        <family val="2"/>
      </rPr>
      <t xml:space="preserve">. Die Ermittlung des Arbeitsortes wurde um die Verwendung von georeferenzierten Adressdaten des </t>
    </r>
    <r>
      <rPr>
        <b/>
        <sz val="9"/>
        <rFont val="Arial"/>
        <family val="2"/>
      </rPr>
      <t>Bundesamtes für Kartographie und Geodäsie</t>
    </r>
    <r>
      <rPr>
        <sz val="9"/>
        <rFont val="Arial"/>
        <family val="2"/>
      </rPr>
      <t xml:space="preserve"> ergänzt. Dadurch erfolgte insbesondere für Gewerbe- und Industriegebiete, die sich über mehrere Gemeinden erstrecken, eine präzisere Zuordnung. Bei der Wohnortzuordnung kam es bisher insbesondere nach Gebietsreformen zu Ausfällen. Diese wurden mit der Revision zu einem Großteil durch verbesserte Regelwerke bei der Verarbeitung der Daten behoben. Die Anzahl der sozialversicherungspflichtig Beschäftigten </t>
    </r>
    <r>
      <rPr>
        <b/>
        <sz val="9"/>
        <rFont val="Arial"/>
        <family val="2"/>
      </rPr>
      <t>ohne Wohnortzuordnung</t>
    </r>
    <r>
      <rPr>
        <sz val="9"/>
        <rFont val="Arial"/>
        <family val="2"/>
      </rPr>
      <t xml:space="preserve"> reduzierte sich dadurch um mehr als die Hälfte. Die Arbeitsortdaten wurden für den Zeitraum ab Januar 2018 und die Wohnortdaten ab Januar 2013 revidiert. Es handelte sich um eine partielle Revision, da die Anzahl von Beschäftigten und Beschäftigungsbetrieben insgesamt unverändert blieb. 
Ergänzend dazu sind kleinere Anpassungen vorgenommen worden, welche die Qualität der Beschäftigungsstatistik erhöhten. Diese betreffen die Einteilung der Voll- und Teilzeitbeschäftigung sowie die Gliederung nach dem Wirtschaftszweig. Nähere Informationen sind zu finden im Methodenbericht:</t>
    </r>
  </si>
  <si>
    <t>Beschäftigungsstatistik – partielle Revision 2023</t>
  </si>
  <si>
    <r>
      <t>Revision 2017</t>
    </r>
    <r>
      <rPr>
        <sz val="9"/>
        <rFont val="Arial"/>
        <family val="2"/>
      </rPr>
      <t xml:space="preserve"> (Veröffentlichung ab Januar 2018)
Im Jahr 2016 sind aufgrund eines technischen Problems im Datenverarbeitungsprozess in größerem Umfang </t>
    </r>
    <r>
      <rPr>
        <b/>
        <sz val="9"/>
        <rFont val="Arial"/>
        <family val="2"/>
      </rPr>
      <t>Arbeitgebermeldungen zur Sozialversicherung</t>
    </r>
    <r>
      <rPr>
        <sz val="9"/>
        <rFont val="Arial"/>
        <family val="2"/>
      </rPr>
      <t xml:space="preserve"> nicht in die Statistik-Datenverarbeitung eingeflossen. Diese Meldungen wurden im Jahr 2017 nachträglich aufgenommen und die Ergebnisse der Beschäftigungsstatistik ab August  2015 neu ermittelt. Zuvor waren insbesondere die </t>
    </r>
    <r>
      <rPr>
        <b/>
        <sz val="9"/>
        <rFont val="Arial"/>
        <family val="2"/>
      </rPr>
      <t>begonnenen und beendeten</t>
    </r>
    <r>
      <rPr>
        <sz val="9"/>
        <rFont val="Arial"/>
        <family val="2"/>
      </rPr>
      <t xml:space="preserve"> sozialversicherungspflichtigen Beschäftigungsverhältnisse im 1. Quartal 2016 untererfasst, der Bestand der Berichtsmonate Juni und Juli 2016 sowie die beendeten Beschäftigungsverhältnisse im 2. und 3. Quartal 2016 überzeichnet. 
Im Zuge der Revision 2017 wurde zudem eine Lücke (von Januar 2011 bis September 2012) in der Berichterstattung der sozialversicherungspflichtig Beschäftigten zum</t>
    </r>
    <r>
      <rPr>
        <b/>
        <sz val="9"/>
        <rFont val="Arial"/>
        <family val="2"/>
      </rPr>
      <t xml:space="preserve"> Merkmal Arbeitszeit</t>
    </r>
    <r>
      <rPr>
        <sz val="9"/>
        <rFont val="Arial"/>
        <family val="2"/>
      </rPr>
      <t xml:space="preserve"> (Vollzeit/Teilzeit) durch ein Hochrechnungsverfahren  geschlossen. Angaben zu Vollzeit- und Teilzeitbeschäftigung stehen damit durchgängig für alle Berichtsmonate zur Verfügung. Ausführliche Informationen finden Sie im Methodenbericht:</t>
    </r>
  </si>
  <si>
    <t>Revision der Beschäftigungsstatistik 2017</t>
  </si>
  <si>
    <r>
      <rPr>
        <b/>
        <sz val="10"/>
        <rFont val="Arial"/>
        <family val="2"/>
      </rPr>
      <t>Revision 2014</t>
    </r>
    <r>
      <rPr>
        <b/>
        <sz val="9"/>
        <rFont val="Arial"/>
        <family val="2"/>
      </rPr>
      <t xml:space="preserve"> </t>
    </r>
    <r>
      <rPr>
        <sz val="9"/>
        <rFont val="Arial"/>
        <family val="2"/>
      </rPr>
      <t xml:space="preserve">(Veröffentlichung ab August 2014) 
Im Jahr 2014 hat die Statistik der Bundesagentur für Arbeit die Datenaufbereitung für die </t>
    </r>
    <r>
      <rPr>
        <b/>
        <sz val="9"/>
        <rFont val="Arial"/>
        <family val="2"/>
      </rPr>
      <t>Beschäftigungsstatistik modernisiert</t>
    </r>
    <r>
      <rPr>
        <sz val="9"/>
        <rFont val="Arial"/>
        <family val="2"/>
      </rPr>
      <t xml:space="preserve">, um genauere Ergebnisse zu erzielen und die Beschäftigungsstatistik weiter ausbauen zu können. Der Datenabgriff wurde präzisiert, die Abgrenzung der sozialversicherungspflichtigen Beschäftigung überprüft und um weitere Personengruppen ergänzt.
</t>
    </r>
  </si>
  <si>
    <r>
      <t xml:space="preserve">Die Beschäftigungsdaten wurden </t>
    </r>
    <r>
      <rPr>
        <b/>
        <sz val="9"/>
        <rFont val="Arial"/>
        <family val="2"/>
      </rPr>
      <t>rückwirkend ab 1999</t>
    </r>
    <r>
      <rPr>
        <sz val="9"/>
        <rFont val="Arial"/>
        <family val="2"/>
      </rPr>
      <t xml:space="preserve"> revidiert. Dadurch wird eine Vergleichbarkeit der Ergebnisse im Zeitverlauf ermöglicht. Auf den Bestand der Beschäftigten wirken sich vor allem die neu hinzugekommenen Personengruppen aus, während für die begonnenen und beendeten Beschäftigungsverhältnisse größtenteils der verfeinerte Datenabgriff den Unterschied zu den bisherigen Ergebnissen erklärt.</t>
    </r>
  </si>
  <si>
    <r>
      <t xml:space="preserve">Die Revision führte durch die </t>
    </r>
    <r>
      <rPr>
        <b/>
        <sz val="9"/>
        <rFont val="Arial"/>
        <family val="2"/>
      </rPr>
      <t>Einbeziehung weiterer Personengruppen</t>
    </r>
    <r>
      <rPr>
        <sz val="9"/>
        <rFont val="Arial"/>
        <family val="2"/>
      </rPr>
      <t xml:space="preserve"> zu einer Erhöhung des Bestands. Die neu hinzugekommenen Beschäftigten in Werkstätten für behinderte Menschen wirken sich vor allem auf den Wirtschaftsabschnitt „Q Gesundheits- und Sozialwesen“ aus. Für diese Personengruppe liegen ab dem Meldezeitraum Dezember 2014 Informationen zur ausgeübten Tätigkeit vor. In der Statistik nehmen daher bei den 6-Monatswerten ab Juli 2014 die fehlenden Angaben zur Tätigkeit sukzessive ab. Die Erweiterung um Personen, die ein freiwilliges soziales oder ökologisches Jahr oder einen Bundesfreiwilligendienst leisten, spiegelt sich vor allem im Berufsbereich „Gesundheit, Soziales, Lehre und Erziehung“ wider. Weiterführende Informationen siehe Methodenbericht:</t>
    </r>
  </si>
  <si>
    <t>Beschäftigungsstatistik Revision 2014</t>
  </si>
  <si>
    <t>Stand: 01.01.2026</t>
  </si>
  <si>
    <t>Methodische Hinweise zu sozialversicherungspflichtig und 
geringfügig Beschäftigten</t>
  </si>
  <si>
    <r>
      <rPr>
        <b/>
        <sz val="9"/>
        <color rgb="FF000000"/>
        <rFont val="Arial"/>
        <family val="2"/>
      </rPr>
      <t>Grundlage der Statistik</t>
    </r>
    <r>
      <rPr>
        <sz val="9"/>
        <color rgb="FF000000"/>
        <rFont val="Arial"/>
        <family val="2"/>
      </rPr>
      <t xml:space="preserve"> bildet das Meldeverfahren zur Sozialversicherung, in das alle Arbeitnehmer (einschließlich der zu ihrer Berufsausbildung Beschäftigten) einbezogen sind, die der Kranken- oder Rentenversicherungspflicht oder der Versicherungspflicht nach dem SGB III unterliegen.  Auf Basis der Meldungen zur Sozialversicherung durch die Betriebe wird monatlich (stichtagsbezogen) mit 6 Monaten Wartezeit der Bestand an sozialversicherungspflichtig und geringfügig Beschäftigten ermittelt.</t>
    </r>
  </si>
  <si>
    <r>
      <rPr>
        <b/>
        <sz val="9"/>
        <color rgb="FF000000"/>
        <rFont val="Arial"/>
        <family val="2"/>
      </rPr>
      <t>Sozialversicherungspflichtig Beschäftigte</t>
    </r>
    <r>
      <rPr>
        <sz val="9"/>
        <color rgb="FF000000"/>
        <rFont val="Arial"/>
        <family val="2"/>
      </rPr>
      <t xml:space="preserve"> umfassen alle Arbeitnehmer, die kranken-, renten-, pflegeversicherungspflichtig und/oder beitragspflichtig nach dem Recht der Arbeitsförderung sind oder für die Beitragsanteile zur gesetzlichen  Rentenversicherung oder nach dem Recht der Arbeitsförderung zu zahlen sind. Dazu gehören insbesondere auch Auszubildende, Altersteilzeitbeschäftigte, Praktikanten, Werkstudenten und Personen, die aus einem sozialversicherungspflichtigen Beschäftigungsverhältnis zur Ableistung  von gesetzlichen Dienstpflichten (z. B.  Wehrübung) einberufen werden.  Nicht  zu den sozialversicherungspflichtig Beschäftigten zählen dagegen  Beamte, Selbstständige, mithelfende Familienangehörige, Berufs- und Zeitsoldaten, sowie Wehr- und Zivildienstleistende (siehe  o. g. Ausnahme). 
</t>
    </r>
  </si>
  <si>
    <r>
      <t xml:space="preserve">Als </t>
    </r>
    <r>
      <rPr>
        <b/>
        <sz val="9"/>
        <color theme="1"/>
        <rFont val="Arial"/>
        <family val="2"/>
      </rPr>
      <t>Midijobs</t>
    </r>
    <r>
      <rPr>
        <sz val="9"/>
        <color theme="1"/>
        <rFont val="Arial"/>
        <family val="2"/>
      </rPr>
      <t xml:space="preserve"> bezeichnet man Beschäftigungsverhältnisse mit einem Arbeitsentgelt im Übergangsbereich (vor dem 01.07.2019 wurde dieser Gleitzone genannt).</t>
    </r>
  </si>
  <si>
    <t>Der Übergangsbereich für Midijobs wird regelmäßig vom Gesetzgeber angepasst:</t>
  </si>
  <si>
    <t>Um Midijobber im Übergangsbereich als Geringverdiener zu entlasten, resultieren die Arbeitnehmeranteile aus einer reduzierten Bemessungsgrundlage. Bis zum 30.06.2019 führte die Reduzierung der Arbeitnehmerbeiträge zur Rentenversicherung bei Midijobs auch zu geminderten Rentenansprüchen, es sei denn, der Beschäftigte hat auf die Anwendung der Gleitzonenregelung in der Rentenversicherung ausdrücklich verzichtet. Dies ist im Übergangsbereich seit dem 01.07.2019 nicht mehr der Fall. Die verminderte Beitragsbemessungsgrundlage spielt für die Entgeltpunkte in der Rentenversicherung keine Rolle mehr. Damit entfällt auch die Notwendigkeit für Arbeitnehmer, auf die Anwendung der Gleitzone in der Rentenversicherung zu verzichten, um Rentennachteile zu vermeiden.</t>
  </si>
  <si>
    <t>In der Statistik über Midijobs wird unterschieden nach:
- Monatliches Arbeitsentgelt liegt durchgehend innerhalb des Übergangsbereichs.
- Monatliches Arbeitsentgelt liegt sowohl innerhalb als auch außerhalb des Übergangsbereichs („Mischfälle“).
Auswertungen zu den Midijobs können nicht quartalsweise, sondern nur zum Stichtag 31.12. vorgenommen werden. Nur für diesen Stichtag liegen weitgehend vollzählige Angaben über Beschäftigungen im Übergangsbereich vor. Auswertungen zu den Midijobs liegen ab dem Stichtag 31.12.2003 vor.</t>
  </si>
  <si>
    <r>
      <t>Zu den</t>
    </r>
    <r>
      <rPr>
        <b/>
        <sz val="9"/>
        <color rgb="FF000000"/>
        <rFont val="Arial"/>
        <family val="2"/>
      </rPr>
      <t xml:space="preserve"> geringfügigen Beschäftigungsverhältnissen</t>
    </r>
    <r>
      <rPr>
        <sz val="9"/>
        <color rgb="FF000000"/>
        <rFont val="Arial"/>
        <family val="2"/>
      </rPr>
      <t xml:space="preserve"> zählen Arbeitsverhältnisse mit einem niedrigen Lohn (</t>
    </r>
    <r>
      <rPr>
        <b/>
        <sz val="9"/>
        <color rgb="FF000000"/>
        <rFont val="Arial"/>
        <family val="2"/>
      </rPr>
      <t>geringfügig entlohnte Beschäftigung</t>
    </r>
    <r>
      <rPr>
        <sz val="9"/>
        <color rgb="FF000000"/>
        <rFont val="Arial"/>
        <family val="2"/>
      </rPr>
      <t>) oder mit einer kurzen Dauer (kurzfristige Beschäftigung). Beide werden auch als "</t>
    </r>
    <r>
      <rPr>
        <b/>
        <sz val="9"/>
        <color rgb="FF000000"/>
        <rFont val="Arial"/>
        <family val="2"/>
      </rPr>
      <t>Minijob</t>
    </r>
    <r>
      <rPr>
        <sz val="9"/>
        <color rgb="FF000000"/>
        <rFont val="Arial"/>
        <family val="2"/>
      </rPr>
      <t>" bezeichnet.</t>
    </r>
  </si>
  <si>
    <r>
      <t xml:space="preserve">Eine </t>
    </r>
    <r>
      <rPr>
        <b/>
        <sz val="9"/>
        <color rgb="FF000000"/>
        <rFont val="Arial"/>
        <family val="2"/>
      </rPr>
      <t>geringfügig entlohnte Beschäftigung</t>
    </r>
    <r>
      <rPr>
        <sz val="9"/>
        <color rgb="FF000000"/>
        <rFont val="Arial"/>
        <family val="2"/>
      </rPr>
      <t xml:space="preserve"> nach § 8 Abs. 1 Nr. 1 SGB IV liegt vor, wenn das Arbeitsentgelt aus dieser Beschäftigung (§ 14 SGB IV) regelmäßig im Monat die Geringfügigkeitsgrenze nicht überschreitet.</t>
    </r>
  </si>
  <si>
    <t>Regelmäßig bedeutet, dass, wenn die Grenze nur gelegentlich und nicht vorhersehbar überschritten wird, trotzdem eine geringfügig entlohnte Beschäftigung vorliegt.
Eine Berichterstattung der ausschließlich geringfügig entlohnten Beschäftigten erfolgt seit dem Stichtag 30.06.1999,  geringfügig entlohnte Beschäftigte im Nebenjob können ab dem Stichtag 30.06.2003 ausgewertet werden.</t>
  </si>
  <si>
    <r>
      <t>Auch die</t>
    </r>
    <r>
      <rPr>
        <b/>
        <sz val="9"/>
        <color rgb="FF000000"/>
        <rFont val="Arial"/>
        <family val="2"/>
      </rPr>
      <t xml:space="preserve"> Minijob-Zentrale der Deutschen Rentenversicherung Knappschaft-Bahn-See</t>
    </r>
    <r>
      <rPr>
        <sz val="9"/>
        <color rgb="FF000000"/>
        <rFont val="Arial"/>
        <family val="2"/>
      </rPr>
      <t xml:space="preserve"> veröffentlicht Daten über geringfügig entlohnte Beschäftigte im Rahmen eines vierteljährlichen Geschäftsberichts. Diese Daten stellen keine amtliche Statistik dar und sind nicht geeignet, statistische Aussagen über die Entwicklung der Arbeitsmarkt- und Beschäftigungssituation in Deutschland zu treffen. Ebenso wenig sind sie eine verlässliche Grundlage für Erwerbstätigenrechnungen oder Volkswirtschaftliche Gesamtrechnungen (VGR). Sie liefern vielmehr Informationen über die Geschäftsprozesse der Minijob-Zentrale; es handelt sich somit um Geschäftsdaten. Daher sind die Daten auch nicht mit den statistischen Daten der BA, welche die amtliche Statistik über geringfügig entlohnte Beschäftigte führt, vergleichbar.</t>
    </r>
  </si>
  <si>
    <r>
      <t xml:space="preserve">Eine </t>
    </r>
    <r>
      <rPr>
        <b/>
        <sz val="9"/>
        <color rgb="FF000000"/>
        <rFont val="Arial"/>
        <family val="2"/>
      </rPr>
      <t>kurzfristige Beschäftigung</t>
    </r>
    <r>
      <rPr>
        <sz val="9"/>
        <color rgb="FF000000"/>
        <rFont val="Arial"/>
        <family val="2"/>
      </rPr>
      <t xml:space="preserve"> nach § 8 Abs. 1 Nr. 2 SGB IV liegt vor, wenn die Beschäftigung für eine Zeitdauer ausgeübt wird, die im Laufe eines Kalenderjahres, oder auch kalenderjahrüberschreitend, auf nicht mehr als drei Monate oder insgesamt 70 Arbeitstage nach ihrer Eigenart begrenzt zu sein pflegt oder im Voraus vertraglich (z. B. durch einen auf längstens ein Jahr befristeten Rahmenarbeitsvertrag) begrenzt ist (im Zeitraum vor dem 01.01.2015 lagen die Fristen bei zwei Monaten oder insgesamt 50 Arbeitstagen). 
</t>
    </r>
    <r>
      <rPr>
        <b/>
        <sz val="9"/>
        <color rgb="FF000000"/>
        <rFont val="Arial"/>
        <family val="2"/>
      </rPr>
      <t>Übergangsregelungen</t>
    </r>
    <r>
      <rPr>
        <sz val="9"/>
        <color rgb="FF000000"/>
        <rFont val="Arial"/>
        <family val="2"/>
      </rPr>
      <t xml:space="preserve">: Aufgrund der </t>
    </r>
    <r>
      <rPr>
        <b/>
        <sz val="9"/>
        <color rgb="FF000000"/>
        <rFont val="Arial"/>
        <family val="2"/>
      </rPr>
      <t>Corona-Pandemie</t>
    </r>
    <r>
      <rPr>
        <sz val="9"/>
        <color rgb="FF000000"/>
        <rFont val="Arial"/>
        <family val="2"/>
      </rPr>
      <t xml:space="preserve"> sind die Zeitgrenzen für kurzfristige Beschäftigungen übergangsweise neu geregelt worden. Für die Zeit vom 01.03.2020 bis 31.10.2020 galten die Zeitgrenzen von fünf Monaten oder 115 Arbeitstagen. Für die Zeit vom 01.03.2021 bis 31.10.2021 galten die Zeitgrenzen von vier Monaten oder 102 Arbeitstagen.
Auswertungen zu ausschließlich kurzfristig Beschäftigten sind ab Januar 2000 möglich. Kurzfristig Beschäftigte insgesamt sowie kurzfristig Beschäftigte im Nebenjob sind ab April 2003 auswertbar.
Diese weitere Unterteilung der Daten über kurzfristig Beschäftigte in ausschließlich und im Nebenjob kurzfristig Beschäftigte ist allerdings aus Geheimhaltungsgründen nicht zu empfehlen, da die Fallzahlen relativ gering sind.</t>
    </r>
  </si>
  <si>
    <r>
      <t>Werden von einer Person</t>
    </r>
    <r>
      <rPr>
        <b/>
        <sz val="9"/>
        <color rgb="FF000000"/>
        <rFont val="Arial"/>
        <family val="2"/>
      </rPr>
      <t xml:space="preserve"> mehrere geringfügige Beschäftigungen</t>
    </r>
    <r>
      <rPr>
        <sz val="9"/>
        <color rgb="FF000000"/>
        <rFont val="Arial"/>
        <family val="2"/>
      </rPr>
      <t xml:space="preserve"> ausgeübt, gelten folgende Regeln:
1. Eine geringfügig entlohnte Beschäftigung ist neben einer kurzfristigen Beschäftigung erlaubt.
2. Bei der gleichzeitigen Ausübung von mehreren geringfügig entlohnten Beschäftigungen darf die 
    Geringfügigkeitsgrenze nicht überschritten werden. 
3. Bei der Ausübung von mehreren kurzfristigen Beschäftigungen darf die Zeitgrenze, innerhalb 
    des vorgegebenen Zeitraumes, nicht überschritten werden.
                                                                                                                                                                                                </t>
    </r>
  </si>
  <si>
    <t>Neben einer nicht geringfügigen versicherungspflichtigen (Haupt-)Beschäftigung ist die Ausübung einer geringfügigen (Neben-)Beschäftigung zulässig. Für den Fall, dass ein Arbeitnehmer neben einer nicht geringfügigen versicherungspflichtigen Beschäftigung bei anderen Arbeitgebern geringfügig entlohnte Beschäftigungen ausübt, gilt für die Bereiche der Kranken-, Pflege- und Rentenversicherung, dass geringfügig entlohnte Beschäftigungen - mit Ausnahme einer geringfügig entlohnten Beschäftigung - mit einer nicht geringfügigen versicherungspflichtigen Beschäftigung zusammenzurechnen sind. Vgl. Richtlinien für die versicherungsrechtliche Beurteilung von geringfügigen Beschäftigungen (Geringfügigkeits-Richtlinien) vom 20. Dezember 2012.</t>
  </si>
  <si>
    <r>
      <rPr>
        <b/>
        <sz val="9"/>
        <color rgb="FF000000"/>
        <rFont val="Arial"/>
        <family val="2"/>
      </rPr>
      <t>Mehrfachbeschäftigte</t>
    </r>
    <r>
      <rPr>
        <sz val="9"/>
        <color rgb="FF000000"/>
        <rFont val="Arial"/>
        <family val="2"/>
      </rPr>
      <t>, die gleichzeitig zwei oder mehr geringfügigen Beschäftigungen nachgehen, werden nur nach den Merkmalen der zuletzt aufgenommenen Beschäftigung ausgewiesen.</t>
    </r>
  </si>
  <si>
    <t>Die erhobenen Daten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Hierbei gilt: Bei 3 bis 9 Betrieben, die hinter einer Beschäftigtenzahl stehen, darf keiner der Betriebe 50 oder mehr Prozent der Beschäftigten auf sich vereinen. Bei 10 oder mehr Betrieben dürfen auf keinen Betrieb 85 oder mehr Prozent der Beschäftigten entfallen.</t>
  </si>
  <si>
    <t xml:space="preserve">Weiterführende Informationen zur Statistik der sozialversicherungspflichtigen und geringfügigen Beschäftigung finden Sie unter: </t>
  </si>
  <si>
    <t>Qualitaetsbericht-Statistik-Beschaeftigung.pdf</t>
  </si>
  <si>
    <t>Balken</t>
  </si>
  <si>
    <t>Beschriftung 1</t>
  </si>
  <si>
    <t>Beschriftung 2</t>
  </si>
  <si>
    <t>Werte 2</t>
  </si>
  <si>
    <t>Werte Trennlinie</t>
  </si>
  <si>
    <t>SvB</t>
  </si>
  <si>
    <t>GeB</t>
  </si>
  <si>
    <t>SvB y-Wert</t>
  </si>
  <si>
    <t>SvB x-Wert</t>
  </si>
  <si>
    <t>GeB y-Wert</t>
  </si>
  <si>
    <t>GeB x-Wert</t>
  </si>
  <si>
    <t>Position y-Wert</t>
  </si>
  <si>
    <t>Kreis</t>
  </si>
  <si>
    <t>BL</t>
  </si>
  <si>
    <t>W/O</t>
  </si>
  <si>
    <t>D</t>
  </si>
  <si>
    <t>WZ</t>
  </si>
  <si>
    <t>Tabelle 4</t>
  </si>
  <si>
    <t>Stichtag</t>
  </si>
  <si>
    <t>Index 2003 = 100 %</t>
  </si>
  <si>
    <t>Beschriftung x-Achse</t>
  </si>
  <si>
    <t>Beschriftung Reihen</t>
  </si>
  <si>
    <t>keine Daten</t>
  </si>
  <si>
    <t>Diagrammdarstellung wegen fehlender Daten nicht möglich.</t>
  </si>
  <si>
    <t>Dezember 2019</t>
  </si>
  <si>
    <t>März 2020</t>
  </si>
  <si>
    <t>Juni 2020</t>
  </si>
  <si>
    <t>Dezember 2020</t>
  </si>
  <si>
    <t>März 2021</t>
  </si>
  <si>
    <t>Juni 2021</t>
  </si>
  <si>
    <t>Dezember 2021</t>
  </si>
  <si>
    <t>März 2022</t>
  </si>
  <si>
    <t>Juni 2022</t>
  </si>
  <si>
    <t>Dezember 2022</t>
  </si>
  <si>
    <t>März 2023</t>
  </si>
  <si>
    <t>Juni 2023</t>
  </si>
  <si>
    <t>Dezember 2023</t>
  </si>
  <si>
    <t>März 2024</t>
  </si>
  <si>
    <t>Juni 2024</t>
  </si>
  <si>
    <t>Dezember 2024</t>
  </si>
  <si>
    <t>März 2025</t>
  </si>
  <si>
    <t>Juni 2025</t>
  </si>
  <si>
    <t>Dezember 2025</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</si>
  <si>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</si>
  <si>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</si>
  <si>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</si>
  <si>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</si>
  <si>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</si>
  <si>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</si>
  <si>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</si>
  <si>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</si>
  <si>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</si>
  <si>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</si>
  <si>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</si>
  <si>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</si>
  <si>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</si>
  <si>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</si>
  <si>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</si>
  <si>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</si>
  <si>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</si>
  <si>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</si>
  <si>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</si>
  <si>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</si>
  <si>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</si>
  <si>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</si>
  <si>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</si>
  <si>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</si>
  <si>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</si>
  <si>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</si>
  <si>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</si>
  <si>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</si>
  <si>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</si>
  <si>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</si>
  <si>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</si>
  <si>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</si>
  <si>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</si>
  <si>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</si>
  <si>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</si>
  <si>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</si>
  <si>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t>
  </si>
  <si>
    <r>
      <t xml:space="preserve">Altenpflege </t>
    </r>
    <r>
      <rPr>
        <vertAlign val="superscript"/>
        <sz val="8"/>
        <rFont val="Arial"/>
        <family val="2"/>
      </rPr>
      <t>3)</t>
    </r>
  </si>
  <si>
    <r>
      <t xml:space="preserve">mit akademischem Abschluss </t>
    </r>
    <r>
      <rPr>
        <vertAlign val="superscript"/>
        <sz val="8"/>
        <rFont val="Arial"/>
        <family val="2"/>
      </rPr>
      <t>3)</t>
    </r>
  </si>
  <si>
    <r>
      <t xml:space="preserve">Altenpflege </t>
    </r>
    <r>
      <rPr>
        <vertAlign val="superscript"/>
        <sz val="8"/>
        <rFont val="Arial"/>
        <family val="2"/>
      </rPr>
      <t>2)</t>
    </r>
  </si>
  <si>
    <t>Entwicklung der sozialversicherungspflichtigen und der geringfügig entlohnten Beschäftigten (Dez 19: 100%)</t>
  </si>
  <si>
    <r>
      <t>Auszubildende nach Geschlech</t>
    </r>
    <r>
      <rPr>
        <sz val="8"/>
        <rFont val="Arial"/>
        <family val="2"/>
      </rPr>
      <t xml:space="preserve">t
         Auszubildende                  </t>
    </r>
  </si>
  <si>
    <r>
      <t>Sozialversicherungspflichtig Beschäftigte
in Freiwilligendiensten</t>
    </r>
    <r>
      <rPr>
        <sz val="8"/>
        <rFont val="Arial"/>
        <family val="2"/>
      </rPr>
      <t xml:space="preserve">
         Insgesamt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</si>
</sst>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407]mmm/\ yy;@"/>
    <numFmt numFmtId="165" formatCode="0.0"/>
    <numFmt numFmtId="166" formatCode="* 0.0;* \-_ 0.0;\-"/>
    <numFmt numFmtId="167" formatCode="* #,##0;* \-_ #,##0;\-"/>
    <numFmt numFmtId="168" formatCode="* #,##0.0;* \-_ #,##0.0;\-"/>
    <numFmt numFmtId="169" formatCode="\ @"/>
    <numFmt numFmtId="170" formatCode="0.0%"/>
    <numFmt numFmtId="171" formatCode="#,##0\ "/>
    <numFmt numFmtId="172" formatCode="#,##0.0\ "/>
    <numFmt numFmtId="173" formatCode="#,##0\ \ "/>
    <numFmt numFmtId="174" formatCode="#\ ###\ ##0.0\ ;\-\ #\ ###\ ##0.0\ ;\-"/>
    <numFmt numFmtId="175" formatCode="#\ ###\ ##0.0\ ;\-\ #\ ###\ ##0.0\ ;\-\ "/>
    <numFmt numFmtId="176" formatCode="#,##0.0"/>
    <numFmt numFmtId="177" formatCode="[$-407]mmmm\ yyyy;@"/>
    <numFmt numFmtId="178" formatCode="mmmm\ yyyy"/>
    <numFmt numFmtId="179" formatCode="[=0]\ \-;[&lt;100]\ \(#,##0\);#,##0"/>
  </numFmts>
  <fonts count="55" x14ac:knownFonts="1">
    <font>
      <sz val="10"/>
      <name val="Arial"/>
      <family val="2"/>
    </font>
    <font>
      <sz val="10"/>
      <color theme="1"/>
      <name val="Arial"/>
      <family val="2"/>
    </font>
    <font>
      <b/>
      <sz val="10"/>
      <color theme="1"/>
      <name val="Arial"/>
      <family val="2"/>
    </font>
    <font>
      <sz val="10"/>
      <name val="Arial"/>
      <family val="2"/>
    </font>
    <font>
      <u/>
      <sz val="10"/>
      <color theme="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sz val="9"/>
      <name val="Arial"/>
      <family val="2"/>
    </font>
    <font>
      <b/>
      <sz val="12"/>
      <name val="Arial"/>
      <family val="2"/>
    </font>
    <font>
      <b/>
      <sz val="10"/>
      <name val="Arial"/>
      <family val="2"/>
    </font>
    <font>
      <b/>
      <sz val="11"/>
      <name val="Arial"/>
      <family val="2"/>
    </font>
    <font>
      <i/>
      <sz val="10"/>
      <name val="Arial"/>
      <family val="2"/>
    </font>
    <font>
      <i/>
      <sz val="9"/>
      <name val="Arial"/>
      <family val="2"/>
    </font>
    <font>
      <u/>
      <sz val="9"/>
      <name val="Arial"/>
      <family val="2"/>
    </font>
    <font>
      <b/>
      <sz val="14"/>
      <name val="Arial"/>
      <family val="2"/>
    </font>
    <font>
      <sz val="12"/>
      <name val="Arial"/>
      <family val="2"/>
    </font>
    <font>
      <sz val="8"/>
      <name val="Arial"/>
      <family val="2"/>
    </font>
    <font>
      <sz val="12"/>
      <color indexed="9"/>
      <name val="Arial"/>
      <family val="2"/>
    </font>
    <font>
      <sz val="8"/>
      <color rgb="FF000000"/>
      <name val="Arial"/>
      <family val="2"/>
    </font>
    <font>
      <vertAlign val="superscript"/>
      <sz val="8"/>
      <name val="Arial"/>
      <family val="2"/>
    </font>
    <font>
      <sz val="6"/>
      <name val="Arial"/>
      <family val="2"/>
    </font>
    <font>
      <b/>
      <sz val="8"/>
      <name val="Arial"/>
      <family val="2"/>
    </font>
    <font>
      <sz val="7"/>
      <name val="Arial"/>
      <family val="2"/>
    </font>
    <font>
      <vertAlign val="superscript"/>
      <sz val="7"/>
      <name val="Arial"/>
      <family val="2"/>
    </font>
    <font>
      <sz val="10"/>
      <color indexed="9"/>
      <name val="Arial"/>
      <family val="2"/>
    </font>
    <font>
      <sz val="8"/>
      <color indexed="9"/>
      <name val="Arial"/>
      <family val="2"/>
    </font>
    <font>
      <sz val="7"/>
      <color indexed="9"/>
      <name val="Arial"/>
      <family val="2"/>
    </font>
    <font>
      <u/>
      <sz val="7"/>
      <color indexed="12"/>
      <name val="Tahoma"/>
      <family val="2"/>
    </font>
    <font>
      <b/>
      <vertAlign val="superscript"/>
      <sz val="8"/>
      <name val="Arial"/>
      <family val="2"/>
    </font>
    <font>
      <u/>
      <sz val="7"/>
      <color indexed="12"/>
      <name val="Arial"/>
      <family val="2"/>
    </font>
    <font>
      <b/>
      <sz val="10"/>
      <color indexed="8"/>
      <name val="Arial"/>
      <family val="2"/>
    </font>
    <font>
      <sz val="10"/>
      <color indexed="8"/>
      <name val="Arial"/>
      <family val="2"/>
    </font>
    <font>
      <vertAlign val="superscript"/>
      <sz val="7"/>
      <color indexed="8"/>
      <name val="Arial"/>
      <family val="2"/>
    </font>
    <font>
      <sz val="7"/>
      <color indexed="8"/>
      <name val="Arial"/>
      <family val="2"/>
    </font>
    <font>
      <sz val="7"/>
      <color rgb="FF000000"/>
      <name val="Arial"/>
      <family val="2"/>
    </font>
    <font>
      <vertAlign val="superscript"/>
      <sz val="7"/>
      <color rgb="FF000000"/>
      <name val="Arial"/>
      <family val="2"/>
    </font>
    <font>
      <b/>
      <sz val="9"/>
      <name val="Arial"/>
      <family val="2"/>
    </font>
    <font>
      <b/>
      <sz val="9"/>
      <color theme="1"/>
      <name val="Arial"/>
      <family val="2"/>
    </font>
    <font>
      <sz val="9"/>
      <color indexed="8"/>
      <name val="Arial"/>
      <family val="2"/>
    </font>
    <font>
      <sz val="8"/>
      <name val="Tahoma"/>
      <family val="2"/>
    </font>
    <font>
      <sz val="11"/>
      <color theme="1"/>
      <name val="Arial"/>
      <family val="2"/>
    </font>
    <font>
      <sz val="9"/>
      <color theme="1"/>
      <name val="Arial"/>
      <family val="2"/>
    </font>
    <font>
      <sz val="9"/>
      <color rgb="FF000000"/>
      <name val="Arial"/>
      <family val="2"/>
    </font>
    <font>
      <b/>
      <sz val="11"/>
      <color theme="1"/>
      <name val="Arial"/>
      <family val="2"/>
    </font>
    <font>
      <b/>
      <sz val="9"/>
      <color indexed="8"/>
      <name val="Arial"/>
      <family val="2"/>
    </font>
    <font>
      <u/>
      <sz val="11"/>
      <color theme="10"/>
      <name val="Arial"/>
      <family val="2"/>
    </font>
    <font>
      <u/>
      <sz val="9"/>
      <color theme="10"/>
      <name val="Arial"/>
      <family val="2"/>
    </font>
    <font>
      <b/>
      <sz val="9"/>
      <color rgb="FF000000"/>
      <name val="Arial"/>
      <family val="2"/>
    </font>
    <font>
      <u/>
      <sz val="9"/>
      <color indexed="12"/>
      <name val="Arial"/>
      <family val="2"/>
    </font>
    <font>
      <u/>
      <sz val="10"/>
      <name val="Arial"/>
      <family val="2"/>
    </font>
    <font>
      <b/>
      <sz val="10"/>
      <color indexed="12"/>
      <name val="Arial"/>
      <family val="2"/>
    </font>
    <font>
      <u/>
      <sz val="10"/>
      <color indexed="8"/>
      <name val="Arial"/>
      <family val="2"/>
    </font>
    <font>
      <sz val="10"/>
      <color rgb="FF0000FF"/>
      <name val="Arial"/>
      <family val="2"/>
    </font>
  </fonts>
  <fills count="10">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indexed="44"/>
        <bgColor indexed="64"/>
      </patternFill>
    </fill>
    <fill>
      <patternFill patternType="solid">
        <fgColor indexed="41"/>
        <bgColor indexed="64"/>
      </patternFill>
    </fill>
    <fill>
      <patternFill patternType="solid">
        <fgColor indexed="42"/>
        <bgColor indexed="64"/>
      </patternFill>
    </fill>
    <fill>
      <patternFill patternType="solid">
        <fgColor indexed="22"/>
        <bgColor indexed="64"/>
      </patternFill>
    </fill>
  </fills>
  <borders count="36">
    <border>
      <left/>
      <right/>
      <top/>
      <bottom/>
      <diagonal/>
    </border>
    <border>
      <left/>
      <right/>
      <top/>
      <bottom style="thin">
        <color rgb="FF404040"/>
      </bottom>
      <diagonal/>
    </border>
    <border>
      <left/>
      <right/>
      <top/>
      <bottom style="thin">
        <color indexed="63"/>
      </bottom>
      <diagonal/>
    </border>
    <border>
      <left/>
      <right/>
      <top/>
      <bottom style="hair">
        <color indexed="22"/>
      </bottom>
      <diagonal/>
    </border>
    <border>
      <left style="hair">
        <color indexed="22"/>
      </left>
      <right/>
      <top style="hair">
        <color indexed="22"/>
      </top>
      <bottom/>
      <diagonal/>
    </border>
    <border>
      <left/>
      <right/>
      <top style="hair">
        <color indexed="22"/>
      </top>
      <bottom/>
      <diagonal/>
    </border>
    <border>
      <left style="hair">
        <color indexed="22"/>
      </left>
      <right style="hair">
        <color indexed="22"/>
      </right>
      <top style="hair">
        <color indexed="22"/>
      </top>
      <bottom/>
      <diagonal/>
    </border>
    <border>
      <left style="hair">
        <color indexed="22"/>
      </left>
      <right/>
      <top style="hair">
        <color indexed="22"/>
      </top>
      <bottom style="hair">
        <color indexed="22"/>
      </bottom>
      <diagonal/>
    </border>
    <border>
      <left/>
      <right/>
      <top style="hair">
        <color indexed="22"/>
      </top>
      <bottom style="hair">
        <color indexed="22"/>
      </bottom>
      <diagonal/>
    </border>
    <border>
      <left/>
      <right style="hair">
        <color indexed="22"/>
      </right>
      <top style="hair">
        <color indexed="22"/>
      </top>
      <bottom style="hair">
        <color indexed="22"/>
      </bottom>
      <diagonal/>
    </border>
    <border>
      <left/>
      <right style="hair">
        <color indexed="22"/>
      </right>
      <top style="hair">
        <color indexed="22"/>
      </top>
      <bottom/>
      <diagonal/>
    </border>
    <border>
      <left style="hair">
        <color indexed="22"/>
      </left>
      <right/>
      <top/>
      <bottom/>
      <diagonal/>
    </border>
    <border>
      <left style="hair">
        <color indexed="22"/>
      </left>
      <right style="hair">
        <color indexed="22"/>
      </right>
      <top/>
      <bottom/>
      <diagonal/>
    </border>
    <border>
      <left style="hair">
        <color indexed="22"/>
      </left>
      <right/>
      <top/>
      <bottom style="hair">
        <color indexed="22"/>
      </bottom>
      <diagonal/>
    </border>
    <border>
      <left/>
      <right style="hair">
        <color indexed="22"/>
      </right>
      <top/>
      <bottom style="hair">
        <color indexed="22"/>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theme="0" tint="-0.24994659260841701"/>
      </left>
      <right/>
      <top/>
      <bottom/>
      <diagonal/>
    </border>
    <border>
      <left/>
      <right style="hair">
        <color theme="0" tint="-0.14996795556505021"/>
      </right>
      <top/>
      <bottom/>
      <diagonal/>
    </border>
    <border>
      <left style="hair">
        <color rgb="FFC0C0C0"/>
      </left>
      <right style="hair">
        <color indexed="22"/>
      </right>
      <top style="hair">
        <color rgb="FFC0C0C0"/>
      </top>
      <bottom/>
      <diagonal/>
    </border>
    <border>
      <left style="hair">
        <color indexed="22"/>
      </left>
      <right style="hair">
        <color indexed="22"/>
      </right>
      <top style="hair">
        <color rgb="FFC0C0C0"/>
      </top>
      <bottom/>
      <diagonal/>
    </border>
    <border>
      <left style="hair">
        <color rgb="FFC0C0C0"/>
      </left>
      <right/>
      <top style="hair">
        <color rgb="FFC0C0C0"/>
      </top>
      <bottom/>
      <diagonal/>
    </border>
    <border>
      <left/>
      <right/>
      <top style="hair">
        <color rgb="FFC0C0C0"/>
      </top>
      <bottom/>
      <diagonal/>
    </border>
    <border>
      <left/>
      <right style="hair">
        <color indexed="22"/>
      </right>
      <top style="hair">
        <color rgb="FFC0C0C0"/>
      </top>
      <bottom/>
      <diagonal/>
    </border>
    <border>
      <left/>
      <right style="hair">
        <color rgb="FFC0C0C0"/>
      </right>
      <top style="hair">
        <color rgb="FFC0C0C0"/>
      </top>
      <bottom/>
      <diagonal/>
    </border>
    <border>
      <left style="hair">
        <color rgb="FFC0C0C0"/>
      </left>
      <right/>
      <top/>
      <bottom/>
      <diagonal/>
    </border>
    <border>
      <left/>
      <right style="hair">
        <color rgb="FFC0C0C0"/>
      </right>
      <top/>
      <bottom/>
      <diagonal/>
    </border>
    <border>
      <left style="hair">
        <color rgb="FFC0C0C0"/>
      </left>
      <right/>
      <top/>
      <bottom style="hair">
        <color rgb="FFC0C0C0"/>
      </bottom>
      <diagonal/>
    </border>
    <border>
      <left/>
      <right style="hair">
        <color rgb="FFBFBFBF"/>
      </right>
      <top/>
      <bottom style="hair">
        <color rgb="FFC0C0C0"/>
      </bottom>
      <diagonal/>
    </border>
    <border>
      <left/>
      <right/>
      <top/>
      <bottom style="hair">
        <color rgb="FFC0C0C0"/>
      </bottom>
      <diagonal/>
    </border>
    <border>
      <left/>
      <right style="hair">
        <color indexed="22"/>
      </right>
      <top/>
      <bottom style="hair">
        <color rgb="FFC0C0C0"/>
      </bottom>
      <diagonal/>
    </border>
    <border>
      <left/>
      <right style="hair">
        <color rgb="FFC0C0C0"/>
      </right>
      <top/>
      <bottom style="hair">
        <color rgb="FFC0C0C0"/>
      </bottom>
      <diagonal/>
    </border>
    <border>
      <left style="hair">
        <color indexed="22"/>
      </left>
      <right/>
      <top/>
      <bottom style="hair">
        <color rgb="FFC0C0C0"/>
      </bottom>
      <diagonal/>
    </border>
    <border>
      <left style="hair">
        <color rgb="FFC0C0C0"/>
      </left>
      <right/>
      <top/>
      <bottom style="hair">
        <color indexed="22"/>
      </bottom>
      <diagonal/>
    </border>
    <border>
      <left/>
      <right/>
      <top/>
      <bottom style="thin">
        <color theme="1" tint="0.24994659260841701"/>
      </bottom>
      <diagonal/>
    </border>
  </borders>
  <cellStyleXfs count="13">
    <xf numFmtId="0" fontId="0" fillId="0" borderId="0"/>
    <xf numFmtId="0" fontId="4" fillId="0" borderId="0" applyNumberFormat="0" applyFill="0" applyBorder="0" applyAlignment="0" applyProtection="0"/>
    <xf numFmtId="0" fontId="3" fillId="0" borderId="0"/>
    <xf numFmtId="0" fontId="41" fillId="0" borderId="0"/>
    <xf numFmtId="0" fontId="42" fillId="0" borderId="0"/>
    <xf numFmtId="0" fontId="42" fillId="0" borderId="0"/>
    <xf numFmtId="0" fontId="47" fillId="0" borderId="0" applyNumberFormat="0" applyFill="0" applyBorder="0" applyAlignment="0" applyProtection="0"/>
    <xf numFmtId="0" fontId="3" fillId="0" borderId="0"/>
    <xf numFmtId="0" fontId="42" fillId="0" borderId="0"/>
    <xf numFmtId="0" fontId="47" fillId="0" borderId="0" applyNumberFormat="0" applyFill="0" applyBorder="0" applyAlignment="0" applyProtection="0"/>
    <xf numFmtId="0" fontId="4" fillId="0" borderId="0" applyNumberFormat="0" applyFill="0" applyBorder="0" applyAlignment="0" applyProtection="0">
      <alignment vertical="top"/>
      <protection locked="0"/>
    </xf>
    <xf numFmtId="0" fontId="3" fillId="0" borderId="0"/>
    <xf numFmtId="0" fontId="8" fillId="0" borderId="0" applyNumberFormat="0" applyFill="0" applyBorder="0" applyAlignment="0" applyProtection="0">
      <alignment vertical="top"/>
      <protection locked="0"/>
    </xf>
  </cellStyleXfs>
  <cellXfs count="558">
    <xf numFmtId="0" fontId="0" fillId="0" borderId="0" xfId="0"/>
    <xf numFmtId="0" fontId="5" fillId="2" borderId="1" xfId="0" applyFont="1" applyFill="1" applyBorder="1" applyAlignment="1">
      <alignment horizontal="left" vertical="top" wrapText="1"/>
    </xf>
    <xf numFmtId="0" fontId="5" fillId="2" borderId="1" xfId="0" applyFont="1" applyFill="1" applyBorder="1" applyAlignment="1">
      <alignment horizontal="right" vertical="center" wrapText="1"/>
    </xf>
    <xf numFmtId="0" fontId="5" fillId="2" borderId="0" xfId="0" applyFont="1" applyFill="1" applyAlignment="1">
      <alignment horizontal="left" vertical="top" wrapText="1"/>
    </xf>
    <xf numFmtId="0" fontId="6" fillId="2" borderId="0" xfId="0" applyFont="1" applyFill="1" applyAlignment="1">
      <alignment horizontal="left" vertical="top" wrapText="1"/>
    </xf>
    <xf numFmtId="0" fontId="7" fillId="2" borderId="0" xfId="0" applyFont="1" applyFill="1" applyAlignment="1">
      <alignment horizontal="left" vertical="top" wrapText="1"/>
    </xf>
    <xf numFmtId="0" fontId="3" fillId="0" borderId="0" xfId="0" applyFont="1" applyAlignment="1">
      <alignment horizontal="left" wrapText="1"/>
    </xf>
    <xf numFmtId="0" fontId="4" fillId="2" borderId="0" xfId="1" applyNumberFormat="1" applyFill="1" applyAlignment="1" applyProtection="1">
      <alignment horizontal="left" vertical="top" wrapText="1"/>
    </xf>
    <xf numFmtId="0" fontId="8" fillId="2" borderId="0" xfId="0" applyFont="1" applyFill="1" applyAlignment="1">
      <alignment horizontal="left" vertical="top" wrapText="1"/>
    </xf>
    <xf numFmtId="0" fontId="3" fillId="0" borderId="2" xfId="0" applyFont="1" applyBorder="1" applyAlignment="1">
      <alignment horizontal="right" vertical="center"/>
    </xf>
    <xf numFmtId="0" fontId="9" fillId="0" borderId="2" xfId="0" applyFont="1" applyBorder="1"/>
    <xf numFmtId="0" fontId="3" fillId="0" borderId="1" xfId="0" applyFont="1" applyBorder="1" applyAlignment="1">
      <alignment horizontal="right" vertical="center"/>
    </xf>
    <xf numFmtId="0" fontId="9" fillId="0" borderId="0" xfId="0" applyFont="1"/>
    <xf numFmtId="0" fontId="9" fillId="0" borderId="0" xfId="0" applyFont="1" applyAlignment="1">
      <alignment horizontal="left"/>
    </xf>
    <xf numFmtId="0" fontId="3" fillId="0" borderId="0" xfId="0" applyFont="1" applyAlignment="1">
      <alignment horizontal="left"/>
    </xf>
    <xf numFmtId="0" fontId="10" fillId="0" borderId="0" xfId="0" applyFont="1"/>
    <xf numFmtId="0" fontId="11" fillId="0" borderId="0" xfId="0" applyFont="1" applyAlignment="1">
      <alignment horizontal="left"/>
    </xf>
    <xf numFmtId="0" fontId="12" fillId="0" borderId="0" xfId="0" applyFont="1" applyAlignment="1">
      <alignment horizontal="left"/>
    </xf>
    <xf numFmtId="0" fontId="3" fillId="0" borderId="0" xfId="0" applyFont="1"/>
    <xf numFmtId="0" fontId="8" fillId="0" borderId="0" xfId="0" applyFont="1" applyAlignment="1">
      <alignment horizontal="right"/>
    </xf>
    <xf numFmtId="0" fontId="8" fillId="0" borderId="0" xfId="0" applyFont="1" applyAlignment="1">
      <alignment horizontal="left"/>
    </xf>
    <xf numFmtId="0" fontId="3" fillId="0" borderId="0" xfId="0" applyFont="1" applyAlignment="1">
      <alignment horizontal="right"/>
    </xf>
    <xf numFmtId="0" fontId="13" fillId="0" borderId="0" xfId="0" applyFont="1"/>
    <xf numFmtId="0" fontId="13" fillId="0" borderId="0" xfId="0" applyFont="1" applyAlignment="1">
      <alignment horizontal="left"/>
    </xf>
    <xf numFmtId="0" fontId="13" fillId="0" borderId="0" xfId="0" applyFont="1" applyAlignment="1">
      <alignment wrapText="1"/>
    </xf>
    <xf numFmtId="0" fontId="9" fillId="0" borderId="0" xfId="0" applyFont="1" applyAlignment="1">
      <alignment horizontal="left" wrapText="1"/>
    </xf>
    <xf numFmtId="0" fontId="14" fillId="0" borderId="0" xfId="0" applyFont="1" applyAlignment="1">
      <alignment horizontal="left" wrapText="1"/>
    </xf>
    <xf numFmtId="0" fontId="15" fillId="0" borderId="0" xfId="0" applyFont="1" applyAlignment="1">
      <alignment horizontal="left" indent="10"/>
    </xf>
    <xf numFmtId="0" fontId="15" fillId="0" borderId="0" xfId="0" applyFont="1" applyAlignment="1">
      <alignment horizontal="left"/>
    </xf>
    <xf numFmtId="0" fontId="9" fillId="0" borderId="0" xfId="0" applyFont="1" applyAlignment="1">
      <alignment horizontal="left" indent="10"/>
    </xf>
    <xf numFmtId="0" fontId="3" fillId="0" borderId="1" xfId="0" applyFont="1" applyBorder="1" applyAlignment="1">
      <alignment horizontal="left" vertical="center"/>
    </xf>
    <xf numFmtId="0" fontId="3" fillId="0" borderId="1" xfId="0" applyFont="1" applyBorder="1" applyAlignment="1">
      <alignment horizontal="centerContinuous" vertical="center" shrinkToFit="1"/>
    </xf>
    <xf numFmtId="0" fontId="0" fillId="0" borderId="1" xfId="0" applyBorder="1" applyAlignment="1">
      <alignment horizontal="right" vertical="center"/>
    </xf>
    <xf numFmtId="0" fontId="16" fillId="0" borderId="0" xfId="0" applyFont="1" applyAlignment="1">
      <alignment horizontal="centerContinuous" vertical="center"/>
    </xf>
    <xf numFmtId="0" fontId="0" fillId="0" borderId="0" xfId="0" applyAlignment="1">
      <alignment horizontal="centerContinuous" vertical="center"/>
    </xf>
    <xf numFmtId="0" fontId="17" fillId="0" borderId="0" xfId="0" applyFont="1"/>
    <xf numFmtId="0" fontId="19" fillId="0" borderId="0" xfId="0" applyFont="1" applyAlignment="1">
      <alignment horizontal="left" vertical="center"/>
    </xf>
    <xf numFmtId="0" fontId="18" fillId="0" borderId="0" xfId="0" applyFont="1"/>
    <xf numFmtId="3" fontId="18" fillId="0" borderId="16" xfId="0" applyNumberFormat="1" applyFont="1" applyBorder="1" applyAlignment="1">
      <alignment horizontal="center" vertical="center"/>
    </xf>
    <xf numFmtId="165" fontId="18" fillId="0" borderId="16" xfId="0" applyNumberFormat="1" applyFont="1" applyBorder="1" applyAlignment="1">
      <alignment horizontal="center" vertical="center"/>
    </xf>
    <xf numFmtId="1" fontId="22" fillId="0" borderId="16" xfId="0" applyNumberFormat="1" applyFont="1" applyBorder="1" applyAlignment="1">
      <alignment horizontal="center" vertical="center"/>
    </xf>
    <xf numFmtId="0" fontId="22" fillId="0" borderId="0" xfId="0" applyFont="1"/>
    <xf numFmtId="1" fontId="23" fillId="0" borderId="4" xfId="0" applyNumberFormat="1" applyFont="1" applyBorder="1" applyAlignment="1">
      <alignment horizontal="left"/>
    </xf>
    <xf numFmtId="1" fontId="23" fillId="0" borderId="0" xfId="0" applyNumberFormat="1" applyFont="1" applyAlignment="1">
      <alignment horizontal="center"/>
    </xf>
    <xf numFmtId="1" fontId="23" fillId="0" borderId="12" xfId="0" applyNumberFormat="1" applyFont="1" applyBorder="1" applyAlignment="1">
      <alignment horizontal="center"/>
    </xf>
    <xf numFmtId="3" fontId="18" fillId="0" borderId="4" xfId="0" applyNumberFormat="1" applyFont="1" applyBorder="1" applyAlignment="1">
      <alignment horizontal="center"/>
    </xf>
    <xf numFmtId="3" fontId="18" fillId="0" borderId="5" xfId="0" applyNumberFormat="1" applyFont="1" applyBorder="1" applyAlignment="1">
      <alignment horizontal="center"/>
    </xf>
    <xf numFmtId="3" fontId="18" fillId="0" borderId="10" xfId="0" applyNumberFormat="1" applyFont="1" applyBorder="1" applyAlignment="1">
      <alignment horizontal="center"/>
    </xf>
    <xf numFmtId="1" fontId="18" fillId="0" borderId="4" xfId="0" applyNumberFormat="1" applyFont="1" applyBorder="1" applyAlignment="1">
      <alignment horizontal="center"/>
    </xf>
    <xf numFmtId="1" fontId="18" fillId="0" borderId="10" xfId="0" applyNumberFormat="1" applyFont="1" applyBorder="1" applyAlignment="1">
      <alignment horizontal="center"/>
    </xf>
    <xf numFmtId="49" fontId="23" fillId="0" borderId="11" xfId="0" applyNumberFormat="1" applyFont="1" applyBorder="1"/>
    <xf numFmtId="0" fontId="23" fillId="0" borderId="0" xfId="0" applyFont="1"/>
    <xf numFmtId="166" fontId="18" fillId="0" borderId="12" xfId="0" applyNumberFormat="1" applyFont="1" applyBorder="1" applyAlignment="1">
      <alignment horizontal="right"/>
    </xf>
    <xf numFmtId="167" fontId="18" fillId="0" borderId="0" xfId="0" applyNumberFormat="1" applyFont="1" applyAlignment="1">
      <alignment horizontal="right"/>
    </xf>
    <xf numFmtId="167" fontId="18" fillId="0" borderId="11" xfId="0" applyNumberFormat="1" applyFont="1" applyBorder="1" applyAlignment="1">
      <alignment horizontal="right"/>
    </xf>
    <xf numFmtId="168" fontId="18" fillId="0" borderId="17" xfId="0" applyNumberFormat="1" applyFont="1" applyBorder="1" applyAlignment="1">
      <alignment horizontal="right"/>
    </xf>
    <xf numFmtId="0" fontId="18" fillId="0" borderId="0" xfId="0" applyFont="1" applyAlignment="1">
      <alignment wrapText="1"/>
    </xf>
    <xf numFmtId="49" fontId="18" fillId="0" borderId="11" xfId="0" applyNumberFormat="1" applyFont="1" applyBorder="1"/>
    <xf numFmtId="49" fontId="18" fillId="0" borderId="0" xfId="0" applyNumberFormat="1" applyFont="1"/>
    <xf numFmtId="169" fontId="18" fillId="0" borderId="11" xfId="0" applyNumberFormat="1" applyFont="1" applyBorder="1"/>
    <xf numFmtId="0" fontId="18" fillId="0" borderId="0" xfId="0" applyFont="1" applyAlignment="1">
      <alignment horizontal="left"/>
    </xf>
    <xf numFmtId="170" fontId="18" fillId="0" borderId="0" xfId="0" applyNumberFormat="1" applyFont="1"/>
    <xf numFmtId="169" fontId="18" fillId="0" borderId="13" xfId="0" applyNumberFormat="1" applyFont="1" applyBorder="1"/>
    <xf numFmtId="49" fontId="18" fillId="0" borderId="3" xfId="0" applyNumberFormat="1" applyFont="1" applyBorder="1"/>
    <xf numFmtId="166" fontId="18" fillId="0" borderId="15" xfId="0" applyNumberFormat="1" applyFont="1" applyBorder="1" applyAlignment="1">
      <alignment horizontal="right"/>
    </xf>
    <xf numFmtId="1" fontId="23" fillId="0" borderId="11" xfId="0" applyNumberFormat="1" applyFont="1" applyBorder="1" applyAlignment="1">
      <alignment horizontal="left"/>
    </xf>
    <xf numFmtId="1" fontId="23" fillId="0" borderId="12" xfId="0" applyNumberFormat="1" applyFont="1" applyBorder="1" applyAlignment="1">
      <alignment horizontal="right"/>
    </xf>
    <xf numFmtId="3" fontId="18" fillId="0" borderId="4" xfId="0" applyNumberFormat="1" applyFont="1" applyBorder="1" applyAlignment="1">
      <alignment horizontal="right"/>
    </xf>
    <xf numFmtId="3" fontId="18" fillId="0" borderId="5" xfId="0" applyNumberFormat="1" applyFont="1" applyBorder="1" applyAlignment="1">
      <alignment horizontal="right"/>
    </xf>
    <xf numFmtId="3" fontId="18" fillId="0" borderId="10" xfId="0" applyNumberFormat="1" applyFont="1" applyBorder="1" applyAlignment="1">
      <alignment horizontal="right"/>
    </xf>
    <xf numFmtId="1" fontId="18" fillId="0" borderId="4" xfId="0" applyNumberFormat="1" applyFont="1" applyBorder="1" applyAlignment="1">
      <alignment horizontal="right"/>
    </xf>
    <xf numFmtId="1" fontId="18" fillId="0" borderId="10" xfId="0" applyNumberFormat="1" applyFont="1" applyBorder="1" applyAlignment="1">
      <alignment horizontal="right"/>
    </xf>
    <xf numFmtId="1" fontId="18" fillId="0" borderId="12" xfId="0" applyNumberFormat="1" applyFont="1" applyBorder="1" applyAlignment="1">
      <alignment horizontal="right"/>
    </xf>
    <xf numFmtId="3" fontId="18" fillId="0" borderId="11" xfId="0" applyNumberFormat="1" applyFont="1" applyBorder="1" applyAlignment="1">
      <alignment horizontal="right"/>
    </xf>
    <xf numFmtId="3" fontId="18" fillId="0" borderId="0" xfId="0" applyNumberFormat="1" applyFont="1" applyAlignment="1">
      <alignment horizontal="right"/>
    </xf>
    <xf numFmtId="3" fontId="18" fillId="0" borderId="17" xfId="0" applyNumberFormat="1" applyFont="1" applyBorder="1" applyAlignment="1">
      <alignment horizontal="right"/>
    </xf>
    <xf numFmtId="171" fontId="18" fillId="0" borderId="11" xfId="0" applyNumberFormat="1" applyFont="1" applyBorder="1" applyAlignment="1">
      <alignment horizontal="right"/>
    </xf>
    <xf numFmtId="172" fontId="18" fillId="0" borderId="17" xfId="0" applyNumberFormat="1" applyFont="1" applyBorder="1" applyAlignment="1">
      <alignment horizontal="right"/>
    </xf>
    <xf numFmtId="167" fontId="18" fillId="0" borderId="11" xfId="0" applyNumberFormat="1" applyFont="1" applyBorder="1" applyAlignment="1">
      <alignment horizontal="right" wrapText="1"/>
    </xf>
    <xf numFmtId="167" fontId="18" fillId="0" borderId="17" xfId="0" applyNumberFormat="1" applyFont="1" applyBorder="1" applyAlignment="1">
      <alignment horizontal="right"/>
    </xf>
    <xf numFmtId="165" fontId="23" fillId="0" borderId="12" xfId="0" applyNumberFormat="1" applyFont="1" applyBorder="1" applyAlignment="1">
      <alignment horizontal="right"/>
    </xf>
    <xf numFmtId="49" fontId="18" fillId="0" borderId="13" xfId="0" applyNumberFormat="1" applyFont="1" applyBorder="1"/>
    <xf numFmtId="167" fontId="18" fillId="0" borderId="13" xfId="0" applyNumberFormat="1" applyFont="1" applyBorder="1" applyAlignment="1">
      <alignment horizontal="right"/>
    </xf>
    <xf numFmtId="167" fontId="18" fillId="0" borderId="3" xfId="0" applyNumberFormat="1" applyFont="1" applyBorder="1" applyAlignment="1">
      <alignment horizontal="right"/>
    </xf>
    <xf numFmtId="167" fontId="18" fillId="0" borderId="14" xfId="0" applyNumberFormat="1" applyFont="1" applyBorder="1" applyAlignment="1">
      <alignment horizontal="right"/>
    </xf>
    <xf numFmtId="168" fontId="18" fillId="0" borderId="14" xfId="0" applyNumberFormat="1" applyFont="1" applyBorder="1" applyAlignment="1">
      <alignment horizontal="right"/>
    </xf>
    <xf numFmtId="0" fontId="22" fillId="0" borderId="0" xfId="0" applyFont="1" applyAlignment="1">
      <alignment horizontal="left"/>
    </xf>
    <xf numFmtId="0" fontId="24" fillId="0" borderId="0" xfId="0" applyFont="1" applyAlignment="1">
      <alignment horizontal="left"/>
    </xf>
    <xf numFmtId="0" fontId="24" fillId="0" borderId="0" xfId="0" applyFont="1" applyAlignment="1">
      <alignment horizontal="right" vertical="top"/>
    </xf>
    <xf numFmtId="0" fontId="22" fillId="0" borderId="0" xfId="0" applyFont="1" applyAlignment="1">
      <alignment horizontal="left" wrapText="1"/>
    </xf>
    <xf numFmtId="3" fontId="18" fillId="0" borderId="0" xfId="0" applyNumberFormat="1" applyFont="1"/>
    <xf numFmtId="165" fontId="18" fillId="0" borderId="0" xfId="0" applyNumberFormat="1" applyFont="1"/>
    <xf numFmtId="0" fontId="26" fillId="3" borderId="0" xfId="0" applyFont="1" applyFill="1"/>
    <xf numFmtId="0" fontId="26" fillId="0" borderId="0" xfId="0" applyFont="1"/>
    <xf numFmtId="0" fontId="19" fillId="3" borderId="0" xfId="0" applyFont="1" applyFill="1"/>
    <xf numFmtId="0" fontId="19" fillId="0" borderId="0" xfId="0" applyFont="1"/>
    <xf numFmtId="0" fontId="19" fillId="0" borderId="0" xfId="0" applyFont="1" applyAlignment="1">
      <alignment horizontal="centerContinuous"/>
    </xf>
    <xf numFmtId="0" fontId="18" fillId="0" borderId="0" xfId="0" applyFont="1" applyAlignment="1">
      <alignment horizontal="left" wrapText="1"/>
    </xf>
    <xf numFmtId="0" fontId="17" fillId="0" borderId="3" xfId="0" applyFont="1" applyBorder="1"/>
    <xf numFmtId="0" fontId="18" fillId="0" borderId="3" xfId="0" applyFont="1" applyBorder="1"/>
    <xf numFmtId="0" fontId="18" fillId="0" borderId="3" xfId="0" applyFont="1" applyBorder="1" applyAlignment="1">
      <alignment vertical="center"/>
    </xf>
    <xf numFmtId="173" fontId="11" fillId="0" borderId="4" xfId="0" applyNumberFormat="1" applyFont="1" applyBorder="1" applyAlignment="1">
      <alignment horizontal="left" vertical="center"/>
    </xf>
    <xf numFmtId="173" fontId="11" fillId="0" borderId="5" xfId="0" applyNumberFormat="1" applyFont="1" applyBorder="1" applyAlignment="1">
      <alignment horizontal="left" vertical="center"/>
    </xf>
    <xf numFmtId="173" fontId="11" fillId="0" borderId="10" xfId="0" applyNumberFormat="1" applyFont="1" applyBorder="1" applyAlignment="1">
      <alignment horizontal="left" vertical="center"/>
    </xf>
    <xf numFmtId="173" fontId="18" fillId="0" borderId="11" xfId="0" applyNumberFormat="1" applyFont="1" applyBorder="1" applyAlignment="1">
      <alignment vertical="center"/>
    </xf>
    <xf numFmtId="173" fontId="18" fillId="0" borderId="0" xfId="0" applyNumberFormat="1" applyFont="1" applyAlignment="1">
      <alignment vertical="center"/>
    </xf>
    <xf numFmtId="173" fontId="18" fillId="0" borderId="17" xfId="0" applyNumberFormat="1" applyFont="1" applyBorder="1" applyAlignment="1">
      <alignment vertical="center"/>
    </xf>
    <xf numFmtId="0" fontId="17" fillId="0" borderId="0" xfId="0" applyFont="1" applyAlignment="1">
      <alignment vertical="center"/>
    </xf>
    <xf numFmtId="165" fontId="18" fillId="0" borderId="3" xfId="0" applyNumberFormat="1" applyFont="1" applyBorder="1"/>
    <xf numFmtId="171" fontId="18" fillId="0" borderId="3" xfId="0" applyNumberFormat="1" applyFont="1" applyBorder="1"/>
    <xf numFmtId="171" fontId="18" fillId="0" borderId="14" xfId="0" applyNumberFormat="1" applyFont="1" applyBorder="1"/>
    <xf numFmtId="172" fontId="18" fillId="0" borderId="0" xfId="0" applyNumberFormat="1" applyFont="1"/>
    <xf numFmtId="171" fontId="18" fillId="0" borderId="0" xfId="0" applyNumberFormat="1" applyFont="1"/>
    <xf numFmtId="171" fontId="18" fillId="0" borderId="17" xfId="0" applyNumberFormat="1" applyFont="1" applyBorder="1"/>
    <xf numFmtId="172" fontId="27" fillId="3" borderId="0" xfId="0" applyNumberFormat="1" applyFont="1" applyFill="1"/>
    <xf numFmtId="0" fontId="27" fillId="0" borderId="0" xfId="0" applyFont="1"/>
    <xf numFmtId="1" fontId="18" fillId="0" borderId="0" xfId="0" applyNumberFormat="1" applyFont="1" applyAlignment="1">
      <alignment horizontal="right" vertical="center"/>
    </xf>
    <xf numFmtId="171" fontId="18" fillId="0" borderId="0" xfId="0" applyNumberFormat="1" applyFont="1" applyAlignment="1">
      <alignment vertical="center"/>
    </xf>
    <xf numFmtId="171" fontId="18" fillId="0" borderId="17" xfId="0" applyNumberFormat="1" applyFont="1" applyBorder="1" applyAlignment="1">
      <alignment vertical="center"/>
    </xf>
    <xf numFmtId="0" fontId="18" fillId="0" borderId="0" xfId="0" applyFont="1" applyAlignment="1">
      <alignment vertical="center"/>
    </xf>
    <xf numFmtId="0" fontId="18" fillId="0" borderId="11" xfId="0" applyFont="1" applyBorder="1" applyAlignment="1">
      <alignment horizontal="left" vertical="center" wrapText="1"/>
    </xf>
    <xf numFmtId="49" fontId="18" fillId="0" borderId="0" xfId="0" applyNumberFormat="1" applyFont="1" applyAlignment="1">
      <alignment horizontal="left" vertical="center" wrapText="1"/>
    </xf>
    <xf numFmtId="174" fontId="18" fillId="0" borderId="0" xfId="0" applyNumberFormat="1" applyFont="1" applyAlignment="1">
      <alignment horizontal="right" vertical="center" wrapText="1"/>
    </xf>
    <xf numFmtId="171" fontId="18" fillId="0" borderId="0" xfId="0" applyNumberFormat="1" applyFont="1" applyAlignment="1">
      <alignment vertical="center" wrapText="1"/>
    </xf>
    <xf numFmtId="171" fontId="18" fillId="0" borderId="17" xfId="0" applyNumberFormat="1" applyFont="1" applyBorder="1" applyAlignment="1">
      <alignment vertical="center" wrapText="1"/>
    </xf>
    <xf numFmtId="0" fontId="18" fillId="0" borderId="0" xfId="0" applyFont="1" applyAlignment="1">
      <alignment vertical="center" wrapText="1"/>
    </xf>
    <xf numFmtId="170" fontId="18" fillId="0" borderId="0" xfId="0" applyNumberFormat="1" applyFont="1" applyAlignment="1">
      <alignment horizontal="left" vertical="center" wrapText="1"/>
    </xf>
    <xf numFmtId="0" fontId="24" fillId="0" borderId="0" xfId="0" applyFont="1" applyAlignment="1">
      <alignment vertical="center" wrapText="1"/>
    </xf>
    <xf numFmtId="0" fontId="18" fillId="0" borderId="11" xfId="0" applyFont="1" applyBorder="1" applyAlignment="1">
      <alignment horizontal="left" vertical="center"/>
    </xf>
    <xf numFmtId="170" fontId="18" fillId="0" borderId="0" xfId="0" applyNumberFormat="1" applyFont="1" applyAlignment="1">
      <alignment horizontal="left" vertical="center"/>
    </xf>
    <xf numFmtId="167" fontId="18" fillId="0" borderId="0" xfId="0" applyNumberFormat="1" applyFont="1" applyAlignment="1">
      <alignment horizontal="left" vertical="center"/>
    </xf>
    <xf numFmtId="167" fontId="18" fillId="0" borderId="0" xfId="0" applyNumberFormat="1" applyFont="1" applyAlignment="1">
      <alignment horizontal="left" vertical="center" wrapText="1"/>
    </xf>
    <xf numFmtId="0" fontId="23" fillId="0" borderId="11" xfId="0" applyFont="1" applyBorder="1" applyAlignment="1">
      <alignment vertical="center"/>
    </xf>
    <xf numFmtId="49" fontId="18" fillId="0" borderId="0" xfId="0" applyNumberFormat="1" applyFont="1" applyAlignment="1">
      <alignment vertical="center"/>
    </xf>
    <xf numFmtId="170" fontId="18" fillId="0" borderId="11" xfId="0" applyNumberFormat="1" applyFont="1" applyBorder="1" applyAlignment="1">
      <alignment vertical="center" wrapText="1"/>
    </xf>
    <xf numFmtId="170" fontId="18" fillId="0" borderId="0" xfId="0" applyNumberFormat="1" applyFont="1" applyAlignment="1">
      <alignment vertical="center" wrapText="1"/>
    </xf>
    <xf numFmtId="0" fontId="18" fillId="0" borderId="13" xfId="0" applyFont="1" applyBorder="1"/>
    <xf numFmtId="170" fontId="18" fillId="0" borderId="3" xfId="0" applyNumberFormat="1" applyFont="1" applyBorder="1"/>
    <xf numFmtId="3" fontId="18" fillId="0" borderId="3" xfId="0" applyNumberFormat="1" applyFont="1" applyBorder="1"/>
    <xf numFmtId="3" fontId="18" fillId="0" borderId="14" xfId="0" applyNumberFormat="1" applyFont="1" applyBorder="1"/>
    <xf numFmtId="0" fontId="24" fillId="0" borderId="0" xfId="0" applyFont="1"/>
    <xf numFmtId="0" fontId="24" fillId="0" borderId="0" xfId="0" applyFont="1" applyAlignment="1">
      <alignment horizontal="right"/>
    </xf>
    <xf numFmtId="0" fontId="28" fillId="3" borderId="0" xfId="0" applyFont="1" applyFill="1"/>
    <xf numFmtId="0" fontId="28" fillId="0" borderId="0" xfId="0" applyFont="1"/>
    <xf numFmtId="0" fontId="27" fillId="3" borderId="0" xfId="0" applyFont="1" applyFill="1"/>
    <xf numFmtId="0" fontId="20" fillId="0" borderId="3" xfId="0" applyFont="1" applyBorder="1" applyAlignment="1">
      <alignment wrapText="1"/>
    </xf>
    <xf numFmtId="0" fontId="20" fillId="0" borderId="3" xfId="0" applyFont="1" applyBorder="1"/>
    <xf numFmtId="1" fontId="23" fillId="0" borderId="5" xfId="0" applyNumberFormat="1" applyFont="1" applyBorder="1" applyAlignment="1">
      <alignment horizontal="center"/>
    </xf>
    <xf numFmtId="1" fontId="23" fillId="0" borderId="6" xfId="0" applyNumberFormat="1" applyFont="1" applyBorder="1" applyAlignment="1">
      <alignment horizontal="center"/>
    </xf>
    <xf numFmtId="171" fontId="18" fillId="0" borderId="4" xfId="0" applyNumberFormat="1" applyFont="1" applyBorder="1"/>
    <xf numFmtId="171" fontId="18" fillId="0" borderId="5" xfId="0" applyNumberFormat="1" applyFont="1" applyBorder="1"/>
    <xf numFmtId="171" fontId="18" fillId="0" borderId="10" xfId="0" applyNumberFormat="1" applyFont="1" applyBorder="1"/>
    <xf numFmtId="172" fontId="18" fillId="0" borderId="10" xfId="0" applyNumberFormat="1" applyFont="1" applyBorder="1"/>
    <xf numFmtId="167" fontId="18" fillId="0" borderId="11" xfId="0" applyNumberFormat="1" applyFont="1" applyBorder="1"/>
    <xf numFmtId="167" fontId="18" fillId="0" borderId="0" xfId="0" applyNumberFormat="1" applyFont="1"/>
    <xf numFmtId="167" fontId="18" fillId="0" borderId="4" xfId="0" applyNumberFormat="1" applyFont="1" applyBorder="1"/>
    <xf numFmtId="167" fontId="18" fillId="0" borderId="5" xfId="0" applyNumberFormat="1" applyFont="1" applyBorder="1"/>
    <xf numFmtId="167" fontId="18" fillId="0" borderId="10" xfId="0" applyNumberFormat="1" applyFont="1" applyBorder="1"/>
    <xf numFmtId="167" fontId="18" fillId="0" borderId="11" xfId="0" applyNumberFormat="1" applyFont="1" applyBorder="1" applyAlignment="1">
      <alignment wrapText="1"/>
    </xf>
    <xf numFmtId="167" fontId="18" fillId="0" borderId="17" xfId="0" applyNumberFormat="1" applyFont="1" applyBorder="1"/>
    <xf numFmtId="0" fontId="29" fillId="0" borderId="0" xfId="0" applyFont="1" applyAlignment="1">
      <alignment horizontal="left" wrapText="1"/>
    </xf>
    <xf numFmtId="0" fontId="18" fillId="0" borderId="1" xfId="0" applyFont="1" applyBorder="1" applyAlignment="1">
      <alignment horizontal="centerContinuous" vertical="center" shrinkToFit="1"/>
    </xf>
    <xf numFmtId="0" fontId="3" fillId="0" borderId="1" xfId="0" applyFont="1" applyBorder="1" applyAlignment="1">
      <alignment horizontal="right" vertical="center" shrinkToFit="1"/>
    </xf>
    <xf numFmtId="0" fontId="18" fillId="0" borderId="0" xfId="0" applyFont="1" applyAlignment="1">
      <alignment horizontal="centerContinuous" vertical="center"/>
    </xf>
    <xf numFmtId="0" fontId="0" fillId="0" borderId="0" xfId="0" applyAlignment="1">
      <alignment horizontal="right" vertical="center"/>
    </xf>
    <xf numFmtId="0" fontId="19" fillId="0" borderId="0" xfId="0" applyFont="1" applyAlignment="1">
      <alignment horizontal="centerContinuous" vertical="center"/>
    </xf>
    <xf numFmtId="0" fontId="19" fillId="0" borderId="0" xfId="0" applyFont="1" applyAlignment="1">
      <alignment horizontal="right" vertical="center"/>
    </xf>
    <xf numFmtId="0" fontId="17" fillId="0" borderId="0" xfId="0" applyFont="1" applyAlignment="1">
      <alignment horizontal="right"/>
    </xf>
    <xf numFmtId="49" fontId="23" fillId="0" borderId="4" xfId="0" applyNumberFormat="1" applyFont="1" applyBorder="1" applyAlignment="1">
      <alignment vertical="center"/>
    </xf>
    <xf numFmtId="49" fontId="23" fillId="0" borderId="0" xfId="0" applyNumberFormat="1" applyFont="1" applyAlignment="1">
      <alignment vertical="center"/>
    </xf>
    <xf numFmtId="0" fontId="23" fillId="0" borderId="0" xfId="0" applyFont="1" applyAlignment="1">
      <alignment vertical="center"/>
    </xf>
    <xf numFmtId="0" fontId="18" fillId="0" borderId="0" xfId="0" applyFont="1" applyAlignment="1">
      <alignment horizontal="left" indent="1"/>
    </xf>
    <xf numFmtId="166" fontId="18" fillId="0" borderId="6" xfId="0" applyNumberFormat="1" applyFont="1" applyBorder="1" applyAlignment="1">
      <alignment horizontal="right"/>
    </xf>
    <xf numFmtId="167" fontId="18" fillId="0" borderId="4" xfId="0" applyNumberFormat="1" applyFont="1" applyBorder="1" applyAlignment="1">
      <alignment horizontal="right"/>
    </xf>
    <xf numFmtId="167" fontId="18" fillId="0" borderId="5" xfId="0" applyNumberFormat="1" applyFont="1" applyBorder="1" applyAlignment="1">
      <alignment horizontal="right"/>
    </xf>
    <xf numFmtId="167" fontId="18" fillId="0" borderId="10" xfId="0" applyNumberFormat="1" applyFont="1" applyBorder="1" applyAlignment="1">
      <alignment horizontal="right"/>
    </xf>
    <xf numFmtId="168" fontId="18" fillId="0" borderId="10" xfId="0" applyNumberFormat="1" applyFont="1" applyBorder="1" applyAlignment="1">
      <alignment horizontal="right"/>
    </xf>
    <xf numFmtId="0" fontId="24" fillId="0" borderId="0" xfId="0" applyFont="1" applyAlignment="1">
      <alignment horizontal="left" wrapText="1"/>
    </xf>
    <xf numFmtId="0" fontId="18" fillId="0" borderId="0" xfId="0" applyFont="1" applyAlignment="1">
      <alignment horizontal="right"/>
    </xf>
    <xf numFmtId="3" fontId="18" fillId="0" borderId="0" xfId="0" applyNumberFormat="1" applyFont="1" applyAlignment="1">
      <alignment wrapText="1"/>
    </xf>
    <xf numFmtId="1" fontId="18" fillId="0" borderId="13" xfId="0" applyNumberFormat="1" applyFont="1" applyBorder="1" applyAlignment="1">
      <alignment vertical="center" wrapText="1"/>
    </xf>
    <xf numFmtId="1" fontId="18" fillId="0" borderId="14" xfId="0" applyNumberFormat="1" applyFont="1" applyBorder="1" applyAlignment="1">
      <alignment vertical="center" wrapText="1"/>
    </xf>
    <xf numFmtId="0" fontId="18" fillId="0" borderId="17" xfId="0" applyFont="1" applyBorder="1" applyAlignment="1">
      <alignment horizontal="left" vertical="center"/>
    </xf>
    <xf numFmtId="175" fontId="18" fillId="0" borderId="12" xfId="0" applyNumberFormat="1" applyFont="1" applyBorder="1" applyAlignment="1">
      <alignment horizontal="right"/>
    </xf>
    <xf numFmtId="0" fontId="18" fillId="0" borderId="11" xfId="0" applyFont="1" applyBorder="1" applyAlignment="1">
      <alignment vertical="center" wrapText="1"/>
    </xf>
    <xf numFmtId="49" fontId="18" fillId="0" borderId="17" xfId="0" applyNumberFormat="1" applyFont="1" applyBorder="1" applyAlignment="1">
      <alignment vertical="center" wrapText="1"/>
    </xf>
    <xf numFmtId="0" fontId="18" fillId="0" borderId="11" xfId="0" applyFont="1" applyBorder="1" applyAlignment="1">
      <alignment vertical="center"/>
    </xf>
    <xf numFmtId="0" fontId="18" fillId="0" borderId="17" xfId="0" applyFont="1" applyBorder="1" applyAlignment="1">
      <alignment vertical="center" wrapText="1"/>
    </xf>
    <xf numFmtId="0" fontId="18" fillId="0" borderId="13" xfId="0" applyFont="1" applyBorder="1" applyAlignment="1">
      <alignment vertical="center" wrapText="1"/>
    </xf>
    <xf numFmtId="0" fontId="18" fillId="0" borderId="14" xfId="0" applyFont="1" applyBorder="1" applyAlignment="1">
      <alignment vertical="center" wrapText="1"/>
    </xf>
    <xf numFmtId="49" fontId="23" fillId="0" borderId="4" xfId="0" applyNumberFormat="1" applyFont="1" applyBorder="1" applyAlignment="1">
      <alignment horizontal="left" vertical="center"/>
    </xf>
    <xf numFmtId="0" fontId="18" fillId="0" borderId="5" xfId="0" applyFont="1" applyBorder="1" applyAlignment="1">
      <alignment horizontal="left" vertical="center"/>
    </xf>
    <xf numFmtId="0" fontId="18" fillId="0" borderId="5" xfId="0" quotePrefix="1" applyFont="1" applyBorder="1" applyAlignment="1">
      <alignment horizontal="left" vertical="center"/>
    </xf>
    <xf numFmtId="166" fontId="18" fillId="0" borderId="6" xfId="0" applyNumberFormat="1" applyFont="1" applyBorder="1" applyAlignment="1">
      <alignment horizontal="right" vertical="center"/>
    </xf>
    <xf numFmtId="167" fontId="18" fillId="0" borderId="4" xfId="0" applyNumberFormat="1" applyFont="1" applyBorder="1" applyAlignment="1">
      <alignment vertical="center"/>
    </xf>
    <xf numFmtId="167" fontId="18" fillId="0" borderId="5" xfId="0" applyNumberFormat="1" applyFont="1" applyBorder="1" applyAlignment="1">
      <alignment vertical="center"/>
    </xf>
    <xf numFmtId="167" fontId="18" fillId="0" borderId="10" xfId="0" applyNumberFormat="1" applyFont="1" applyBorder="1" applyAlignment="1">
      <alignment horizontal="right" vertical="center"/>
    </xf>
    <xf numFmtId="167" fontId="18" fillId="0" borderId="4" xfId="0" applyNumberFormat="1" applyFont="1" applyBorder="1" applyAlignment="1">
      <alignment horizontal="right" vertical="center"/>
    </xf>
    <xf numFmtId="168" fontId="18" fillId="0" borderId="10" xfId="0" applyNumberFormat="1" applyFont="1" applyBorder="1" applyAlignment="1">
      <alignment horizontal="right" vertical="center"/>
    </xf>
    <xf numFmtId="0" fontId="23" fillId="4" borderId="11" xfId="0" applyFont="1" applyFill="1" applyBorder="1" applyAlignment="1">
      <alignment horizontal="left" vertical="center"/>
    </xf>
    <xf numFmtId="0" fontId="23" fillId="4" borderId="0" xfId="0" applyFont="1" applyFill="1" applyAlignment="1">
      <alignment horizontal="left" vertical="center"/>
    </xf>
    <xf numFmtId="0" fontId="23" fillId="4" borderId="0" xfId="0" applyFont="1" applyFill="1" applyAlignment="1">
      <alignment vertical="center"/>
    </xf>
    <xf numFmtId="0" fontId="23" fillId="4" borderId="17" xfId="0" applyFont="1" applyFill="1" applyBorder="1" applyAlignment="1">
      <alignment vertical="center"/>
    </xf>
    <xf numFmtId="49" fontId="18" fillId="0" borderId="11" xfId="0" applyNumberFormat="1" applyFont="1" applyBorder="1" applyAlignment="1">
      <alignment horizontal="left" vertical="center"/>
    </xf>
    <xf numFmtId="0" fontId="18" fillId="0" borderId="0" xfId="0" applyFont="1" applyAlignment="1">
      <alignment horizontal="left" vertical="center"/>
    </xf>
    <xf numFmtId="165" fontId="18" fillId="0" borderId="0" xfId="0" applyNumberFormat="1" applyFont="1" applyAlignment="1">
      <alignment horizontal="left" vertical="center"/>
    </xf>
    <xf numFmtId="166" fontId="18" fillId="0" borderId="12" xfId="0" applyNumberFormat="1" applyFont="1" applyBorder="1" applyAlignment="1">
      <alignment horizontal="right" vertical="center"/>
    </xf>
    <xf numFmtId="167" fontId="18" fillId="0" borderId="11" xfId="0" applyNumberFormat="1" applyFont="1" applyBorder="1" applyAlignment="1">
      <alignment horizontal="right" vertical="center"/>
    </xf>
    <xf numFmtId="167" fontId="18" fillId="0" borderId="0" xfId="0" applyNumberFormat="1" applyFont="1" applyAlignment="1">
      <alignment horizontal="right" vertical="center"/>
    </xf>
    <xf numFmtId="167" fontId="18" fillId="0" borderId="17" xfId="0" applyNumberFormat="1" applyFont="1" applyBorder="1" applyAlignment="1">
      <alignment horizontal="right" vertical="center"/>
    </xf>
    <xf numFmtId="168" fontId="18" fillId="0" borderId="17" xfId="0" applyNumberFormat="1" applyFont="1" applyBorder="1" applyAlignment="1">
      <alignment horizontal="right" vertical="center"/>
    </xf>
    <xf numFmtId="0" fontId="23" fillId="4" borderId="4" xfId="0" applyFont="1" applyFill="1" applyBorder="1" applyAlignment="1">
      <alignment horizontal="left" vertical="center"/>
    </xf>
    <xf numFmtId="0" fontId="23" fillId="4" borderId="5" xfId="0" applyFont="1" applyFill="1" applyBorder="1" applyAlignment="1">
      <alignment horizontal="left" vertical="center"/>
    </xf>
    <xf numFmtId="0" fontId="23" fillId="4" borderId="5" xfId="0" applyFont="1" applyFill="1" applyBorder="1" applyAlignment="1">
      <alignment vertical="center"/>
    </xf>
    <xf numFmtId="0" fontId="23" fillId="4" borderId="0" xfId="0" applyFont="1" applyFill="1" applyAlignment="1">
      <alignment horizontal="right" vertical="center"/>
    </xf>
    <xf numFmtId="165" fontId="18" fillId="5" borderId="0" xfId="0" applyNumberFormat="1" applyFont="1" applyFill="1" applyAlignment="1">
      <alignment horizontal="left" vertical="center"/>
    </xf>
    <xf numFmtId="0" fontId="18" fillId="5" borderId="0" xfId="0" applyFont="1" applyFill="1" applyAlignment="1">
      <alignment horizontal="left" vertical="center"/>
    </xf>
    <xf numFmtId="49" fontId="18" fillId="0" borderId="13" xfId="0" applyNumberFormat="1" applyFont="1" applyBorder="1" applyAlignment="1">
      <alignment horizontal="left" vertical="center"/>
    </xf>
    <xf numFmtId="0" fontId="18" fillId="0" borderId="3" xfId="0" applyFont="1" applyBorder="1" applyAlignment="1">
      <alignment horizontal="left" vertical="center"/>
    </xf>
    <xf numFmtId="165" fontId="18" fillId="0" borderId="3" xfId="0" applyNumberFormat="1" applyFont="1" applyBorder="1" applyAlignment="1">
      <alignment horizontal="left" vertical="center"/>
    </xf>
    <xf numFmtId="166" fontId="18" fillId="0" borderId="15" xfId="0" applyNumberFormat="1" applyFont="1" applyBorder="1" applyAlignment="1">
      <alignment horizontal="right" vertical="center"/>
    </xf>
    <xf numFmtId="167" fontId="18" fillId="0" borderId="13" xfId="0" applyNumberFormat="1" applyFont="1" applyBorder="1" applyAlignment="1">
      <alignment horizontal="right" vertical="center"/>
    </xf>
    <xf numFmtId="167" fontId="18" fillId="0" borderId="3" xfId="0" applyNumberFormat="1" applyFont="1" applyBorder="1" applyAlignment="1">
      <alignment horizontal="right" vertical="center"/>
    </xf>
    <xf numFmtId="167" fontId="18" fillId="0" borderId="14" xfId="0" applyNumberFormat="1" applyFont="1" applyBorder="1" applyAlignment="1">
      <alignment horizontal="right" vertical="center"/>
    </xf>
    <xf numFmtId="0" fontId="25" fillId="5" borderId="0" xfId="0" applyFont="1" applyFill="1" applyAlignment="1">
      <alignment horizontal="left"/>
    </xf>
    <xf numFmtId="0" fontId="24" fillId="5" borderId="0" xfId="0" applyFont="1" applyFill="1" applyAlignment="1">
      <alignment horizontal="left"/>
    </xf>
    <xf numFmtId="3" fontId="18" fillId="0" borderId="11" xfId="0" applyNumberFormat="1" applyFont="1" applyBorder="1"/>
    <xf numFmtId="3" fontId="18" fillId="0" borderId="17" xfId="0" applyNumberFormat="1" applyFont="1" applyBorder="1"/>
    <xf numFmtId="171" fontId="18" fillId="0" borderId="11" xfId="0" applyNumberFormat="1" applyFont="1" applyBorder="1"/>
    <xf numFmtId="172" fontId="18" fillId="0" borderId="17" xfId="0" applyNumberFormat="1" applyFont="1" applyBorder="1"/>
    <xf numFmtId="167" fontId="18" fillId="0" borderId="18" xfId="0" applyNumberFormat="1" applyFont="1" applyBorder="1" applyAlignment="1">
      <alignment horizontal="right"/>
    </xf>
    <xf numFmtId="168" fontId="18" fillId="0" borderId="19" xfId="0" applyNumberFormat="1" applyFont="1" applyBorder="1" applyAlignment="1">
      <alignment horizontal="right"/>
    </xf>
    <xf numFmtId="0" fontId="18" fillId="0" borderId="5" xfId="0" applyFont="1" applyBorder="1" applyAlignment="1">
      <alignment horizontal="left" wrapText="1"/>
    </xf>
    <xf numFmtId="169" fontId="24" fillId="0" borderId="0" xfId="0" applyNumberFormat="1" applyFont="1" applyAlignment="1">
      <alignment horizontal="left"/>
    </xf>
    <xf numFmtId="3" fontId="24" fillId="0" borderId="0" xfId="0" applyNumberFormat="1" applyFont="1" applyAlignment="1">
      <alignment horizontal="left"/>
    </xf>
    <xf numFmtId="165" fontId="24" fillId="0" borderId="0" xfId="0" applyNumberFormat="1" applyFont="1" applyAlignment="1">
      <alignment horizontal="right" vertical="top"/>
    </xf>
    <xf numFmtId="49" fontId="24" fillId="0" borderId="0" xfId="0" applyNumberFormat="1" applyFont="1" applyAlignment="1">
      <alignment horizontal="left"/>
    </xf>
    <xf numFmtId="170" fontId="18" fillId="0" borderId="0" xfId="0" applyNumberFormat="1" applyFont="1" applyAlignment="1">
      <alignment horizontal="left"/>
    </xf>
    <xf numFmtId="3" fontId="18" fillId="0" borderId="0" xfId="0" applyNumberFormat="1" applyFont="1" applyAlignment="1">
      <alignment horizontal="left"/>
    </xf>
    <xf numFmtId="165" fontId="18" fillId="0" borderId="0" xfId="0" applyNumberFormat="1" applyFont="1" applyAlignment="1">
      <alignment horizontal="left"/>
    </xf>
    <xf numFmtId="167" fontId="18" fillId="0" borderId="5" xfId="0" applyNumberFormat="1" applyFont="1" applyBorder="1" applyAlignment="1">
      <alignment horizontal="right" vertical="center"/>
    </xf>
    <xf numFmtId="0" fontId="24" fillId="0" borderId="0" xfId="0" applyFont="1" applyAlignment="1">
      <alignment horizontal="left" vertical="center"/>
    </xf>
    <xf numFmtId="165" fontId="24" fillId="0" borderId="0" xfId="0" applyNumberFormat="1" applyFont="1" applyAlignment="1">
      <alignment horizontal="left"/>
    </xf>
    <xf numFmtId="0" fontId="32" fillId="0" borderId="1" xfId="0" applyFont="1" applyBorder="1" applyAlignment="1">
      <alignment horizontal="left" vertical="center"/>
    </xf>
    <xf numFmtId="0" fontId="32" fillId="0" borderId="1" xfId="0" applyFont="1" applyBorder="1" applyAlignment="1">
      <alignment horizontal="centerContinuous" vertical="center" shrinkToFit="1"/>
    </xf>
    <xf numFmtId="0" fontId="33" fillId="0" borderId="1" xfId="0" applyFont="1" applyBorder="1" applyAlignment="1">
      <alignment horizontal="centerContinuous" vertical="center" shrinkToFit="1"/>
    </xf>
    <xf numFmtId="0" fontId="32" fillId="0" borderId="1" xfId="0" applyFont="1" applyBorder="1" applyAlignment="1">
      <alignment vertical="center"/>
    </xf>
    <xf numFmtId="3" fontId="18" fillId="5" borderId="6" xfId="0" applyNumberFormat="1" applyFont="1" applyFill="1" applyBorder="1" applyAlignment="1">
      <alignment horizontal="center" vertical="center"/>
    </xf>
    <xf numFmtId="165" fontId="18" fillId="5" borderId="6" xfId="0" applyNumberFormat="1" applyFont="1" applyFill="1" applyBorder="1" applyAlignment="1">
      <alignment horizontal="center" vertical="center"/>
    </xf>
    <xf numFmtId="3" fontId="22" fillId="5" borderId="20" xfId="0" applyNumberFormat="1" applyFont="1" applyFill="1" applyBorder="1" applyAlignment="1">
      <alignment horizontal="center" vertical="center"/>
    </xf>
    <xf numFmtId="3" fontId="22" fillId="5" borderId="21" xfId="0" applyNumberFormat="1" applyFont="1" applyFill="1" applyBorder="1" applyAlignment="1">
      <alignment horizontal="center" vertical="center"/>
    </xf>
    <xf numFmtId="3" fontId="22" fillId="0" borderId="23" xfId="0" applyNumberFormat="1" applyFont="1" applyBorder="1" applyAlignment="1">
      <alignment horizontal="center" vertical="center"/>
    </xf>
    <xf numFmtId="3" fontId="22" fillId="0" borderId="25" xfId="0" applyNumberFormat="1" applyFont="1" applyBorder="1" applyAlignment="1">
      <alignment horizontal="center" vertical="center"/>
    </xf>
    <xf numFmtId="0" fontId="23" fillId="0" borderId="26" xfId="0" applyFont="1" applyBorder="1" applyAlignment="1">
      <alignment horizontal="left"/>
    </xf>
    <xf numFmtId="0" fontId="23" fillId="0" borderId="0" xfId="0" applyFont="1" applyAlignment="1">
      <alignment horizontal="left"/>
    </xf>
    <xf numFmtId="1" fontId="18" fillId="0" borderId="0" xfId="0" applyNumberFormat="1" applyFont="1" applyAlignment="1">
      <alignment horizontal="center" vertical="center"/>
    </xf>
    <xf numFmtId="1" fontId="18" fillId="0" borderId="17" xfId="0" applyNumberFormat="1" applyFont="1" applyBorder="1" applyAlignment="1">
      <alignment horizontal="center" vertical="center"/>
    </xf>
    <xf numFmtId="176" fontId="18" fillId="0" borderId="27" xfId="0" applyNumberFormat="1" applyFont="1" applyBorder="1" applyAlignment="1">
      <alignment horizontal="right"/>
    </xf>
    <xf numFmtId="0" fontId="18" fillId="0" borderId="26" xfId="0" applyFont="1" applyBorder="1" applyAlignment="1">
      <alignment horizontal="left"/>
    </xf>
    <xf numFmtId="0" fontId="18" fillId="0" borderId="28" xfId="0" applyFont="1" applyBorder="1" applyAlignment="1">
      <alignment horizontal="left" vertical="top"/>
    </xf>
    <xf numFmtId="0" fontId="18" fillId="0" borderId="29" xfId="0" applyFont="1" applyBorder="1" applyAlignment="1">
      <alignment vertical="top"/>
    </xf>
    <xf numFmtId="1" fontId="18" fillId="0" borderId="30" xfId="0" applyNumberFormat="1" applyFont="1" applyBorder="1" applyAlignment="1">
      <alignment horizontal="center" vertical="center"/>
    </xf>
    <xf numFmtId="1" fontId="18" fillId="0" borderId="31" xfId="0" applyNumberFormat="1" applyFont="1" applyBorder="1" applyAlignment="1">
      <alignment horizontal="center" vertical="center"/>
    </xf>
    <xf numFmtId="176" fontId="18" fillId="0" borderId="32" xfId="0" applyNumberFormat="1" applyFont="1" applyBorder="1" applyAlignment="1">
      <alignment horizontal="right"/>
    </xf>
    <xf numFmtId="165" fontId="18" fillId="5" borderId="23" xfId="0" applyNumberFormat="1" applyFont="1" applyFill="1" applyBorder="1" applyAlignment="1">
      <alignment horizontal="right"/>
    </xf>
    <xf numFmtId="171" fontId="18" fillId="5" borderId="22" xfId="0" applyNumberFormat="1" applyFont="1" applyFill="1" applyBorder="1" applyAlignment="1">
      <alignment horizontal="right"/>
    </xf>
    <xf numFmtId="176" fontId="18" fillId="5" borderId="24" xfId="0" applyNumberFormat="1" applyFont="1" applyFill="1" applyBorder="1" applyAlignment="1">
      <alignment horizontal="right"/>
    </xf>
    <xf numFmtId="0" fontId="23" fillId="5" borderId="26" xfId="0" applyFont="1" applyFill="1" applyBorder="1" applyAlignment="1">
      <alignment horizontal="left"/>
    </xf>
    <xf numFmtId="0" fontId="23" fillId="5" borderId="0" xfId="0" applyFont="1" applyFill="1" applyAlignment="1">
      <alignment horizontal="left"/>
    </xf>
    <xf numFmtId="1" fontId="18" fillId="5" borderId="0" xfId="0" applyNumberFormat="1" applyFont="1" applyFill="1" applyAlignment="1">
      <alignment horizontal="center" vertical="center"/>
    </xf>
    <xf numFmtId="1" fontId="18" fillId="5" borderId="17" xfId="0" applyNumberFormat="1" applyFont="1" applyFill="1" applyBorder="1" applyAlignment="1">
      <alignment horizontal="center" vertical="center"/>
    </xf>
    <xf numFmtId="167" fontId="18" fillId="5" borderId="26" xfId="0" applyNumberFormat="1" applyFont="1" applyFill="1" applyBorder="1" applyAlignment="1">
      <alignment horizontal="right"/>
    </xf>
    <xf numFmtId="168" fontId="18" fillId="5" borderId="27" xfId="0" applyNumberFormat="1" applyFont="1" applyFill="1" applyBorder="1" applyAlignment="1">
      <alignment horizontal="right"/>
    </xf>
    <xf numFmtId="0" fontId="18" fillId="5" borderId="26" xfId="0" applyFont="1" applyFill="1" applyBorder="1" applyAlignment="1">
      <alignment horizontal="left"/>
    </xf>
    <xf numFmtId="0" fontId="18" fillId="5" borderId="0" xfId="0" applyFont="1" applyFill="1" applyAlignment="1">
      <alignment horizontal="left"/>
    </xf>
    <xf numFmtId="49" fontId="18" fillId="5" borderId="11" xfId="0" applyNumberFormat="1" applyFont="1" applyFill="1" applyBorder="1"/>
    <xf numFmtId="49" fontId="18" fillId="5" borderId="0" xfId="0" applyNumberFormat="1" applyFont="1" applyFill="1"/>
    <xf numFmtId="0" fontId="18" fillId="5" borderId="0" xfId="0" applyFont="1" applyFill="1"/>
    <xf numFmtId="49" fontId="18" fillId="5" borderId="33" xfId="0" applyNumberFormat="1" applyFont="1" applyFill="1" applyBorder="1"/>
    <xf numFmtId="49" fontId="18" fillId="5" borderId="30" xfId="0" applyNumberFormat="1" applyFont="1" applyFill="1" applyBorder="1"/>
    <xf numFmtId="1" fontId="18" fillId="5" borderId="30" xfId="0" applyNumberFormat="1" applyFont="1" applyFill="1" applyBorder="1" applyAlignment="1">
      <alignment horizontal="center" vertical="center"/>
    </xf>
    <xf numFmtId="1" fontId="18" fillId="5" borderId="31" xfId="0" applyNumberFormat="1" applyFont="1" applyFill="1" applyBorder="1" applyAlignment="1">
      <alignment horizontal="center" vertical="center"/>
    </xf>
    <xf numFmtId="168" fontId="18" fillId="5" borderId="32" xfId="0" applyNumberFormat="1" applyFont="1" applyFill="1" applyBorder="1" applyAlignment="1">
      <alignment horizontal="right"/>
    </xf>
    <xf numFmtId="49" fontId="23" fillId="5" borderId="22" xfId="0" applyNumberFormat="1" applyFont="1" applyFill="1" applyBorder="1"/>
    <xf numFmtId="170" fontId="23" fillId="5" borderId="23" xfId="0" applyNumberFormat="1" applyFont="1" applyFill="1" applyBorder="1"/>
    <xf numFmtId="0" fontId="23" fillId="5" borderId="23" xfId="0" applyFont="1" applyFill="1" applyBorder="1"/>
    <xf numFmtId="170" fontId="23" fillId="5" borderId="24" xfId="0" applyNumberFormat="1" applyFont="1" applyFill="1" applyBorder="1"/>
    <xf numFmtId="176" fontId="18" fillId="5" borderId="17" xfId="0" applyNumberFormat="1" applyFont="1" applyFill="1" applyBorder="1" applyAlignment="1">
      <alignment horizontal="right"/>
    </xf>
    <xf numFmtId="0" fontId="18" fillId="5" borderId="26" xfId="0" applyFont="1" applyFill="1" applyBorder="1"/>
    <xf numFmtId="49" fontId="18" fillId="5" borderId="0" xfId="0" applyNumberFormat="1" applyFont="1" applyFill="1" applyAlignment="1">
      <alignment horizontal="left"/>
    </xf>
    <xf numFmtId="170" fontId="18" fillId="5" borderId="17" xfId="0" applyNumberFormat="1" applyFont="1" applyFill="1" applyBorder="1"/>
    <xf numFmtId="170" fontId="18" fillId="5" borderId="0" xfId="0" applyNumberFormat="1" applyFont="1" applyFill="1"/>
    <xf numFmtId="169" fontId="18" fillId="5" borderId="0" xfId="0" applyNumberFormat="1" applyFont="1" applyFill="1"/>
    <xf numFmtId="169" fontId="18" fillId="5" borderId="17" xfId="0" applyNumberFormat="1" applyFont="1" applyFill="1" applyBorder="1"/>
    <xf numFmtId="0" fontId="18" fillId="5" borderId="28" xfId="0" applyFont="1" applyFill="1" applyBorder="1"/>
    <xf numFmtId="170" fontId="18" fillId="5" borderId="30" xfId="0" applyNumberFormat="1" applyFont="1" applyFill="1" applyBorder="1"/>
    <xf numFmtId="49" fontId="18" fillId="5" borderId="30" xfId="0" applyNumberFormat="1" applyFont="1" applyFill="1" applyBorder="1" applyAlignment="1">
      <alignment horizontal="left"/>
    </xf>
    <xf numFmtId="170" fontId="18" fillId="5" borderId="31" xfId="0" applyNumberFormat="1" applyFont="1" applyFill="1" applyBorder="1"/>
    <xf numFmtId="176" fontId="18" fillId="5" borderId="14" xfId="0" applyNumberFormat="1" applyFont="1" applyFill="1" applyBorder="1" applyAlignment="1">
      <alignment horizontal="right"/>
    </xf>
    <xf numFmtId="0" fontId="21" fillId="0" borderId="0" xfId="0" applyFont="1"/>
    <xf numFmtId="0" fontId="0" fillId="0" borderId="0" xfId="0" applyAlignment="1">
      <alignment horizontal="center"/>
    </xf>
    <xf numFmtId="0" fontId="18" fillId="0" borderId="0" xfId="0" applyFont="1" applyAlignment="1">
      <alignment horizontal="left" vertical="center" wrapText="1"/>
    </xf>
    <xf numFmtId="0" fontId="19" fillId="0" borderId="0" xfId="0" applyFont="1" applyAlignment="1">
      <alignment horizontal="centerContinuous" vertical="top"/>
    </xf>
    <xf numFmtId="1" fontId="18" fillId="0" borderId="16" xfId="0" applyNumberFormat="1" applyFont="1" applyBorder="1" applyAlignment="1">
      <alignment horizontal="center" vertical="center" wrapText="1"/>
    </xf>
    <xf numFmtId="164" fontId="18" fillId="0" borderId="16" xfId="0" applyNumberFormat="1" applyFont="1" applyBorder="1" applyAlignment="1">
      <alignment horizontal="center" vertical="center" wrapText="1"/>
    </xf>
    <xf numFmtId="164" fontId="18" fillId="0" borderId="7" xfId="0" applyNumberFormat="1" applyFont="1" applyBorder="1" applyAlignment="1">
      <alignment horizontal="center" vertical="center" wrapText="1"/>
    </xf>
    <xf numFmtId="0" fontId="18" fillId="0" borderId="7" xfId="0" applyFont="1" applyBorder="1" applyAlignment="1">
      <alignment horizontal="center" vertical="center"/>
    </xf>
    <xf numFmtId="1" fontId="18" fillId="5" borderId="16" xfId="0" applyNumberFormat="1" applyFont="1" applyFill="1" applyBorder="1" applyAlignment="1">
      <alignment horizontal="center" vertical="center" wrapText="1"/>
    </xf>
    <xf numFmtId="0" fontId="18" fillId="5" borderId="16" xfId="0" applyFont="1" applyFill="1" applyBorder="1" applyAlignment="1">
      <alignment horizontal="center" vertical="center"/>
    </xf>
    <xf numFmtId="1" fontId="22" fillId="0" borderId="7" xfId="0" applyNumberFormat="1" applyFont="1" applyBorder="1" applyAlignment="1">
      <alignment horizontal="center" vertical="center"/>
    </xf>
    <xf numFmtId="1" fontId="22" fillId="5" borderId="16" xfId="0" applyNumberFormat="1" applyFont="1" applyFill="1" applyBorder="1" applyAlignment="1">
      <alignment horizontal="center" vertical="center"/>
    </xf>
    <xf numFmtId="177" fontId="18" fillId="0" borderId="12" xfId="0" applyNumberFormat="1" applyFont="1" applyBorder="1" applyAlignment="1">
      <alignment horizontal="left"/>
    </xf>
    <xf numFmtId="167" fontId="18" fillId="5" borderId="11" xfId="0" applyNumberFormat="1" applyFont="1" applyFill="1" applyBorder="1" applyAlignment="1">
      <alignment horizontal="right"/>
    </xf>
    <xf numFmtId="167" fontId="18" fillId="5" borderId="17" xfId="0" applyNumberFormat="1" applyFont="1" applyFill="1" applyBorder="1" applyAlignment="1">
      <alignment horizontal="right"/>
    </xf>
    <xf numFmtId="177" fontId="18" fillId="0" borderId="12" xfId="0" quotePrefix="1" applyNumberFormat="1" applyFont="1" applyBorder="1" applyAlignment="1">
      <alignment horizontal="left"/>
    </xf>
    <xf numFmtId="167" fontId="18" fillId="5" borderId="13" xfId="0" applyNumberFormat="1" applyFont="1" applyFill="1" applyBorder="1" applyAlignment="1">
      <alignment horizontal="right"/>
    </xf>
    <xf numFmtId="167" fontId="18" fillId="5" borderId="14" xfId="0" applyNumberFormat="1" applyFont="1" applyFill="1" applyBorder="1" applyAlignment="1">
      <alignment horizontal="right"/>
    </xf>
    <xf numFmtId="0" fontId="18" fillId="0" borderId="5" xfId="0" applyFont="1" applyBorder="1" applyAlignment="1">
      <alignment horizontal="left"/>
    </xf>
    <xf numFmtId="0" fontId="11" fillId="0" borderId="0" xfId="0" applyFont="1"/>
    <xf numFmtId="0" fontId="0" fillId="0" borderId="1" xfId="0" applyBorder="1" applyAlignment="1">
      <alignment horizontal="right"/>
    </xf>
    <xf numFmtId="0" fontId="0" fillId="0" borderId="0" xfId="0" applyAlignment="1">
      <alignment horizontal="left" vertical="top"/>
    </xf>
    <xf numFmtId="0" fontId="12" fillId="0" borderId="0" xfId="0" applyFont="1" applyAlignment="1">
      <alignment horizontal="left" vertical="top"/>
    </xf>
    <xf numFmtId="0" fontId="0" fillId="0" borderId="0" xfId="0" applyAlignment="1">
      <alignment horizontal="justify" vertical="top"/>
    </xf>
    <xf numFmtId="0" fontId="9" fillId="0" borderId="0" xfId="0" applyFont="1" applyAlignment="1">
      <alignment horizontal="justify" vertical="top" wrapText="1"/>
    </xf>
    <xf numFmtId="0" fontId="0" fillId="0" borderId="0" xfId="0" applyAlignment="1">
      <alignment horizontal="justify"/>
    </xf>
    <xf numFmtId="0" fontId="38" fillId="0" borderId="0" xfId="0" applyFont="1" applyAlignment="1">
      <alignment horizontal="justify" vertical="top" wrapText="1"/>
    </xf>
    <xf numFmtId="0" fontId="3" fillId="0" borderId="0" xfId="0" applyFont="1" applyAlignment="1">
      <alignment horizontal="left" vertical="top"/>
    </xf>
    <xf numFmtId="0" fontId="9" fillId="0" borderId="0" xfId="0" applyFont="1" applyAlignment="1">
      <alignment horizontal="left" vertical="top" wrapText="1"/>
    </xf>
    <xf numFmtId="0" fontId="0" fillId="0" borderId="0" xfId="0" applyAlignment="1">
      <alignment horizontal="justify" vertical="top" wrapText="1"/>
    </xf>
    <xf numFmtId="0" fontId="4" fillId="0" borderId="0" xfId="0" applyFont="1" applyAlignment="1">
      <alignment horizontal="left" vertical="top" wrapText="1"/>
    </xf>
    <xf numFmtId="0" fontId="9" fillId="0" borderId="0" xfId="0" applyFont="1" applyAlignment="1">
      <alignment horizontal="left" vertical="top"/>
    </xf>
    <xf numFmtId="0" fontId="39" fillId="0" borderId="0" xfId="0" applyFont="1" applyAlignment="1">
      <alignment horizontal="left" vertical="top"/>
    </xf>
    <xf numFmtId="0" fontId="0" fillId="0" borderId="0" xfId="0" applyAlignment="1">
      <alignment horizontal="left" vertical="top" wrapText="1"/>
    </xf>
    <xf numFmtId="0" fontId="1" fillId="0" borderId="0" xfId="0" applyFont="1" applyAlignment="1">
      <alignment horizontal="left" vertical="top"/>
    </xf>
    <xf numFmtId="0" fontId="9" fillId="5" borderId="0" xfId="3" applyFont="1" applyFill="1"/>
    <xf numFmtId="0" fontId="43" fillId="5" borderId="0" xfId="4" applyFont="1" applyFill="1"/>
    <xf numFmtId="0" fontId="44" fillId="0" borderId="0" xfId="5" applyFont="1" applyAlignment="1">
      <alignment horizontal="right" readingOrder="1"/>
    </xf>
    <xf numFmtId="0" fontId="45" fillId="5" borderId="0" xfId="4" applyFont="1" applyFill="1"/>
    <xf numFmtId="0" fontId="43" fillId="5" borderId="0" xfId="4" applyFont="1" applyFill="1" applyAlignment="1">
      <alignment horizontal="justify" vertical="top" wrapText="1"/>
    </xf>
    <xf numFmtId="0" fontId="43" fillId="5" borderId="0" xfId="4" applyFont="1" applyFill="1" applyAlignment="1">
      <alignment horizontal="left" wrapText="1"/>
    </xf>
    <xf numFmtId="0" fontId="48" fillId="5" borderId="0" xfId="6" applyFont="1" applyFill="1" applyAlignment="1">
      <alignment horizontal="left" wrapText="1"/>
    </xf>
    <xf numFmtId="0" fontId="3" fillId="0" borderId="0" xfId="7"/>
    <xf numFmtId="0" fontId="3" fillId="0" borderId="0" xfId="7" applyAlignment="1">
      <alignment horizontal="right" vertical="center"/>
    </xf>
    <xf numFmtId="0" fontId="3" fillId="0" borderId="0" xfId="7" applyAlignment="1">
      <alignment horizontal="left" vertical="top"/>
    </xf>
    <xf numFmtId="0" fontId="12" fillId="0" borderId="0" xfId="2" applyFont="1" applyAlignment="1">
      <alignment horizontal="left" vertical="top"/>
    </xf>
    <xf numFmtId="0" fontId="40" fillId="5" borderId="0" xfId="4" applyFont="1" applyFill="1" applyAlignment="1">
      <alignment horizontal="justify" vertical="top" wrapText="1"/>
    </xf>
    <xf numFmtId="0" fontId="4" fillId="5" borderId="0" xfId="6" applyFont="1" applyFill="1" applyAlignment="1">
      <alignment horizontal="left" wrapText="1"/>
    </xf>
    <xf numFmtId="0" fontId="2" fillId="0" borderId="0" xfId="8" applyFont="1" applyAlignment="1">
      <alignment horizontal="left" vertical="top"/>
    </xf>
    <xf numFmtId="0" fontId="1" fillId="0" borderId="0" xfId="8" applyFont="1" applyAlignment="1">
      <alignment horizontal="left" vertical="top"/>
    </xf>
    <xf numFmtId="0" fontId="4" fillId="0" borderId="0" xfId="9" applyFont="1" applyAlignment="1">
      <alignment horizontal="left" vertical="top" wrapText="1"/>
    </xf>
    <xf numFmtId="0" fontId="12" fillId="0" borderId="0" xfId="7" applyFont="1" applyAlignment="1">
      <alignment horizontal="left" vertical="top"/>
    </xf>
    <xf numFmtId="0" fontId="9" fillId="0" borderId="0" xfId="7" applyFont="1" applyAlignment="1">
      <alignment horizontal="justify" vertical="top" wrapText="1"/>
    </xf>
    <xf numFmtId="0" fontId="3" fillId="0" borderId="0" xfId="7" applyAlignment="1">
      <alignment horizontal="left" vertical="top" wrapText="1"/>
    </xf>
    <xf numFmtId="0" fontId="3" fillId="0" borderId="0" xfId="7" applyAlignment="1">
      <alignment horizontal="justify" vertical="top" wrapText="1"/>
    </xf>
    <xf numFmtId="0" fontId="48" fillId="0" borderId="0" xfId="10" applyFont="1" applyAlignment="1" applyProtection="1">
      <alignment horizontal="left" vertical="top" wrapText="1"/>
    </xf>
    <xf numFmtId="0" fontId="11" fillId="0" borderId="0" xfId="7" applyFont="1" applyAlignment="1">
      <alignment horizontal="justify" vertical="top" wrapText="1"/>
    </xf>
    <xf numFmtId="0" fontId="3" fillId="0" borderId="0" xfId="7" applyAlignment="1">
      <alignment horizontal="justify" vertical="top"/>
    </xf>
    <xf numFmtId="0" fontId="48" fillId="0" borderId="0" xfId="10" applyFont="1" applyAlignment="1" applyProtection="1">
      <alignment horizontal="justify" vertical="top" wrapText="1"/>
    </xf>
    <xf numFmtId="0" fontId="3" fillId="0" borderId="0" xfId="7" applyAlignment="1">
      <alignment horizontal="justify"/>
    </xf>
    <xf numFmtId="0" fontId="4" fillId="0" borderId="0" xfId="10" applyAlignment="1" applyProtection="1">
      <alignment horizontal="justify" vertical="top" wrapText="1"/>
    </xf>
    <xf numFmtId="0" fontId="9" fillId="0" borderId="0" xfId="7" applyFont="1" applyAlignment="1">
      <alignment horizontal="left" vertical="top" wrapText="1"/>
    </xf>
    <xf numFmtId="0" fontId="4" fillId="0" borderId="0" xfId="9" applyFont="1" applyAlignment="1">
      <alignment vertical="top" wrapText="1"/>
    </xf>
    <xf numFmtId="0" fontId="42" fillId="0" borderId="1" xfId="5" applyBorder="1" applyAlignment="1">
      <alignment horizontal="right"/>
    </xf>
    <xf numFmtId="0" fontId="42" fillId="0" borderId="1" xfId="5" applyBorder="1" applyAlignment="1">
      <alignment horizontal="right" vertical="center"/>
    </xf>
    <xf numFmtId="0" fontId="42" fillId="0" borderId="0" xfId="5"/>
    <xf numFmtId="0" fontId="1" fillId="0" borderId="0" xfId="5" applyFont="1" applyAlignment="1">
      <alignment horizontal="right" vertical="center"/>
    </xf>
    <xf numFmtId="0" fontId="42" fillId="0" borderId="0" xfId="5" applyAlignment="1">
      <alignment horizontal="left" vertical="top"/>
    </xf>
    <xf numFmtId="0" fontId="12" fillId="0" borderId="0" xfId="5" applyFont="1" applyAlignment="1">
      <alignment horizontal="left" vertical="top" wrapText="1"/>
    </xf>
    <xf numFmtId="0" fontId="44" fillId="0" borderId="0" xfId="5" applyFont="1" applyAlignment="1">
      <alignment horizontal="justify" vertical="top" wrapText="1"/>
    </xf>
    <xf numFmtId="0" fontId="43" fillId="0" borderId="0" xfId="5" applyFont="1" applyAlignment="1">
      <alignment horizontal="left" vertical="top" wrapText="1"/>
    </xf>
    <xf numFmtId="0" fontId="49" fillId="0" borderId="0" xfId="5" applyFont="1" applyAlignment="1">
      <alignment horizontal="justify" vertical="top" wrapText="1"/>
    </xf>
    <xf numFmtId="0" fontId="2" fillId="0" borderId="0" xfId="5" applyFont="1" applyAlignment="1">
      <alignment horizontal="left" vertical="top"/>
    </xf>
    <xf numFmtId="0" fontId="1" fillId="0" borderId="0" xfId="5" applyFont="1" applyAlignment="1">
      <alignment horizontal="left" vertical="top"/>
    </xf>
    <xf numFmtId="0" fontId="50" fillId="0" borderId="0" xfId="5" applyFont="1"/>
    <xf numFmtId="1" fontId="0" fillId="0" borderId="0" xfId="0" applyNumberFormat="1"/>
    <xf numFmtId="165" fontId="0" fillId="6" borderId="0" xfId="0" applyNumberFormat="1" applyFill="1"/>
    <xf numFmtId="165" fontId="0" fillId="7" borderId="0" xfId="0" applyNumberFormat="1" applyFill="1"/>
    <xf numFmtId="165" fontId="0" fillId="0" borderId="0" xfId="0" applyNumberFormat="1"/>
    <xf numFmtId="164" fontId="0" fillId="0" borderId="0" xfId="0" applyNumberFormat="1"/>
    <xf numFmtId="0" fontId="0" fillId="0" borderId="0" xfId="0" applyAlignment="1">
      <alignment horizontal="center" vertical="center" wrapText="1"/>
    </xf>
    <xf numFmtId="164" fontId="0" fillId="8" borderId="0" xfId="0" applyNumberFormat="1" applyFill="1"/>
    <xf numFmtId="3" fontId="0" fillId="8" borderId="0" xfId="0" applyNumberFormat="1" applyFill="1" applyAlignment="1">
      <alignment horizontal="right"/>
    </xf>
    <xf numFmtId="17" fontId="0" fillId="0" borderId="0" xfId="0" applyNumberFormat="1"/>
    <xf numFmtId="17" fontId="0" fillId="8" borderId="0" xfId="0" applyNumberFormat="1" applyFill="1"/>
    <xf numFmtId="165" fontId="0" fillId="9" borderId="0" xfId="0" applyNumberFormat="1" applyFill="1"/>
    <xf numFmtId="17" fontId="0" fillId="9" borderId="0" xfId="0" applyNumberFormat="1" applyFill="1"/>
    <xf numFmtId="3" fontId="0" fillId="8" borderId="0" xfId="0" quotePrefix="1" applyNumberFormat="1" applyFill="1" applyAlignment="1">
      <alignment horizontal="right"/>
    </xf>
    <xf numFmtId="0" fontId="9" fillId="0" borderId="0" xfId="11" applyFont="1"/>
    <xf numFmtId="0" fontId="8" fillId="0" borderId="0" xfId="12" applyBorder="1" applyAlignment="1" applyProtection="1">
      <alignment horizontal="right"/>
    </xf>
    <xf numFmtId="0" fontId="51" fillId="0" borderId="0" xfId="11" applyFont="1" applyAlignment="1">
      <alignment horizontal="left" indent="10"/>
    </xf>
    <xf numFmtId="0" fontId="3" fillId="0" borderId="0" xfId="11" applyAlignment="1">
      <alignment horizontal="left"/>
    </xf>
    <xf numFmtId="0" fontId="18" fillId="5" borderId="0" xfId="11" applyFont="1" applyFill="1" applyAlignment="1">
      <alignment horizontal="right"/>
    </xf>
    <xf numFmtId="0" fontId="3" fillId="0" borderId="0" xfId="11" applyAlignment="1">
      <alignment horizontal="left" vertical="top" wrapText="1"/>
    </xf>
    <xf numFmtId="0" fontId="10" fillId="0" borderId="0" xfId="11" applyFont="1"/>
    <xf numFmtId="0" fontId="16" fillId="0" borderId="0" xfId="11" applyFont="1"/>
    <xf numFmtId="0" fontId="33" fillId="0" borderId="0" xfId="11" applyFont="1" applyAlignment="1">
      <alignment horizontal="left"/>
    </xf>
    <xf numFmtId="0" fontId="33" fillId="0" borderId="0" xfId="5" applyFont="1"/>
    <xf numFmtId="0" fontId="52" fillId="5" borderId="0" xfId="12" applyFont="1" applyFill="1" applyAlignment="1" applyProtection="1">
      <alignment vertical="top" wrapText="1"/>
    </xf>
    <xf numFmtId="0" fontId="32" fillId="0" borderId="0" xfId="5" applyFont="1" applyAlignment="1">
      <alignment horizontal="center"/>
    </xf>
    <xf numFmtId="0" fontId="32" fillId="0" borderId="0" xfId="11" applyFont="1" applyAlignment="1">
      <alignment horizontal="left"/>
    </xf>
    <xf numFmtId="0" fontId="53" fillId="0" borderId="0" xfId="5" applyFont="1" applyAlignment="1">
      <alignment horizontal="left" indent="10"/>
    </xf>
    <xf numFmtId="0" fontId="3" fillId="0" borderId="0" xfId="11"/>
    <xf numFmtId="0" fontId="51" fillId="0" borderId="0" xfId="5" applyFont="1" applyAlignment="1">
      <alignment horizontal="left" vertical="top" wrapText="1" indent="2"/>
    </xf>
    <xf numFmtId="0" fontId="53" fillId="0" borderId="0" xfId="5" applyFont="1" applyAlignment="1">
      <alignment horizontal="center"/>
    </xf>
    <xf numFmtId="0" fontId="3" fillId="0" borderId="0" xfId="11" applyAlignment="1">
      <alignment horizontal="left" indent="3"/>
    </xf>
    <xf numFmtId="0" fontId="11" fillId="0" borderId="0" xfId="11" applyFont="1" applyAlignment="1">
      <alignment horizontal="left" vertical="top" wrapText="1"/>
    </xf>
    <xf numFmtId="0" fontId="8" fillId="0" borderId="0" xfId="12" applyAlignment="1" applyProtection="1">
      <alignment wrapText="1"/>
    </xf>
    <xf numFmtId="0" fontId="8" fillId="0" borderId="0" xfId="12" applyAlignment="1" applyProtection="1">
      <alignment horizontal="left" vertical="center" indent="2"/>
    </xf>
    <xf numFmtId="0" fontId="8" fillId="0" borderId="0" xfId="12" applyFill="1" applyAlignment="1" applyProtection="1">
      <alignment horizontal="left" wrapText="1" indent="2"/>
    </xf>
    <xf numFmtId="0" fontId="8" fillId="0" borderId="0" xfId="12" applyFill="1" applyAlignment="1" applyProtection="1">
      <alignment horizontal="left" indent="2"/>
    </xf>
    <xf numFmtId="0" fontId="8" fillId="0" borderId="0" xfId="12" applyFill="1" applyAlignment="1" applyProtection="1"/>
    <xf numFmtId="0" fontId="8" fillId="0" borderId="0" xfId="12" applyFill="1" applyAlignment="1" applyProtection="1">
      <alignment wrapText="1"/>
    </xf>
    <xf numFmtId="0" fontId="42" fillId="0" borderId="0" xfId="5" applyAlignment="1">
      <alignment wrapText="1"/>
    </xf>
    <xf numFmtId="0" fontId="3" fillId="0" borderId="0" xfId="11" applyAlignment="1">
      <alignment wrapText="1"/>
    </xf>
    <xf numFmtId="0" fontId="9" fillId="0" borderId="0" xfId="11" applyFont="1" applyAlignment="1">
      <alignment horizontal="left"/>
    </xf>
    <xf numFmtId="0" fontId="8" fillId="0" borderId="0" xfId="12" applyFill="1" applyBorder="1" applyAlignment="1" applyProtection="1">
      <alignment horizontal="left" wrapText="1" indent="2"/>
    </xf>
    <xf numFmtId="0" fontId="3" fillId="0" borderId="0" xfId="5" applyFont="1" applyAlignment="1">
      <alignment horizontal="left"/>
    </xf>
    <xf numFmtId="0" fontId="8" fillId="0" borderId="0" xfId="12" applyFill="1" applyAlignment="1" applyProtection="1">
      <alignment horizontal="left"/>
    </xf>
    <xf numFmtId="167" fontId="18" fillId="0" borderId="27" xfId="0" applyNumberFormat="1" applyFont="1" applyBorder="1" applyAlignment="1">
      <alignment horizontal="right"/>
    </xf>
    <xf numFmtId="167" fontId="18" fillId="0" borderId="26" xfId="0" applyNumberFormat="1" applyFont="1" applyBorder="1" applyAlignment="1">
      <alignment horizontal="right"/>
    </xf>
    <xf numFmtId="167" fontId="18" fillId="0" borderId="30" xfId="0" applyNumberFormat="1" applyFont="1" applyBorder="1" applyAlignment="1">
      <alignment horizontal="right"/>
    </xf>
    <xf numFmtId="167" fontId="18" fillId="0" borderId="32" xfId="0" applyNumberFormat="1" applyFont="1" applyBorder="1" applyAlignment="1">
      <alignment horizontal="right"/>
    </xf>
    <xf numFmtId="167" fontId="18" fillId="0" borderId="28" xfId="0" applyNumberFormat="1" applyFont="1" applyBorder="1" applyAlignment="1">
      <alignment horizontal="right"/>
    </xf>
    <xf numFmtId="168" fontId="18" fillId="5" borderId="0" xfId="0" applyNumberFormat="1" applyFont="1" applyFill="1" applyAlignment="1">
      <alignment horizontal="right"/>
    </xf>
    <xf numFmtId="168" fontId="18" fillId="5" borderId="26" xfId="0" applyNumberFormat="1" applyFont="1" applyFill="1" applyBorder="1" applyAlignment="1">
      <alignment horizontal="right"/>
    </xf>
    <xf numFmtId="168" fontId="18" fillId="0" borderId="30" xfId="0" applyNumberFormat="1" applyFont="1" applyBorder="1" applyAlignment="1">
      <alignment horizontal="right"/>
    </xf>
    <xf numFmtId="168" fontId="18" fillId="0" borderId="32" xfId="0" applyNumberFormat="1" applyFont="1" applyBorder="1" applyAlignment="1">
      <alignment horizontal="right"/>
    </xf>
    <xf numFmtId="168" fontId="18" fillId="5" borderId="28" xfId="0" applyNumberFormat="1" applyFont="1" applyFill="1" applyBorder="1" applyAlignment="1">
      <alignment horizontal="right"/>
    </xf>
    <xf numFmtId="167" fontId="18" fillId="5" borderId="0" xfId="0" applyNumberFormat="1" applyFont="1" applyFill="1" applyAlignment="1">
      <alignment horizontal="right"/>
    </xf>
    <xf numFmtId="167" fontId="18" fillId="5" borderId="27" xfId="0" applyNumberFormat="1" applyFont="1" applyFill="1" applyBorder="1" applyAlignment="1">
      <alignment horizontal="right"/>
    </xf>
    <xf numFmtId="167" fontId="18" fillId="5" borderId="3" xfId="0" applyNumberFormat="1" applyFont="1" applyFill="1" applyBorder="1" applyAlignment="1">
      <alignment horizontal="right"/>
    </xf>
    <xf numFmtId="167" fontId="18" fillId="5" borderId="34" xfId="0" applyNumberFormat="1" applyFont="1" applyFill="1" applyBorder="1" applyAlignment="1">
      <alignment horizontal="right"/>
    </xf>
    <xf numFmtId="168" fontId="18" fillId="0" borderId="14" xfId="0" applyNumberFormat="1" applyFont="1" applyBorder="1" applyAlignment="1">
      <alignment horizontal="right" vertical="center"/>
    </xf>
    <xf numFmtId="179" fontId="18" fillId="0" borderId="11" xfId="0" applyNumberFormat="1" applyFont="1" applyBorder="1" applyAlignment="1">
      <alignment horizontal="right" vertical="center"/>
    </xf>
    <xf numFmtId="179" fontId="18" fillId="0" borderId="0" xfId="0" applyNumberFormat="1" applyFont="1" applyAlignment="1">
      <alignment horizontal="right" vertical="center"/>
    </xf>
    <xf numFmtId="179" fontId="18" fillId="0" borderId="17" xfId="0" applyNumberFormat="1" applyFont="1" applyBorder="1" applyAlignment="1">
      <alignment horizontal="right" vertical="center"/>
    </xf>
    <xf numFmtId="179" fontId="18" fillId="0" borderId="3" xfId="0" applyNumberFormat="1" applyFont="1" applyBorder="1" applyAlignment="1">
      <alignment horizontal="right" vertical="center"/>
    </xf>
    <xf numFmtId="179" fontId="18" fillId="0" borderId="14" xfId="0" applyNumberFormat="1" applyFont="1" applyBorder="1" applyAlignment="1">
      <alignment horizontal="right" vertical="center"/>
    </xf>
    <xf numFmtId="179" fontId="18" fillId="0" borderId="13" xfId="0" applyNumberFormat="1" applyFont="1" applyBorder="1" applyAlignment="1">
      <alignment horizontal="right" vertical="center"/>
    </xf>
    <xf numFmtId="0" fontId="3" fillId="0" borderId="0" xfId="0" applyFont="1" applyAlignment="1">
      <alignment horizontal="left" wrapText="1"/>
    </xf>
    <xf numFmtId="0" fontId="3" fillId="0" borderId="0" xfId="0" applyFont="1" applyAlignment="1">
      <alignment horizontal="left" vertical="center" wrapText="1"/>
    </xf>
    <xf numFmtId="164" fontId="18" fillId="0" borderId="6" xfId="0" applyNumberFormat="1" applyFont="1" applyBorder="1" applyAlignment="1">
      <alignment horizontal="center" vertical="center" wrapText="1"/>
    </xf>
    <xf numFmtId="164" fontId="18" fillId="0" borderId="15" xfId="0" applyNumberFormat="1" applyFont="1" applyBorder="1" applyAlignment="1">
      <alignment horizontal="center" vertical="center" wrapText="1"/>
    </xf>
    <xf numFmtId="0" fontId="24" fillId="0" borderId="0" xfId="0" applyFont="1" applyAlignment="1">
      <alignment horizontal="left" wrapText="1"/>
    </xf>
    <xf numFmtId="0" fontId="24" fillId="0" borderId="0" xfId="0" applyFont="1" applyAlignment="1">
      <alignment horizontal="left"/>
    </xf>
    <xf numFmtId="0" fontId="24" fillId="0" borderId="0" xfId="0" applyFont="1" applyAlignment="1">
      <alignment horizontal="left" vertical="center" wrapText="1"/>
    </xf>
    <xf numFmtId="0" fontId="24" fillId="0" borderId="0" xfId="0" applyFont="1" applyAlignment="1">
      <alignment horizontal="left" vertical="center"/>
    </xf>
    <xf numFmtId="0" fontId="11" fillId="0" borderId="0" xfId="0" applyFont="1" applyAlignment="1">
      <alignment horizontal="left" vertical="center" wrapText="1"/>
    </xf>
    <xf numFmtId="0" fontId="11" fillId="0" borderId="0" xfId="0" applyFont="1" applyAlignment="1">
      <alignment horizontal="left" vertical="center"/>
    </xf>
    <xf numFmtId="0" fontId="18" fillId="0" borderId="0" xfId="0" applyFont="1" applyAlignment="1">
      <alignment horizontal="left" vertical="center"/>
    </xf>
    <xf numFmtId="0" fontId="18" fillId="0" borderId="0" xfId="0" applyFont="1" applyAlignment="1">
      <alignment horizontal="left" vertical="center" wrapText="1"/>
    </xf>
    <xf numFmtId="0" fontId="20" fillId="0" borderId="3" xfId="0" applyFont="1" applyBorder="1" applyAlignment="1">
      <alignment horizontal="left" wrapText="1"/>
    </xf>
    <xf numFmtId="0" fontId="20" fillId="0" borderId="3" xfId="0" applyFont="1" applyBorder="1" applyAlignment="1">
      <alignment horizontal="left"/>
    </xf>
    <xf numFmtId="1" fontId="18" fillId="0" borderId="4" xfId="0" applyNumberFormat="1" applyFont="1" applyBorder="1" applyAlignment="1">
      <alignment horizontal="center" vertical="center"/>
    </xf>
    <xf numFmtId="1" fontId="18" fillId="0" borderId="5" xfId="0" applyNumberFormat="1" applyFont="1" applyBorder="1" applyAlignment="1">
      <alignment horizontal="center" vertical="center"/>
    </xf>
    <xf numFmtId="1" fontId="18" fillId="0" borderId="11" xfId="0" applyNumberFormat="1" applyFont="1" applyBorder="1" applyAlignment="1">
      <alignment horizontal="center" vertical="center"/>
    </xf>
    <xf numFmtId="1" fontId="18" fillId="0" borderId="0" xfId="0" applyNumberFormat="1" applyFont="1" applyAlignment="1">
      <alignment horizontal="center" vertical="center"/>
    </xf>
    <xf numFmtId="1" fontId="18" fillId="0" borderId="13" xfId="0" applyNumberFormat="1" applyFont="1" applyBorder="1" applyAlignment="1">
      <alignment horizontal="center" vertical="center"/>
    </xf>
    <xf numFmtId="1" fontId="18" fillId="0" borderId="3" xfId="0" applyNumberFormat="1" applyFont="1" applyBorder="1" applyAlignment="1">
      <alignment horizontal="center" vertical="center"/>
    </xf>
    <xf numFmtId="1" fontId="18" fillId="0" borderId="6" xfId="0" applyNumberFormat="1" applyFont="1" applyBorder="1" applyAlignment="1">
      <alignment horizontal="center" vertical="center" wrapText="1"/>
    </xf>
    <xf numFmtId="1" fontId="18" fillId="0" borderId="12" xfId="0" applyNumberFormat="1" applyFont="1" applyBorder="1" applyAlignment="1">
      <alignment horizontal="center" vertical="center" wrapText="1"/>
    </xf>
    <xf numFmtId="1" fontId="18" fillId="0" borderId="15" xfId="0" applyNumberFormat="1" applyFont="1" applyBorder="1" applyAlignment="1">
      <alignment horizontal="center" vertical="center" wrapText="1"/>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1" fontId="18" fillId="0" borderId="4" xfId="0" applyNumberFormat="1" applyFont="1" applyBorder="1" applyAlignment="1">
      <alignment horizontal="center" vertical="center" wrapText="1"/>
    </xf>
    <xf numFmtId="1" fontId="18" fillId="0" borderId="10" xfId="0" applyNumberFormat="1" applyFont="1" applyBorder="1" applyAlignment="1">
      <alignment horizontal="center" vertical="center" wrapText="1"/>
    </xf>
    <xf numFmtId="1" fontId="18" fillId="0" borderId="13" xfId="0" applyNumberFormat="1" applyFont="1" applyBorder="1" applyAlignment="1">
      <alignment horizontal="center" vertical="center" wrapText="1"/>
    </xf>
    <xf numFmtId="1" fontId="18" fillId="0" borderId="14" xfId="0" applyNumberFormat="1" applyFont="1" applyBorder="1" applyAlignment="1">
      <alignment horizontal="center" vertical="center" wrapText="1"/>
    </xf>
    <xf numFmtId="167" fontId="18" fillId="0" borderId="0" xfId="0" applyNumberFormat="1" applyFont="1" applyAlignment="1">
      <alignment horizontal="left" vertical="center" wrapText="1"/>
    </xf>
    <xf numFmtId="170" fontId="18" fillId="0" borderId="0" xfId="0" applyNumberFormat="1" applyFont="1" applyAlignment="1">
      <alignment horizontal="left" vertical="center" wrapText="1"/>
    </xf>
    <xf numFmtId="0" fontId="24" fillId="0" borderId="0" xfId="0" applyFont="1" applyAlignment="1">
      <alignment horizontal="left" vertical="top" wrapText="1"/>
    </xf>
    <xf numFmtId="173" fontId="18" fillId="0" borderId="11" xfId="0" applyNumberFormat="1" applyFont="1" applyBorder="1" applyAlignment="1">
      <alignment horizontal="left" vertical="center"/>
    </xf>
    <xf numFmtId="173" fontId="18" fillId="0" borderId="0" xfId="0" applyNumberFormat="1" applyFont="1" applyAlignment="1">
      <alignment horizontal="left" vertical="center"/>
    </xf>
    <xf numFmtId="173" fontId="18" fillId="0" borderId="17" xfId="0" applyNumberFormat="1" applyFont="1" applyBorder="1" applyAlignment="1">
      <alignment horizontal="left" vertical="center"/>
    </xf>
    <xf numFmtId="0" fontId="23" fillId="0" borderId="11" xfId="0" applyFont="1" applyBorder="1" applyAlignment="1">
      <alignment horizontal="left" vertical="center" wrapText="1"/>
    </xf>
    <xf numFmtId="0" fontId="23" fillId="0" borderId="0" xfId="0" applyFont="1" applyAlignment="1">
      <alignment horizontal="left" vertical="center" wrapText="1"/>
    </xf>
    <xf numFmtId="0" fontId="18" fillId="0" borderId="0" xfId="0" applyFont="1" applyAlignment="1">
      <alignment horizontal="left" wrapText="1"/>
    </xf>
    <xf numFmtId="0" fontId="18" fillId="0" borderId="0" xfId="0" applyFont="1" applyAlignment="1">
      <alignment horizontal="center"/>
    </xf>
    <xf numFmtId="0" fontId="18" fillId="0" borderId="3" xfId="0" applyFont="1" applyBorder="1" applyAlignment="1">
      <alignment horizontal="center" vertical="top"/>
    </xf>
    <xf numFmtId="0" fontId="23" fillId="0" borderId="11" xfId="0" applyFont="1" applyBorder="1" applyAlignment="1">
      <alignment horizontal="left" wrapText="1"/>
    </xf>
    <xf numFmtId="0" fontId="23" fillId="0" borderId="0" xfId="0" applyFont="1" applyAlignment="1">
      <alignment horizontal="left" wrapText="1"/>
    </xf>
    <xf numFmtId="0" fontId="23" fillId="0" borderId="17" xfId="0" applyFont="1" applyBorder="1" applyAlignment="1">
      <alignment horizontal="left" wrapText="1"/>
    </xf>
    <xf numFmtId="0" fontId="18" fillId="0" borderId="17" xfId="0" applyFont="1" applyBorder="1" applyAlignment="1">
      <alignment horizontal="left" wrapText="1"/>
    </xf>
    <xf numFmtId="0" fontId="23" fillId="0" borderId="4" xfId="0" applyFont="1" applyBorder="1" applyAlignment="1">
      <alignment horizontal="left" wrapText="1"/>
    </xf>
    <xf numFmtId="0" fontId="23" fillId="0" borderId="5" xfId="0" applyFont="1" applyBorder="1" applyAlignment="1">
      <alignment horizontal="left" wrapText="1"/>
    </xf>
    <xf numFmtId="0" fontId="23" fillId="0" borderId="10" xfId="0" applyFont="1" applyBorder="1" applyAlignment="1">
      <alignment horizontal="left" wrapText="1"/>
    </xf>
    <xf numFmtId="49" fontId="18" fillId="0" borderId="0" xfId="0" applyNumberFormat="1" applyFont="1"/>
    <xf numFmtId="0" fontId="23" fillId="0" borderId="4" xfId="0" applyFont="1" applyBorder="1" applyAlignment="1">
      <alignment horizontal="left" vertical="center" wrapText="1"/>
    </xf>
    <xf numFmtId="0" fontId="23" fillId="0" borderId="10" xfId="0" applyFont="1" applyBorder="1" applyAlignment="1">
      <alignment horizontal="left" vertical="center" wrapText="1"/>
    </xf>
    <xf numFmtId="1" fontId="18" fillId="0" borderId="11" xfId="0" applyNumberFormat="1" applyFont="1" applyBorder="1" applyAlignment="1">
      <alignment horizontal="center" vertical="center" wrapText="1"/>
    </xf>
    <xf numFmtId="1" fontId="18" fillId="0" borderId="17" xfId="0" applyNumberFormat="1" applyFont="1" applyBorder="1" applyAlignment="1">
      <alignment horizontal="center" vertical="center" wrapText="1"/>
    </xf>
    <xf numFmtId="0" fontId="24" fillId="5" borderId="0" xfId="0" applyFont="1" applyFill="1" applyAlignment="1">
      <alignment horizontal="left" wrapText="1"/>
    </xf>
    <xf numFmtId="0" fontId="31" fillId="0" borderId="0" xfId="0" applyFont="1" applyAlignment="1">
      <alignment horizontal="left" wrapText="1"/>
    </xf>
    <xf numFmtId="0" fontId="23" fillId="0" borderId="22" xfId="0" applyFont="1" applyBorder="1" applyAlignment="1">
      <alignment horizontal="left" wrapText="1"/>
    </xf>
    <xf numFmtId="0" fontId="23" fillId="0" borderId="23" xfId="0" applyFont="1" applyBorder="1" applyAlignment="1">
      <alignment horizontal="left" wrapText="1"/>
    </xf>
    <xf numFmtId="0" fontId="23" fillId="0" borderId="24" xfId="0" applyFont="1" applyBorder="1" applyAlignment="1">
      <alignment horizontal="left" wrapText="1"/>
    </xf>
    <xf numFmtId="0" fontId="23" fillId="5" borderId="22" xfId="0" applyFont="1" applyFill="1" applyBorder="1" applyAlignment="1">
      <alignment horizontal="left" wrapText="1"/>
    </xf>
    <xf numFmtId="0" fontId="23" fillId="5" borderId="23" xfId="0" applyFont="1" applyFill="1" applyBorder="1" applyAlignment="1">
      <alignment horizontal="left" wrapText="1"/>
    </xf>
    <xf numFmtId="0" fontId="23" fillId="5" borderId="24" xfId="0" applyFont="1" applyFill="1" applyBorder="1" applyAlignment="1">
      <alignment horizontal="left" wrapText="1"/>
    </xf>
    <xf numFmtId="0" fontId="25" fillId="0" borderId="0" xfId="0" applyFont="1" applyAlignment="1">
      <alignment horizontal="left" wrapText="1"/>
    </xf>
    <xf numFmtId="0" fontId="25" fillId="0" borderId="0" xfId="0" applyFont="1" applyAlignment="1">
      <alignment horizontal="left"/>
    </xf>
    <xf numFmtId="0" fontId="34" fillId="0" borderId="0" xfId="0" applyFont="1" applyAlignment="1">
      <alignment horizontal="left"/>
    </xf>
    <xf numFmtId="0" fontId="35" fillId="0" borderId="0" xfId="0" applyFont="1" applyAlignment="1">
      <alignment horizontal="left"/>
    </xf>
    <xf numFmtId="0" fontId="18" fillId="5" borderId="0" xfId="0" applyFont="1" applyFill="1" applyAlignment="1">
      <alignment horizontal="left"/>
    </xf>
    <xf numFmtId="1" fontId="18" fillId="5" borderId="16" xfId="0" applyNumberFormat="1" applyFont="1" applyFill="1" applyBorder="1" applyAlignment="1">
      <alignment horizontal="center" vertical="center"/>
    </xf>
    <xf numFmtId="1" fontId="18" fillId="5" borderId="6" xfId="0" applyNumberFormat="1" applyFont="1" applyFill="1" applyBorder="1" applyAlignment="1">
      <alignment horizontal="center" vertical="center"/>
    </xf>
    <xf numFmtId="1" fontId="18" fillId="5" borderId="4" xfId="0" applyNumberFormat="1" applyFont="1" applyFill="1" applyBorder="1" applyAlignment="1">
      <alignment horizontal="center" vertical="center"/>
    </xf>
    <xf numFmtId="0" fontId="18" fillId="5" borderId="4" xfId="0" applyFont="1" applyFill="1" applyBorder="1" applyAlignment="1">
      <alignment horizontal="center" vertical="center" wrapText="1"/>
    </xf>
    <xf numFmtId="0" fontId="18" fillId="5" borderId="5" xfId="0" applyFont="1" applyFill="1" applyBorder="1" applyAlignment="1">
      <alignment horizontal="center" vertical="center" wrapText="1"/>
    </xf>
    <xf numFmtId="0" fontId="18" fillId="5" borderId="10" xfId="0" applyFont="1" applyFill="1" applyBorder="1" applyAlignment="1">
      <alignment horizontal="center" vertical="center" wrapText="1"/>
    </xf>
    <xf numFmtId="49" fontId="18" fillId="5" borderId="16" xfId="0" applyNumberFormat="1" applyFont="1" applyFill="1" applyBorder="1" applyAlignment="1">
      <alignment horizontal="center" vertical="center" wrapText="1"/>
    </xf>
    <xf numFmtId="49" fontId="18" fillId="5" borderId="6" xfId="0" applyNumberFormat="1" applyFont="1" applyFill="1" applyBorder="1" applyAlignment="1">
      <alignment horizontal="center" vertical="center"/>
    </xf>
    <xf numFmtId="49" fontId="18" fillId="5" borderId="7" xfId="0" applyNumberFormat="1" applyFont="1" applyFill="1" applyBorder="1" applyAlignment="1">
      <alignment horizontal="center" vertical="center" wrapText="1"/>
    </xf>
    <xf numFmtId="49" fontId="18" fillId="5" borderId="9" xfId="0" applyNumberFormat="1" applyFont="1" applyFill="1" applyBorder="1" applyAlignment="1">
      <alignment horizontal="center" vertical="center" wrapText="1"/>
    </xf>
    <xf numFmtId="0" fontId="25" fillId="5" borderId="0" xfId="0" applyFont="1" applyFill="1" applyAlignment="1">
      <alignment horizontal="left" wrapText="1"/>
    </xf>
    <xf numFmtId="0" fontId="18" fillId="5" borderId="7" xfId="0" applyFont="1" applyFill="1" applyBorder="1" applyAlignment="1">
      <alignment horizontal="center" vertical="center" wrapText="1"/>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1" fontId="18" fillId="5" borderId="4" xfId="0" applyNumberFormat="1" applyFont="1" applyFill="1" applyBorder="1" applyAlignment="1">
      <alignment horizontal="center" vertical="center" wrapText="1"/>
    </xf>
    <xf numFmtId="1" fontId="18" fillId="5" borderId="10" xfId="0" applyNumberFormat="1" applyFont="1" applyFill="1" applyBorder="1" applyAlignment="1">
      <alignment horizontal="center" vertical="center" wrapText="1"/>
    </xf>
    <xf numFmtId="1" fontId="18" fillId="5" borderId="13" xfId="0" applyNumberFormat="1" applyFont="1" applyFill="1" applyBorder="1" applyAlignment="1">
      <alignment horizontal="center" vertical="center" wrapText="1"/>
    </xf>
    <xf numFmtId="1" fontId="18" fillId="5" borderId="14" xfId="0" applyNumberFormat="1" applyFont="1" applyFill="1" applyBorder="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37" fillId="0" borderId="0" xfId="0" applyFont="1" applyAlignment="1">
      <alignment horizontal="left" wrapText="1"/>
    </xf>
    <xf numFmtId="0" fontId="11" fillId="0" borderId="0" xfId="0" applyFont="1" applyAlignment="1">
      <alignment horizontal="left" wrapText="1"/>
    </xf>
    <xf numFmtId="0" fontId="11" fillId="0" borderId="0" xfId="0" applyFont="1" applyAlignment="1">
      <alignment horizontal="justify" wrapText="1"/>
    </xf>
    <xf numFmtId="0" fontId="18" fillId="5" borderId="0" xfId="0" applyFont="1" applyFill="1" applyAlignment="1">
      <alignment horizontal="left" wrapText="1"/>
    </xf>
    <xf numFmtId="0" fontId="36" fillId="0" borderId="3" xfId="0" applyFont="1" applyBorder="1" applyAlignment="1">
      <alignment horizontal="left" wrapText="1"/>
    </xf>
    <xf numFmtId="1" fontId="18" fillId="0" borderId="16" xfId="0" applyNumberFormat="1" applyFont="1" applyBorder="1" applyAlignment="1">
      <alignment horizontal="center" vertical="center" wrapText="1"/>
    </xf>
    <xf numFmtId="1" fontId="18" fillId="0" borderId="7" xfId="0" applyNumberFormat="1" applyFont="1" applyBorder="1" applyAlignment="1">
      <alignment horizontal="center" vertical="center" wrapText="1"/>
    </xf>
    <xf numFmtId="0" fontId="18" fillId="5" borderId="7" xfId="0" applyFont="1" applyFill="1" applyBorder="1" applyAlignment="1">
      <alignment horizontal="center" wrapText="1"/>
    </xf>
    <xf numFmtId="0" fontId="9" fillId="5" borderId="9" xfId="0" applyFont="1" applyFill="1" applyBorder="1" applyAlignment="1">
      <alignment horizontal="center"/>
    </xf>
    <xf numFmtId="178" fontId="40" fillId="5" borderId="1" xfId="2" applyNumberFormat="1" applyFont="1" applyFill="1" applyBorder="1" applyAlignment="1">
      <alignment horizontal="right" vertical="center"/>
    </xf>
    <xf numFmtId="0" fontId="3" fillId="0" borderId="1" xfId="7" applyBorder="1" applyAlignment="1">
      <alignment horizontal="right" vertical="center"/>
    </xf>
    <xf numFmtId="0" fontId="0" fillId="0" borderId="0" xfId="0" applyAlignment="1">
      <alignment horizontal="center"/>
    </xf>
    <xf numFmtId="17" fontId="0" fillId="0" borderId="0" xfId="0" applyNumberFormat="1" applyAlignment="1">
      <alignment horizontal="center" vertical="center"/>
    </xf>
    <xf numFmtId="165" fontId="0" fillId="0" borderId="0" xfId="0" applyNumberFormat="1" applyAlignment="1">
      <alignment horizontal="center"/>
    </xf>
    <xf numFmtId="0" fontId="0" fillId="0" borderId="0" xfId="0" applyAlignment="1">
      <alignment horizontal="center" vertical="center" wrapText="1"/>
    </xf>
    <xf numFmtId="1" fontId="0" fillId="0" borderId="0" xfId="0" applyNumberFormat="1" applyAlignment="1">
      <alignment horizontal="left" vertical="top"/>
    </xf>
    <xf numFmtId="0" fontId="3" fillId="0" borderId="0" xfId="11" applyAlignment="1">
      <alignment horizontal="left" wrapText="1"/>
    </xf>
    <xf numFmtId="0" fontId="8" fillId="0" borderId="0" xfId="12" applyFill="1" applyAlignment="1" applyProtection="1">
      <alignment horizontal="left"/>
    </xf>
    <xf numFmtId="0" fontId="8" fillId="0" borderId="0" xfId="12" applyFill="1" applyAlignment="1" applyProtection="1">
      <alignment horizontal="left" wrapText="1" indent="2"/>
    </xf>
    <xf numFmtId="0" fontId="8" fillId="0" borderId="0" xfId="12" applyFill="1" applyAlignment="1" applyProtection="1"/>
    <xf numFmtId="0" fontId="8" fillId="0" borderId="0" xfId="12" applyAlignment="1" applyProtection="1"/>
    <xf numFmtId="0" fontId="8" fillId="0" borderId="0" xfId="12" applyFill="1" applyBorder="1" applyAlignment="1" applyProtection="1">
      <alignment horizontal="left" wrapText="1"/>
    </xf>
    <xf numFmtId="0" fontId="8" fillId="0" borderId="0" xfId="12" applyFill="1" applyAlignment="1" applyProtection="1">
      <alignment horizontal="left" wrapText="1"/>
    </xf>
    <xf numFmtId="0" fontId="8" fillId="0" borderId="0" xfId="12" applyFill="1" applyBorder="1" applyAlignment="1" applyProtection="1">
      <alignment horizontal="left" vertical="top" wrapText="1" indent="2"/>
    </xf>
    <xf numFmtId="0" fontId="8" fillId="0" borderId="0" xfId="12" applyFill="1" applyAlignment="1" applyProtection="1">
      <alignment horizontal="left" vertical="top" wrapText="1" indent="2"/>
    </xf>
    <xf numFmtId="0" fontId="8" fillId="0" borderId="0" xfId="12" applyFill="1" applyAlignment="1" applyProtection="1">
      <alignment horizontal="left" indent="2"/>
    </xf>
    <xf numFmtId="0" fontId="8" fillId="0" borderId="0" xfId="12" applyAlignment="1" applyProtection="1">
      <alignment horizontal="left" wrapText="1" indent="2"/>
    </xf>
    <xf numFmtId="0" fontId="9" fillId="5" borderId="35" xfId="11" applyFont="1" applyFill="1" applyBorder="1"/>
    <xf numFmtId="0" fontId="3" fillId="5" borderId="0" xfId="11" applyFill="1" applyAlignment="1">
      <alignment horizontal="left" wrapText="1"/>
    </xf>
    <xf numFmtId="0" fontId="11" fillId="5" borderId="0" xfId="11" applyFont="1" applyFill="1" applyAlignment="1">
      <alignment horizontal="left" wrapText="1"/>
    </xf>
    <xf numFmtId="0" fontId="8" fillId="0" borderId="0" xfId="12" applyAlignment="1" applyProtection="1">
      <alignment horizontal="left" vertical="top" wrapText="1"/>
    </xf>
    <xf numFmtId="0" fontId="8" fillId="5" borderId="0" xfId="12" applyFill="1" applyBorder="1" applyAlignment="1" applyProtection="1">
      <alignment horizontal="left" vertical="top" wrapText="1" indent="2"/>
    </xf>
  </cellXfs>
  <cellStyles count="13">
    <cellStyle name="Hyperlink 3 3" xfId="9" xr:uid="{E4682BF6-9974-4741-82F2-4D12F978E732}"/>
    <cellStyle name="Link" xfId="1" builtinId="8"/>
    <cellStyle name="Link 2" xfId="6" xr:uid="{4BCFEAF5-8BD0-425B-BD0E-5549586BBEB4}"/>
    <cellStyle name="Link 2 2" xfId="12" xr:uid="{292019A7-45B0-4CAB-831C-9D7D9DEBF316}"/>
    <cellStyle name="Link 3" xfId="10" xr:uid="{2D65F3FF-637C-4860-A641-FB6EA8385CF0}"/>
    <cellStyle name="Standard" xfId="0" builtinId="0"/>
    <cellStyle name="Standard 2" xfId="7" xr:uid="{07AC4A62-4CCB-4B58-B571-808198690006}"/>
    <cellStyle name="Standard 2 2" xfId="11" xr:uid="{59F1FE6F-47EB-4665-BBD3-6118A2EA6D4B}"/>
    <cellStyle name="Standard 2 4" xfId="5" xr:uid="{B643D70A-D82B-470E-832C-0C74DEE5C295}"/>
    <cellStyle name="Standard 24" xfId="8" xr:uid="{9AF812E4-C6DC-4A79-B73D-90679B0BCCC1}"/>
    <cellStyle name="Standard 3 4" xfId="2" xr:uid="{407CF81F-D511-47C2-8651-6A2413450526}"/>
    <cellStyle name="Standard 8" xfId="4" xr:uid="{2436D739-741B-465E-823D-5BC3636C5741}"/>
    <cellStyle name="Standard_Vorlage Publikation" xfId="3" xr:uid="{726FD139-7799-4BFA-B8E5-AA48426E60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image" Target="../media/image5.png"/></Relationships>
</file>

<file path=xl/charts/_rels/chart2.xml.rels><?xml version="1.0" encoding="UTF-8" standalone="yes"?>
<Relationships xmlns="http://schemas.openxmlformats.org/package/2006/relationships"><Relationship Id="rId1" Type="http://schemas.openxmlformats.org/officeDocument/2006/relationships/image" Target="../media/image5.png"/></Relationships>
</file>

<file path=xl/charts/_rels/chart3.xml.rels><?xml version="1.0" encoding="UTF-8" standalone="yes"?>
<Relationships xmlns="http://schemas.openxmlformats.org/package/2006/relationships"><Relationship Id="rId1" Type="http://schemas.openxmlformats.org/officeDocument/2006/relationships/image" Target="../media/image5.png"/></Relationships>
</file>

<file path=xl/charts/_rels/chart4.xml.rels><?xml version="1.0" encoding="UTF-8" standalone="yes"?>
<Relationships xmlns="http://schemas.openxmlformats.org/package/2006/relationships"><Relationship Id="rId1" Type="http://schemas.openxmlformats.org/officeDocument/2006/relationships/image" Target="../media/image5.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278131634819531E-2"/>
          <c:y val="3.40135455096085E-2"/>
          <c:w val="0.90764331210191085"/>
          <c:h val="0.93878174679625559"/>
        </c:manualLayout>
      </c:layout>
      <c:barChart>
        <c:barDir val="bar"/>
        <c:grouping val="clustered"/>
        <c:varyColors val="0"/>
        <c:ser>
          <c:idx val="0"/>
          <c:order val="0"/>
          <c:spPr>
            <a:solidFill>
              <a:srgbClr val="969696"/>
            </a:solidFill>
            <a:ln w="25400">
              <a:noFill/>
            </a:ln>
          </c:spPr>
          <c:invertIfNegative val="0"/>
          <c:dLbls>
            <c:dLbl>
              <c:idx val="0"/>
              <c:tx>
                <c:strRef>
                  <c:f>Daten_Diagramme!$D$6</c:f>
                  <c:strCache>
                    <c:ptCount val="1"/>
                    <c:pt idx="0">
                      <c:v>0,4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{1E026D9F-F9C2-46E3-B7BC-841C1D131751}</c15:txfldGUID>
                      <c15:f>Daten_Diagramme!$D$6</c15:f>
                      <c15:dlblFieldTableCache>
                        <c:ptCount val="1"/>
                        <c:pt idx="0">
                          <c:v>0,4</c:v>
                        </c:pt>
                      </c15:dlblFieldTableCache>
                    </c15:dlblFTEntry>
                  </c15:dlblFieldTable>
                  <c15:showDataLabelsRange val="0"/>
                </c:ext>
                <c:ext xmlns:c16="http://schemas.microsoft.com/office/drawing/2014/chart" uri="{C3380CC4-5D6E-409C-BE32-E72D297353CC}">
                  <c16:uniqueId val="{00000000-9248-4F39-9435-B00070E49F0C}"/>
                </c:ext>
              </c:extLst>
            </c:dLbl>
            <c:dLbl>
              <c:idx val="1"/>
              <c:tx>
                <c:strRef>
                  <c:f>Daten_Diagramme!$D$7</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{1E6B8031-C9D9-41D7-BC8C-3FAA734261D3}</c15:txfldGUID>
                      <c15:f>Daten_Diagramme!$D$7</c15:f>
                      <c15:dlblFieldTableCache>
                        <c:ptCount val="1"/>
                        <c:pt idx="0">
                          <c:v>-0,1</c:v>
                        </c:pt>
                      </c15:dlblFieldTableCache>
                    </c15:dlblFTEntry>
                  </c15:dlblFieldTable>
                  <c15:showDataLabelsRange val="0"/>
                </c:ext>
                <c:ext xmlns:c16="http://schemas.microsoft.com/office/drawing/2014/chart" uri="{C3380CC4-5D6E-409C-BE32-E72D297353CC}">
                  <c16:uniqueId val="{00000001-9248-4F39-9435-B00070E49F0C}"/>
                </c:ext>
              </c:extLst>
            </c:dLbl>
            <c:dLbl>
              <c:idx val="2"/>
              <c:tx>
                <c:strRef>
                  <c:f>Daten_Diagramme!$D$8</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{38B54E3C-5B70-4D9C-A0C0-B6FCF09322F2}</c15:txfldGUID>
                      <c15:f>Daten_Diagramme!$D$8</c15:f>
                      <c15:dlblFieldTableCache>
                        <c:ptCount val="1"/>
                        <c:pt idx="0">
                          <c:v>0,0</c:v>
                        </c:pt>
                      </c15:dlblFieldTableCache>
                    </c15:dlblFTEntry>
                  </c15:dlblFieldTable>
                  <c15:showDataLabelsRange val="0"/>
                </c:ext>
                <c:ext xmlns:c16="http://schemas.microsoft.com/office/drawing/2014/chart" uri="{C3380CC4-5D6E-409C-BE32-E72D297353CC}">
                  <c16:uniqueId val="{00000002-9248-4F39-9435-B00070E49F0C}"/>
                </c:ext>
              </c:extLst>
            </c:dLbl>
            <c:dLbl>
              <c:idx val="3"/>
              <c:tx>
                <c:strRef>
                  <c:f>Daten_Diagramme!$D$9</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{4EF4FA6D-EC6A-421F-813E-CE6BD3B3048F}</c15:txfldGUID>
                      <c15:f>Daten_Diagramme!$D$9</c15:f>
                      <c15:dlblFieldTableCache>
                        <c:ptCount val="1"/>
                        <c:pt idx="0">
                          <c:v>-0,1</c:v>
                        </c:pt>
                      </c15:dlblFieldTableCache>
                    </c15:dlblFTEntry>
                  </c15:dlblFieldTable>
                  <c15:showDataLabelsRange val="0"/>
                </c:ext>
                <c:ext xmlns:c16="http://schemas.microsoft.com/office/drawing/2014/chart" uri="{C3380CC4-5D6E-409C-BE32-E72D297353CC}">
                  <c16:uniqueId val="{00000003-9248-4F39-9435-B00070E49F0C}"/>
                </c:ext>
              </c:extLst>
            </c:dLbl>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Daten_Diagramme!$B$6:$B$9</c:f>
              <c:numCache>
                <c:formatCode>0.0</c:formatCode>
                <c:ptCount val="4"/>
                <c:pt idx="0">
                  <c:v>0.44684936289055682</c:v>
                </c:pt>
                <c:pt idx="1">
                  <c:v>-0.14277803297437663</c:v>
                </c:pt>
                <c:pt idx="2">
                  <c:v>2.0004637946786547E-2</c:v>
                </c:pt>
                <c:pt idx="3">
                  <c:v>-9.3722224403616675E-2</c:v>
                </c:pt>
              </c:numCache>
            </c:numRef>
          </c:val>
          <c:extLst>
            <c:ext xmlns:c16="http://schemas.microsoft.com/office/drawing/2014/chart" uri="{C3380CC4-5D6E-409C-BE32-E72D297353CC}">
              <c16:uniqueId val="{00000004-9248-4F39-9435-B00070E49F0C}"/>
            </c:ext>
          </c:extLst>
        </c:ser>
        <c:ser>
          <c:idx val="1"/>
          <c:order val="1"/>
          <c:spPr>
            <a:noFill/>
            <a:ln w="25400">
              <a:noFill/>
            </a:ln>
          </c:spPr>
          <c:invertIfNegative val="0"/>
          <c:dLbls>
            <c:dLbl>
              <c:idx val="0"/>
              <c:tx>
                <c:strRef>
                  <c:f>Daten_Diagramme!$F$6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{A47FB258-5CDB-4F29-A140-FC90A5D085B4}</c15:txfldGUID>
                      <c15:f>Daten_Diagramme!$F$6</c15:f>
                      <c15:dlblFieldTableCache>
                        <c:ptCount val="1"/>
                      </c15:dlblFieldTableCache>
                    </c15:dlblFTEntry>
                  </c15:dlblFieldTable>
                  <c15:showDataLabelsRange val="0"/>
                </c:ext>
                <c:ext xmlns:c16="http://schemas.microsoft.com/office/drawing/2014/chart" uri="{C3380CC4-5D6E-409C-BE32-E72D297353CC}">
                  <c16:uniqueId val="{00000005-9248-4F39-9435-B00070E49F0C}"/>
                </c:ext>
              </c:extLst>
            </c:dLbl>
            <c:dLbl>
              <c:idx val="1"/>
              <c:tx>
                <c:strRef>
                  <c:f>Daten_Diagramme!$F$7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{9A12CCC0-14AE-4B82-9569-3144B14C04D9}</c15:txfldGUID>
                      <c15:f>Daten_Diagramme!$F$7</c15:f>
                      <c15:dlblFieldTableCache>
                        <c:ptCount val="1"/>
                      </c15:dlblFieldTableCache>
                    </c15:dlblFTEntry>
                  </c15:dlblFieldTable>
                  <c15:showDataLabelsRange val="0"/>
                </c:ext>
                <c:ext xmlns:c16="http://schemas.microsoft.com/office/drawing/2014/chart" uri="{C3380CC4-5D6E-409C-BE32-E72D297353CC}">
                  <c16:uniqueId val="{00000006-9248-4F39-9435-B00070E49F0C}"/>
                </c:ext>
              </c:extLst>
            </c:dLbl>
            <c:dLbl>
              <c:idx val="2"/>
              <c:tx>
                <c:strRef>
                  <c:f>Daten_Diagramme!$F$8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{BA42E6BE-89E0-4814-A364-700186EE85B7}</c15:txfldGUID>
                      <c15:f>Daten_Diagramme!$F$8</c15:f>
                      <c15:dlblFieldTableCache>
                        <c:ptCount val="1"/>
                      </c15:dlblFieldTableCache>
                    </c15:dlblFTEntry>
                  </c15:dlblFieldTable>
                  <c15:showDataLabelsRange val="0"/>
                </c:ext>
                <c:ext xmlns:c16="http://schemas.microsoft.com/office/drawing/2014/chart" uri="{C3380CC4-5D6E-409C-BE32-E72D297353CC}">
                  <c16:uniqueId val="{00000007-9248-4F39-9435-B00070E49F0C}"/>
                </c:ext>
              </c:extLst>
            </c:dLbl>
            <c:dLbl>
              <c:idx val="3"/>
              <c:tx>
                <c:strRef>
                  <c:f>Daten_Diagramme!$F$9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{A058309E-7E6B-4E66-A2D2-BD6D44B5E36F}</c15:txfldGUID>
                      <c15:f>Daten_Diagramme!$F$9</c15:f>
                      <c15:dlblFieldTableCache>
                        <c:ptCount val="1"/>
                      </c15:dlblFieldTableCache>
                    </c15:dlblFTEntry>
                  </c15:dlblFieldTable>
                  <c15:showDataLabelsRange val="0"/>
                </c:ext>
                <c:ext xmlns:c16="http://schemas.microsoft.com/office/drawing/2014/chart" uri="{C3380CC4-5D6E-409C-BE32-E72D297353CC}">
                  <c16:uniqueId val="{00000008-9248-4F39-9435-B00070E49F0C}"/>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Daten_Diagramme!$H$6:$H$9</c:f>
              <c:numCache>
                <c:formatCode>0.0</c:formatCode>
                <c:ptCount val="4"/>
                <c:pt idx="0">
                  <c:v>0</c:v>
                </c:pt>
                <c:pt idx="1">
                  <c:v>0</c:v>
                </c:pt>
                <c:pt idx="2">
                  <c:v>0</c:v>
                </c:pt>
                <c:pt idx="3">
                  <c:v>0</c:v>
                </c:pt>
              </c:numCache>
            </c:numRef>
          </c:val>
          <c:extLst>
            <c:ext xmlns:c16="http://schemas.microsoft.com/office/drawing/2014/chart" uri="{C3380CC4-5D6E-409C-BE32-E72D297353CC}">
              <c16:uniqueId val="{00000009-9248-4F39-9435-B00070E49F0C}"/>
            </c:ext>
          </c:extLst>
        </c:ser>
        <c:dLbls>
          <c:showLegendKey val="0"/>
          <c:showVal val="1"/>
          <c:showCatName val="0"/>
          <c:showSerName val="0"/>
          <c:showPercent val="0"/>
          <c:showBubbleSize val="0"/>
        </c:dLbls>
        <c:gapWidth val="100"/>
        <c:overlap val="100"/>
        <c:axId val="296103672"/>
        <c:axId val="296104064"/>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Daten_Diagramme!$K$6:$K$9</c:f>
              <c:numCache>
                <c:formatCode>General</c:formatCode>
                <c:ptCount val="4"/>
                <c:pt idx="0">
                  <c:v>#N/A</c:v>
                </c:pt>
                <c:pt idx="1">
                  <c:v>#N/A</c:v>
                </c:pt>
                <c:pt idx="2">
                  <c:v>#N/A</c:v>
                </c:pt>
                <c:pt idx="3">
                  <c:v>#N/A</c:v>
                </c:pt>
              </c:numCache>
            </c:numRef>
          </c:xVal>
          <c:yVal>
            <c:numRef>
              <c:f>Daten_Diagramme!$J$6:$J$9</c:f>
              <c:numCache>
                <c:formatCode>General</c:formatCode>
                <c:ptCount val="4"/>
                <c:pt idx="0">
                  <c:v>#N/A</c:v>
                </c:pt>
                <c:pt idx="1">
                  <c:v>#N/A</c:v>
                </c:pt>
                <c:pt idx="2">
                  <c:v>#N/A</c:v>
                </c:pt>
                <c:pt idx="3">
                  <c:v>#N/A</c:v>
                </c:pt>
              </c:numCache>
            </c:numRef>
          </c:yVal>
          <c:smooth val="0"/>
          <c:extLst>
            <c:ext xmlns:c16="http://schemas.microsoft.com/office/drawing/2014/chart" uri="{C3380CC4-5D6E-409C-BE32-E72D297353CC}">
              <c16:uniqueId val="{0000000A-9248-4F39-9435-B00070E49F0C}"/>
            </c:ext>
          </c:extLst>
        </c:ser>
        <c:dLbls>
          <c:showLegendKey val="0"/>
          <c:showVal val="1"/>
          <c:showCatName val="0"/>
          <c:showSerName val="0"/>
          <c:showPercent val="0"/>
          <c:showBubbleSize val="0"/>
        </c:dLbls>
        <c:axId val="296104456"/>
        <c:axId val="296104848"/>
      </c:scatterChart>
      <c:catAx>
        <c:axId val="296103672"/>
        <c:scaling>
          <c:orientation val="maxMin"/>
        </c:scaling>
        <c:delete val="0"/>
        <c:axPos val="l"/>
        <c:majorTickMark val="none"/>
        <c:minorTickMark val="none"/>
        <c:tickLblPos val="none"/>
        <c:spPr>
          <a:noFill/>
          <a:ln w="1270">
            <a:solidFill>
              <a:srgbClr val="000000"/>
            </a:solidFill>
            <a:prstDash val="solid"/>
          </a:ln>
        </c:spPr>
        <c:crossAx val="296104064"/>
        <c:crosses val="autoZero"/>
        <c:auto val="1"/>
        <c:lblAlgn val="ctr"/>
        <c:lblOffset val="100"/>
        <c:tickMarkSkip val="1"/>
        <c:noMultiLvlLbl val="0"/>
      </c:catAx>
      <c:valAx>
        <c:axId val="296104064"/>
        <c:scaling>
          <c:orientation val="minMax"/>
          <c:max val="50"/>
          <c:min val="-50"/>
        </c:scaling>
        <c:delete val="1"/>
        <c:axPos val="t"/>
        <c:numFmt formatCode="0.0" sourceLinked="1"/>
        <c:majorTickMark val="out"/>
        <c:minorTickMark val="none"/>
        <c:tickLblPos val="none"/>
        <c:crossAx val="296103672"/>
        <c:crosses val="autoZero"/>
        <c:crossBetween val="between"/>
        <c:majorUnit val="10"/>
        <c:minorUnit val="5"/>
      </c:valAx>
      <c:valAx>
        <c:axId val="296104456"/>
        <c:scaling>
          <c:orientation val="minMax"/>
        </c:scaling>
        <c:delete val="1"/>
        <c:axPos val="t"/>
        <c:numFmt formatCode="General" sourceLinked="1"/>
        <c:majorTickMark val="out"/>
        <c:minorTickMark val="none"/>
        <c:tickLblPos val="none"/>
        <c:crossAx val="296104848"/>
        <c:crossesAt val="40"/>
        <c:crossBetween val="midCat"/>
      </c:valAx>
      <c:valAx>
        <c:axId val="296104848"/>
        <c:scaling>
          <c:orientation val="maxMin"/>
          <c:max val="40"/>
          <c:min val="0"/>
        </c:scaling>
        <c:delete val="1"/>
        <c:axPos val="r"/>
        <c:numFmt formatCode="General" sourceLinked="1"/>
        <c:majorTickMark val="out"/>
        <c:minorTickMark val="none"/>
        <c:tickLblPos val="none"/>
        <c:crossAx val="296104456"/>
        <c:crosses val="max"/>
        <c:crossBetween val="midCat"/>
        <c:majorUnit val="10"/>
        <c:minorUnit val="5"/>
      </c:valAx>
      <c:spPr>
        <a:noFill/>
        <a:ln>
          <a:noFill/>
        </a:ln>
      </c:spPr>
    </c:plotArea>
    <c:plotVisOnly val="1"/>
    <c:dispBlanksAs val="gap"/>
    <c:showDLblsOverMax val="0"/>
  </c:chart>
  <c:spPr>
    <a:noFill/>
    <a:ln w="9525">
      <a:noFill/>
    </a:ln>
  </c:spPr>
  <c:txPr>
    <a:bodyPr/>
    <a:lstStyle/>
    <a:p>
      <a:pPr>
        <a:defRPr sz="3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734E-2"/>
          <c:y val="3.4013831405661492E-2"/>
          <c:w val="0.90764331210191085"/>
          <c:h val="0.93878174679625559"/>
        </c:manualLayout>
      </c:layout>
      <c:barChart>
        <c:barDir val="bar"/>
        <c:grouping val="clustered"/>
        <c:varyColors val="0"/>
        <c:ser>
          <c:idx val="0"/>
          <c:order val="0"/>
          <c:spPr>
            <a:solidFill>
              <a:srgbClr val="969696"/>
            </a:solidFill>
            <a:ln w="25400">
              <a:noFill/>
            </a:ln>
          </c:spPr>
          <c:invertIfNegative val="0"/>
          <c:dLbls>
            <c:dLbl>
              <c:idx val="0"/>
              <c:tx>
                <c:strRef>
                  <c:f>Daten_Diagramme!$E$6</c:f>
                  <c:strCache>
                    <c:ptCount val="1"/>
                    <c:pt idx="0">
                      <c:v>-0,2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{16A49788-97D8-42B0-AF77-78C454E12A6D}</c15:txfldGUID>
                      <c15:f>Daten_Diagramme!$E$6</c15:f>
                      <c15:dlblFieldTableCache>
                        <c:ptCount val="1"/>
                        <c:pt idx="0">
                          <c:v>-0,2</c:v>
                        </c:pt>
                      </c15:dlblFieldTableCache>
                    </c15:dlblFTEntry>
                  </c15:dlblFieldTable>
                  <c15:showDataLabelsRange val="0"/>
                </c:ext>
                <c:ext xmlns:c16="http://schemas.microsoft.com/office/drawing/2014/chart" uri="{C3380CC4-5D6E-409C-BE32-E72D297353CC}">
                  <c16:uniqueId val="{00000000-CABB-4A99-A573-8C6EBB12D001}"/>
                </c:ext>
              </c:extLst>
            </c:dLbl>
            <c:dLbl>
              <c:idx val="1"/>
              <c:tx>
                <c:strRef>
                  <c:f>Daten_Diagramme!$E$7</c:f>
                  <c:strCache>
                    <c:ptCount val="1"/>
                    <c:pt idx="0">
                      <c:v>-0,4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{DFB635AA-935B-4AB2-B3AA-46D457087A1B}</c15:txfldGUID>
                      <c15:f>Daten_Diagramme!$E$7</c15:f>
                      <c15:dlblFieldTableCache>
                        <c:ptCount val="1"/>
                        <c:pt idx="0">
                          <c:v>-0,4</c:v>
                        </c:pt>
                      </c15:dlblFieldTableCache>
                    </c15:dlblFTEntry>
                  </c15:dlblFieldTable>
                  <c15:showDataLabelsRange val="0"/>
                </c:ext>
                <c:ext xmlns:c16="http://schemas.microsoft.com/office/drawing/2014/chart" uri="{C3380CC4-5D6E-409C-BE32-E72D297353CC}">
                  <c16:uniqueId val="{00000001-CABB-4A99-A573-8C6EBB12D001}"/>
                </c:ext>
              </c:extLst>
            </c:dLbl>
            <c:dLbl>
              <c:idx val="2"/>
              <c:tx>
                <c:strRef>
                  <c:f>Daten_Diagramme!$E$8</c:f>
                  <c:strCache>
                    <c:ptCount val="1"/>
                    <c:pt idx="0">
                      <c:v>-0,6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{DB7E740B-D1F2-4B7B-932D-ABE683458971}</c15:txfldGUID>
                      <c15:f>Daten_Diagramme!$E$8</c15:f>
                      <c15:dlblFieldTableCache>
                        <c:ptCount val="1"/>
                        <c:pt idx="0">
                          <c:v>-0,6</c:v>
                        </c:pt>
                      </c15:dlblFieldTableCache>
                    </c15:dlblFTEntry>
                  </c15:dlblFieldTable>
                  <c15:showDataLabelsRange val="0"/>
                </c:ext>
                <c:ext xmlns:c16="http://schemas.microsoft.com/office/drawing/2014/chart" uri="{C3380CC4-5D6E-409C-BE32-E72D297353CC}">
                  <c16:uniqueId val="{00000002-CABB-4A99-A573-8C6EBB12D001}"/>
                </c:ext>
              </c:extLst>
            </c:dLbl>
            <c:dLbl>
              <c:idx val="3"/>
              <c:tx>
                <c:strRef>
                  <c:f>Daten_Diagramme!$E$9</c:f>
                  <c:strCache>
                    <c:ptCount val="1"/>
                    <c:pt idx="0">
                      <c:v>-0,5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{03B4585C-4508-4438-97CC-62B75424EBE5}</c15:txfldGUID>
                      <c15:f>Daten_Diagramme!$E$9</c15:f>
                      <c15:dlblFieldTableCache>
                        <c:ptCount val="1"/>
                        <c:pt idx="0">
                          <c:v>-0,5</c:v>
                        </c:pt>
                      </c15:dlblFieldTableCache>
                    </c15:dlblFTEntry>
                  </c15:dlblFieldTable>
                  <c15:showDataLabelsRange val="0"/>
                </c:ext>
                <c:ext xmlns:c16="http://schemas.microsoft.com/office/drawing/2014/chart" uri="{C3380CC4-5D6E-409C-BE32-E72D297353CC}">
                  <c16:uniqueId val="{00000003-CABB-4A99-A573-8C6EBB12D001}"/>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Daten_Diagramme!$C$6:$C$9</c:f>
              <c:numCache>
                <c:formatCode>0.0</c:formatCode>
                <c:ptCount val="4"/>
                <c:pt idx="0">
                  <c:v>-0.17667844522968199</c:v>
                </c:pt>
                <c:pt idx="1">
                  <c:v>-0.35813599833999515</c:v>
                </c:pt>
                <c:pt idx="2">
                  <c:v>-0.60483996951772001</c:v>
                </c:pt>
                <c:pt idx="3">
                  <c:v>-0.45400908070601026</c:v>
                </c:pt>
              </c:numCache>
            </c:numRef>
          </c:val>
          <c:extLst>
            <c:ext xmlns:c16="http://schemas.microsoft.com/office/drawing/2014/chart" uri="{C3380CC4-5D6E-409C-BE32-E72D297353CC}">
              <c16:uniqueId val="{00000004-CABB-4A99-A573-8C6EBB12D001}"/>
            </c:ext>
          </c:extLst>
        </c:ser>
        <c:ser>
          <c:idx val="1"/>
          <c:order val="1"/>
          <c:spPr>
            <a:noFill/>
            <a:ln w="25400">
              <a:noFill/>
            </a:ln>
          </c:spPr>
          <c:invertIfNegative val="0"/>
          <c:dLbls>
            <c:dLbl>
              <c:idx val="0"/>
              <c:tx>
                <c:strRef>
                  <c:f>Daten_Diagramme!$G$6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{E9A8289F-67B3-48D1-A43E-2DD7CF1977BC}</c15:txfldGUID>
                      <c15:f>Daten_Diagramme!$G$6</c15:f>
                      <c15:dlblFieldTableCache>
                        <c:ptCount val="1"/>
                      </c15:dlblFieldTableCache>
                    </c15:dlblFTEntry>
                  </c15:dlblFieldTable>
                  <c15:showDataLabelsRange val="0"/>
                </c:ext>
                <c:ext xmlns:c16="http://schemas.microsoft.com/office/drawing/2014/chart" uri="{C3380CC4-5D6E-409C-BE32-E72D297353CC}">
                  <c16:uniqueId val="{00000005-CABB-4A99-A573-8C6EBB12D001}"/>
                </c:ext>
              </c:extLst>
            </c:dLbl>
            <c:dLbl>
              <c:idx val="1"/>
              <c:tx>
                <c:strRef>
                  <c:f>Daten_Diagramme!$G$7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{858A397C-8C8A-4BC7-AFE1-EA9D421E3CD4}</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6-CABB-4A99-A573-8C6EBB12D001}"/>
                </c:ext>
              </c:extLst>
            </c:dLbl>
            <c:dLbl>
              <c:idx val="2"/>
              <c:tx>
                <c:strRef>
                  <c:f>Daten_Diagramme!$G$8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{1EFEF00A-F95E-4192-8A4A-99891C891FF8}</c15:txfldGUID>
                      <c15:f>Daten_Diagramme!$G$8</c15:f>
                      <c15:dlblFieldTableCache>
                        <c:ptCount val="1"/>
                      </c15:dlblFieldTableCache>
                    </c15:dlblFTEntry>
                  </c15:dlblFieldTable>
                  <c15:showDataLabelsRange val="0"/>
                </c:ext>
                <c:ext xmlns:c16="http://schemas.microsoft.com/office/drawing/2014/chart" uri="{C3380CC4-5D6E-409C-BE32-E72D297353CC}">
                  <c16:uniqueId val="{00000007-CABB-4A99-A573-8C6EBB12D001}"/>
                </c:ext>
              </c:extLst>
            </c:dLbl>
            <c:dLbl>
              <c:idx val="3"/>
              <c:tx>
                <c:strRef>
                  <c:f>Daten_Diagramme!$G$9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{2BFD41C2-3014-4FA7-B278-BC410349BF1B}</c15:txfldGUID>
                      <c15:f>Daten_Diagramme!$G$9</c15:f>
                      <c15:dlblFieldTableCache>
                        <c:ptCount val="1"/>
                      </c15:dlblFieldTableCache>
                    </c15:dlblFTEntry>
                  </c15:dlblFieldTable>
                  <c15:showDataLabelsRange val="0"/>
                </c:ext>
                <c:ext xmlns:c16="http://schemas.microsoft.com/office/drawing/2014/chart" uri="{C3380CC4-5D6E-409C-BE32-E72D297353CC}">
                  <c16:uniqueId val="{00000008-CABB-4A99-A573-8C6EBB12D001}"/>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Daten_Diagramme!$I$6:$I$9</c:f>
              <c:numCache>
                <c:formatCode>0.0</c:formatCode>
                <c:ptCount val="4"/>
                <c:pt idx="0">
                  <c:v>0</c:v>
                </c:pt>
                <c:pt idx="1">
                  <c:v>0</c:v>
                </c:pt>
                <c:pt idx="2">
                  <c:v>0</c:v>
                </c:pt>
                <c:pt idx="3">
                  <c:v>0</c:v>
                </c:pt>
              </c:numCache>
            </c:numRef>
          </c:val>
          <c:extLst>
            <c:ext xmlns:c16="http://schemas.microsoft.com/office/drawing/2014/chart" uri="{C3380CC4-5D6E-409C-BE32-E72D297353CC}">
              <c16:uniqueId val="{00000009-CABB-4A99-A573-8C6EBB12D001}"/>
            </c:ext>
          </c:extLst>
        </c:ser>
        <c:dLbls>
          <c:showLegendKey val="0"/>
          <c:showVal val="1"/>
          <c:showCatName val="0"/>
          <c:showSerName val="0"/>
          <c:showPercent val="0"/>
          <c:showBubbleSize val="0"/>
        </c:dLbls>
        <c:gapWidth val="100"/>
        <c:overlap val="100"/>
        <c:axId val="296107200"/>
        <c:axId val="297289736"/>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Daten_Diagramme!$M$6:$M$9</c:f>
              <c:numCache>
                <c:formatCode>General</c:formatCode>
                <c:ptCount val="4"/>
                <c:pt idx="0">
                  <c:v>#N/A</c:v>
                </c:pt>
                <c:pt idx="1">
                  <c:v>#N/A</c:v>
                </c:pt>
                <c:pt idx="2">
                  <c:v>#N/A</c:v>
                </c:pt>
                <c:pt idx="3">
                  <c:v>#N/A</c:v>
                </c:pt>
              </c:numCache>
            </c:numRef>
          </c:xVal>
          <c:yVal>
            <c:numRef>
              <c:f>Daten_Diagramme!$L$6:$L$9</c:f>
              <c:numCache>
                <c:formatCode>General</c:formatCode>
                <c:ptCount val="4"/>
                <c:pt idx="0">
                  <c:v>#N/A</c:v>
                </c:pt>
                <c:pt idx="1">
                  <c:v>#N/A</c:v>
                </c:pt>
                <c:pt idx="2">
                  <c:v>#N/A</c:v>
                </c:pt>
                <c:pt idx="3">
                  <c:v>#N/A</c:v>
                </c:pt>
              </c:numCache>
            </c:numRef>
          </c:yVal>
          <c:smooth val="0"/>
          <c:extLst>
            <c:ext xmlns:c16="http://schemas.microsoft.com/office/drawing/2014/chart" uri="{C3380CC4-5D6E-409C-BE32-E72D297353CC}">
              <c16:uniqueId val="{0000000A-CABB-4A99-A573-8C6EBB12D001}"/>
            </c:ext>
          </c:extLst>
        </c:ser>
        <c:dLbls>
          <c:showLegendKey val="0"/>
          <c:showVal val="1"/>
          <c:showCatName val="0"/>
          <c:showSerName val="0"/>
          <c:showPercent val="0"/>
          <c:showBubbleSize val="0"/>
        </c:dLbls>
        <c:axId val="297290128"/>
        <c:axId val="297290520"/>
      </c:scatterChart>
      <c:catAx>
        <c:axId val="296107200"/>
        <c:scaling>
          <c:orientation val="maxMin"/>
        </c:scaling>
        <c:delete val="0"/>
        <c:axPos val="l"/>
        <c:majorTickMark val="none"/>
        <c:minorTickMark val="none"/>
        <c:tickLblPos val="none"/>
        <c:spPr>
          <a:ln w="1270">
            <a:solidFill>
              <a:srgbClr val="000000"/>
            </a:solidFill>
            <a:prstDash val="solid"/>
          </a:ln>
        </c:spPr>
        <c:crossAx val="297289736"/>
        <c:crosses val="autoZero"/>
        <c:auto val="1"/>
        <c:lblAlgn val="ctr"/>
        <c:lblOffset val="100"/>
        <c:tickMarkSkip val="1"/>
        <c:noMultiLvlLbl val="0"/>
      </c:catAx>
      <c:valAx>
        <c:axId val="297289736"/>
        <c:scaling>
          <c:orientation val="minMax"/>
          <c:max val="50"/>
          <c:min val="-50"/>
        </c:scaling>
        <c:delete val="1"/>
        <c:axPos val="t"/>
        <c:numFmt formatCode="0.0" sourceLinked="1"/>
        <c:majorTickMark val="out"/>
        <c:minorTickMark val="none"/>
        <c:tickLblPos val="none"/>
        <c:crossAx val="296107200"/>
        <c:crosses val="autoZero"/>
        <c:crossBetween val="between"/>
        <c:majorUnit val="10"/>
        <c:minorUnit val="5"/>
      </c:valAx>
      <c:valAx>
        <c:axId val="297290128"/>
        <c:scaling>
          <c:orientation val="minMax"/>
        </c:scaling>
        <c:delete val="1"/>
        <c:axPos val="b"/>
        <c:numFmt formatCode="General" sourceLinked="1"/>
        <c:majorTickMark val="out"/>
        <c:minorTickMark val="none"/>
        <c:tickLblPos val="none"/>
        <c:crossAx val="297290520"/>
        <c:crosses val="max"/>
        <c:crossBetween val="midCat"/>
      </c:valAx>
      <c:valAx>
        <c:axId val="297290520"/>
        <c:scaling>
          <c:orientation val="maxMin"/>
          <c:max val="40"/>
          <c:min val="0"/>
        </c:scaling>
        <c:delete val="1"/>
        <c:axPos val="r"/>
        <c:numFmt formatCode="General" sourceLinked="1"/>
        <c:majorTickMark val="out"/>
        <c:minorTickMark val="none"/>
        <c:tickLblPos val="none"/>
        <c:crossAx val="297290128"/>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585987261146924E-2"/>
          <c:y val="1.4231505644191103E-2"/>
          <c:w val="0.9140127388535032"/>
          <c:h val="0.98576853674540688"/>
        </c:manualLayout>
      </c:layout>
      <c:barChart>
        <c:barDir val="bar"/>
        <c:grouping val="clustered"/>
        <c:varyColors val="0"/>
        <c:ser>
          <c:idx val="0"/>
          <c:order val="0"/>
          <c:spPr>
            <a:solidFill>
              <a:srgbClr val="969696"/>
            </a:solidFill>
            <a:ln w="25400">
              <a:noFill/>
            </a:ln>
          </c:spPr>
          <c:invertIfNegative val="0"/>
          <c:dLbls>
            <c:dLbl>
              <c:idx val="0"/>
              <c:tx>
                <c:strRef>
                  <c:f>Daten_Diagramme!$D$14</c:f>
                  <c:strCache>
                    <c:ptCount val="1"/>
                    <c:pt idx="0">
                      <c:v>0,4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{C6705D93-D472-4140-A1E7-EE5DF5DDB7CE}</c15:txfldGUID>
                      <c15:f>Daten_Diagramme!$D$14</c15:f>
                      <c15:dlblFieldTableCache>
                        <c:ptCount val="1"/>
                        <c:pt idx="0">
                          <c:v>0,4</c:v>
                        </c:pt>
                      </c15:dlblFieldTableCache>
                    </c15:dlblFTEntry>
                  </c15:dlblFieldTable>
                  <c15:showDataLabelsRange val="0"/>
                </c:ext>
                <c:ext xmlns:c16="http://schemas.microsoft.com/office/drawing/2014/chart" uri="{C3380CC4-5D6E-409C-BE32-E72D297353CC}">
                  <c16:uniqueId val="{00000000-7048-496C-83D0-7AA1F1738365}"/>
                </c:ext>
              </c:extLst>
            </c:dLbl>
            <c:dLbl>
              <c:idx val="1"/>
              <c:tx>
                <c:strRef>
                  <c:f>Daten_Diagramme!$D$15</c:f>
                  <c:strCache>
                    <c:ptCount val="1"/>
                    <c:pt idx="0">
                      <c:v>2,3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{3568C04C-7A1D-46FA-96BA-4C696A7E7C98}</c15:txfldGUID>
                      <c15:f>Daten_Diagramme!$D$15</c15:f>
                      <c15:dlblFieldTableCache>
                        <c:ptCount val="1"/>
                        <c:pt idx="0">
                          <c:v>2,3</c:v>
                        </c:pt>
                      </c15:dlblFieldTableCache>
                    </c15:dlblFTEntry>
                  </c15:dlblFieldTable>
                  <c15:showDataLabelsRange val="0"/>
                </c:ext>
                <c:ext xmlns:c16="http://schemas.microsoft.com/office/drawing/2014/chart" uri="{C3380CC4-5D6E-409C-BE32-E72D297353CC}">
                  <c16:uniqueId val="{00000001-7048-496C-83D0-7AA1F1738365}"/>
                </c:ext>
              </c:extLst>
            </c:dLbl>
            <c:dLbl>
              <c:idx val="2"/>
              <c:tx>
                <c:strRef>
                  <c:f>Daten_Diagramme!$D$16</c:f>
                  <c:strCache>
                    <c:ptCount val="1"/>
                    <c:pt idx="0">
                      <c:v>*</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{7D50BA20-E3AA-43B3-94DA-7E58BD08EC0B}</c15:txfldGUID>
                      <c15:f>Daten_Diagramme!$D$16</c15:f>
                      <c15:dlblFieldTableCache>
                        <c:ptCount val="1"/>
                        <c:pt idx="0">
                          <c:v>*</c:v>
                        </c:pt>
                      </c15:dlblFieldTableCache>
                    </c15:dlblFTEntry>
                  </c15:dlblFieldTable>
                  <c15:showDataLabelsRange val="0"/>
                </c:ext>
                <c:ext xmlns:c16="http://schemas.microsoft.com/office/drawing/2014/chart" uri="{C3380CC4-5D6E-409C-BE32-E72D297353CC}">
                  <c16:uniqueId val="{00000002-7048-496C-83D0-7AA1F1738365}"/>
                </c:ext>
              </c:extLst>
            </c:dLbl>
            <c:dLbl>
              <c:idx val="3"/>
              <c:tx>
                <c:strRef>
                  <c:f>Daten_Diagramme!$D$17</c:f>
                  <c:strCache>
                    <c:ptCount val="1"/>
                    <c:pt idx="0">
                      <c:v>-2,3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{642E14E0-64B0-4FED-9E18-71BCBAEB4A8F}</c15:txfldGUID>
                      <c15:f>Daten_Diagramme!$D$17</c15:f>
                      <c15:dlblFieldTableCache>
                        <c:ptCount val="1"/>
                        <c:pt idx="0">
                          <c:v>-2,3</c:v>
                        </c:pt>
                      </c15:dlblFieldTableCache>
                    </c15:dlblFTEntry>
                  </c15:dlblFieldTable>
                  <c15:showDataLabelsRange val="0"/>
                </c:ext>
                <c:ext xmlns:c16="http://schemas.microsoft.com/office/drawing/2014/chart" uri="{C3380CC4-5D6E-409C-BE32-E72D297353CC}">
                  <c16:uniqueId val="{00000003-7048-496C-83D0-7AA1F1738365}"/>
                </c:ext>
              </c:extLst>
            </c:dLbl>
            <c:dLbl>
              <c:idx val="4"/>
              <c:tx>
                <c:strRef>
                  <c:f>Daten_Diagramme!$D$18</c:f>
                  <c:strCache>
                    <c:ptCount val="1"/>
                    <c:pt idx="0">
                      <c:v>-2,3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{72FCC13D-CE3E-4B3C-AD9A-102CC4D3F662}</c15:txfldGUID>
                      <c15:f>Daten_Diagramme!$D$18</c15:f>
                      <c15:dlblFieldTableCache>
                        <c:ptCount val="1"/>
                        <c:pt idx="0">
                          <c:v>-2,3</c:v>
                        </c:pt>
                      </c15:dlblFieldTableCache>
                    </c15:dlblFTEntry>
                  </c15:dlblFieldTable>
                  <c15:showDataLabelsRange val="0"/>
                </c:ext>
                <c:ext xmlns:c16="http://schemas.microsoft.com/office/drawing/2014/chart" uri="{C3380CC4-5D6E-409C-BE32-E72D297353CC}">
                  <c16:uniqueId val="{00000004-7048-496C-83D0-7AA1F1738365}"/>
                </c:ext>
              </c:extLst>
            </c:dLbl>
            <c:dLbl>
              <c:idx val="5"/>
              <c:tx>
                <c:strRef>
                  <c:f>Daten_Diagramme!$D$19</c:f>
                  <c:strCache>
                    <c:ptCount val="1"/>
                    <c:pt idx="0">
                      <c:v>-2,5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{82C7FDB8-B23A-4A4D-A90B-2E3EBB1FBEB6}</c15:txfldGUID>
                      <c15:f>Daten_Diagramme!$D$19</c15:f>
                      <c15:dlblFieldTableCache>
                        <c:ptCount val="1"/>
                        <c:pt idx="0">
                          <c:v>-2,5</c:v>
                        </c:pt>
                      </c15:dlblFieldTableCache>
                    </c15:dlblFTEntry>
                  </c15:dlblFieldTable>
                  <c15:showDataLabelsRange val="0"/>
                </c:ext>
                <c:ext xmlns:c16="http://schemas.microsoft.com/office/drawing/2014/chart" uri="{C3380CC4-5D6E-409C-BE32-E72D297353CC}">
                  <c16:uniqueId val="{00000005-7048-496C-83D0-7AA1F1738365}"/>
                </c:ext>
              </c:extLst>
            </c:dLbl>
            <c:dLbl>
              <c:idx val="6"/>
              <c:tx>
                <c:strRef>
                  <c:f>Daten_Diagramme!$D$20</c:f>
                  <c:strCache>
                    <c:ptCount val="1"/>
                    <c:pt idx="0">
                      <c:v>0,6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{3255EB6C-67EA-45DE-A090-3D0868542328}</c15:txfldGUID>
                      <c15:f>Daten_Diagramme!$D$20</c15:f>
                      <c15:dlblFieldTableCache>
                        <c:ptCount val="1"/>
                        <c:pt idx="0">
                          <c:v>0,6</c:v>
                        </c:pt>
                      </c15:dlblFieldTableCache>
                    </c15:dlblFTEntry>
                  </c15:dlblFieldTable>
                  <c15:showDataLabelsRange val="0"/>
                </c:ext>
                <c:ext xmlns:c16="http://schemas.microsoft.com/office/drawing/2014/chart" uri="{C3380CC4-5D6E-409C-BE32-E72D297353CC}">
                  <c16:uniqueId val="{00000006-7048-496C-83D0-7AA1F1738365}"/>
                </c:ext>
              </c:extLst>
            </c:dLbl>
            <c:dLbl>
              <c:idx val="7"/>
              <c:tx>
                <c:strRef>
                  <c:f>Daten_Diagramme!$D$21</c:f>
                  <c:strCache>
                    <c:ptCount val="1"/>
                    <c:pt idx="0">
                      <c:v>*</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{BA14BAE5-A559-4C55-A289-DF9C9661D0BC}</c15:txfldGUID>
                      <c15:f>Daten_Diagramme!$D$21</c15:f>
                      <c15:dlblFieldTableCache>
                        <c:ptCount val="1"/>
                        <c:pt idx="0">
                          <c:v>*</c:v>
                        </c:pt>
                      </c15:dlblFieldTableCache>
                    </c15:dlblFTEntry>
                  </c15:dlblFieldTable>
                  <c15:showDataLabelsRange val="0"/>
                </c:ext>
                <c:ext xmlns:c16="http://schemas.microsoft.com/office/drawing/2014/chart" uri="{C3380CC4-5D6E-409C-BE32-E72D297353CC}">
                  <c16:uniqueId val="{00000007-7048-496C-83D0-7AA1F1738365}"/>
                </c:ext>
              </c:extLst>
            </c:dLbl>
            <c:dLbl>
              <c:idx val="8"/>
              <c:tx>
                <c:strRef>
                  <c:f>Daten_Diagramme!$D$22</c:f>
                  <c:strCache>
                    <c:ptCount val="1"/>
                    <c:pt idx="0">
                      <c:v>-3,2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{823F454E-9FC9-4AB5-A9F2-5D83EBD422A3}</c15:txfldGUID>
                      <c15:f>Daten_Diagramme!$D$22</c15:f>
                      <c15:dlblFieldTableCache>
                        <c:ptCount val="1"/>
                        <c:pt idx="0">
                          <c:v>-3,2</c:v>
                        </c:pt>
                      </c15:dlblFieldTableCache>
                    </c15:dlblFTEntry>
                  </c15:dlblFieldTable>
                  <c15:showDataLabelsRange val="0"/>
                </c:ext>
                <c:ext xmlns:c16="http://schemas.microsoft.com/office/drawing/2014/chart" uri="{C3380CC4-5D6E-409C-BE32-E72D297353CC}">
                  <c16:uniqueId val="{00000008-7048-496C-83D0-7AA1F1738365}"/>
                </c:ext>
              </c:extLst>
            </c:dLbl>
            <c:dLbl>
              <c:idx val="9"/>
              <c:tx>
                <c:strRef>
                  <c:f>Daten_Diagramme!$D$23</c:f>
                  <c:strCache>
                    <c:ptCount val="1"/>
                    <c:pt idx="0">
                      <c:v>9,5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{37F995CC-F0BB-4ED2-BE8E-AC4FE267A996}</c15:txfldGUID>
                      <c15:f>Daten_Diagramme!$D$23</c15:f>
                      <c15:dlblFieldTableCache>
                        <c:ptCount val="1"/>
                        <c:pt idx="0">
                          <c:v>9,5</c:v>
                        </c:pt>
                      </c15:dlblFieldTableCache>
                    </c15:dlblFTEntry>
                  </c15:dlblFieldTable>
                  <c15:showDataLabelsRange val="0"/>
                </c:ext>
                <c:ext xmlns:c16="http://schemas.microsoft.com/office/drawing/2014/chart" uri="{C3380CC4-5D6E-409C-BE32-E72D297353CC}">
                  <c16:uniqueId val="{00000009-7048-496C-83D0-7AA1F1738365}"/>
                </c:ext>
              </c:extLst>
            </c:dLbl>
            <c:dLbl>
              <c:idx val="10"/>
              <c:tx>
                <c:strRef>
                  <c:f>Daten_Diagramme!$D$24</c:f>
                  <c:strCache>
                    <c:ptCount val="1"/>
                    <c:pt idx="0">
                      <c:v>7,0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{32B134AC-6CB8-4734-8D7C-4185D2D312CC}</c15:txfldGUID>
                      <c15:f>Daten_Diagramme!$D$24</c15:f>
                      <c15:dlblFieldTableCache>
                        <c:ptCount val="1"/>
                        <c:pt idx="0">
                          <c:v>7,0</c:v>
                        </c:pt>
                      </c15:dlblFieldTableCache>
                    </c15:dlblFTEntry>
                  </c15:dlblFieldTable>
                  <c15:showDataLabelsRange val="0"/>
                </c:ext>
                <c:ext xmlns:c16="http://schemas.microsoft.com/office/drawing/2014/chart" uri="{C3380CC4-5D6E-409C-BE32-E72D297353CC}">
                  <c16:uniqueId val="{0000000A-7048-496C-83D0-7AA1F1738365}"/>
                </c:ext>
              </c:extLst>
            </c:dLbl>
            <c:dLbl>
              <c:idx val="11"/>
              <c:tx>
                <c:strRef>
                  <c:f>Daten_Diagramme!$D$25</c:f>
                  <c:strCache>
                    <c:ptCount val="1"/>
                    <c:pt idx="0">
                      <c:v>-0,4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{54AFF79F-5BF5-4230-BC8F-06FB582485D5}</c15:txfldGUID>
                      <c15:f>Daten_Diagramme!$D$25</c15:f>
                      <c15:dlblFieldTableCache>
                        <c:ptCount val="1"/>
                        <c:pt idx="0">
                          <c:v>-0,4</c:v>
                        </c:pt>
                      </c15:dlblFieldTableCache>
                    </c15:dlblFTEntry>
                  </c15:dlblFieldTable>
                  <c15:showDataLabelsRange val="0"/>
                </c:ext>
                <c:ext xmlns:c16="http://schemas.microsoft.com/office/drawing/2014/chart" uri="{C3380CC4-5D6E-409C-BE32-E72D297353CC}">
                  <c16:uniqueId val="{0000000B-7048-496C-83D0-7AA1F1738365}"/>
                </c:ext>
              </c:extLst>
            </c:dLbl>
            <c:dLbl>
              <c:idx val="12"/>
              <c:tx>
                <c:strRef>
                  <c:f>Daten_Diagramme!$D$26</c:f>
                  <c:strCache>
                    <c:ptCount val="1"/>
                    <c:pt idx="0">
                      <c:v>0,9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{E2A0F77C-82BB-44DB-AEB6-641E1C362EC7}</c15:txfldGUID>
                      <c15:f>Daten_Diagramme!$D$26</c15:f>
                      <c15:dlblFieldTableCache>
                        <c:ptCount val="1"/>
                        <c:pt idx="0">
                          <c:v>0,9</c:v>
                        </c:pt>
                      </c15:dlblFieldTableCache>
                    </c15:dlblFTEntry>
                  </c15:dlblFieldTable>
                  <c15:showDataLabelsRange val="0"/>
                </c:ext>
                <c:ext xmlns:c16="http://schemas.microsoft.com/office/drawing/2014/chart" uri="{C3380CC4-5D6E-409C-BE32-E72D297353CC}">
                  <c16:uniqueId val="{0000000C-7048-496C-83D0-7AA1F1738365}"/>
                </c:ext>
              </c:extLst>
            </c:dLbl>
            <c:dLbl>
              <c:idx val="13"/>
              <c:tx>
                <c:strRef>
                  <c:f>Daten_Diagramme!$D$27</c:f>
                  <c:strCache>
                    <c:ptCount val="1"/>
                    <c:pt idx="0">
                      <c:v>5,3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{54DD25EC-8979-4756-8971-38E49DFD757F}</c15:txfldGUID>
                      <c15:f>Daten_Diagramme!$D$27</c15:f>
                      <c15:dlblFieldTableCache>
                        <c:ptCount val="1"/>
                        <c:pt idx="0">
                          <c:v>5,3</c:v>
                        </c:pt>
                      </c15:dlblFieldTableCache>
                    </c15:dlblFTEntry>
                  </c15:dlblFieldTable>
                  <c15:showDataLabelsRange val="0"/>
                </c:ext>
                <c:ext xmlns:c16="http://schemas.microsoft.com/office/drawing/2014/chart" uri="{C3380CC4-5D6E-409C-BE32-E72D297353CC}">
                  <c16:uniqueId val="{0000000D-7048-496C-83D0-7AA1F1738365}"/>
                </c:ext>
              </c:extLst>
            </c:dLbl>
            <c:dLbl>
              <c:idx val="14"/>
              <c:tx>
                <c:strRef>
                  <c:f>Daten_Diagramme!$D$28</c:f>
                  <c:strCache>
                    <c:ptCount val="1"/>
                    <c:pt idx="0">
                      <c:v>-0,9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{10627A35-5AEC-46ED-A681-80E6FFEAD975}</c15:txfldGUID>
                      <c15:f>Daten_Diagramme!$D$28</c15:f>
                      <c15:dlblFieldTableCache>
                        <c:ptCount val="1"/>
                        <c:pt idx="0">
                          <c:v>-0,9</c:v>
                        </c:pt>
                      </c15:dlblFieldTableCache>
                    </c15:dlblFTEntry>
                  </c15:dlblFieldTable>
                  <c15:showDataLabelsRange val="0"/>
                </c:ext>
                <c:ext xmlns:c16="http://schemas.microsoft.com/office/drawing/2014/chart" uri="{C3380CC4-5D6E-409C-BE32-E72D297353CC}">
                  <c16:uniqueId val="{0000000E-7048-496C-83D0-7AA1F1738365}"/>
                </c:ext>
              </c:extLst>
            </c:dLbl>
            <c:dLbl>
              <c:idx val="15"/>
              <c:tx>
                <c:strRef>
                  <c:f>Daten_Diagramme!$D$29</c:f>
                  <c:strCache>
                    <c:ptCount val="1"/>
                    <c:pt idx="0">
                      <c:v>2,3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{958EE831-928F-489F-BDD6-DA33748954B2}</c15:txfldGUID>
                      <c15:f>Daten_Diagramme!$D$29</c15:f>
                      <c15:dlblFieldTableCache>
                        <c:ptCount val="1"/>
                        <c:pt idx="0">
                          <c:v>2,3</c:v>
                        </c:pt>
                      </c15:dlblFieldTableCache>
                    </c15:dlblFTEntry>
                  </c15:dlblFieldTable>
                  <c15:showDataLabelsRange val="0"/>
                </c:ext>
                <c:ext xmlns:c16="http://schemas.microsoft.com/office/drawing/2014/chart" uri="{C3380CC4-5D6E-409C-BE32-E72D297353CC}">
                  <c16:uniqueId val="{0000000F-7048-496C-83D0-7AA1F1738365}"/>
                </c:ext>
              </c:extLst>
            </c:dLbl>
            <c:dLbl>
              <c:idx val="16"/>
              <c:tx>
                <c:strRef>
                  <c:f>Daten_Diagramme!$D$30</c:f>
                  <c:strCache>
                    <c:ptCount val="1"/>
                    <c:pt idx="0">
                      <c:v>-4,0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{434F17B6-7579-4868-8116-FAF10163C521}</c15:txfldGUID>
                      <c15:f>Daten_Diagramme!$D$30</c15:f>
                      <c15:dlblFieldTableCache>
                        <c:ptCount val="1"/>
                        <c:pt idx="0">
                          <c:v>-4,0</c:v>
                        </c:pt>
                      </c15:dlblFieldTableCache>
                    </c15:dlblFTEntry>
                  </c15:dlblFieldTable>
                  <c15:showDataLabelsRange val="0"/>
                </c:ext>
                <c:ext xmlns:c16="http://schemas.microsoft.com/office/drawing/2014/chart" uri="{C3380CC4-5D6E-409C-BE32-E72D297353CC}">
                  <c16:uniqueId val="{00000010-7048-496C-83D0-7AA1F1738365}"/>
                </c:ext>
              </c:extLst>
            </c:dLbl>
            <c:dLbl>
              <c:idx val="17"/>
              <c:tx>
                <c:strRef>
                  <c:f>Daten_Diagramme!$D$31</c:f>
                  <c:strCache>
                    <c:ptCount val="1"/>
                    <c:pt idx="0">
                      <c:v>1,4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{0F032262-856F-4936-882E-803553E76DFE}</c15:txfldGUID>
                      <c15:f>Daten_Diagramme!$D$31</c15:f>
                      <c15:dlblFieldTableCache>
                        <c:ptCount val="1"/>
                        <c:pt idx="0">
                          <c:v>1,4</c:v>
                        </c:pt>
                      </c15:dlblFieldTableCache>
                    </c15:dlblFTEntry>
                  </c15:dlblFieldTable>
                  <c15:showDataLabelsRange val="0"/>
                </c:ext>
                <c:ext xmlns:c16="http://schemas.microsoft.com/office/drawing/2014/chart" uri="{C3380CC4-5D6E-409C-BE32-E72D297353CC}">
                  <c16:uniqueId val="{00000011-7048-496C-83D0-7AA1F1738365}"/>
                </c:ext>
              </c:extLst>
            </c:dLbl>
            <c:dLbl>
              <c:idx val="18"/>
              <c:tx>
                <c:strRef>
                  <c:f>Daten_Diagramme!$D$32</c:f>
                  <c:strCache>
                    <c:ptCount val="1"/>
                    <c:pt idx="0">
                      <c:v>4,8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{6744DFE1-9F49-4FFD-92BB-251E09249BBA}</c15:txfldGUID>
                      <c15:f>Daten_Diagramme!$D$32</c15:f>
                      <c15:dlblFieldTableCache>
                        <c:ptCount val="1"/>
                        <c:pt idx="0">
                          <c:v>4,8</c:v>
                        </c:pt>
                      </c15:dlblFieldTableCache>
                    </c15:dlblFTEntry>
                  </c15:dlblFieldTable>
                  <c15:showDataLabelsRange val="0"/>
                </c:ext>
                <c:ext xmlns:c16="http://schemas.microsoft.com/office/drawing/2014/chart" uri="{C3380CC4-5D6E-409C-BE32-E72D297353CC}">
                  <c16:uniqueId val="{00000012-7048-496C-83D0-7AA1F1738365}"/>
                </c:ext>
              </c:extLst>
            </c:dLbl>
            <c:dLbl>
              <c:idx val="19"/>
              <c:tx>
                <c:strRef>
                  <c:f>Daten_Diagramme!$D$33</c:f>
                  <c:strCache>
                    <c:ptCount val="1"/>
                    <c:pt idx="0">
                      <c:v>2,3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{1ACA7477-325F-419A-B561-28FFAC103721}</c15:txfldGUID>
                      <c15:f>Daten_Diagramme!$D$33</c15:f>
                      <c15:dlblFieldTableCache>
                        <c:ptCount val="1"/>
                        <c:pt idx="0">
                          <c:v>2,3</c:v>
                        </c:pt>
                      </c15:dlblFieldTableCache>
                    </c15:dlblFTEntry>
                  </c15:dlblFieldTable>
                  <c15:showDataLabelsRange val="0"/>
                </c:ext>
                <c:ext xmlns:c16="http://schemas.microsoft.com/office/drawing/2014/chart" uri="{C3380CC4-5D6E-409C-BE32-E72D297353CC}">
                  <c16:uniqueId val="{00000013-7048-496C-83D0-7AA1F1738365}"/>
                </c:ext>
              </c:extLst>
            </c:dLbl>
            <c:dLbl>
              <c:idx val="20"/>
              <c:tx>
                <c:strRef>
                  <c:f>Daten_Diagramme!$D$34</c:f>
                  <c:strCache>
                    <c:ptCount val="1"/>
                    <c:pt idx="0">
                      <c:v>6,3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{2E3A92A1-05C1-4B07-A8F5-AF343C5CC975}</c15:txfldGUID>
                      <c15:f>Daten_Diagramme!$D$34</c15:f>
                      <c15:dlblFieldTableCache>
                        <c:ptCount val="1"/>
                        <c:pt idx="0">
                          <c:v>6,3</c:v>
                        </c:pt>
                      </c15:dlblFieldTableCache>
                    </c15:dlblFTEntry>
                  </c15:dlblFieldTable>
                  <c15:showDataLabelsRange val="0"/>
                </c:ext>
                <c:ext xmlns:c16="http://schemas.microsoft.com/office/drawing/2014/chart" uri="{C3380CC4-5D6E-409C-BE32-E72D297353CC}">
                  <c16:uniqueId val="{00000014-7048-496C-83D0-7AA1F1738365}"/>
                </c:ext>
              </c:extLst>
            </c:dLbl>
            <c:dLbl>
              <c:idx val="21"/>
              <c:tx>
                <c:strRef>
                  <c:f>Daten_Diagramme!$D$35</c:f>
                  <c:strCache>
                    <c:ptCount val="1"/>
                    <c:pt idx="0">
                      <c:v>-1,3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{90956474-8B67-4014-AB9A-74B0833AF3D5}</c15:txfldGUID>
                      <c15:f>Daten_Diagramme!$D$35</c15:f>
                      <c15:dlblFieldTableCache>
                        <c:ptCount val="1"/>
                        <c:pt idx="0">
                          <c:v>-1,3</c:v>
                        </c:pt>
                      </c15:dlblFieldTableCache>
                    </c15:dlblFTEntry>
                  </c15:dlblFieldTable>
                  <c15:showDataLabelsRange val="0"/>
                </c:ext>
                <c:ext xmlns:c16="http://schemas.microsoft.com/office/drawing/2014/chart" uri="{C3380CC4-5D6E-409C-BE32-E72D297353CC}">
                  <c16:uniqueId val="{00000015-7048-496C-83D0-7AA1F1738365}"/>
                </c:ext>
              </c:extLst>
            </c:dLbl>
            <c:dLbl>
              <c:idx val="22"/>
              <c:tx>
                <c:strRef>
                  <c:f>Daten_Diagramme!$D$36</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{643105BB-F42F-4E5E-9EA7-CAC2CD8EDFBA}</c15:txfldGUID>
                      <c15:f>Daten_Diagramme!$D$36</c15:f>
                      <c15:dlblFieldTableCache>
                        <c:ptCount val="1"/>
                        <c:pt idx="0">
                          <c:v>0,0</c:v>
                        </c:pt>
                      </c15:dlblFieldTableCache>
                    </c15:dlblFTEntry>
                  </c15:dlblFieldTable>
                  <c15:showDataLabelsRange val="0"/>
                </c:ext>
                <c:ext xmlns:c16="http://schemas.microsoft.com/office/drawing/2014/chart" uri="{C3380CC4-5D6E-409C-BE32-E72D297353CC}">
                  <c16:uniqueId val="{00000016-7048-496C-83D0-7AA1F1738365}"/>
                </c:ext>
              </c:extLst>
            </c:dLbl>
            <c:dLbl>
              <c:idx val="23"/>
              <c:tx>
                <c:strRef>
                  <c:f>Daten_Diagramme!$D$37</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{39ACE370-731A-49B3-8881-77C252C9FAFB}</c15:txfldGUID>
                      <c15:f>Daten_Diagramme!$D$37</c15:f>
                      <c15:dlblFieldTableCache>
                        <c:ptCount val="1"/>
                        <c:pt idx="0">
                          <c:v>0,0</c:v>
                        </c:pt>
                      </c15:dlblFieldTableCache>
                    </c15:dlblFTEntry>
                  </c15:dlblFieldTable>
                  <c15:showDataLabelsRange val="0"/>
                </c:ext>
                <c:ext xmlns:c16="http://schemas.microsoft.com/office/drawing/2014/chart" uri="{C3380CC4-5D6E-409C-BE32-E72D297353CC}">
                  <c16:uniqueId val="{00000017-7048-496C-83D0-7AA1F1738365}"/>
                </c:ext>
              </c:extLst>
            </c:dLbl>
            <c:dLbl>
              <c:idx val="24"/>
              <c:layout>
                <c:manualLayout>
                  <c:x val="4.7769028871392123E-3"/>
                  <c:y val="-4.6876052205785108E-5"/>
                </c:manualLayout>
              </c:layout>
              <c:tx>
                <c:strRef>
                  <c:f>Daten_Diagramme!$D$38</c:f>
                  <c:strCache>
                    <c:ptCount val="1"/>
                    <c:pt idx="0">
                      <c:v>2,3</c:v>
                    </c:pt>
                  </c:strCache>
                </c:strRef>
              </c:tx>
              <c:dLblPos val="outEnd"/>
              <c:showLegendKey val="0"/>
              <c:showVal val="0"/>
              <c:showCatName val="0"/>
              <c:showSerName val="0"/>
              <c:showPercent val="0"/>
              <c:showBubbleSize val="0"/>
              <c:extLst>
                <c:ext xmlns:c15="http://schemas.microsoft.com/office/drawing/2012/chart" uri="{CE6537A1-D6FC-4f65-9D91-7224C49458BB}">
                  <c15:dlblFieldTable>
                    <c15:dlblFTEntry>
                      <c15:txfldGUID>{7CCE5586-2823-4F0A-A962-FEF6942F2280}</c15:txfldGUID>
                      <c15:f>Daten_Diagramme!$D$38</c15:f>
                      <c15:dlblFieldTableCache>
                        <c:ptCount val="1"/>
                        <c:pt idx="0">
                          <c:v>2,3</c:v>
                        </c:pt>
                      </c15:dlblFieldTableCache>
                    </c15:dlblFTEntry>
                  </c15:dlblFieldTable>
                  <c15:showDataLabelsRange val="0"/>
                </c:ext>
                <c:ext xmlns:c16="http://schemas.microsoft.com/office/drawing/2014/chart" uri="{C3380CC4-5D6E-409C-BE32-E72D297353CC}">
                  <c16:uniqueId val="{00000018-7048-496C-83D0-7AA1F1738365}"/>
                </c:ext>
              </c:extLst>
            </c:dLbl>
            <c:dLbl>
              <c:idx val="25"/>
              <c:tx>
                <c:strRef>
                  <c:f>Daten_Diagramme!$D$39</c:f>
                  <c:strCache>
                    <c:ptCount val="1"/>
                    <c:pt idx="0">
                      <c:v>-1,9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{499E0FAE-507A-421B-B32A-92E27DC0B13E}</c15:txfldGUID>
                      <c15:f>Daten_Diagramme!$D$39</c15:f>
                      <c15:dlblFieldTableCache>
                        <c:ptCount val="1"/>
                        <c:pt idx="0">
                          <c:v>-1,9</c:v>
                        </c:pt>
                      </c15:dlblFieldTableCache>
                    </c15:dlblFTEntry>
                  </c15:dlblFieldTable>
                  <c15:showDataLabelsRange val="0"/>
                </c:ext>
                <c:ext xmlns:c16="http://schemas.microsoft.com/office/drawing/2014/chart" uri="{C3380CC4-5D6E-409C-BE32-E72D297353CC}">
                  <c16:uniqueId val="{00000019-7048-496C-83D0-7AA1F1738365}"/>
                </c:ext>
              </c:extLst>
            </c:dLbl>
            <c:dLbl>
              <c:idx val="26"/>
              <c:tx>
                <c:strRef>
                  <c:f>Daten_Diagramme!$D$40</c:f>
                  <c:strCache>
                    <c:ptCount val="1"/>
                    <c:pt idx="0">
                      <c:v>2,0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{9CD9C82A-FB46-439E-BC71-C1A78E1BA58B}</c15:txfldGUID>
                      <c15:f>Daten_Diagramme!$D$40</c15:f>
                      <c15:dlblFieldTableCache>
                        <c:ptCount val="1"/>
                        <c:pt idx="0">
                          <c:v>2,0</c:v>
                        </c:pt>
                      </c15:dlblFieldTableCache>
                    </c15:dlblFTEntry>
                  </c15:dlblFieldTable>
                  <c15:showDataLabelsRange val="0"/>
                </c:ext>
                <c:ext xmlns:c16="http://schemas.microsoft.com/office/drawing/2014/chart" uri="{C3380CC4-5D6E-409C-BE32-E72D297353CC}">
                  <c16:uniqueId val="{0000001A-7048-496C-83D0-7AA1F1738365}"/>
                </c:ext>
              </c:extLst>
            </c:dLbl>
            <c:dLbl>
              <c:idx val="27"/>
              <c:tx>
                <c:strRef>
                  <c:f>Daten_Diagramme!$D$42</c:f>
                  <c:strCache>
                    <c:ptCount val="1"/>
                    <c:pt idx="0">
                      <c:v>#BEZUG!</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{93ABE713-2EAD-490A-96ED-C2982E1F9490}</c15:txfldGUID>
                      <c15:f>Daten_Diagramme!$D$42</c15:f>
                      <c15:dlblFieldTableCache>
                        <c:ptCount val="1"/>
                        <c:pt idx="0">
                          <c:v>#BEZUG!</c:v>
                        </c:pt>
                      </c15:dlblFieldTableCache>
                    </c15:dlblFTEntry>
                  </c15:dlblFieldTable>
                  <c15:showDataLabelsRange val="0"/>
                </c:ext>
                <c:ext xmlns:c16="http://schemas.microsoft.com/office/drawing/2014/chart" uri="{C3380CC4-5D6E-409C-BE32-E72D297353CC}">
                  <c16:uniqueId val="{0000001B-7048-496C-83D0-7AA1F1738365}"/>
                </c:ext>
              </c:extLst>
            </c:dLbl>
            <c:dLbl>
              <c:idx val="28"/>
              <c:tx>
                <c:strRef>
                  <c:f>Daten_Diagramme!$D$43</c:f>
                  <c:strCache>
                    <c:ptCount val="1"/>
                    <c:pt idx="0">
                      <c:v>#BEZUG!</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{C03A6283-19B9-4066-AE2D-FDF1F3E4813C}</c15:txfldGUID>
                      <c15:f>Daten_Diagramme!$D$43</c15:f>
                      <c15:dlblFieldTableCache>
                        <c:ptCount val="1"/>
                        <c:pt idx="0">
                          <c:v>#BEZUG!</c:v>
                        </c:pt>
                      </c15:dlblFieldTableCache>
                    </c15:dlblFTEntry>
                  </c15:dlblFieldTable>
                  <c15:showDataLabelsRange val="0"/>
                </c:ext>
                <c:ext xmlns:c16="http://schemas.microsoft.com/office/drawing/2014/chart" uri="{C3380CC4-5D6E-409C-BE32-E72D297353CC}">
                  <c16:uniqueId val="{0000001C-7048-496C-83D0-7AA1F1738365}"/>
                </c:ext>
              </c:extLst>
            </c:dLbl>
            <c:dLbl>
              <c:idx val="29"/>
              <c:tx>
                <c:strRef>
                  <c:f>Daten_Diagramme!$D$44</c:f>
                  <c:strCache>
                    <c:ptCount val="1"/>
                    <c:pt idx="0">
                      <c:v>#BEZUG!</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{BA319E84-9449-44FD-8DB2-498CA39A3D97}</c15:txfldGUID>
                      <c15:f>Daten_Diagramme!$D$44</c15:f>
                      <c15:dlblFieldTableCache>
                        <c:ptCount val="1"/>
                        <c:pt idx="0">
                          <c:v>#BEZUG!</c:v>
                        </c:pt>
                      </c15:dlblFieldTableCache>
                    </c15:dlblFTEntry>
                  </c15:dlblFieldTable>
                  <c15:showDataLabelsRange val="0"/>
                </c:ext>
                <c:ext xmlns:c16="http://schemas.microsoft.com/office/drawing/2014/chart" uri="{C3380CC4-5D6E-409C-BE32-E72D297353CC}">
                  <c16:uniqueId val="{0000001D-7048-496C-83D0-7AA1F1738365}"/>
                </c:ext>
              </c:extLst>
            </c:dLbl>
            <c:dLbl>
              <c:idx val="30"/>
              <c:tx>
                <c:strRef>
                  <c:f>Daten_Diagramme!$D$45</c:f>
                  <c:strCache>
                    <c:ptCount val="1"/>
                    <c:pt idx="0">
                      <c:v>#BEZUG!</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{BD04BCEB-D59C-4030-8FE9-D8B18DC97429}</c15:txfldGUID>
                      <c15:f>Daten_Diagramme!$D$45</c15:f>
                      <c15:dlblFieldTableCache>
                        <c:ptCount val="1"/>
                        <c:pt idx="0">
                          <c:v>#BEZUG!</c:v>
                        </c:pt>
                      </c15:dlblFieldTableCache>
                    </c15:dlblFTEntry>
                  </c15:dlblFieldTable>
                  <c15:showDataLabelsRange val="0"/>
                </c:ext>
                <c:ext xmlns:c16="http://schemas.microsoft.com/office/drawing/2014/chart" uri="{C3380CC4-5D6E-409C-BE32-E72D297353CC}">
                  <c16:uniqueId val="{0000001E-7048-496C-83D0-7AA1F1738365}"/>
                </c:ext>
              </c:extLst>
            </c:dLbl>
            <c:dLbl>
              <c:idx val="31"/>
              <c:tx>
                <c:strRef>
                  <c:f>Daten_Diagramme!$D$46</c:f>
                  <c:strCache>
                    <c:ptCount val="1"/>
                    <c:pt idx="0">
                      <c:v>2,0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{8E512391-419F-4B76-B6E4-195D4A6808F1}</c15:txfldGUID>
                      <c15:f>Daten_Diagramme!$D$46</c15:f>
                      <c15:dlblFieldTableCache>
                        <c:ptCount val="1"/>
                        <c:pt idx="0">
                          <c:v>2,0</c:v>
                        </c:pt>
                      </c15:dlblFieldTableCache>
                    </c15:dlblFTEntry>
                  </c15:dlblFieldTable>
                  <c15:showDataLabelsRange val="0"/>
                </c:ext>
                <c:ext xmlns:c16="http://schemas.microsoft.com/office/drawing/2014/chart" uri="{C3380CC4-5D6E-409C-BE32-E72D297353CC}">
                  <c16:uniqueId val="{0000001F-7048-496C-83D0-7AA1F1738365}"/>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Daten_Diagramme!$B$14:$B$40</c:f>
              <c:numCache>
                <c:formatCode>0.0</c:formatCode>
                <c:ptCount val="27"/>
                <c:pt idx="0">
                  <c:v>0.44684936289055682</c:v>
                </c:pt>
                <c:pt idx="1">
                  <c:v>2.2727272727272729</c:v>
                </c:pt>
                <c:pt idx="2">
                  <c:v>0</c:v>
                </c:pt>
                <c:pt idx="3">
                  <c:v>-2.2957393483709274</c:v>
                </c:pt>
                <c:pt idx="4">
                  <c:v>-2.3136246786632393</c:v>
                </c:pt>
                <c:pt idx="5">
                  <c:v>-2.4600110314396026</c:v>
                </c:pt>
                <c:pt idx="6">
                  <c:v>0.57581573896353166</c:v>
                </c:pt>
                <c:pt idx="7">
                  <c:v>0</c:v>
                </c:pt>
                <c:pt idx="8">
                  <c:v>-3.2309660908509277</c:v>
                </c:pt>
                <c:pt idx="9">
                  <c:v>9.5305832147937419</c:v>
                </c:pt>
                <c:pt idx="10">
                  <c:v>6.987577639751553</c:v>
                </c:pt>
                <c:pt idx="11">
                  <c:v>-0.40322580645161288</c:v>
                </c:pt>
                <c:pt idx="12">
                  <c:v>0.86830680173661356</c:v>
                </c:pt>
                <c:pt idx="13">
                  <c:v>5.2842273819055245</c:v>
                </c:pt>
                <c:pt idx="14">
                  <c:v>-0.88924818108326598</c:v>
                </c:pt>
                <c:pt idx="15">
                  <c:v>2.2838499184339316</c:v>
                </c:pt>
                <c:pt idx="16">
                  <c:v>-4.0064102564102564</c:v>
                </c:pt>
                <c:pt idx="17">
                  <c:v>1.433049708911778</c:v>
                </c:pt>
                <c:pt idx="18">
                  <c:v>4.8104956268221573</c:v>
                </c:pt>
                <c:pt idx="19">
                  <c:v>2.2740193291642981</c:v>
                </c:pt>
                <c:pt idx="20">
                  <c:v>6.3359234907352064</c:v>
                </c:pt>
                <c:pt idx="21">
                  <c:v>-1.2847965738758029</c:v>
                </c:pt>
                <c:pt idx="22">
                  <c:v>0</c:v>
                </c:pt>
                <c:pt idx="24">
                  <c:v>2.2727272727272729</c:v>
                </c:pt>
                <c:pt idx="25">
                  <c:v>-1.9405594405594406</c:v>
                </c:pt>
                <c:pt idx="26">
                  <c:v>2.0336810209195266</c:v>
                </c:pt>
              </c:numCache>
            </c:numRef>
          </c:val>
          <c:extLst>
            <c:ext xmlns:c16="http://schemas.microsoft.com/office/drawing/2014/chart" uri="{C3380CC4-5D6E-409C-BE32-E72D297353CC}">
              <c16:uniqueId val="{00000020-7048-496C-83D0-7AA1F1738365}"/>
            </c:ext>
          </c:extLst>
        </c:ser>
        <c:ser>
          <c:idx val="1"/>
          <c:order val="1"/>
          <c:spPr>
            <a:noFill/>
            <a:ln w="25400">
              <a:noFill/>
            </a:ln>
          </c:spPr>
          <c:invertIfNegative val="0"/>
          <c:dLbls>
            <c:dLbl>
              <c:idx val="0"/>
              <c:tx>
                <c:strRef>
                  <c:f>Daten_Diagramme!$F$14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{D5AEA392-E0E6-4387-851F-538B920C0405}</c15:txfldGUID>
                      <c15:f>Daten_Diagramme!$F$14</c15:f>
                      <c15:dlblFieldTableCache>
                        <c:ptCount val="1"/>
                      </c15:dlblFieldTableCache>
                    </c15:dlblFTEntry>
                  </c15:dlblFieldTable>
                  <c15:showDataLabelsRange val="0"/>
                </c:ext>
                <c:ext xmlns:c16="http://schemas.microsoft.com/office/drawing/2014/chart" uri="{C3380CC4-5D6E-409C-BE32-E72D297353CC}">
                  <c16:uniqueId val="{00000021-7048-496C-83D0-7AA1F1738365}"/>
                </c:ext>
              </c:extLst>
            </c:dLbl>
            <c:dLbl>
              <c:idx val="1"/>
              <c:tx>
                <c:strRef>
                  <c:f>Daten_Diagramme!$F$15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{89A24951-90E5-40FF-8730-95E414C8B1BA}</c15:txfldGUID>
                      <c15:f>Daten_Diagramme!$F$15</c15:f>
                      <c15:dlblFieldTableCache>
                        <c:ptCount val="1"/>
                      </c15:dlblFieldTableCache>
                    </c15:dlblFTEntry>
                  </c15:dlblFieldTable>
                  <c15:showDataLabelsRange val="0"/>
                </c:ext>
                <c:ext xmlns:c16="http://schemas.microsoft.com/office/drawing/2014/chart" uri="{C3380CC4-5D6E-409C-BE32-E72D297353CC}">
                  <c16:uniqueId val="{00000022-7048-496C-83D0-7AA1F1738365}"/>
                </c:ext>
              </c:extLst>
            </c:dLbl>
            <c:dLbl>
              <c:idx val="2"/>
              <c:tx>
                <c:strRef>
                  <c:f>Daten_Diagramme!$F$16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{4F94C2AD-845D-4268-A6D0-17B3A49F92DB}</c15:txfldGUID>
                      <c15:f>Daten_Diagramme!$F$16</c15:f>
                      <c15:dlblFieldTableCache>
                        <c:ptCount val="1"/>
                      </c15:dlblFieldTableCache>
                    </c15:dlblFTEntry>
                  </c15:dlblFieldTable>
                  <c15:showDataLabelsRange val="0"/>
                </c:ext>
                <c:ext xmlns:c16="http://schemas.microsoft.com/office/drawing/2014/chart" uri="{C3380CC4-5D6E-409C-BE32-E72D297353CC}">
                  <c16:uniqueId val="{00000023-7048-496C-83D0-7AA1F1738365}"/>
                </c:ext>
              </c:extLst>
            </c:dLbl>
            <c:dLbl>
              <c:idx val="3"/>
              <c:tx>
                <c:strRef>
                  <c:f>Daten_Diagramme!$F$17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{6A9217AC-97E2-4C3B-AB1F-2E587ADCAD51}</c15:txfldGUID>
                      <c15:f>Daten_Diagramme!$F$17</c15:f>
                      <c15:dlblFieldTableCache>
                        <c:ptCount val="1"/>
                      </c15:dlblFieldTableCache>
                    </c15:dlblFTEntry>
                  </c15:dlblFieldTable>
                  <c15:showDataLabelsRange val="0"/>
                </c:ext>
                <c:ext xmlns:c16="http://schemas.microsoft.com/office/drawing/2014/chart" uri="{C3380CC4-5D6E-409C-BE32-E72D297353CC}">
                  <c16:uniqueId val="{00000024-7048-496C-83D0-7AA1F1738365}"/>
                </c:ext>
              </c:extLst>
            </c:dLbl>
            <c:dLbl>
              <c:idx val="4"/>
              <c:tx>
                <c:strRef>
                  <c:f>Daten_Diagramme!$F$18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{C2E5C285-149F-4113-9E9D-4FEC5917DFD4}</c15:txfldGUID>
                      <c15:f>Daten_Diagramme!$F$18</c15:f>
                      <c15:dlblFieldTableCache>
                        <c:ptCount val="1"/>
                      </c15:dlblFieldTableCache>
                    </c15:dlblFTEntry>
                  </c15:dlblFieldTable>
                  <c15:showDataLabelsRange val="0"/>
                </c:ext>
                <c:ext xmlns:c16="http://schemas.microsoft.com/office/drawing/2014/chart" uri="{C3380CC4-5D6E-409C-BE32-E72D297353CC}">
                  <c16:uniqueId val="{00000025-7048-496C-83D0-7AA1F1738365}"/>
                </c:ext>
              </c:extLst>
            </c:dLbl>
            <c:dLbl>
              <c:idx val="5"/>
              <c:tx>
                <c:strRef>
                  <c:f>Daten_Diagramme!$F$19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{3F7BA830-033F-450B-910D-5FFF3D1BFD8D}</c15:txfldGUID>
                      <c15:f>Daten_Diagramme!$F$19</c15:f>
                      <c15:dlblFieldTableCache>
                        <c:ptCount val="1"/>
                      </c15:dlblFieldTableCache>
                    </c15:dlblFTEntry>
                  </c15:dlblFieldTable>
                  <c15:showDataLabelsRange val="0"/>
                </c:ext>
                <c:ext xmlns:c16="http://schemas.microsoft.com/office/drawing/2014/chart" uri="{C3380CC4-5D6E-409C-BE32-E72D297353CC}">
                  <c16:uniqueId val="{00000026-7048-496C-83D0-7AA1F1738365}"/>
                </c:ext>
              </c:extLst>
            </c:dLbl>
            <c:dLbl>
              <c:idx val="6"/>
              <c:tx>
                <c:strRef>
                  <c:f>Daten_Diagramme!$F$20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{BDB5F6C8-62EA-4FC3-9940-3DAF36A9FAD2}</c15:txfldGUID>
                      <c15:f>Daten_Diagramme!$F$20</c15:f>
                      <c15:dlblFieldTableCache>
                        <c:ptCount val="1"/>
                      </c15:dlblFieldTableCache>
                    </c15:dlblFTEntry>
                  </c15:dlblFieldTable>
                  <c15:showDataLabelsRange val="0"/>
                </c:ext>
                <c:ext xmlns:c16="http://schemas.microsoft.com/office/drawing/2014/chart" uri="{C3380CC4-5D6E-409C-BE32-E72D297353CC}">
                  <c16:uniqueId val="{00000027-7048-496C-83D0-7AA1F1738365}"/>
                </c:ext>
              </c:extLst>
            </c:dLbl>
            <c:dLbl>
              <c:idx val="7"/>
              <c:tx>
                <c:strRef>
                  <c:f>Daten_Diagramme!$F$21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{EA3B9778-F5D5-4882-BDDA-0772C4FA33D3}</c15:txfldGUID>
                      <c15:f>Daten_Diagramme!$F$21</c15:f>
                      <c15:dlblFieldTableCache>
                        <c:ptCount val="1"/>
                      </c15:dlblFieldTableCache>
                    </c15:dlblFTEntry>
                  </c15:dlblFieldTable>
                  <c15:showDataLabelsRange val="0"/>
                </c:ext>
                <c:ext xmlns:c16="http://schemas.microsoft.com/office/drawing/2014/chart" uri="{C3380CC4-5D6E-409C-BE32-E72D297353CC}">
                  <c16:uniqueId val="{00000028-7048-496C-83D0-7AA1F1738365}"/>
                </c:ext>
              </c:extLst>
            </c:dLbl>
            <c:dLbl>
              <c:idx val="8"/>
              <c:tx>
                <c:strRef>
                  <c:f>Daten_Diagramme!$F$22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{A8F9E9D8-70DE-40D0-AA08-922ACCFCF859}</c15:txfldGUID>
                      <c15:f>Daten_Diagramme!$F$22</c15:f>
                      <c15:dlblFieldTableCache>
                        <c:ptCount val="1"/>
                      </c15:dlblFieldTableCache>
                    </c15:dlblFTEntry>
                  </c15:dlblFieldTable>
                  <c15:showDataLabelsRange val="0"/>
                </c:ext>
                <c:ext xmlns:c16="http://schemas.microsoft.com/office/drawing/2014/chart" uri="{C3380CC4-5D6E-409C-BE32-E72D297353CC}">
                  <c16:uniqueId val="{00000029-7048-496C-83D0-7AA1F1738365}"/>
                </c:ext>
              </c:extLst>
            </c:dLbl>
            <c:dLbl>
              <c:idx val="9"/>
              <c:tx>
                <c:strRef>
                  <c:f>Daten_Diagramme!$F$23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{FDB14BA8-8B28-46A7-9132-7D91D1ECE9A2}</c15:txfldGUID>
                      <c15:f>Daten_Diagramme!$F$23</c15:f>
                      <c15:dlblFieldTableCache>
                        <c:ptCount val="1"/>
                      </c15:dlblFieldTableCache>
                    </c15:dlblFTEntry>
                  </c15:dlblFieldTable>
                  <c15:showDataLabelsRange val="0"/>
                </c:ext>
                <c:ext xmlns:c16="http://schemas.microsoft.com/office/drawing/2014/chart" uri="{C3380CC4-5D6E-409C-BE32-E72D297353CC}">
                  <c16:uniqueId val="{0000002A-7048-496C-83D0-7AA1F1738365}"/>
                </c:ext>
              </c:extLst>
            </c:dLbl>
            <c:dLbl>
              <c:idx val="10"/>
              <c:tx>
                <c:strRef>
                  <c:f>Daten_Diagramme!$F$24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{8A72EBC7-9BBB-48DC-A235-F676797D1846}</c15:txfldGUID>
                      <c15:f>Daten_Diagramme!$F$24</c15:f>
                      <c15:dlblFieldTableCache>
                        <c:ptCount val="1"/>
                      </c15:dlblFieldTableCache>
                    </c15:dlblFTEntry>
                  </c15:dlblFieldTable>
                  <c15:showDataLabelsRange val="0"/>
                </c:ext>
                <c:ext xmlns:c16="http://schemas.microsoft.com/office/drawing/2014/chart" uri="{C3380CC4-5D6E-409C-BE32-E72D297353CC}">
                  <c16:uniqueId val="{0000002B-7048-496C-83D0-7AA1F1738365}"/>
                </c:ext>
              </c:extLst>
            </c:dLbl>
            <c:dLbl>
              <c:idx val="11"/>
              <c:tx>
                <c:strRef>
                  <c:f>Daten_Diagramme!$F$25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{3028F6A8-D4CE-452E-AB6A-3B2DF8C858D3}</c15:txfldGUID>
                      <c15:f>Daten_Diagramme!$F$25</c15:f>
                      <c15:dlblFieldTableCache>
                        <c:ptCount val="1"/>
                      </c15:dlblFieldTableCache>
                    </c15:dlblFTEntry>
                  </c15:dlblFieldTable>
                  <c15:showDataLabelsRange val="0"/>
                </c:ext>
                <c:ext xmlns:c16="http://schemas.microsoft.com/office/drawing/2014/chart" uri="{C3380CC4-5D6E-409C-BE32-E72D297353CC}">
                  <c16:uniqueId val="{0000002C-7048-496C-83D0-7AA1F1738365}"/>
                </c:ext>
              </c:extLst>
            </c:dLbl>
            <c:dLbl>
              <c:idx val="12"/>
              <c:tx>
                <c:strRef>
                  <c:f>Daten_Diagramme!$F$26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{03E0E156-A687-4014-BEFC-CCC7CBCD39CF}</c15:txfldGUID>
                      <c15:f>Daten_Diagramme!$F$26</c15:f>
                      <c15:dlblFieldTableCache>
                        <c:ptCount val="1"/>
                      </c15:dlblFieldTableCache>
                    </c15:dlblFTEntry>
                  </c15:dlblFieldTable>
                  <c15:showDataLabelsRange val="0"/>
                </c:ext>
                <c:ext xmlns:c16="http://schemas.microsoft.com/office/drawing/2014/chart" uri="{C3380CC4-5D6E-409C-BE32-E72D297353CC}">
                  <c16:uniqueId val="{0000002D-7048-496C-83D0-7AA1F1738365}"/>
                </c:ext>
              </c:extLst>
            </c:dLbl>
            <c:dLbl>
              <c:idx val="13"/>
              <c:tx>
                <c:strRef>
                  <c:f>Daten_Diagramme!$F$27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{B08E5BB1-8D09-4BFD-88E4-99CB61B5ECAD}</c15:txfldGUID>
                      <c15:f>Daten_Diagramme!$F$27</c15:f>
                      <c15:dlblFieldTableCache>
                        <c:ptCount val="1"/>
                      </c15:dlblFieldTableCache>
                    </c15:dlblFTEntry>
                  </c15:dlblFieldTable>
                  <c15:showDataLabelsRange val="0"/>
                </c:ext>
                <c:ext xmlns:c16="http://schemas.microsoft.com/office/drawing/2014/chart" uri="{C3380CC4-5D6E-409C-BE32-E72D297353CC}">
                  <c16:uniqueId val="{0000002E-7048-496C-83D0-7AA1F1738365}"/>
                </c:ext>
              </c:extLst>
            </c:dLbl>
            <c:dLbl>
              <c:idx val="14"/>
              <c:tx>
                <c:strRef>
                  <c:f>Daten_Diagramme!$F$28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{0EBCC4C7-2D78-43FB-9FA3-486659445425}</c15:txfldGUID>
                      <c15:f>Daten_Diagramme!$F$28</c15:f>
                      <c15:dlblFieldTableCache>
                        <c:ptCount val="1"/>
                      </c15:dlblFieldTableCache>
                    </c15:dlblFTEntry>
                  </c15:dlblFieldTable>
                  <c15:showDataLabelsRange val="0"/>
                </c:ext>
                <c:ext xmlns:c16="http://schemas.microsoft.com/office/drawing/2014/chart" uri="{C3380CC4-5D6E-409C-BE32-E72D297353CC}">
                  <c16:uniqueId val="{0000002F-7048-496C-83D0-7AA1F1738365}"/>
                </c:ext>
              </c:extLst>
            </c:dLbl>
            <c:dLbl>
              <c:idx val="15"/>
              <c:tx>
                <c:strRef>
                  <c:f>Daten_Diagramme!$F$29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{17D8CDBE-8EA8-496E-BE09-D30D7D5CB52E}</c15:txfldGUID>
                      <c15:f>Daten_Diagramme!$F$29</c15:f>
                      <c15:dlblFieldTableCache>
                        <c:ptCount val="1"/>
                      </c15:dlblFieldTableCache>
                    </c15:dlblFTEntry>
                  </c15:dlblFieldTable>
                  <c15:showDataLabelsRange val="0"/>
                </c:ext>
                <c:ext xmlns:c16="http://schemas.microsoft.com/office/drawing/2014/chart" uri="{C3380CC4-5D6E-409C-BE32-E72D297353CC}">
                  <c16:uniqueId val="{00000030-7048-496C-83D0-7AA1F1738365}"/>
                </c:ext>
              </c:extLst>
            </c:dLbl>
            <c:dLbl>
              <c:idx val="16"/>
              <c:tx>
                <c:strRef>
                  <c:f>Daten_Diagramme!$F$30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{39E0D058-D9F3-4ACB-A392-1B78C6320A6E}</c15:txfldGUID>
                      <c15:f>Daten_Diagramme!$F$30</c15:f>
                      <c15:dlblFieldTableCache>
                        <c:ptCount val="1"/>
                      </c15:dlblFieldTableCache>
                    </c15:dlblFTEntry>
                  </c15:dlblFieldTable>
                  <c15:showDataLabelsRange val="0"/>
                </c:ext>
                <c:ext xmlns:c16="http://schemas.microsoft.com/office/drawing/2014/chart" uri="{C3380CC4-5D6E-409C-BE32-E72D297353CC}">
                  <c16:uniqueId val="{00000031-7048-496C-83D0-7AA1F1738365}"/>
                </c:ext>
              </c:extLst>
            </c:dLbl>
            <c:dLbl>
              <c:idx val="17"/>
              <c:tx>
                <c:strRef>
                  <c:f>Daten_Diagramme!$F$31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{1FE8ACDF-CE6D-4768-A001-FD8724BA2D2B}</c15:txfldGUID>
                      <c15:f>Daten_Diagramme!$F$31</c15:f>
                      <c15:dlblFieldTableCache>
                        <c:ptCount val="1"/>
                      </c15:dlblFieldTableCache>
                    </c15:dlblFTEntry>
                  </c15:dlblFieldTable>
                  <c15:showDataLabelsRange val="0"/>
                </c:ext>
                <c:ext xmlns:c16="http://schemas.microsoft.com/office/drawing/2014/chart" uri="{C3380CC4-5D6E-409C-BE32-E72D297353CC}">
                  <c16:uniqueId val="{00000032-7048-496C-83D0-7AA1F1738365}"/>
                </c:ext>
              </c:extLst>
            </c:dLbl>
            <c:dLbl>
              <c:idx val="18"/>
              <c:tx>
                <c:strRef>
                  <c:f>Daten_Diagramme!$F$32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{DC0FC347-54F2-4AA0-B724-37298101A493}</c15:txfldGUID>
                      <c15:f>Daten_Diagramme!$F$32</c15:f>
                      <c15:dlblFieldTableCache>
                        <c:ptCount val="1"/>
                      </c15:dlblFieldTableCache>
                    </c15:dlblFTEntry>
                  </c15:dlblFieldTable>
                  <c15:showDataLabelsRange val="0"/>
                </c:ext>
                <c:ext xmlns:c16="http://schemas.microsoft.com/office/drawing/2014/chart" uri="{C3380CC4-5D6E-409C-BE32-E72D297353CC}">
                  <c16:uniqueId val="{00000033-7048-496C-83D0-7AA1F1738365}"/>
                </c:ext>
              </c:extLst>
            </c:dLbl>
            <c:dLbl>
              <c:idx val="19"/>
              <c:tx>
                <c:strRef>
                  <c:f>Daten_Diagramme!$F$33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{73878FE6-E3E5-4C30-A025-DB7EB54E3914}</c15:txfldGUID>
                      <c15:f>Daten_Diagramme!$F$33</c15:f>
                      <c15:dlblFieldTableCache>
                        <c:ptCount val="1"/>
                      </c15:dlblFieldTableCache>
                    </c15:dlblFTEntry>
                  </c15:dlblFieldTable>
                  <c15:showDataLabelsRange val="0"/>
                </c:ext>
                <c:ext xmlns:c16="http://schemas.microsoft.com/office/drawing/2014/chart" uri="{C3380CC4-5D6E-409C-BE32-E72D297353CC}">
                  <c16:uniqueId val="{00000034-7048-496C-83D0-7AA1F1738365}"/>
                </c:ext>
              </c:extLst>
            </c:dLbl>
            <c:dLbl>
              <c:idx val="20"/>
              <c:tx>
                <c:strRef>
                  <c:f>Daten_Diagramme!$F$34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{88FB5829-FEE1-4D30-B934-BA6FB090F061}</c15:txfldGUID>
                      <c15:f>Daten_Diagramme!$F$34</c15:f>
                      <c15:dlblFieldTableCache>
                        <c:ptCount val="1"/>
                      </c15:dlblFieldTableCache>
                    </c15:dlblFTEntry>
                  </c15:dlblFieldTable>
                  <c15:showDataLabelsRange val="0"/>
                </c:ext>
                <c:ext xmlns:c16="http://schemas.microsoft.com/office/drawing/2014/chart" uri="{C3380CC4-5D6E-409C-BE32-E72D297353CC}">
                  <c16:uniqueId val="{00000035-7048-496C-83D0-7AA1F1738365}"/>
                </c:ext>
              </c:extLst>
            </c:dLbl>
            <c:dLbl>
              <c:idx val="21"/>
              <c:tx>
                <c:strRef>
                  <c:f>Daten_Diagramme!$F$35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{F82188D4-36FC-4B09-9AEE-BEBB6E2821C0}</c15:txfldGUID>
                      <c15:f>Daten_Diagramme!$F$35</c15:f>
                      <c15:dlblFieldTableCache>
                        <c:ptCount val="1"/>
                      </c15:dlblFieldTableCache>
                    </c15:dlblFTEntry>
                  </c15:dlblFieldTable>
                  <c15:showDataLabelsRange val="0"/>
                </c:ext>
                <c:ext xmlns:c16="http://schemas.microsoft.com/office/drawing/2014/chart" uri="{C3380CC4-5D6E-409C-BE32-E72D297353CC}">
                  <c16:uniqueId val="{00000036-7048-496C-83D0-7AA1F1738365}"/>
                </c:ext>
              </c:extLst>
            </c:dLbl>
            <c:dLbl>
              <c:idx val="22"/>
              <c:tx>
                <c:strRef>
                  <c:f>Daten_Diagramme!$F$36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{BD3B85F6-344A-4728-9FEC-3A8DE979AD49}</c15:txfldGUID>
                      <c15:f>Daten_Diagramme!$F$36</c15:f>
                      <c15:dlblFieldTableCache>
                        <c:ptCount val="1"/>
                      </c15:dlblFieldTableCache>
                    </c15:dlblFTEntry>
                  </c15:dlblFieldTable>
                  <c15:showDataLabelsRange val="0"/>
                </c:ext>
                <c:ext xmlns:c16="http://schemas.microsoft.com/office/drawing/2014/chart" uri="{C3380CC4-5D6E-409C-BE32-E72D297353CC}">
                  <c16:uniqueId val="{00000037-7048-496C-83D0-7AA1F1738365}"/>
                </c:ext>
              </c:extLst>
            </c:dLbl>
            <c:dLbl>
              <c:idx val="23"/>
              <c:tx>
                <c:strRef>
                  <c:f>Daten_Diagramme!$F$38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{3169F286-CD19-4B78-938F-245851BD0ADB}</c15:txfldGUID>
                      <c15:f>Daten_Diagramme!$F$38</c15:f>
                      <c15:dlblFieldTableCache>
                        <c:ptCount val="1"/>
                      </c15:dlblFieldTableCache>
                    </c15:dlblFTEntry>
                  </c15:dlblFieldTable>
                  <c15:showDataLabelsRange val="0"/>
                </c:ext>
                <c:ext xmlns:c16="http://schemas.microsoft.com/office/drawing/2014/chart" uri="{C3380CC4-5D6E-409C-BE32-E72D297353CC}">
                  <c16:uniqueId val="{00000038-7048-496C-83D0-7AA1F1738365}"/>
                </c:ext>
              </c:extLst>
            </c:dLbl>
            <c:dLbl>
              <c:idx val="24"/>
              <c:tx>
                <c:strRef>
                  <c:f>Daten_Diagramme!$F$39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{E52EC756-7F34-438D-B69C-2EADE502BBFE}</c15:txfldGUID>
                      <c15:f>Daten_Diagramme!$F$39</c15:f>
                      <c15:dlblFieldTableCache>
                        <c:ptCount val="1"/>
                      </c15:dlblFieldTableCache>
                    </c15:dlblFTEntry>
                  </c15:dlblFieldTable>
                  <c15:showDataLabelsRange val="0"/>
                </c:ext>
                <c:ext xmlns:c16="http://schemas.microsoft.com/office/drawing/2014/chart" uri="{C3380CC4-5D6E-409C-BE32-E72D297353CC}">
                  <c16:uniqueId val="{00000039-7048-496C-83D0-7AA1F1738365}"/>
                </c:ext>
              </c:extLst>
            </c:dLbl>
            <c:dLbl>
              <c:idx val="25"/>
              <c:tx>
                <c:strRef>
                  <c:f>Daten_Diagramme!$F$40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{75198092-74AD-4697-A132-619586B24CA6}</c15:txfldGUID>
                      <c15:f>Daten_Diagramme!$F$40</c15:f>
                      <c15:dlblFieldTableCache>
                        <c:ptCount val="1"/>
                      </c15:dlblFieldTableCache>
                    </c15:dlblFTEntry>
                  </c15:dlblFieldTable>
                  <c15:showDataLabelsRange val="0"/>
                </c:ext>
                <c:ext xmlns:c16="http://schemas.microsoft.com/office/drawing/2014/chart" uri="{C3380CC4-5D6E-409C-BE32-E72D297353CC}">
                  <c16:uniqueId val="{0000003A-7048-496C-83D0-7AA1F1738365}"/>
                </c:ext>
              </c:extLst>
            </c:dLbl>
            <c:dLbl>
              <c:idx val="26"/>
              <c:tx>
                <c:strRef>
                  <c:f>Daten_Diagramme!$F$41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{B3C66024-ECA9-44D2-B453-74F3AD15C0F3}</c15:txfldGUID>
                      <c15:f>Daten_Diagramme!$F$41</c15:f>
                      <c15:dlblFieldTableCache>
                        <c:ptCount val="1"/>
                      </c15:dlblFieldTableCache>
                    </c15:dlblFTEntry>
                  </c15:dlblFieldTable>
                  <c15:showDataLabelsRange val="0"/>
                </c:ext>
                <c:ext xmlns:c16="http://schemas.microsoft.com/office/drawing/2014/chart" uri="{C3380CC4-5D6E-409C-BE32-E72D297353CC}">
                  <c16:uniqueId val="{0000003B-7048-496C-83D0-7AA1F1738365}"/>
                </c:ext>
              </c:extLst>
            </c:dLbl>
            <c:dLbl>
              <c:idx val="27"/>
              <c:tx>
                <c:strRef>
                  <c:f>Daten_Diagramme!$F$42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{36910CE8-C935-4E54-8A2B-796550CD7C9D}</c15:txfldGUID>
                      <c15:f>Daten_Diagramme!$F$42</c15:f>
                      <c15:dlblFieldTableCache>
                        <c:ptCount val="1"/>
                      </c15:dlblFieldTableCache>
                    </c15:dlblFTEntry>
                  </c15:dlblFieldTable>
                  <c15:showDataLabelsRange val="0"/>
                </c:ext>
                <c:ext xmlns:c16="http://schemas.microsoft.com/office/drawing/2014/chart" uri="{C3380CC4-5D6E-409C-BE32-E72D297353CC}">
                  <c16:uniqueId val="{0000003C-7048-496C-83D0-7AA1F1738365}"/>
                </c:ext>
              </c:extLst>
            </c:dLbl>
            <c:dLbl>
              <c:idx val="28"/>
              <c:tx>
                <c:strRef>
                  <c:f>Daten_Diagramme!$F$43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{46CAF60A-4B16-4A1E-9824-0725471431F0}</c15:txfldGUID>
                      <c15:f>Daten_Diagramme!$F$43</c15:f>
                      <c15:dlblFieldTableCache>
                        <c:ptCount val="1"/>
                      </c15:dlblFieldTableCache>
                    </c15:dlblFTEntry>
                  </c15:dlblFieldTable>
                  <c15:showDataLabelsRange val="0"/>
                </c:ext>
                <c:ext xmlns:c16="http://schemas.microsoft.com/office/drawing/2014/chart" uri="{C3380CC4-5D6E-409C-BE32-E72D297353CC}">
                  <c16:uniqueId val="{0000003D-7048-496C-83D0-7AA1F1738365}"/>
                </c:ext>
              </c:extLst>
            </c:dLbl>
            <c:dLbl>
              <c:idx val="29"/>
              <c:tx>
                <c:strRef>
                  <c:f>Daten_Diagramme!$F$44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{F3E887C6-40B3-44F0-B4EB-3CF37FE95042}</c15:txfldGUID>
                      <c15:f>Daten_Diagramme!$F$44</c15:f>
                      <c15:dlblFieldTableCache>
                        <c:ptCount val="1"/>
                      </c15:dlblFieldTableCache>
                    </c15:dlblFTEntry>
                  </c15:dlblFieldTable>
                  <c15:showDataLabelsRange val="0"/>
                </c:ext>
                <c:ext xmlns:c16="http://schemas.microsoft.com/office/drawing/2014/chart" uri="{C3380CC4-5D6E-409C-BE32-E72D297353CC}">
                  <c16:uniqueId val="{0000003E-7048-496C-83D0-7AA1F1738365}"/>
                </c:ext>
              </c:extLst>
            </c:dLbl>
            <c:dLbl>
              <c:idx val="30"/>
              <c:tx>
                <c:strRef>
                  <c:f>Daten_Diagramme!$F$45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{452F9D00-7689-402A-A16E-1F9B255D7545}</c15:txfldGUID>
                      <c15:f>Daten_Diagramme!$F$45</c15:f>
                      <c15:dlblFieldTableCache>
                        <c:ptCount val="1"/>
                      </c15:dlblFieldTableCache>
                    </c15:dlblFTEntry>
                  </c15:dlblFieldTable>
                  <c15:showDataLabelsRange val="0"/>
                </c:ext>
                <c:ext xmlns:c16="http://schemas.microsoft.com/office/drawing/2014/chart" uri="{C3380CC4-5D6E-409C-BE32-E72D297353CC}">
                  <c16:uniqueId val="{0000003F-7048-496C-83D0-7AA1F1738365}"/>
                </c:ext>
              </c:extLst>
            </c:dLbl>
            <c:dLbl>
              <c:idx val="31"/>
              <c:tx>
                <c:strRef>
                  <c:f>Daten_Diagramme!$F$46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{12E43912-2161-46FE-BC20-5D9AFC06D65D}</c15:txfldGUID>
                      <c15:f>Daten_Diagramme!$F$46</c15:f>
                      <c15:dlblFieldTableCache>
                        <c:ptCount val="1"/>
                      </c15:dlblFieldTableCache>
                    </c15:dlblFTEntry>
                  </c15:dlblFieldTable>
                  <c15:showDataLabelsRange val="0"/>
                </c:ext>
                <c:ext xmlns:c16="http://schemas.microsoft.com/office/drawing/2014/chart" uri="{C3380CC4-5D6E-409C-BE32-E72D297353CC}">
                  <c16:uniqueId val="{00000040-7048-496C-83D0-7AA1F1738365}"/>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Daten_Diagramme!$H$14:$H$40</c:f>
              <c:numCache>
                <c:formatCode>0.0</c:formatCode>
                <c:ptCount val="27"/>
                <c:pt idx="0">
                  <c:v>0</c:v>
                </c:pt>
                <c:pt idx="1">
                  <c:v>0</c:v>
                </c:pt>
                <c:pt idx="2">
                  <c:v>-0.75</c:v>
                </c:pt>
                <c:pt idx="3">
                  <c:v>0</c:v>
                </c:pt>
                <c:pt idx="4">
                  <c:v>0</c:v>
                </c:pt>
                <c:pt idx="5">
                  <c:v>0</c:v>
                </c:pt>
                <c:pt idx="6">
                  <c:v>0</c:v>
                </c:pt>
                <c:pt idx="7">
                  <c:v>-0.75</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4">
                  <c:v>0</c:v>
                </c:pt>
                <c:pt idx="25">
                  <c:v>0</c:v>
                </c:pt>
                <c:pt idx="26">
                  <c:v>0</c:v>
                </c:pt>
              </c:numCache>
            </c:numRef>
          </c:val>
          <c:extLst>
            <c:ext xmlns:c16="http://schemas.microsoft.com/office/drawing/2014/chart" uri="{C3380CC4-5D6E-409C-BE32-E72D297353CC}">
              <c16:uniqueId val="{00000041-7048-496C-83D0-7AA1F1738365}"/>
            </c:ext>
          </c:extLst>
        </c:ser>
        <c:dLbls>
          <c:showLegendKey val="0"/>
          <c:showVal val="1"/>
          <c:showCatName val="0"/>
          <c:showSerName val="0"/>
          <c:showPercent val="0"/>
          <c:showBubbleSize val="0"/>
        </c:dLbls>
        <c:gapWidth val="100"/>
        <c:overlap val="100"/>
        <c:axId val="297291304"/>
        <c:axId val="297291696"/>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Daten_Diagramme!$K$14:$K$40</c:f>
              <c:numCache>
                <c:formatCode>General</c:formatCode>
                <c:ptCount val="27"/>
                <c:pt idx="0">
                  <c:v>#N/A</c:v>
                </c:pt>
                <c:pt idx="1">
                  <c:v>#N/A</c:v>
                </c:pt>
                <c:pt idx="2">
                  <c:v>45</c:v>
                </c:pt>
                <c:pt idx="3">
                  <c:v>#N/A</c:v>
                </c:pt>
                <c:pt idx="4">
                  <c:v>#N/A</c:v>
                </c:pt>
                <c:pt idx="5">
                  <c:v>#N/A</c:v>
                </c:pt>
                <c:pt idx="6">
                  <c:v>#N/A</c:v>
                </c:pt>
                <c:pt idx="7">
                  <c:v>45</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4">
                  <c:v>#N/A</c:v>
                </c:pt>
                <c:pt idx="25">
                  <c:v>#N/A</c:v>
                </c:pt>
                <c:pt idx="26">
                  <c:v>#N/A</c:v>
                </c:pt>
              </c:numCache>
            </c:numRef>
          </c:xVal>
          <c:yVal>
            <c:numRef>
              <c:f>Daten_Diagramme!$J$14:$J$40</c:f>
              <c:numCache>
                <c:formatCode>General</c:formatCode>
                <c:ptCount val="27"/>
                <c:pt idx="0">
                  <c:v>#N/A</c:v>
                </c:pt>
                <c:pt idx="1">
                  <c:v>#N/A</c:v>
                </c:pt>
                <c:pt idx="2">
                  <c:v>25</c:v>
                </c:pt>
                <c:pt idx="3">
                  <c:v>#N/A</c:v>
                </c:pt>
                <c:pt idx="4">
                  <c:v>#N/A</c:v>
                </c:pt>
                <c:pt idx="5">
                  <c:v>#N/A</c:v>
                </c:pt>
                <c:pt idx="6">
                  <c:v>#N/A</c:v>
                </c:pt>
                <c:pt idx="7">
                  <c:v>77</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4">
                  <c:v>#N/A</c:v>
                </c:pt>
                <c:pt idx="25">
                  <c:v>#N/A</c:v>
                </c:pt>
                <c:pt idx="26">
                  <c:v>#N/A</c:v>
                </c:pt>
              </c:numCache>
            </c:numRef>
          </c:yVal>
          <c:smooth val="0"/>
          <c:extLst>
            <c:ext xmlns:c16="http://schemas.microsoft.com/office/drawing/2014/chart" uri="{C3380CC4-5D6E-409C-BE32-E72D297353CC}">
              <c16:uniqueId val="{00000042-7048-496C-83D0-7AA1F1738365}"/>
            </c:ext>
          </c:extLst>
        </c:ser>
        <c:dLbls>
          <c:showLegendKey val="0"/>
          <c:showVal val="1"/>
          <c:showCatName val="0"/>
          <c:showSerName val="0"/>
          <c:showPercent val="0"/>
          <c:showBubbleSize val="0"/>
        </c:dLbls>
        <c:axId val="297292088"/>
        <c:axId val="297292480"/>
      </c:scatterChart>
      <c:catAx>
        <c:axId val="297291304"/>
        <c:scaling>
          <c:orientation val="maxMin"/>
        </c:scaling>
        <c:delete val="0"/>
        <c:axPos val="l"/>
        <c:majorTickMark val="none"/>
        <c:minorTickMark val="none"/>
        <c:tickLblPos val="none"/>
        <c:spPr>
          <a:ln w="1270">
            <a:solidFill>
              <a:srgbClr val="000000"/>
            </a:solidFill>
            <a:prstDash val="solid"/>
          </a:ln>
        </c:spPr>
        <c:crossAx val="297291696"/>
        <c:crosses val="autoZero"/>
        <c:auto val="1"/>
        <c:lblAlgn val="ctr"/>
        <c:lblOffset val="100"/>
        <c:tickMarkSkip val="1"/>
        <c:noMultiLvlLbl val="0"/>
      </c:catAx>
      <c:valAx>
        <c:axId val="297291696"/>
        <c:scaling>
          <c:orientation val="minMax"/>
          <c:max val="50"/>
          <c:min val="-50"/>
        </c:scaling>
        <c:delete val="1"/>
        <c:axPos val="t"/>
        <c:numFmt formatCode="0.0" sourceLinked="1"/>
        <c:majorTickMark val="out"/>
        <c:minorTickMark val="none"/>
        <c:tickLblPos val="none"/>
        <c:crossAx val="297291304"/>
        <c:crosses val="autoZero"/>
        <c:crossBetween val="between"/>
        <c:majorUnit val="10"/>
        <c:minorUnit val="5"/>
      </c:valAx>
      <c:valAx>
        <c:axId val="297292088"/>
        <c:scaling>
          <c:orientation val="minMax"/>
        </c:scaling>
        <c:delete val="1"/>
        <c:axPos val="b"/>
        <c:numFmt formatCode="General" sourceLinked="1"/>
        <c:majorTickMark val="out"/>
        <c:minorTickMark val="none"/>
        <c:tickLblPos val="none"/>
        <c:crossAx val="297292480"/>
        <c:crosses val="max"/>
        <c:crossBetween val="midCat"/>
      </c:valAx>
      <c:valAx>
        <c:axId val="297292480"/>
        <c:scaling>
          <c:orientation val="maxMin"/>
          <c:max val="320"/>
          <c:min val="0"/>
        </c:scaling>
        <c:delete val="1"/>
        <c:axPos val="r"/>
        <c:numFmt formatCode="General" sourceLinked="1"/>
        <c:majorTickMark val="out"/>
        <c:minorTickMark val="none"/>
        <c:tickLblPos val="none"/>
        <c:crossAx val="297292088"/>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923397444397504E-2"/>
          <c:y val="1.4231505644191103E-2"/>
          <c:w val="0.90734965828060365"/>
          <c:h val="0.98576848542396367"/>
        </c:manualLayout>
      </c:layout>
      <c:barChart>
        <c:barDir val="bar"/>
        <c:grouping val="clustered"/>
        <c:varyColors val="0"/>
        <c:ser>
          <c:idx val="0"/>
          <c:order val="0"/>
          <c:spPr>
            <a:solidFill>
              <a:srgbClr val="969696"/>
            </a:solidFill>
            <a:ln w="25400">
              <a:noFill/>
            </a:ln>
          </c:spPr>
          <c:invertIfNegative val="0"/>
          <c:dLbls>
            <c:dLbl>
              <c:idx val="0"/>
              <c:tx>
                <c:strRef>
                  <c:f>Daten_Diagramme!$E$14</c:f>
                  <c:strCache>
                    <c:ptCount val="1"/>
                    <c:pt idx="0">
                      <c:v>-0,2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{D284136A-B3CC-48F7-9D28-C44DC36CA89D}</c15:txfldGUID>
                      <c15:f>Daten_Diagramme!$E$14</c15:f>
                      <c15:dlblFieldTableCache>
                        <c:ptCount val="1"/>
                        <c:pt idx="0">
                          <c:v>-0,2</c:v>
                        </c:pt>
                      </c15:dlblFieldTableCache>
                    </c15:dlblFTEntry>
                  </c15:dlblFieldTable>
                  <c15:showDataLabelsRange val="0"/>
                </c:ext>
                <c:ext xmlns:c16="http://schemas.microsoft.com/office/drawing/2014/chart" uri="{C3380CC4-5D6E-409C-BE32-E72D297353CC}">
                  <c16:uniqueId val="{00000000-9B57-4D09-82B5-F3309CFD155F}"/>
                </c:ext>
              </c:extLst>
            </c:dLbl>
            <c:dLbl>
              <c:idx val="1"/>
              <c:tx>
                <c:strRef>
                  <c:f>Daten_Diagramme!$E$15</c:f>
                  <c:strCache>
                    <c:ptCount val="1"/>
                    <c:pt idx="0">
                      <c:v>26,7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{588127E8-882E-420A-BE7D-A5DA304AD6FD}</c15:txfldGUID>
                      <c15:f>Daten_Diagramme!$E$15</c15:f>
                      <c15:dlblFieldTableCache>
                        <c:ptCount val="1"/>
                        <c:pt idx="0">
                          <c:v>26,7</c:v>
                        </c:pt>
                      </c15:dlblFieldTableCache>
                    </c15:dlblFTEntry>
                  </c15:dlblFieldTable>
                  <c15:showDataLabelsRange val="0"/>
                </c:ext>
                <c:ext xmlns:c16="http://schemas.microsoft.com/office/drawing/2014/chart" uri="{C3380CC4-5D6E-409C-BE32-E72D297353CC}">
                  <c16:uniqueId val="{00000001-9B57-4D09-82B5-F3309CFD155F}"/>
                </c:ext>
              </c:extLst>
            </c:dLbl>
            <c:dLbl>
              <c:idx val="2"/>
              <c:tx>
                <c:strRef>
                  <c:f>Daten_Diagramme!$E$16</c:f>
                  <c:strCache>
                    <c:ptCount val="1"/>
                    <c:pt idx="0">
                      <c:v>*</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{9396261B-3939-4957-B294-4AD8DDC8448B}</c15:txfldGUID>
                      <c15:f>Daten_Diagramme!$E$16</c15:f>
                      <c15:dlblFieldTableCache>
                        <c:ptCount val="1"/>
                        <c:pt idx="0">
                          <c:v>*</c:v>
                        </c:pt>
                      </c15:dlblFieldTableCache>
                    </c15:dlblFTEntry>
                  </c15:dlblFieldTable>
                  <c15:showDataLabelsRange val="0"/>
                </c:ext>
                <c:ext xmlns:c16="http://schemas.microsoft.com/office/drawing/2014/chart" uri="{C3380CC4-5D6E-409C-BE32-E72D297353CC}">
                  <c16:uniqueId val="{00000002-9B57-4D09-82B5-F3309CFD155F}"/>
                </c:ext>
              </c:extLst>
            </c:dLbl>
            <c:dLbl>
              <c:idx val="3"/>
              <c:tx>
                <c:strRef>
                  <c:f>Daten_Diagramme!$E$17</c:f>
                  <c:strCache>
                    <c:ptCount val="1"/>
                    <c:pt idx="0">
                      <c:v>-5,6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{98001953-9995-49E2-AEE7-A2079AC1FE74}</c15:txfldGUID>
                      <c15:f>Daten_Diagramme!$E$17</c15:f>
                      <c15:dlblFieldTableCache>
                        <c:ptCount val="1"/>
                        <c:pt idx="0">
                          <c:v>-5,6</c:v>
                        </c:pt>
                      </c15:dlblFieldTableCache>
                    </c15:dlblFTEntry>
                  </c15:dlblFieldTable>
                  <c15:showDataLabelsRange val="0"/>
                </c:ext>
                <c:ext xmlns:c16="http://schemas.microsoft.com/office/drawing/2014/chart" uri="{C3380CC4-5D6E-409C-BE32-E72D297353CC}">
                  <c16:uniqueId val="{00000003-9B57-4D09-82B5-F3309CFD155F}"/>
                </c:ext>
              </c:extLst>
            </c:dLbl>
            <c:dLbl>
              <c:idx val="4"/>
              <c:tx>
                <c:strRef>
                  <c:f>Daten_Diagramme!$E$18</c:f>
                  <c:strCache>
                    <c:ptCount val="1"/>
                    <c:pt idx="0">
                      <c:v>-13,9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{F20880C9-BD21-4D59-9DDE-30A8321BEA5F}</c15:txfldGUID>
                      <c15:f>Daten_Diagramme!$E$18</c15:f>
                      <c15:dlblFieldTableCache>
                        <c:ptCount val="1"/>
                        <c:pt idx="0">
                          <c:v>-13,9</c:v>
                        </c:pt>
                      </c15:dlblFieldTableCache>
                    </c15:dlblFTEntry>
                  </c15:dlblFieldTable>
                  <c15:showDataLabelsRange val="0"/>
                </c:ext>
                <c:ext xmlns:c16="http://schemas.microsoft.com/office/drawing/2014/chart" uri="{C3380CC4-5D6E-409C-BE32-E72D297353CC}">
                  <c16:uniqueId val="{00000004-9B57-4D09-82B5-F3309CFD155F}"/>
                </c:ext>
              </c:extLst>
            </c:dLbl>
            <c:dLbl>
              <c:idx val="5"/>
              <c:tx>
                <c:strRef>
                  <c:f>Daten_Diagramme!$E$19</c:f>
                  <c:strCache>
                    <c:ptCount val="1"/>
                    <c:pt idx="0">
                      <c:v>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{43BC79D8-10EA-4E68-953E-5A17D5AB9E7B}</c15:txfldGUID>
                      <c15:f>Daten_Diagramme!$E$19</c15:f>
                      <c15:dlblFieldTableCache>
                        <c:ptCount val="1"/>
                        <c:pt idx="0">
                          <c:v>0,5</c:v>
                        </c:pt>
                      </c15:dlblFieldTableCache>
                    </c15:dlblFTEntry>
                  </c15:dlblFieldTable>
                  <c15:showDataLabelsRange val="0"/>
                </c:ext>
                <c:ext xmlns:c16="http://schemas.microsoft.com/office/drawing/2014/chart" uri="{C3380CC4-5D6E-409C-BE32-E72D297353CC}">
                  <c16:uniqueId val="{00000005-9B57-4D09-82B5-F3309CFD155F}"/>
                </c:ext>
              </c:extLst>
            </c:dLbl>
            <c:dLbl>
              <c:idx val="6"/>
              <c:tx>
                <c:strRef>
                  <c:f>Daten_Diagramme!$E$20</c:f>
                  <c:strCache>
                    <c:ptCount val="1"/>
                    <c:pt idx="0">
                      <c:v>-6,3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{47CDD4D7-D09B-461C-A5BA-B67E32432D7C}</c15:txfldGUID>
                      <c15:f>Daten_Diagramme!$E$20</c15:f>
                      <c15:dlblFieldTableCache>
                        <c:ptCount val="1"/>
                        <c:pt idx="0">
                          <c:v>-6,3</c:v>
                        </c:pt>
                      </c15:dlblFieldTableCache>
                    </c15:dlblFTEntry>
                  </c15:dlblFieldTable>
                  <c15:showDataLabelsRange val="0"/>
                </c:ext>
                <c:ext xmlns:c16="http://schemas.microsoft.com/office/drawing/2014/chart" uri="{C3380CC4-5D6E-409C-BE32-E72D297353CC}">
                  <c16:uniqueId val="{00000006-9B57-4D09-82B5-F3309CFD155F}"/>
                </c:ext>
              </c:extLst>
            </c:dLbl>
            <c:dLbl>
              <c:idx val="7"/>
              <c:tx>
                <c:strRef>
                  <c:f>Daten_Diagramme!$E$21</c:f>
                  <c:strCache>
                    <c:ptCount val="1"/>
                    <c:pt idx="0">
                      <c:v>*</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{C8611A28-A032-47E1-BC9E-FF765E67A16B}</c15:txfldGUID>
                      <c15:f>Daten_Diagramme!$E$21</c15:f>
                      <c15:dlblFieldTableCache>
                        <c:ptCount val="1"/>
                        <c:pt idx="0">
                          <c:v>*</c:v>
                        </c:pt>
                      </c15:dlblFieldTableCache>
                    </c15:dlblFTEntry>
                  </c15:dlblFieldTable>
                  <c15:showDataLabelsRange val="0"/>
                </c:ext>
                <c:ext xmlns:c16="http://schemas.microsoft.com/office/drawing/2014/chart" uri="{C3380CC4-5D6E-409C-BE32-E72D297353CC}">
                  <c16:uniqueId val="{00000007-9B57-4D09-82B5-F3309CFD155F}"/>
                </c:ext>
              </c:extLst>
            </c:dLbl>
            <c:dLbl>
              <c:idx val="8"/>
              <c:tx>
                <c:strRef>
                  <c:f>Daten_Diagramme!$E$22</c:f>
                  <c:strCache>
                    <c:ptCount val="1"/>
                    <c:pt idx="0">
                      <c:v>-3,3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{FF36BD4F-55D3-453A-AE7C-267BAC86A40F}</c15:txfldGUID>
                      <c15:f>Daten_Diagramme!$E$22</c15:f>
                      <c15:dlblFieldTableCache>
                        <c:ptCount val="1"/>
                        <c:pt idx="0">
                          <c:v>-3,3</c:v>
                        </c:pt>
                      </c15:dlblFieldTableCache>
                    </c15:dlblFTEntry>
                  </c15:dlblFieldTable>
                  <c15:showDataLabelsRange val="0"/>
                </c:ext>
                <c:ext xmlns:c16="http://schemas.microsoft.com/office/drawing/2014/chart" uri="{C3380CC4-5D6E-409C-BE32-E72D297353CC}">
                  <c16:uniqueId val="{00000008-9B57-4D09-82B5-F3309CFD155F}"/>
                </c:ext>
              </c:extLst>
            </c:dLbl>
            <c:dLbl>
              <c:idx val="9"/>
              <c:tx>
                <c:strRef>
                  <c:f>Daten_Diagramme!$E$23</c:f>
                  <c:strCache>
                    <c:ptCount val="1"/>
                    <c:pt idx="0">
                      <c:v>-8,7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{F970BE1F-4F84-48FC-B5E1-A0C96644233C}</c15:txfldGUID>
                      <c15:f>Daten_Diagramme!$E$23</c15:f>
                      <c15:dlblFieldTableCache>
                        <c:ptCount val="1"/>
                        <c:pt idx="0">
                          <c:v>-8,7</c:v>
                        </c:pt>
                      </c15:dlblFieldTableCache>
                    </c15:dlblFTEntry>
                  </c15:dlblFieldTable>
                  <c15:showDataLabelsRange val="0"/>
                </c:ext>
                <c:ext xmlns:c16="http://schemas.microsoft.com/office/drawing/2014/chart" uri="{C3380CC4-5D6E-409C-BE32-E72D297353CC}">
                  <c16:uniqueId val="{00000009-9B57-4D09-82B5-F3309CFD155F}"/>
                </c:ext>
              </c:extLst>
            </c:dLbl>
            <c:dLbl>
              <c:idx val="10"/>
              <c:tx>
                <c:strRef>
                  <c:f>Daten_Diagramme!$E$24</c:f>
                  <c:strCache>
                    <c:ptCount val="1"/>
                    <c:pt idx="0">
                      <c:v>1,8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{E55272DE-40C4-43BF-9823-DB9CEAE2B822}</c15:txfldGUID>
                      <c15:f>Daten_Diagramme!$E$24</c15:f>
                      <c15:dlblFieldTableCache>
                        <c:ptCount val="1"/>
                        <c:pt idx="0">
                          <c:v>1,8</c:v>
                        </c:pt>
                      </c15:dlblFieldTableCache>
                    </c15:dlblFTEntry>
                  </c15:dlblFieldTable>
                  <c15:showDataLabelsRange val="0"/>
                </c:ext>
                <c:ext xmlns:c16="http://schemas.microsoft.com/office/drawing/2014/chart" uri="{C3380CC4-5D6E-409C-BE32-E72D297353CC}">
                  <c16:uniqueId val="{0000000A-9B57-4D09-82B5-F3309CFD155F}"/>
                </c:ext>
              </c:extLst>
            </c:dLbl>
            <c:dLbl>
              <c:idx val="11"/>
              <c:tx>
                <c:strRef>
                  <c:f>Daten_Diagramme!$E$25</c:f>
                  <c:strCache>
                    <c:ptCount val="1"/>
                    <c:pt idx="0">
                      <c:v>-2,7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{35CD0D9C-C9CE-4890-972F-AC10E16F4AAE}</c15:txfldGUID>
                      <c15:f>Daten_Diagramme!$E$25</c15:f>
                      <c15:dlblFieldTableCache>
                        <c:ptCount val="1"/>
                        <c:pt idx="0">
                          <c:v>-2,7</c:v>
                        </c:pt>
                      </c15:dlblFieldTableCache>
                    </c15:dlblFTEntry>
                  </c15:dlblFieldTable>
                  <c15:showDataLabelsRange val="0"/>
                </c:ext>
                <c:ext xmlns:c16="http://schemas.microsoft.com/office/drawing/2014/chart" uri="{C3380CC4-5D6E-409C-BE32-E72D297353CC}">
                  <c16:uniqueId val="{0000000B-9B57-4D09-82B5-F3309CFD155F}"/>
                </c:ext>
              </c:extLst>
            </c:dLbl>
            <c:dLbl>
              <c:idx val="12"/>
              <c:tx>
                <c:strRef>
                  <c:f>Daten_Diagramme!$E$26</c:f>
                  <c:strCache>
                    <c:ptCount val="1"/>
                    <c:pt idx="0">
                      <c:v>-1,1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{CC3D8E48-73FF-4307-8585-6F9BA7CBDC60}</c15:txfldGUID>
                      <c15:f>Daten_Diagramme!$E$26</c15:f>
                      <c15:dlblFieldTableCache>
                        <c:ptCount val="1"/>
                        <c:pt idx="0">
                          <c:v>-1,1</c:v>
                        </c:pt>
                      </c15:dlblFieldTableCache>
                    </c15:dlblFTEntry>
                  </c15:dlblFieldTable>
                  <c15:showDataLabelsRange val="0"/>
                </c:ext>
                <c:ext xmlns:c16="http://schemas.microsoft.com/office/drawing/2014/chart" uri="{C3380CC4-5D6E-409C-BE32-E72D297353CC}">
                  <c16:uniqueId val="{0000000C-9B57-4D09-82B5-F3309CFD155F}"/>
                </c:ext>
              </c:extLst>
            </c:dLbl>
            <c:dLbl>
              <c:idx val="13"/>
              <c:tx>
                <c:strRef>
                  <c:f>Daten_Diagramme!$E$27</c:f>
                  <c:strCache>
                    <c:ptCount val="1"/>
                    <c:pt idx="0">
                      <c:v>1,0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{01A65099-A2FF-488A-A840-6C78DCF8FA13}</c15:txfldGUID>
                      <c15:f>Daten_Diagramme!$E$27</c15:f>
                      <c15:dlblFieldTableCache>
                        <c:ptCount val="1"/>
                        <c:pt idx="0">
                          <c:v>1,0</c:v>
                        </c:pt>
                      </c15:dlblFieldTableCache>
                    </c15:dlblFTEntry>
                  </c15:dlblFieldTable>
                  <c15:showDataLabelsRange val="0"/>
                </c:ext>
                <c:ext xmlns:c16="http://schemas.microsoft.com/office/drawing/2014/chart" uri="{C3380CC4-5D6E-409C-BE32-E72D297353CC}">
                  <c16:uniqueId val="{0000000D-9B57-4D09-82B5-F3309CFD155F}"/>
                </c:ext>
              </c:extLst>
            </c:dLbl>
            <c:dLbl>
              <c:idx val="14"/>
              <c:tx>
                <c:strRef>
                  <c:f>Daten_Diagramme!$E$28</c:f>
                  <c:strCache>
                    <c:ptCount val="1"/>
                    <c:pt idx="0">
                      <c:v>-2,6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{EFFDEFCA-F8C9-45AF-8A3A-082F33A8087D}</c15:txfldGUID>
                      <c15:f>Daten_Diagramme!$E$28</c15:f>
                      <c15:dlblFieldTableCache>
                        <c:ptCount val="1"/>
                        <c:pt idx="0">
                          <c:v>-2,6</c:v>
                        </c:pt>
                      </c15:dlblFieldTableCache>
                    </c15:dlblFTEntry>
                  </c15:dlblFieldTable>
                  <c15:showDataLabelsRange val="0"/>
                </c:ext>
                <c:ext xmlns:c16="http://schemas.microsoft.com/office/drawing/2014/chart" uri="{C3380CC4-5D6E-409C-BE32-E72D297353CC}">
                  <c16:uniqueId val="{0000000E-9B57-4D09-82B5-F3309CFD155F}"/>
                </c:ext>
              </c:extLst>
            </c:dLbl>
            <c:dLbl>
              <c:idx val="15"/>
              <c:tx>
                <c:strRef>
                  <c:f>Daten_Diagramme!$E$29</c:f>
                  <c:strCache>
                    <c:ptCount val="1"/>
                    <c:pt idx="0">
                      <c:v>-1,5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{8954F8E6-CDA7-4771-BE0F-E5ED9C11E9B2}</c15:txfldGUID>
                      <c15:f>Daten_Diagramme!$E$29</c15:f>
                      <c15:dlblFieldTableCache>
                        <c:ptCount val="1"/>
                        <c:pt idx="0">
                          <c:v>-1,5</c:v>
                        </c:pt>
                      </c15:dlblFieldTableCache>
                    </c15:dlblFTEntry>
                  </c15:dlblFieldTable>
                  <c15:showDataLabelsRange val="0"/>
                </c:ext>
                <c:ext xmlns:c16="http://schemas.microsoft.com/office/drawing/2014/chart" uri="{C3380CC4-5D6E-409C-BE32-E72D297353CC}">
                  <c16:uniqueId val="{0000000F-9B57-4D09-82B5-F3309CFD155F}"/>
                </c:ext>
              </c:extLst>
            </c:dLbl>
            <c:dLbl>
              <c:idx val="16"/>
              <c:tx>
                <c:strRef>
                  <c:f>Daten_Diagramme!$E$30</c:f>
                  <c:strCache>
                    <c:ptCount val="1"/>
                    <c:pt idx="0">
                      <c:v>-14,0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{57B078CF-7982-4088-8321-DCF2FE4B1962}</c15:txfldGUID>
                      <c15:f>Daten_Diagramme!$E$30</c15:f>
                      <c15:dlblFieldTableCache>
                        <c:ptCount val="1"/>
                        <c:pt idx="0">
                          <c:v>-14,0</c:v>
                        </c:pt>
                      </c15:dlblFieldTableCache>
                    </c15:dlblFTEntry>
                  </c15:dlblFieldTable>
                  <c15:showDataLabelsRange val="0"/>
                </c:ext>
                <c:ext xmlns:c16="http://schemas.microsoft.com/office/drawing/2014/chart" uri="{C3380CC4-5D6E-409C-BE32-E72D297353CC}">
                  <c16:uniqueId val="{00000010-9B57-4D09-82B5-F3309CFD155F}"/>
                </c:ext>
              </c:extLst>
            </c:dLbl>
            <c:dLbl>
              <c:idx val="17"/>
              <c:tx>
                <c:strRef>
                  <c:f>Daten_Diagramme!$E$31</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{1AD96277-C75D-4DF8-85B2-8DF59D38781E}</c15:txfldGUID>
                      <c15:f>Daten_Diagramme!$E$31</c15:f>
                      <c15:dlblFieldTableCache>
                        <c:ptCount val="1"/>
                        <c:pt idx="0">
                          <c:v>0,0</c:v>
                        </c:pt>
                      </c15:dlblFieldTableCache>
                    </c15:dlblFTEntry>
                  </c15:dlblFieldTable>
                  <c15:showDataLabelsRange val="0"/>
                </c:ext>
                <c:ext xmlns:c16="http://schemas.microsoft.com/office/drawing/2014/chart" uri="{C3380CC4-5D6E-409C-BE32-E72D297353CC}">
                  <c16:uniqueId val="{00000011-9B57-4D09-82B5-F3309CFD155F}"/>
                </c:ext>
              </c:extLst>
            </c:dLbl>
            <c:dLbl>
              <c:idx val="18"/>
              <c:tx>
                <c:strRef>
                  <c:f>Daten_Diagramme!$E$32</c:f>
                  <c:strCache>
                    <c:ptCount val="1"/>
                    <c:pt idx="0">
                      <c:v>3,9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{50CA0C81-F1ED-4F4E-B964-17C62DDF555E}</c15:txfldGUID>
                      <c15:f>Daten_Diagramme!$E$32</c15:f>
                      <c15:dlblFieldTableCache>
                        <c:ptCount val="1"/>
                        <c:pt idx="0">
                          <c:v>3,9</c:v>
                        </c:pt>
                      </c15:dlblFieldTableCache>
                    </c15:dlblFTEntry>
                  </c15:dlblFieldTable>
                  <c15:showDataLabelsRange val="0"/>
                </c:ext>
                <c:ext xmlns:c16="http://schemas.microsoft.com/office/drawing/2014/chart" uri="{C3380CC4-5D6E-409C-BE32-E72D297353CC}">
                  <c16:uniqueId val="{00000012-9B57-4D09-82B5-F3309CFD155F}"/>
                </c:ext>
              </c:extLst>
            </c:dLbl>
            <c:dLbl>
              <c:idx val="19"/>
              <c:tx>
                <c:strRef>
                  <c:f>Daten_Diagramme!$E$33</c:f>
                  <c:strCache>
                    <c:ptCount val="1"/>
                    <c:pt idx="0">
                      <c:v>-2,3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{5CE6D8C8-684C-4578-864C-CE7DCC593621}</c15:txfldGUID>
                      <c15:f>Daten_Diagramme!$E$33</c15:f>
                      <c15:dlblFieldTableCache>
                        <c:ptCount val="1"/>
                        <c:pt idx="0">
                          <c:v>-2,3</c:v>
                        </c:pt>
                      </c15:dlblFieldTableCache>
                    </c15:dlblFTEntry>
                  </c15:dlblFieldTable>
                  <c15:showDataLabelsRange val="0"/>
                </c:ext>
                <c:ext xmlns:c16="http://schemas.microsoft.com/office/drawing/2014/chart" uri="{C3380CC4-5D6E-409C-BE32-E72D297353CC}">
                  <c16:uniqueId val="{00000013-9B57-4D09-82B5-F3309CFD155F}"/>
                </c:ext>
              </c:extLst>
            </c:dLbl>
            <c:dLbl>
              <c:idx val="20"/>
              <c:tx>
                <c:strRef>
                  <c:f>Daten_Diagramme!$E$34</c:f>
                  <c:strCache>
                    <c:ptCount val="1"/>
                    <c:pt idx="0">
                      <c:v>15,3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{216BA84B-915A-4F5F-B187-14FE4C44089D}</c15:txfldGUID>
                      <c15:f>Daten_Diagramme!$E$34</c15:f>
                      <c15:dlblFieldTableCache>
                        <c:ptCount val="1"/>
                        <c:pt idx="0">
                          <c:v>15,3</c:v>
                        </c:pt>
                      </c15:dlblFieldTableCache>
                    </c15:dlblFTEntry>
                  </c15:dlblFieldTable>
                  <c15:showDataLabelsRange val="0"/>
                </c:ext>
                <c:ext xmlns:c16="http://schemas.microsoft.com/office/drawing/2014/chart" uri="{C3380CC4-5D6E-409C-BE32-E72D297353CC}">
                  <c16:uniqueId val="{00000014-9B57-4D09-82B5-F3309CFD155F}"/>
                </c:ext>
              </c:extLst>
            </c:dLbl>
            <c:dLbl>
              <c:idx val="21"/>
              <c:tx>
                <c:strRef>
                  <c:f>Daten_Diagramme!$E$35</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{B84EAC68-C8A7-4BB6-B875-D87D10702B4A}</c15:txfldGUID>
                      <c15:f>Daten_Diagramme!$E$35</c15:f>
                      <c15:dlblFieldTableCache>
                        <c:ptCount val="1"/>
                        <c:pt idx="0">
                          <c:v>0,0</c:v>
                        </c:pt>
                      </c15:dlblFieldTableCache>
                    </c15:dlblFTEntry>
                  </c15:dlblFieldTable>
                  <c15:showDataLabelsRange val="0"/>
                </c:ext>
                <c:ext xmlns:c16="http://schemas.microsoft.com/office/drawing/2014/chart" uri="{C3380CC4-5D6E-409C-BE32-E72D297353CC}">
                  <c16:uniqueId val="{00000015-9B57-4D09-82B5-F3309CFD155F}"/>
                </c:ext>
              </c:extLst>
            </c:dLbl>
            <c:dLbl>
              <c:idx val="22"/>
              <c:tx>
                <c:strRef>
                  <c:f>Daten_Diagramme!$E$36</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{B55EE2CC-C9C5-4782-B397-10E9A942835B}</c15:txfldGUID>
                      <c15:f>Daten_Diagramme!$E$36</c15:f>
                      <c15:dlblFieldTableCache>
                        <c:ptCount val="1"/>
                        <c:pt idx="0">
                          <c:v>0,0</c:v>
                        </c:pt>
                      </c15:dlblFieldTableCache>
                    </c15:dlblFTEntry>
                  </c15:dlblFieldTable>
                  <c15:showDataLabelsRange val="0"/>
                </c:ext>
                <c:ext xmlns:c16="http://schemas.microsoft.com/office/drawing/2014/chart" uri="{C3380CC4-5D6E-409C-BE32-E72D297353CC}">
                  <c16:uniqueId val="{00000016-9B57-4D09-82B5-F3309CFD155F}"/>
                </c:ext>
              </c:extLst>
            </c:dLbl>
            <c:dLbl>
              <c:idx val="23"/>
              <c:tx>
                <c:strRef>
                  <c:f>Daten_Diagramme!$E$37</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{B1B056FE-7284-49E6-9707-68ED2DBE469C}</c15:txfldGUID>
                      <c15:f>Daten_Diagramme!$E$37</c15:f>
                      <c15:dlblFieldTableCache>
                        <c:ptCount val="1"/>
                        <c:pt idx="0">
                          <c:v>0,0</c:v>
                        </c:pt>
                      </c15:dlblFieldTableCache>
                    </c15:dlblFTEntry>
                  </c15:dlblFieldTable>
                  <c15:showDataLabelsRange val="0"/>
                </c:ext>
                <c:ext xmlns:c16="http://schemas.microsoft.com/office/drawing/2014/chart" uri="{C3380CC4-5D6E-409C-BE32-E72D297353CC}">
                  <c16:uniqueId val="{00000017-9B57-4D09-82B5-F3309CFD155F}"/>
                </c:ext>
              </c:extLst>
            </c:dLbl>
            <c:dLbl>
              <c:idx val="24"/>
              <c:tx>
                <c:strRef>
                  <c:f>Daten_Diagramme!$E$38</c:f>
                  <c:strCache>
                    <c:ptCount val="1"/>
                    <c:pt idx="0">
                      <c:v>26,7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{38414BE7-9040-43E5-AFA0-BA353278BB2B}</c15:txfldGUID>
                      <c15:f>Daten_Diagramme!$E$38</c15:f>
                      <c15:dlblFieldTableCache>
                        <c:ptCount val="1"/>
                        <c:pt idx="0">
                          <c:v>26,7</c:v>
                        </c:pt>
                      </c15:dlblFieldTableCache>
                    </c15:dlblFTEntry>
                  </c15:dlblFieldTable>
                  <c15:showDataLabelsRange val="0"/>
                </c:ext>
                <c:ext xmlns:c16="http://schemas.microsoft.com/office/drawing/2014/chart" uri="{C3380CC4-5D6E-409C-BE32-E72D297353CC}">
                  <c16:uniqueId val="{00000018-9B57-4D09-82B5-F3309CFD155F}"/>
                </c:ext>
              </c:extLst>
            </c:dLbl>
            <c:dLbl>
              <c:idx val="25"/>
              <c:tx>
                <c:strRef>
                  <c:f>Daten_Diagramme!$E$39</c:f>
                  <c:strCache>
                    <c:ptCount val="1"/>
                    <c:pt idx="0">
                      <c:v>-2,9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{01A55992-A7EB-4CDA-9E10-D38AFC981C19}</c15:txfldGUID>
                      <c15:f>Daten_Diagramme!$E$39</c15:f>
                      <c15:dlblFieldTableCache>
                        <c:ptCount val="1"/>
                        <c:pt idx="0">
                          <c:v>-2,9</c:v>
                        </c:pt>
                      </c15:dlblFieldTableCache>
                    </c15:dlblFTEntry>
                  </c15:dlblFieldTable>
                  <c15:showDataLabelsRange val="0"/>
                </c:ext>
                <c:ext xmlns:c16="http://schemas.microsoft.com/office/drawing/2014/chart" uri="{C3380CC4-5D6E-409C-BE32-E72D297353CC}">
                  <c16:uniqueId val="{00000019-9B57-4D09-82B5-F3309CFD155F}"/>
                </c:ext>
              </c:extLst>
            </c:dLbl>
            <c:dLbl>
              <c:idx val="26"/>
              <c:tx>
                <c:strRef>
                  <c:f>Daten_Diagramme!$E$40</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{76A696D5-2E6A-4480-A063-5B2C9B684613}</c15:txfldGUID>
                      <c15:f>Daten_Diagramme!$E$40</c15:f>
                      <c15:dlblFieldTableCache>
                        <c:ptCount val="1"/>
                        <c:pt idx="0">
                          <c:v>0,0</c:v>
                        </c:pt>
                      </c15:dlblFieldTableCache>
                    </c15:dlblFTEntry>
                  </c15:dlblFieldTable>
                  <c15:showDataLabelsRange val="0"/>
                </c:ext>
                <c:ext xmlns:c16="http://schemas.microsoft.com/office/drawing/2014/chart" uri="{C3380CC4-5D6E-409C-BE32-E72D297353CC}">
                  <c16:uniqueId val="{0000001A-9B57-4D09-82B5-F3309CFD155F}"/>
                </c:ext>
              </c:extLst>
            </c:dLbl>
            <c:dLbl>
              <c:idx val="27"/>
              <c:tx>
                <c:strRef>
                  <c:f>Daten_Diagramme!$E$42</c:f>
                  <c:strCache>
                    <c:ptCount val="1"/>
                    <c:pt idx="0">
                      <c:v>#BEZUG!</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{AF7CEFBF-989A-4D23-AC4E-68356E92CCE6}</c15:txfldGUID>
                      <c15:f>Daten_Diagramme!$E$42</c15:f>
                      <c15:dlblFieldTableCache>
                        <c:ptCount val="1"/>
                        <c:pt idx="0">
                          <c:v>#BEZUG!</c:v>
                        </c:pt>
                      </c15:dlblFieldTableCache>
                    </c15:dlblFTEntry>
                  </c15:dlblFieldTable>
                  <c15:showDataLabelsRange val="0"/>
                </c:ext>
                <c:ext xmlns:c16="http://schemas.microsoft.com/office/drawing/2014/chart" uri="{C3380CC4-5D6E-409C-BE32-E72D297353CC}">
                  <c16:uniqueId val="{0000001B-9B57-4D09-82B5-F3309CFD155F}"/>
                </c:ext>
              </c:extLst>
            </c:dLbl>
            <c:dLbl>
              <c:idx val="28"/>
              <c:tx>
                <c:strRef>
                  <c:f>Daten_Diagramme!$E$43</c:f>
                  <c:strCache>
                    <c:ptCount val="1"/>
                    <c:pt idx="0">
                      <c:v>#BEZUG!</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{464E9D00-7EA2-4141-B4A2-A9476509EFCC}</c15:txfldGUID>
                      <c15:f>Daten_Diagramme!$E$43</c15:f>
                      <c15:dlblFieldTableCache>
                        <c:ptCount val="1"/>
                        <c:pt idx="0">
                          <c:v>#BEZUG!</c:v>
                        </c:pt>
                      </c15:dlblFieldTableCache>
                    </c15:dlblFTEntry>
                  </c15:dlblFieldTable>
                  <c15:showDataLabelsRange val="0"/>
                </c:ext>
                <c:ext xmlns:c16="http://schemas.microsoft.com/office/drawing/2014/chart" uri="{C3380CC4-5D6E-409C-BE32-E72D297353CC}">
                  <c16:uniqueId val="{0000001C-9B57-4D09-82B5-F3309CFD155F}"/>
                </c:ext>
              </c:extLst>
            </c:dLbl>
            <c:dLbl>
              <c:idx val="29"/>
              <c:tx>
                <c:strRef>
                  <c:f>Daten_Diagramme!$E$44</c:f>
                  <c:strCache>
                    <c:ptCount val="1"/>
                    <c:pt idx="0">
                      <c:v>#BEZUG!</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{6564CE87-A3F2-431C-A257-7DD62F60F9E0}</c15:txfldGUID>
                      <c15:f>Daten_Diagramme!$E$44</c15:f>
                      <c15:dlblFieldTableCache>
                        <c:ptCount val="1"/>
                        <c:pt idx="0">
                          <c:v>#BEZUG!</c:v>
                        </c:pt>
                      </c15:dlblFieldTableCache>
                    </c15:dlblFTEntry>
                  </c15:dlblFieldTable>
                  <c15:showDataLabelsRange val="0"/>
                </c:ext>
                <c:ext xmlns:c16="http://schemas.microsoft.com/office/drawing/2014/chart" uri="{C3380CC4-5D6E-409C-BE32-E72D297353CC}">
                  <c16:uniqueId val="{0000001D-9B57-4D09-82B5-F3309CFD155F}"/>
                </c:ext>
              </c:extLst>
            </c:dLbl>
            <c:dLbl>
              <c:idx val="30"/>
              <c:tx>
                <c:strRef>
                  <c:f>Daten_Diagramme!$E$45</c:f>
                  <c:strCache>
                    <c:ptCount val="1"/>
                    <c:pt idx="0">
                      <c:v>#BEZUG!</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{3E487E29-F6CA-4AF7-8924-0F59BBA96DF8}</c15:txfldGUID>
                      <c15:f>Daten_Diagramme!$E$45</c15:f>
                      <c15:dlblFieldTableCache>
                        <c:ptCount val="1"/>
                        <c:pt idx="0">
                          <c:v>#BEZUG!</c:v>
                        </c:pt>
                      </c15:dlblFieldTableCache>
                    </c15:dlblFTEntry>
                  </c15:dlblFieldTable>
                  <c15:showDataLabelsRange val="0"/>
                </c:ext>
                <c:ext xmlns:c16="http://schemas.microsoft.com/office/drawing/2014/chart" uri="{C3380CC4-5D6E-409C-BE32-E72D297353CC}">
                  <c16:uniqueId val="{0000001E-9B57-4D09-82B5-F3309CFD155F}"/>
                </c:ext>
              </c:extLst>
            </c:dLbl>
            <c:dLbl>
              <c:idx val="31"/>
              <c:tx>
                <c:strRef>
                  <c:f>Daten_Diagramme!$E$46</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{A3707475-D83F-4EC8-95A9-6055DCDED0CA}</c15:txfldGUID>
                      <c15:f>Daten_Diagramme!$E$46</c15:f>
                      <c15:dlblFieldTableCache>
                        <c:ptCount val="1"/>
                        <c:pt idx="0">
                          <c:v>0,0</c:v>
                        </c:pt>
                      </c15:dlblFieldTableCache>
                    </c15:dlblFTEntry>
                  </c15:dlblFieldTable>
                  <c15:showDataLabelsRange val="0"/>
                </c:ext>
                <c:ext xmlns:c16="http://schemas.microsoft.com/office/drawing/2014/chart" uri="{C3380CC4-5D6E-409C-BE32-E72D297353CC}">
                  <c16:uniqueId val="{0000001F-9B57-4D09-82B5-F3309CFD155F}"/>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Daten_Diagramme!$C$14:$C$40</c:f>
              <c:numCache>
                <c:formatCode>0.0</c:formatCode>
                <c:ptCount val="27"/>
                <c:pt idx="0">
                  <c:v>-0.17667844522968199</c:v>
                </c:pt>
                <c:pt idx="1">
                  <c:v>26.666666666666668</c:v>
                </c:pt>
                <c:pt idx="2">
                  <c:v>0</c:v>
                </c:pt>
                <c:pt idx="3">
                  <c:v>-5.5851063829787231</c:v>
                </c:pt>
                <c:pt idx="4">
                  <c:v>-13.868613138686131</c:v>
                </c:pt>
                <c:pt idx="5">
                  <c:v>0.52356020942408377</c:v>
                </c:pt>
                <c:pt idx="6">
                  <c:v>-6.25</c:v>
                </c:pt>
                <c:pt idx="7">
                  <c:v>0</c:v>
                </c:pt>
                <c:pt idx="8">
                  <c:v>-3.3232628398791539</c:v>
                </c:pt>
                <c:pt idx="9">
                  <c:v>-8.720930232558139</c:v>
                </c:pt>
                <c:pt idx="10">
                  <c:v>1.7574692442882249</c:v>
                </c:pt>
                <c:pt idx="11">
                  <c:v>-2.6666666666666665</c:v>
                </c:pt>
                <c:pt idx="12">
                  <c:v>-1.0526315789473684</c:v>
                </c:pt>
                <c:pt idx="13">
                  <c:v>0.970873786407767</c:v>
                </c:pt>
                <c:pt idx="14">
                  <c:v>-2.6</c:v>
                </c:pt>
                <c:pt idx="15">
                  <c:v>-1.5317286652078774</c:v>
                </c:pt>
                <c:pt idx="16">
                  <c:v>-13.953488372093023</c:v>
                </c:pt>
                <c:pt idx="17">
                  <c:v>0</c:v>
                </c:pt>
                <c:pt idx="18">
                  <c:v>3.8997214484679668</c:v>
                </c:pt>
                <c:pt idx="19">
                  <c:v>-2.3076923076923075</c:v>
                </c:pt>
                <c:pt idx="20">
                  <c:v>15.315315315315315</c:v>
                </c:pt>
                <c:pt idx="21">
                  <c:v>0</c:v>
                </c:pt>
                <c:pt idx="22">
                  <c:v>0</c:v>
                </c:pt>
                <c:pt idx="24">
                  <c:v>26.666666666666668</c:v>
                </c:pt>
                <c:pt idx="25">
                  <c:v>-2.8911564625850339</c:v>
                </c:pt>
                <c:pt idx="26">
                  <c:v>-1.9833399444664817E-2</c:v>
                </c:pt>
              </c:numCache>
            </c:numRef>
          </c:val>
          <c:extLst>
            <c:ext xmlns:c16="http://schemas.microsoft.com/office/drawing/2014/chart" uri="{C3380CC4-5D6E-409C-BE32-E72D297353CC}">
              <c16:uniqueId val="{00000020-9B57-4D09-82B5-F3309CFD155F}"/>
            </c:ext>
          </c:extLst>
        </c:ser>
        <c:ser>
          <c:idx val="1"/>
          <c:order val="1"/>
          <c:spPr>
            <a:noFill/>
            <a:ln w="25400">
              <a:noFill/>
            </a:ln>
          </c:spPr>
          <c:invertIfNegative val="0"/>
          <c:dLbls>
            <c:dLbl>
              <c:idx val="0"/>
              <c:tx>
                <c:strRef>
                  <c:f>Daten_Diagramme!$G$14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{443FF704-3FC9-4FA5-9143-F3D3F1C0121A}</c15:txfldGUID>
                      <c15:f>Daten_Diagramme!$G$14</c15:f>
                      <c15:dlblFieldTableCache>
                        <c:ptCount val="1"/>
                      </c15:dlblFieldTableCache>
                    </c15:dlblFTEntry>
                  </c15:dlblFieldTable>
                  <c15:showDataLabelsRange val="0"/>
                </c:ext>
                <c:ext xmlns:c16="http://schemas.microsoft.com/office/drawing/2014/chart" uri="{C3380CC4-5D6E-409C-BE32-E72D297353CC}">
                  <c16:uniqueId val="{00000021-9B57-4D09-82B5-F3309CFD155F}"/>
                </c:ext>
              </c:extLst>
            </c:dLbl>
            <c:dLbl>
              <c:idx val="1"/>
              <c:tx>
                <c:strRef>
                  <c:f>Daten_Diagramme!$G$15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{371D75EB-C123-4D6A-88C3-9617471C1FDC}</c15:txfldGUID>
                      <c15:f>Daten_Diagramme!$G$15</c15:f>
                      <c15:dlblFieldTableCache>
                        <c:ptCount val="1"/>
                      </c15:dlblFieldTableCache>
                    </c15:dlblFTEntry>
                  </c15:dlblFieldTable>
                  <c15:showDataLabelsRange val="0"/>
                </c:ext>
                <c:ext xmlns:c16="http://schemas.microsoft.com/office/drawing/2014/chart" uri="{C3380CC4-5D6E-409C-BE32-E72D297353CC}">
                  <c16:uniqueId val="{00000022-9B57-4D09-82B5-F3309CFD155F}"/>
                </c:ext>
              </c:extLst>
            </c:dLbl>
            <c:dLbl>
              <c:idx val="2"/>
              <c:tx>
                <c:strRef>
                  <c:f>Daten_Diagramme!$G$16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{E6C061DD-7F8E-4834-B4F5-A35207FFA559}</c15:txfldGUID>
                      <c15:f>Daten_Diagramme!$G$16</c15:f>
                      <c15:dlblFieldTableCache>
                        <c:ptCount val="1"/>
                      </c15:dlblFieldTableCache>
                    </c15:dlblFTEntry>
                  </c15:dlblFieldTable>
                  <c15:showDataLabelsRange val="0"/>
                </c:ext>
                <c:ext xmlns:c16="http://schemas.microsoft.com/office/drawing/2014/chart" uri="{C3380CC4-5D6E-409C-BE32-E72D297353CC}">
                  <c16:uniqueId val="{00000023-9B57-4D09-82B5-F3309CFD155F}"/>
                </c:ext>
              </c:extLst>
            </c:dLbl>
            <c:dLbl>
              <c:idx val="3"/>
              <c:tx>
                <c:strRef>
                  <c:f>Daten_Diagramme!$G$17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{D4489F61-D9CF-4C2E-B422-30826BE3B1A9}</c15:txfldGUID>
                      <c15:f>Daten_Diagramme!$G$17</c15:f>
                      <c15:dlblFieldTableCache>
                        <c:ptCount val="1"/>
                      </c15:dlblFieldTableCache>
                    </c15:dlblFTEntry>
                  </c15:dlblFieldTable>
                  <c15:showDataLabelsRange val="0"/>
                </c:ext>
                <c:ext xmlns:c16="http://schemas.microsoft.com/office/drawing/2014/chart" uri="{C3380CC4-5D6E-409C-BE32-E72D297353CC}">
                  <c16:uniqueId val="{00000024-9B57-4D09-82B5-F3309CFD155F}"/>
                </c:ext>
              </c:extLst>
            </c:dLbl>
            <c:dLbl>
              <c:idx val="4"/>
              <c:tx>
                <c:strRef>
                  <c:f>Daten_Diagramme!$G$18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{49EEA4F0-E289-4791-9CDC-B90E7F845A14}</c15:txfldGUID>
                      <c15:f>Daten_Diagramme!$G$18</c15:f>
                      <c15:dlblFieldTableCache>
                        <c:ptCount val="1"/>
                      </c15:dlblFieldTableCache>
                    </c15:dlblFTEntry>
                  </c15:dlblFieldTable>
                  <c15:showDataLabelsRange val="0"/>
                </c:ext>
                <c:ext xmlns:c16="http://schemas.microsoft.com/office/drawing/2014/chart" uri="{C3380CC4-5D6E-409C-BE32-E72D297353CC}">
                  <c16:uniqueId val="{00000025-9B57-4D09-82B5-F3309CFD155F}"/>
                </c:ext>
              </c:extLst>
            </c:dLbl>
            <c:dLbl>
              <c:idx val="5"/>
              <c:tx>
                <c:strRef>
                  <c:f>Daten_Diagramme!$G$19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{15360866-7CEB-40AD-9727-3D9CC5C27BC9}</c15:txfldGUID>
                      <c15:f>Daten_Diagramme!$G$19</c15:f>
                      <c15:dlblFieldTableCache>
                        <c:ptCount val="1"/>
                      </c15:dlblFieldTableCache>
                    </c15:dlblFTEntry>
                  </c15:dlblFieldTable>
                  <c15:showDataLabelsRange val="0"/>
                </c:ext>
                <c:ext xmlns:c16="http://schemas.microsoft.com/office/drawing/2014/chart" uri="{C3380CC4-5D6E-409C-BE32-E72D297353CC}">
                  <c16:uniqueId val="{00000026-9B57-4D09-82B5-F3309CFD155F}"/>
                </c:ext>
              </c:extLst>
            </c:dLbl>
            <c:dLbl>
              <c:idx val="6"/>
              <c:tx>
                <c:strRef>
                  <c:f>Daten_Diagramme!$G$20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{7261F998-6B31-4F8E-8B37-CB4CA81F019C}</c15:txfldGUID>
                      <c15:f>Daten_Diagramme!$G$20</c15:f>
                      <c15:dlblFieldTableCache>
                        <c:ptCount val="1"/>
                      </c15:dlblFieldTableCache>
                    </c15:dlblFTEntry>
                  </c15:dlblFieldTable>
                  <c15:showDataLabelsRange val="0"/>
                </c:ext>
                <c:ext xmlns:c16="http://schemas.microsoft.com/office/drawing/2014/chart" uri="{C3380CC4-5D6E-409C-BE32-E72D297353CC}">
                  <c16:uniqueId val="{00000027-9B57-4D09-82B5-F3309CFD155F}"/>
                </c:ext>
              </c:extLst>
            </c:dLbl>
            <c:dLbl>
              <c:idx val="7"/>
              <c:tx>
                <c:strRef>
                  <c:f>Daten_Diagramme!$G$21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{6F536DBE-7C41-4C96-AF5B-2D561196A704}</c15:txfldGUID>
                      <c15:f>Daten_Diagramme!$G$21</c15:f>
                      <c15:dlblFieldTableCache>
                        <c:ptCount val="1"/>
                      </c15:dlblFieldTableCache>
                    </c15:dlblFTEntry>
                  </c15:dlblFieldTable>
                  <c15:showDataLabelsRange val="0"/>
                </c:ext>
                <c:ext xmlns:c16="http://schemas.microsoft.com/office/drawing/2014/chart" uri="{C3380CC4-5D6E-409C-BE32-E72D297353CC}">
                  <c16:uniqueId val="{00000028-9B57-4D09-82B5-F3309CFD155F}"/>
                </c:ext>
              </c:extLst>
            </c:dLbl>
            <c:dLbl>
              <c:idx val="8"/>
              <c:tx>
                <c:strRef>
                  <c:f>Daten_Diagramme!$G$22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{B285DA87-5B63-4B14-AAAE-B6236AC697E5}</c15:txfldGUID>
                      <c15:f>Daten_Diagramme!$G$22</c15:f>
                      <c15:dlblFieldTableCache>
                        <c:ptCount val="1"/>
                      </c15:dlblFieldTableCache>
                    </c15:dlblFTEntry>
                  </c15:dlblFieldTable>
                  <c15:showDataLabelsRange val="0"/>
                </c:ext>
                <c:ext xmlns:c16="http://schemas.microsoft.com/office/drawing/2014/chart" uri="{C3380CC4-5D6E-409C-BE32-E72D297353CC}">
                  <c16:uniqueId val="{00000029-9B57-4D09-82B5-F3309CFD155F}"/>
                </c:ext>
              </c:extLst>
            </c:dLbl>
            <c:dLbl>
              <c:idx val="9"/>
              <c:tx>
                <c:strRef>
                  <c:f>Daten_Diagramme!$G$23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{6F7A0018-8D64-48AA-93A7-74ADFE9AEB6D}</c15:txfldGUID>
                      <c15:f>Daten_Diagramme!$G$23</c15:f>
                      <c15:dlblFieldTableCache>
                        <c:ptCount val="1"/>
                      </c15:dlblFieldTableCache>
                    </c15:dlblFTEntry>
                  </c15:dlblFieldTable>
                  <c15:showDataLabelsRange val="0"/>
                </c:ext>
                <c:ext xmlns:c16="http://schemas.microsoft.com/office/drawing/2014/chart" uri="{C3380CC4-5D6E-409C-BE32-E72D297353CC}">
                  <c16:uniqueId val="{0000002A-9B57-4D09-82B5-F3309CFD155F}"/>
                </c:ext>
              </c:extLst>
            </c:dLbl>
            <c:dLbl>
              <c:idx val="10"/>
              <c:tx>
                <c:strRef>
                  <c:f>Daten_Diagramme!$G$24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{C4AADC09-A231-4D66-888A-E701EB0E4E75}</c15:txfldGUID>
                      <c15:f>Daten_Diagramme!$G$24</c15:f>
                      <c15:dlblFieldTableCache>
                        <c:ptCount val="1"/>
                      </c15:dlblFieldTableCache>
                    </c15:dlblFTEntry>
                  </c15:dlblFieldTable>
                  <c15:showDataLabelsRange val="0"/>
                </c:ext>
                <c:ext xmlns:c16="http://schemas.microsoft.com/office/drawing/2014/chart" uri="{C3380CC4-5D6E-409C-BE32-E72D297353CC}">
                  <c16:uniqueId val="{0000002B-9B57-4D09-82B5-F3309CFD155F}"/>
                </c:ext>
              </c:extLst>
            </c:dLbl>
            <c:dLbl>
              <c:idx val="11"/>
              <c:tx>
                <c:strRef>
                  <c:f>Daten_Diagramme!$G$25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{EDAEF7B8-0E44-4129-AD81-AEB3C3A99BF7}</c15:txfldGUID>
                      <c15:f>Daten_Diagramme!$G$25</c15:f>
                      <c15:dlblFieldTableCache>
                        <c:ptCount val="1"/>
                      </c15:dlblFieldTableCache>
                    </c15:dlblFTEntry>
                  </c15:dlblFieldTable>
                  <c15:showDataLabelsRange val="0"/>
                </c:ext>
                <c:ext xmlns:c16="http://schemas.microsoft.com/office/drawing/2014/chart" uri="{C3380CC4-5D6E-409C-BE32-E72D297353CC}">
                  <c16:uniqueId val="{0000002C-9B57-4D09-82B5-F3309CFD155F}"/>
                </c:ext>
              </c:extLst>
            </c:dLbl>
            <c:dLbl>
              <c:idx val="12"/>
              <c:tx>
                <c:strRef>
                  <c:f>Daten_Diagramme!$G$26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{FBC8CE92-2017-47AB-99A4-7E5CF432EEFB}</c15:txfldGUID>
                      <c15:f>Daten_Diagramme!$G$26</c15:f>
                      <c15:dlblFieldTableCache>
                        <c:ptCount val="1"/>
                      </c15:dlblFieldTableCache>
                    </c15:dlblFTEntry>
                  </c15:dlblFieldTable>
                  <c15:showDataLabelsRange val="0"/>
                </c:ext>
                <c:ext xmlns:c16="http://schemas.microsoft.com/office/drawing/2014/chart" uri="{C3380CC4-5D6E-409C-BE32-E72D297353CC}">
                  <c16:uniqueId val="{0000002D-9B57-4D09-82B5-F3309CFD155F}"/>
                </c:ext>
              </c:extLst>
            </c:dLbl>
            <c:dLbl>
              <c:idx val="13"/>
              <c:tx>
                <c:strRef>
                  <c:f>Daten_Diagramme!$G$27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{14EDF716-349C-4649-93EE-AC3CE71911A7}</c15:txfldGUID>
                      <c15:f>Daten_Diagramme!$G$27</c15:f>
                      <c15:dlblFieldTableCache>
                        <c:ptCount val="1"/>
                      </c15:dlblFieldTableCache>
                    </c15:dlblFTEntry>
                  </c15:dlblFieldTable>
                  <c15:showDataLabelsRange val="0"/>
                </c:ext>
                <c:ext xmlns:c16="http://schemas.microsoft.com/office/drawing/2014/chart" uri="{C3380CC4-5D6E-409C-BE32-E72D297353CC}">
                  <c16:uniqueId val="{0000002E-9B57-4D09-82B5-F3309CFD155F}"/>
                </c:ext>
              </c:extLst>
            </c:dLbl>
            <c:dLbl>
              <c:idx val="14"/>
              <c:tx>
                <c:strRef>
                  <c:f>Daten_Diagramme!$G$28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{7BE704D1-B026-47BB-8767-3600308E03C1}</c15:txfldGUID>
                      <c15:f>Daten_Diagramme!$G$28</c15:f>
                      <c15:dlblFieldTableCache>
                        <c:ptCount val="1"/>
                      </c15:dlblFieldTableCache>
                    </c15:dlblFTEntry>
                  </c15:dlblFieldTable>
                  <c15:showDataLabelsRange val="0"/>
                </c:ext>
                <c:ext xmlns:c16="http://schemas.microsoft.com/office/drawing/2014/chart" uri="{C3380CC4-5D6E-409C-BE32-E72D297353CC}">
                  <c16:uniqueId val="{0000002F-9B57-4D09-82B5-F3309CFD155F}"/>
                </c:ext>
              </c:extLst>
            </c:dLbl>
            <c:dLbl>
              <c:idx val="15"/>
              <c:tx>
                <c:strRef>
                  <c:f>Daten_Diagramme!$G$29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{C45EBF98-429C-4D45-A8F2-1DB355A4FDF6}</c15:txfldGUID>
                      <c15:f>Daten_Diagramme!$G$29</c15:f>
                      <c15:dlblFieldTableCache>
                        <c:ptCount val="1"/>
                      </c15:dlblFieldTableCache>
                    </c15:dlblFTEntry>
                  </c15:dlblFieldTable>
                  <c15:showDataLabelsRange val="0"/>
                </c:ext>
                <c:ext xmlns:c16="http://schemas.microsoft.com/office/drawing/2014/chart" uri="{C3380CC4-5D6E-409C-BE32-E72D297353CC}">
                  <c16:uniqueId val="{00000030-9B57-4D09-82B5-F3309CFD155F}"/>
                </c:ext>
              </c:extLst>
            </c:dLbl>
            <c:dLbl>
              <c:idx val="16"/>
              <c:tx>
                <c:strRef>
                  <c:f>Daten_Diagramme!$G$30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{203DCAF4-1C7D-4862-A1EB-EE13A0259FC9}</c15:txfldGUID>
                      <c15:f>Daten_Diagramme!$G$30</c15:f>
                      <c15:dlblFieldTableCache>
                        <c:ptCount val="1"/>
                      </c15:dlblFieldTableCache>
                    </c15:dlblFTEntry>
                  </c15:dlblFieldTable>
                  <c15:showDataLabelsRange val="0"/>
                </c:ext>
                <c:ext xmlns:c16="http://schemas.microsoft.com/office/drawing/2014/chart" uri="{C3380CC4-5D6E-409C-BE32-E72D297353CC}">
                  <c16:uniqueId val="{00000031-9B57-4D09-82B5-F3309CFD155F}"/>
                </c:ext>
              </c:extLst>
            </c:dLbl>
            <c:dLbl>
              <c:idx val="17"/>
              <c:tx>
                <c:strRef>
                  <c:f>Daten_Diagramme!$G$31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{1D829A7B-C58C-4E35-8A85-CAA39ED991C9}</c15:txfldGUID>
                      <c15:f>Daten_Diagramme!$G$31</c15:f>
                      <c15:dlblFieldTableCache>
                        <c:ptCount val="1"/>
                      </c15:dlblFieldTableCache>
                    </c15:dlblFTEntry>
                  </c15:dlblFieldTable>
                  <c15:showDataLabelsRange val="0"/>
                </c:ext>
                <c:ext xmlns:c16="http://schemas.microsoft.com/office/drawing/2014/chart" uri="{C3380CC4-5D6E-409C-BE32-E72D297353CC}">
                  <c16:uniqueId val="{00000032-9B57-4D09-82B5-F3309CFD155F}"/>
                </c:ext>
              </c:extLst>
            </c:dLbl>
            <c:dLbl>
              <c:idx val="18"/>
              <c:tx>
                <c:strRef>
                  <c:f>Daten_Diagramme!$G$32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{04CD6109-CE94-40C0-AFCB-8AF8B638B11E}</c15:txfldGUID>
                      <c15:f>Daten_Diagramme!$G$32</c15:f>
                      <c15:dlblFieldTableCache>
                        <c:ptCount val="1"/>
                      </c15:dlblFieldTableCache>
                    </c15:dlblFTEntry>
                  </c15:dlblFieldTable>
                  <c15:showDataLabelsRange val="0"/>
                </c:ext>
                <c:ext xmlns:c16="http://schemas.microsoft.com/office/drawing/2014/chart" uri="{C3380CC4-5D6E-409C-BE32-E72D297353CC}">
                  <c16:uniqueId val="{00000033-9B57-4D09-82B5-F3309CFD155F}"/>
                </c:ext>
              </c:extLst>
            </c:dLbl>
            <c:dLbl>
              <c:idx val="19"/>
              <c:tx>
                <c:strRef>
                  <c:f>Daten_Diagramme!$G$33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{E7882C15-3409-4556-87A3-564FF2ABFDF0}</c15:txfldGUID>
                      <c15:f>Daten_Diagramme!$G$33</c15:f>
                      <c15:dlblFieldTableCache>
                        <c:ptCount val="1"/>
                      </c15:dlblFieldTableCache>
                    </c15:dlblFTEntry>
                  </c15:dlblFieldTable>
                  <c15:showDataLabelsRange val="0"/>
                </c:ext>
                <c:ext xmlns:c16="http://schemas.microsoft.com/office/drawing/2014/chart" uri="{C3380CC4-5D6E-409C-BE32-E72D297353CC}">
                  <c16:uniqueId val="{00000034-9B57-4D09-82B5-F3309CFD155F}"/>
                </c:ext>
              </c:extLst>
            </c:dLbl>
            <c:dLbl>
              <c:idx val="20"/>
              <c:tx>
                <c:strRef>
                  <c:f>Daten_Diagramme!$G$34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{176EDD24-5CFB-4610-A6FA-41DCF5B2FBCA}</c15:txfldGUID>
                      <c15:f>Daten_Diagramme!$G$34</c15:f>
                      <c15:dlblFieldTableCache>
                        <c:ptCount val="1"/>
                      </c15:dlblFieldTableCache>
                    </c15:dlblFTEntry>
                  </c15:dlblFieldTable>
                  <c15:showDataLabelsRange val="0"/>
                </c:ext>
                <c:ext xmlns:c16="http://schemas.microsoft.com/office/drawing/2014/chart" uri="{C3380CC4-5D6E-409C-BE32-E72D297353CC}">
                  <c16:uniqueId val="{00000035-9B57-4D09-82B5-F3309CFD155F}"/>
                </c:ext>
              </c:extLst>
            </c:dLbl>
            <c:dLbl>
              <c:idx val="21"/>
              <c:tx>
                <c:strRef>
                  <c:f>Daten_Diagramme!$G$35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{21B520E5-EB17-4A70-B371-D4467DBA4FED}</c15:txfldGUID>
                      <c15:f>Daten_Diagramme!$G$35</c15:f>
                      <c15:dlblFieldTableCache>
                        <c:ptCount val="1"/>
                      </c15:dlblFieldTableCache>
                    </c15:dlblFTEntry>
                  </c15:dlblFieldTable>
                  <c15:showDataLabelsRange val="0"/>
                </c:ext>
                <c:ext xmlns:c16="http://schemas.microsoft.com/office/drawing/2014/chart" uri="{C3380CC4-5D6E-409C-BE32-E72D297353CC}">
                  <c16:uniqueId val="{00000036-9B57-4D09-82B5-F3309CFD155F}"/>
                </c:ext>
              </c:extLst>
            </c:dLbl>
            <c:dLbl>
              <c:idx val="22"/>
              <c:tx>
                <c:strRef>
                  <c:f>Daten_Diagramme!$G$36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{D957994F-460D-4569-8B83-D4AD017CF7A7}</c15:txfldGUID>
                      <c15:f>Daten_Diagramme!$G$36</c15:f>
                      <c15:dlblFieldTableCache>
                        <c:ptCount val="1"/>
                      </c15:dlblFieldTableCache>
                    </c15:dlblFTEntry>
                  </c15:dlblFieldTable>
                  <c15:showDataLabelsRange val="0"/>
                </c:ext>
                <c:ext xmlns:c16="http://schemas.microsoft.com/office/drawing/2014/chart" uri="{C3380CC4-5D6E-409C-BE32-E72D297353CC}">
                  <c16:uniqueId val="{00000037-9B57-4D09-82B5-F3309CFD155F}"/>
                </c:ext>
              </c:extLst>
            </c:dLbl>
            <c:dLbl>
              <c:idx val="23"/>
              <c:tx>
                <c:strRef>
                  <c:f>Daten_Diagramme!$G$37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{B2FBD7B5-432A-49D8-9598-7D80391276EF}</c15:txfldGUID>
                      <c15:f>Daten_Diagramme!$G$37</c15:f>
                      <c15:dlblFieldTableCache>
                        <c:ptCount val="1"/>
                      </c15:dlblFieldTableCache>
                    </c15:dlblFTEntry>
                  </c15:dlblFieldTable>
                  <c15:showDataLabelsRange val="0"/>
                </c:ext>
                <c:ext xmlns:c16="http://schemas.microsoft.com/office/drawing/2014/chart" uri="{C3380CC4-5D6E-409C-BE32-E72D297353CC}">
                  <c16:uniqueId val="{00000038-9B57-4D09-82B5-F3309CFD155F}"/>
                </c:ext>
              </c:extLst>
            </c:dLbl>
            <c:dLbl>
              <c:idx val="24"/>
              <c:tx>
                <c:strRef>
                  <c:f>Daten_Diagramme!$G$38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{E2B15358-7855-49A2-B7B8-84C85D420856}</c15:txfldGUID>
                      <c15:f>Daten_Diagramme!$G$38</c15:f>
                      <c15:dlblFieldTableCache>
                        <c:ptCount val="1"/>
                      </c15:dlblFieldTableCache>
                    </c15:dlblFTEntry>
                  </c15:dlblFieldTable>
                  <c15:showDataLabelsRange val="0"/>
                </c:ext>
                <c:ext xmlns:c16="http://schemas.microsoft.com/office/drawing/2014/chart" uri="{C3380CC4-5D6E-409C-BE32-E72D297353CC}">
                  <c16:uniqueId val="{00000039-9B57-4D09-82B5-F3309CFD155F}"/>
                </c:ext>
              </c:extLst>
            </c:dLbl>
            <c:dLbl>
              <c:idx val="25"/>
              <c:tx>
                <c:strRef>
                  <c:f>Daten_Diagramme!$G$39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{165A9533-9CDA-42C1-BFFA-759CEDFD127C}</c15:txfldGUID>
                      <c15:f>Daten_Diagramme!$G$39</c15:f>
                      <c15:dlblFieldTableCache>
                        <c:ptCount val="1"/>
                      </c15:dlblFieldTableCache>
                    </c15:dlblFTEntry>
                  </c15:dlblFieldTable>
                  <c15:showDataLabelsRange val="0"/>
                </c:ext>
                <c:ext xmlns:c16="http://schemas.microsoft.com/office/drawing/2014/chart" uri="{C3380CC4-5D6E-409C-BE32-E72D297353CC}">
                  <c16:uniqueId val="{0000003A-9B57-4D09-82B5-F3309CFD155F}"/>
                </c:ext>
              </c:extLst>
            </c:dLbl>
            <c:dLbl>
              <c:idx val="26"/>
              <c:tx>
                <c:strRef>
                  <c:f>Daten_Diagramme!$G$41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{E2E15A7E-D450-4740-854E-0CFDBF712373}</c15:txfldGUID>
                      <c15:f>Daten_Diagramme!$G$41</c15:f>
                      <c15:dlblFieldTableCache>
                        <c:ptCount val="1"/>
                      </c15:dlblFieldTableCache>
                    </c15:dlblFTEntry>
                  </c15:dlblFieldTable>
                  <c15:showDataLabelsRange val="0"/>
                </c:ext>
                <c:ext xmlns:c16="http://schemas.microsoft.com/office/drawing/2014/chart" uri="{C3380CC4-5D6E-409C-BE32-E72D297353CC}">
                  <c16:uniqueId val="{0000003B-9B57-4D09-82B5-F3309CFD155F}"/>
                </c:ext>
              </c:extLst>
            </c:dLbl>
            <c:dLbl>
              <c:idx val="27"/>
              <c:tx>
                <c:strRef>
                  <c:f>Daten_Diagramme!$G$42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{82D08A06-7F50-4A23-84AA-4E4231322EA4}</c15:txfldGUID>
                      <c15:f>Daten_Diagramme!$G$42</c15:f>
                      <c15:dlblFieldTableCache>
                        <c:ptCount val="1"/>
                      </c15:dlblFieldTableCache>
                    </c15:dlblFTEntry>
                  </c15:dlblFieldTable>
                  <c15:showDataLabelsRange val="0"/>
                </c:ext>
                <c:ext xmlns:c16="http://schemas.microsoft.com/office/drawing/2014/chart" uri="{C3380CC4-5D6E-409C-BE32-E72D297353CC}">
                  <c16:uniqueId val="{0000003C-9B57-4D09-82B5-F3309CFD155F}"/>
                </c:ext>
              </c:extLst>
            </c:dLbl>
            <c:dLbl>
              <c:idx val="28"/>
              <c:tx>
                <c:strRef>
                  <c:f>Daten_Diagramme!$G$43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{E74C27EE-5367-4E77-BC93-FDC8A3153F4B}</c15:txfldGUID>
                      <c15:f>Daten_Diagramme!$G$43</c15:f>
                      <c15:dlblFieldTableCache>
                        <c:ptCount val="1"/>
                      </c15:dlblFieldTableCache>
                    </c15:dlblFTEntry>
                  </c15:dlblFieldTable>
                  <c15:showDataLabelsRange val="0"/>
                </c:ext>
                <c:ext xmlns:c16="http://schemas.microsoft.com/office/drawing/2014/chart" uri="{C3380CC4-5D6E-409C-BE32-E72D297353CC}">
                  <c16:uniqueId val="{0000003D-9B57-4D09-82B5-F3309CFD155F}"/>
                </c:ext>
              </c:extLst>
            </c:dLbl>
            <c:dLbl>
              <c:idx val="29"/>
              <c:tx>
                <c:strRef>
                  <c:f>Daten_Diagramme!$G$44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{D41EBD1D-295C-4991-A2F8-FD8C5189DAC4}</c15:txfldGUID>
                      <c15:f>Daten_Diagramme!$G$44</c15:f>
                      <c15:dlblFieldTableCache>
                        <c:ptCount val="1"/>
                      </c15:dlblFieldTableCache>
                    </c15:dlblFTEntry>
                  </c15:dlblFieldTable>
                  <c15:showDataLabelsRange val="0"/>
                </c:ext>
                <c:ext xmlns:c16="http://schemas.microsoft.com/office/drawing/2014/chart" uri="{C3380CC4-5D6E-409C-BE32-E72D297353CC}">
                  <c16:uniqueId val="{0000003E-9B57-4D09-82B5-F3309CFD155F}"/>
                </c:ext>
              </c:extLst>
            </c:dLbl>
            <c:dLbl>
              <c:idx val="30"/>
              <c:tx>
                <c:strRef>
                  <c:f>Daten_Diagramme!$G$45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{5C86DD57-BAE6-48C7-A642-1CFA91D8BDF4}</c15:txfldGUID>
                      <c15:f>Daten_Diagramme!$G$45</c15:f>
                      <c15:dlblFieldTableCache>
                        <c:ptCount val="1"/>
                      </c15:dlblFieldTableCache>
                    </c15:dlblFTEntry>
                  </c15:dlblFieldTable>
                  <c15:showDataLabelsRange val="0"/>
                </c:ext>
                <c:ext xmlns:c16="http://schemas.microsoft.com/office/drawing/2014/chart" uri="{C3380CC4-5D6E-409C-BE32-E72D297353CC}">
                  <c16:uniqueId val="{0000003F-9B57-4D09-82B5-F3309CFD155F}"/>
                </c:ext>
              </c:extLst>
            </c:dLbl>
            <c:dLbl>
              <c:idx val="31"/>
              <c:tx>
                <c:strRef>
                  <c:f>Daten_Diagramme!$G$46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{23E48115-56C1-43BD-9138-634274A2FC32}</c15:txfldGUID>
                      <c15:f>Daten_Diagramme!$G$46</c15:f>
                      <c15:dlblFieldTableCache>
                        <c:ptCount val="1"/>
                      </c15:dlblFieldTableCache>
                    </c15:dlblFTEntry>
                  </c15:dlblFieldTable>
                  <c15:showDataLabelsRange val="0"/>
                </c:ext>
                <c:ext xmlns:c16="http://schemas.microsoft.com/office/drawing/2014/chart" uri="{C3380CC4-5D6E-409C-BE32-E72D297353CC}">
                  <c16:uniqueId val="{00000040-9B57-4D09-82B5-F3309CFD155F}"/>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Daten_Diagramme!$I$14:$I$40</c:f>
              <c:numCache>
                <c:formatCode>0.0</c:formatCode>
                <c:ptCount val="27"/>
                <c:pt idx="0">
                  <c:v>0</c:v>
                </c:pt>
                <c:pt idx="1">
                  <c:v>0</c:v>
                </c:pt>
                <c:pt idx="2">
                  <c:v>-0.75</c:v>
                </c:pt>
                <c:pt idx="3">
                  <c:v>0</c:v>
                </c:pt>
                <c:pt idx="4">
                  <c:v>0</c:v>
                </c:pt>
                <c:pt idx="5">
                  <c:v>0</c:v>
                </c:pt>
                <c:pt idx="6">
                  <c:v>0</c:v>
                </c:pt>
                <c:pt idx="7">
                  <c:v>-0.75</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4">
                  <c:v>0</c:v>
                </c:pt>
                <c:pt idx="25">
                  <c:v>0</c:v>
                </c:pt>
                <c:pt idx="26">
                  <c:v>0</c:v>
                </c:pt>
              </c:numCache>
            </c:numRef>
          </c:val>
          <c:extLst>
            <c:ext xmlns:c16="http://schemas.microsoft.com/office/drawing/2014/chart" uri="{C3380CC4-5D6E-409C-BE32-E72D297353CC}">
              <c16:uniqueId val="{00000041-9B57-4D09-82B5-F3309CFD155F}"/>
            </c:ext>
          </c:extLst>
        </c:ser>
        <c:dLbls>
          <c:showLegendKey val="0"/>
          <c:showVal val="1"/>
          <c:showCatName val="0"/>
          <c:showSerName val="0"/>
          <c:showPercent val="0"/>
          <c:showBubbleSize val="0"/>
        </c:dLbls>
        <c:gapWidth val="100"/>
        <c:overlap val="100"/>
        <c:axId val="297293264"/>
        <c:axId val="297631720"/>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Daten_Diagramme!$M$14:$M$40</c:f>
              <c:numCache>
                <c:formatCode>General</c:formatCode>
                <c:ptCount val="27"/>
                <c:pt idx="0">
                  <c:v>#N/A</c:v>
                </c:pt>
                <c:pt idx="1">
                  <c:v>#N/A</c:v>
                </c:pt>
                <c:pt idx="2">
                  <c:v>45</c:v>
                </c:pt>
                <c:pt idx="3">
                  <c:v>#N/A</c:v>
                </c:pt>
                <c:pt idx="4">
                  <c:v>#N/A</c:v>
                </c:pt>
                <c:pt idx="5">
                  <c:v>#N/A</c:v>
                </c:pt>
                <c:pt idx="6">
                  <c:v>#N/A</c:v>
                </c:pt>
                <c:pt idx="7">
                  <c:v>45</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4">
                  <c:v>#N/A</c:v>
                </c:pt>
                <c:pt idx="25">
                  <c:v>#N/A</c:v>
                </c:pt>
                <c:pt idx="26">
                  <c:v>#N/A</c:v>
                </c:pt>
              </c:numCache>
            </c:numRef>
          </c:xVal>
          <c:yVal>
            <c:numRef>
              <c:f>Daten_Diagramme!$L$14:$L$40</c:f>
              <c:numCache>
                <c:formatCode>General</c:formatCode>
                <c:ptCount val="27"/>
                <c:pt idx="0">
                  <c:v>#N/A</c:v>
                </c:pt>
                <c:pt idx="1">
                  <c:v>#N/A</c:v>
                </c:pt>
                <c:pt idx="2">
                  <c:v>25</c:v>
                </c:pt>
                <c:pt idx="3">
                  <c:v>#N/A</c:v>
                </c:pt>
                <c:pt idx="4">
                  <c:v>#N/A</c:v>
                </c:pt>
                <c:pt idx="5">
                  <c:v>#N/A</c:v>
                </c:pt>
                <c:pt idx="6">
                  <c:v>#N/A</c:v>
                </c:pt>
                <c:pt idx="7">
                  <c:v>77</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4">
                  <c:v>#N/A</c:v>
                </c:pt>
                <c:pt idx="25">
                  <c:v>#N/A</c:v>
                </c:pt>
                <c:pt idx="26">
                  <c:v>#N/A</c:v>
                </c:pt>
              </c:numCache>
            </c:numRef>
          </c:yVal>
          <c:smooth val="0"/>
          <c:extLst>
            <c:ext xmlns:c16="http://schemas.microsoft.com/office/drawing/2014/chart" uri="{C3380CC4-5D6E-409C-BE32-E72D297353CC}">
              <c16:uniqueId val="{00000042-9B57-4D09-82B5-F3309CFD155F}"/>
            </c:ext>
          </c:extLst>
        </c:ser>
        <c:dLbls>
          <c:showLegendKey val="0"/>
          <c:showVal val="1"/>
          <c:showCatName val="0"/>
          <c:showSerName val="0"/>
          <c:showPercent val="0"/>
          <c:showBubbleSize val="0"/>
        </c:dLbls>
        <c:axId val="297632112"/>
        <c:axId val="297632504"/>
      </c:scatterChart>
      <c:catAx>
        <c:axId val="297293264"/>
        <c:scaling>
          <c:orientation val="maxMin"/>
        </c:scaling>
        <c:delete val="0"/>
        <c:axPos val="l"/>
        <c:majorTickMark val="none"/>
        <c:minorTickMark val="none"/>
        <c:tickLblPos val="none"/>
        <c:spPr>
          <a:ln w="1270">
            <a:solidFill>
              <a:srgbClr val="000000"/>
            </a:solidFill>
            <a:prstDash val="solid"/>
          </a:ln>
        </c:spPr>
        <c:crossAx val="297631720"/>
        <c:crosses val="autoZero"/>
        <c:auto val="1"/>
        <c:lblAlgn val="ctr"/>
        <c:lblOffset val="100"/>
        <c:tickMarkSkip val="1"/>
        <c:noMultiLvlLbl val="0"/>
      </c:catAx>
      <c:valAx>
        <c:axId val="297631720"/>
        <c:scaling>
          <c:orientation val="minMax"/>
          <c:max val="50"/>
          <c:min val="-50"/>
        </c:scaling>
        <c:delete val="1"/>
        <c:axPos val="t"/>
        <c:numFmt formatCode="0.0" sourceLinked="1"/>
        <c:majorTickMark val="out"/>
        <c:minorTickMark val="none"/>
        <c:tickLblPos val="none"/>
        <c:crossAx val="297293264"/>
        <c:crosses val="autoZero"/>
        <c:crossBetween val="between"/>
        <c:majorUnit val="10"/>
        <c:minorUnit val="5"/>
      </c:valAx>
      <c:valAx>
        <c:axId val="297632112"/>
        <c:scaling>
          <c:orientation val="minMax"/>
        </c:scaling>
        <c:delete val="1"/>
        <c:axPos val="b"/>
        <c:numFmt formatCode="General" sourceLinked="1"/>
        <c:majorTickMark val="out"/>
        <c:minorTickMark val="none"/>
        <c:tickLblPos val="none"/>
        <c:crossAx val="297632504"/>
        <c:crosses val="max"/>
        <c:crossBetween val="midCat"/>
      </c:valAx>
      <c:valAx>
        <c:axId val="297632504"/>
        <c:scaling>
          <c:orientation val="maxMin"/>
          <c:max val="320"/>
          <c:min val="0"/>
        </c:scaling>
        <c:delete val="1"/>
        <c:axPos val="r"/>
        <c:numFmt formatCode="General" sourceLinked="1"/>
        <c:majorTickMark val="out"/>
        <c:minorTickMark val="none"/>
        <c:tickLblPos val="none"/>
        <c:crossAx val="297632112"/>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0000"/>
              </a:solidFill>
              <a:prstDash val="solid"/>
            </a:ln>
          </c:spPr>
          <c:marker>
            <c:symbol val="none"/>
          </c:marker>
          <c:dLbls>
            <c:dLbl>
              <c:idx val="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1C0-438B-B269-40DE4D884120}"/>
                </c:ext>
              </c:extLst>
            </c:dLbl>
            <c:dLbl>
              <c:idx val="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1C0-438B-B269-40DE4D884120}"/>
                </c:ext>
              </c:extLst>
            </c:dLbl>
            <c:dLbl>
              <c:idx val="2"/>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1C0-438B-B269-40DE4D884120}"/>
                </c:ext>
              </c:extLst>
            </c:dLbl>
            <c:dLbl>
              <c:idx val="3"/>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1C0-438B-B269-40DE4D884120}"/>
                </c:ext>
              </c:extLst>
            </c:dLbl>
            <c:dLbl>
              <c:idx val="4"/>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1C0-438B-B269-40DE4D884120}"/>
                </c:ext>
              </c:extLst>
            </c:dLbl>
            <c:dLbl>
              <c:idx val="5"/>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1C0-438B-B269-40DE4D884120}"/>
                </c:ext>
              </c:extLst>
            </c:dLbl>
            <c:dLbl>
              <c:idx val="6"/>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1C0-438B-B269-40DE4D884120}"/>
                </c:ext>
              </c:extLst>
            </c:dLbl>
            <c:dLbl>
              <c:idx val="7"/>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1C0-438B-B269-40DE4D884120}"/>
                </c:ext>
              </c:extLst>
            </c:dLbl>
            <c:dLbl>
              <c:idx val="8"/>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1C0-438B-B269-40DE4D884120}"/>
                </c:ext>
              </c:extLst>
            </c:dLbl>
            <c:dLbl>
              <c:idx val="9"/>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1C0-438B-B269-40DE4D884120}"/>
                </c:ext>
              </c:extLst>
            </c:dLbl>
            <c:dLbl>
              <c:idx val="1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1C0-438B-B269-40DE4D884120}"/>
                </c:ext>
              </c:extLst>
            </c:dLbl>
            <c:dLbl>
              <c:idx val="1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1C0-438B-B269-40DE4D884120}"/>
                </c:ext>
              </c:extLst>
            </c:dLbl>
            <c:dLbl>
              <c:idx val="12"/>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1C0-438B-B269-40DE4D884120}"/>
                </c:ext>
              </c:extLst>
            </c:dLbl>
            <c:dLbl>
              <c:idx val="13"/>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1C0-438B-B269-40DE4D884120}"/>
                </c:ext>
              </c:extLst>
            </c:dLbl>
            <c:dLbl>
              <c:idx val="14"/>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1C0-438B-B269-40DE4D884120}"/>
                </c:ext>
              </c:extLst>
            </c:dLbl>
            <c:dLbl>
              <c:idx val="15"/>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1C0-438B-B269-40DE4D884120}"/>
                </c:ext>
              </c:extLst>
            </c:dLbl>
            <c:dLbl>
              <c:idx val="16"/>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1C0-438B-B269-40DE4D884120}"/>
                </c:ext>
              </c:extLst>
            </c:dLbl>
            <c:dLbl>
              <c:idx val="17"/>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1C0-438B-B269-40DE4D884120}"/>
                </c:ext>
              </c:extLst>
            </c:dLbl>
            <c:dLbl>
              <c:idx val="18"/>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1C0-438B-B269-40DE4D884120}"/>
                </c:ext>
              </c:extLst>
            </c:dLbl>
            <c:dLbl>
              <c:idx val="19"/>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1C0-438B-B269-40DE4D884120}"/>
                </c:ext>
              </c:extLst>
            </c:dLbl>
            <c:dLbl>
              <c:idx val="2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81C0-438B-B269-40DE4D884120}"/>
                </c:ext>
              </c:extLst>
            </c:dLbl>
            <c:dLbl>
              <c:idx val="2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81C0-438B-B269-40DE4D884120}"/>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16-81C0-438B-B269-40DE4D884120}"/>
            </c:ext>
          </c:extLst>
        </c:ser>
        <c:ser>
          <c:idx val="2"/>
          <c:order val="1"/>
          <c:spPr>
            <a:ln w="25400">
              <a:solidFill>
                <a:srgbClr val="808080"/>
              </a:solidFill>
              <a:prstDash val="solid"/>
            </a:ln>
          </c:spPr>
          <c:marker>
            <c:symbol val="none"/>
          </c:marker>
          <c:dLbls>
            <c:dLbl>
              <c:idx val="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81C0-438B-B269-40DE4D884120}"/>
                </c:ext>
              </c:extLst>
            </c:dLbl>
            <c:dLbl>
              <c:idx val="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81C0-438B-B269-40DE4D884120}"/>
                </c:ext>
              </c:extLst>
            </c:dLbl>
            <c:dLbl>
              <c:idx val="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81C0-438B-B269-40DE4D884120}"/>
                </c:ext>
              </c:extLst>
            </c:dLbl>
            <c:dLbl>
              <c:idx val="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81C0-438B-B269-40DE4D884120}"/>
                </c:ext>
              </c:extLst>
            </c:dLbl>
            <c:dLbl>
              <c:idx val="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81C0-438B-B269-40DE4D884120}"/>
                </c:ext>
              </c:extLst>
            </c:dLbl>
            <c:dLbl>
              <c:idx val="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81C0-438B-B269-40DE4D884120}"/>
                </c:ext>
              </c:extLst>
            </c:dLbl>
            <c:dLbl>
              <c:idx val="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81C0-438B-B269-40DE4D884120}"/>
                </c:ext>
              </c:extLst>
            </c:dLbl>
            <c:dLbl>
              <c:idx val="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81C0-438B-B269-40DE4D884120}"/>
                </c:ext>
              </c:extLst>
            </c:dLbl>
            <c:dLbl>
              <c:idx val="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81C0-438B-B269-40DE4D884120}"/>
                </c:ext>
              </c:extLst>
            </c:dLbl>
            <c:dLbl>
              <c:idx val="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81C0-438B-B269-40DE4D884120}"/>
                </c:ext>
              </c:extLst>
            </c:dLbl>
            <c:dLbl>
              <c:idx val="1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81C0-438B-B269-40DE4D884120}"/>
                </c:ext>
              </c:extLst>
            </c:dLbl>
            <c:dLbl>
              <c:idx val="1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81C0-438B-B269-40DE4D884120}"/>
                </c:ext>
              </c:extLst>
            </c:dLbl>
            <c:dLbl>
              <c:idx val="1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81C0-438B-B269-40DE4D884120}"/>
                </c:ext>
              </c:extLst>
            </c:dLbl>
            <c:dLbl>
              <c:idx val="1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81C0-438B-B269-40DE4D884120}"/>
                </c:ext>
              </c:extLst>
            </c:dLbl>
            <c:dLbl>
              <c:idx val="1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81C0-438B-B269-40DE4D884120}"/>
                </c:ext>
              </c:extLst>
            </c:dLbl>
            <c:dLbl>
              <c:idx val="1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81C0-438B-B269-40DE4D884120}"/>
                </c:ext>
              </c:extLst>
            </c:dLbl>
            <c:dLbl>
              <c:idx val="1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81C0-438B-B269-40DE4D884120}"/>
                </c:ext>
              </c:extLst>
            </c:dLbl>
            <c:dLbl>
              <c:idx val="1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81C0-438B-B269-40DE4D884120}"/>
                </c:ext>
              </c:extLst>
            </c:dLbl>
            <c:dLbl>
              <c:idx val="1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81C0-438B-B269-40DE4D884120}"/>
                </c:ext>
              </c:extLst>
            </c:dLbl>
            <c:dLbl>
              <c:idx val="1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81C0-438B-B269-40DE4D884120}"/>
                </c:ext>
              </c:extLst>
            </c:dLbl>
            <c:dLbl>
              <c:idx val="2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81C0-438B-B269-40DE4D884120}"/>
                </c:ext>
              </c:extLst>
            </c:dLbl>
            <c:dLbl>
              <c:idx val="2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81C0-438B-B269-40DE4D884120}"/>
                </c:ext>
              </c:extLst>
            </c:dLbl>
            <c:spPr>
              <a:noFill/>
              <a:ln w="25400">
                <a:noFill/>
              </a:ln>
            </c:spPr>
            <c:txPr>
              <a:bodyPr/>
              <a:lstStyle/>
              <a:p>
                <a:pPr>
                  <a:defRPr sz="225"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2D-81C0-438B-B269-40DE4D884120}"/>
            </c:ext>
          </c:extLst>
        </c:ser>
        <c:ser>
          <c:idx val="1"/>
          <c:order val="2"/>
          <c:spPr>
            <a:ln w="25400">
              <a:solidFill>
                <a:srgbClr val="C0C0C0"/>
              </a:solidFill>
              <a:prstDash val="solid"/>
            </a:ln>
          </c:spPr>
          <c:marker>
            <c:symbol val="none"/>
          </c:marker>
          <c:dLbls>
            <c:dLbl>
              <c:idx val="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81C0-438B-B269-40DE4D884120}"/>
                </c:ext>
              </c:extLst>
            </c:dLbl>
            <c:dLbl>
              <c:idx val="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81C0-438B-B269-40DE4D884120}"/>
                </c:ext>
              </c:extLst>
            </c:dLbl>
            <c:dLbl>
              <c:idx val="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81C0-438B-B269-40DE4D884120}"/>
                </c:ext>
              </c:extLst>
            </c:dLbl>
            <c:dLbl>
              <c:idx val="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81C0-438B-B269-40DE4D884120}"/>
                </c:ext>
              </c:extLst>
            </c:dLbl>
            <c:dLbl>
              <c:idx val="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81C0-438B-B269-40DE4D884120}"/>
                </c:ext>
              </c:extLst>
            </c:dLbl>
            <c:dLbl>
              <c:idx val="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81C0-438B-B269-40DE4D884120}"/>
                </c:ext>
              </c:extLst>
            </c:dLbl>
            <c:dLbl>
              <c:idx val="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81C0-438B-B269-40DE4D884120}"/>
                </c:ext>
              </c:extLst>
            </c:dLbl>
            <c:dLbl>
              <c:idx val="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81C0-438B-B269-40DE4D884120}"/>
                </c:ext>
              </c:extLst>
            </c:dLbl>
            <c:dLbl>
              <c:idx val="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81C0-438B-B269-40DE4D884120}"/>
                </c:ext>
              </c:extLst>
            </c:dLbl>
            <c:dLbl>
              <c:idx val="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81C0-438B-B269-40DE4D884120}"/>
                </c:ext>
              </c:extLst>
            </c:dLbl>
            <c:dLbl>
              <c:idx val="1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81C0-438B-B269-40DE4D884120}"/>
                </c:ext>
              </c:extLst>
            </c:dLbl>
            <c:dLbl>
              <c:idx val="1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81C0-438B-B269-40DE4D884120}"/>
                </c:ext>
              </c:extLst>
            </c:dLbl>
            <c:dLbl>
              <c:idx val="1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81C0-438B-B269-40DE4D884120}"/>
                </c:ext>
              </c:extLst>
            </c:dLbl>
            <c:dLbl>
              <c:idx val="1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81C0-438B-B269-40DE4D884120}"/>
                </c:ext>
              </c:extLst>
            </c:dLbl>
            <c:dLbl>
              <c:idx val="1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81C0-438B-B269-40DE4D884120}"/>
                </c:ext>
              </c:extLst>
            </c:dLbl>
            <c:dLbl>
              <c:idx val="1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81C0-438B-B269-40DE4D884120}"/>
                </c:ext>
              </c:extLst>
            </c:dLbl>
            <c:dLbl>
              <c:idx val="1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81C0-438B-B269-40DE4D884120}"/>
                </c:ext>
              </c:extLst>
            </c:dLbl>
            <c:dLbl>
              <c:idx val="1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81C0-438B-B269-40DE4D884120}"/>
                </c:ext>
              </c:extLst>
            </c:dLbl>
            <c:dLbl>
              <c:idx val="1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81C0-438B-B269-40DE4D884120}"/>
                </c:ext>
              </c:extLst>
            </c:dLbl>
            <c:dLbl>
              <c:idx val="1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81C0-438B-B269-40DE4D884120}"/>
                </c:ext>
              </c:extLst>
            </c:dLbl>
            <c:dLbl>
              <c:idx val="2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81C0-438B-B269-40DE4D884120}"/>
                </c:ext>
              </c:extLst>
            </c:dLbl>
            <c:dLbl>
              <c:idx val="2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81C0-438B-B269-40DE4D884120}"/>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44-81C0-438B-B269-40DE4D884120}"/>
            </c:ext>
          </c:extLst>
        </c:ser>
        <c:dLbls>
          <c:showLegendKey val="0"/>
          <c:showVal val="0"/>
          <c:showCatName val="0"/>
          <c:showSerName val="0"/>
          <c:showPercent val="0"/>
          <c:showBubbleSize val="0"/>
        </c:dLbls>
        <c:smooth val="0"/>
        <c:axId val="297633680"/>
        <c:axId val="297634072"/>
      </c:lineChart>
      <c:catAx>
        <c:axId val="2976336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a:ea typeface="Arial"/>
                <a:cs typeface="Arial"/>
              </a:defRPr>
            </a:pPr>
            <a:endParaRPr lang="de-DE"/>
          </a:p>
        </c:txPr>
        <c:crossAx val="297634072"/>
        <c:crosses val="autoZero"/>
        <c:auto val="1"/>
        <c:lblAlgn val="ctr"/>
        <c:lblOffset val="100"/>
        <c:tickLblSkip val="1"/>
        <c:tickMarkSkip val="1"/>
        <c:noMultiLvlLbl val="0"/>
      </c:catAx>
      <c:valAx>
        <c:axId val="297634072"/>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a:ea typeface="Arial"/>
                <a:cs typeface="Arial"/>
              </a:defRPr>
            </a:pPr>
            <a:endParaRPr lang="de-DE"/>
          </a:p>
        </c:txPr>
        <c:crossAx val="297633680"/>
        <c:crosses val="autoZero"/>
        <c:crossBetween val="between"/>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000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8A0-458D-AA5D-41A95956F270}"/>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8A0-458D-AA5D-41A95956F270}"/>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8A0-458D-AA5D-41A95956F270}"/>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8A0-458D-AA5D-41A95956F270}"/>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8A0-458D-AA5D-41A95956F270}"/>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8A0-458D-AA5D-41A95956F270}"/>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8A0-458D-AA5D-41A95956F270}"/>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8A0-458D-AA5D-41A95956F270}"/>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8A0-458D-AA5D-41A95956F270}"/>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8A0-458D-AA5D-41A95956F270}"/>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8A0-458D-AA5D-41A95956F270}"/>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8A0-458D-AA5D-41A95956F270}"/>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8A0-458D-AA5D-41A95956F270}"/>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8A0-458D-AA5D-41A95956F270}"/>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8A0-458D-AA5D-41A95956F270}"/>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8A0-458D-AA5D-41A95956F270}"/>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8A0-458D-AA5D-41A95956F270}"/>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8A0-458D-AA5D-41A95956F270}"/>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8A0-458D-AA5D-41A95956F270}"/>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48A0-458D-AA5D-41A95956F270}"/>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48A0-458D-AA5D-41A95956F270}"/>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48A0-458D-AA5D-41A95956F270}"/>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16-48A0-458D-AA5D-41A95956F270}"/>
            </c:ext>
          </c:extLst>
        </c:ser>
        <c:ser>
          <c:idx val="2"/>
          <c:order val="1"/>
          <c:spPr>
            <a:ln w="25400">
              <a:solidFill>
                <a:srgbClr val="80808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48A0-458D-AA5D-41A95956F270}"/>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48A0-458D-AA5D-41A95956F270}"/>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48A0-458D-AA5D-41A95956F270}"/>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48A0-458D-AA5D-41A95956F270}"/>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48A0-458D-AA5D-41A95956F270}"/>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48A0-458D-AA5D-41A95956F270}"/>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48A0-458D-AA5D-41A95956F270}"/>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48A0-458D-AA5D-41A95956F270}"/>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48A0-458D-AA5D-41A95956F270}"/>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48A0-458D-AA5D-41A95956F270}"/>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48A0-458D-AA5D-41A95956F270}"/>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48A0-458D-AA5D-41A95956F270}"/>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48A0-458D-AA5D-41A95956F270}"/>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48A0-458D-AA5D-41A95956F270}"/>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48A0-458D-AA5D-41A95956F270}"/>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48A0-458D-AA5D-41A95956F270}"/>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48A0-458D-AA5D-41A95956F270}"/>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48A0-458D-AA5D-41A95956F270}"/>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48A0-458D-AA5D-41A95956F270}"/>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48A0-458D-AA5D-41A95956F270}"/>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48A0-458D-AA5D-41A95956F270}"/>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48A0-458D-AA5D-41A95956F270}"/>
                </c:ext>
              </c:extLst>
            </c:dLbl>
            <c:spPr>
              <a:noFill/>
              <a:ln w="25400">
                <a:noFill/>
              </a:ln>
            </c:spPr>
            <c:txPr>
              <a:bodyPr/>
              <a:lstStyle/>
              <a:p>
                <a:pPr>
                  <a:defRPr sz="225"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2D-48A0-458D-AA5D-41A95956F270}"/>
            </c:ext>
          </c:extLst>
        </c:ser>
        <c:ser>
          <c:idx val="1"/>
          <c:order val="2"/>
          <c:spPr>
            <a:ln w="25400">
              <a:solidFill>
                <a:srgbClr val="C0C0C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48A0-458D-AA5D-41A95956F270}"/>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48A0-458D-AA5D-41A95956F270}"/>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48A0-458D-AA5D-41A95956F270}"/>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48A0-458D-AA5D-41A95956F270}"/>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48A0-458D-AA5D-41A95956F270}"/>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48A0-458D-AA5D-41A95956F270}"/>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48A0-458D-AA5D-41A95956F270}"/>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48A0-458D-AA5D-41A95956F270}"/>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48A0-458D-AA5D-41A95956F270}"/>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48A0-458D-AA5D-41A95956F270}"/>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48A0-458D-AA5D-41A95956F270}"/>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48A0-458D-AA5D-41A95956F270}"/>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48A0-458D-AA5D-41A95956F270}"/>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48A0-458D-AA5D-41A95956F270}"/>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48A0-458D-AA5D-41A95956F270}"/>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48A0-458D-AA5D-41A95956F270}"/>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48A0-458D-AA5D-41A95956F270}"/>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48A0-458D-AA5D-41A95956F270}"/>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48A0-458D-AA5D-41A95956F270}"/>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48A0-458D-AA5D-41A95956F270}"/>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48A0-458D-AA5D-41A95956F270}"/>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48A0-458D-AA5D-41A95956F270}"/>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44-48A0-458D-AA5D-41A95956F270}"/>
            </c:ext>
          </c:extLst>
        </c:ser>
        <c:dLbls>
          <c:showLegendKey val="0"/>
          <c:showVal val="0"/>
          <c:showCatName val="0"/>
          <c:showSerName val="0"/>
          <c:showPercent val="0"/>
          <c:showBubbleSize val="0"/>
        </c:dLbls>
        <c:smooth val="0"/>
        <c:axId val="292822744"/>
        <c:axId val="292823136"/>
      </c:lineChart>
      <c:catAx>
        <c:axId val="2928227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de-DE"/>
          </a:p>
        </c:txPr>
        <c:crossAx val="292823136"/>
        <c:crosses val="autoZero"/>
        <c:auto val="1"/>
        <c:lblAlgn val="ctr"/>
        <c:lblOffset val="100"/>
        <c:tickLblSkip val="1"/>
        <c:tickMarkSkip val="1"/>
        <c:noMultiLvlLbl val="0"/>
      </c:catAx>
      <c:valAx>
        <c:axId val="292823136"/>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de-DE"/>
          </a:p>
        </c:txPr>
        <c:crossAx val="292822744"/>
        <c:crosses val="autoZero"/>
        <c:crossBetween val="between"/>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8044718948978125E-2"/>
          <c:y val="9.4044031096981395E-2"/>
          <c:w val="0.93184408380111061"/>
          <c:h val="0.76175665188554964"/>
        </c:manualLayout>
      </c:layout>
      <c:lineChart>
        <c:grouping val="standard"/>
        <c:varyColors val="0"/>
        <c:ser>
          <c:idx val="0"/>
          <c:order val="0"/>
          <c:tx>
            <c:strRef>
              <c:f>Daten_Diagramme!$E$51</c:f>
              <c:strCache>
                <c:ptCount val="1"/>
                <c:pt idx="0">
                  <c:v>SvB</c:v>
                </c:pt>
              </c:strCache>
            </c:strRef>
          </c:tx>
          <c:spPr>
            <a:ln w="25400">
              <a:solidFill>
                <a:srgbClr val="000000"/>
              </a:solidFill>
              <a:prstDash val="solid"/>
            </a:ln>
          </c:spPr>
          <c:marker>
            <c:symbol val="none"/>
          </c:marker>
          <c:val>
            <c:numRef>
              <c:f>Daten_Diagramme!$E$52:$E$76</c:f>
              <c:numCache>
                <c:formatCode>0.0</c:formatCode>
                <c:ptCount val="25"/>
                <c:pt idx="0">
                  <c:v>100</c:v>
                </c:pt>
                <c:pt idx="1">
                  <c:v>99.599499374217771</c:v>
                </c:pt>
                <c:pt idx="2">
                  <c:v>98.701948864652252</c:v>
                </c:pt>
                <c:pt idx="3">
                  <c:v>99.545860897550511</c:v>
                </c:pt>
                <c:pt idx="4">
                  <c:v>98.780618630430894</c:v>
                </c:pt>
                <c:pt idx="5">
                  <c:v>99.030931521544787</c:v>
                </c:pt>
                <c:pt idx="6">
                  <c:v>99.481494725549794</c:v>
                </c:pt>
                <c:pt idx="7">
                  <c:v>100.93330949401036</c:v>
                </c:pt>
                <c:pt idx="8">
                  <c:v>100.71160379045234</c:v>
                </c:pt>
                <c:pt idx="9">
                  <c:v>101.00482746290005</c:v>
                </c:pt>
                <c:pt idx="10">
                  <c:v>100.68299660289648</c:v>
                </c:pt>
                <c:pt idx="11">
                  <c:v>101.66279277668515</c:v>
                </c:pt>
                <c:pt idx="12">
                  <c:v>100.29322367244771</c:v>
                </c:pt>
                <c:pt idx="13">
                  <c:v>100.13946003933489</c:v>
                </c:pt>
                <c:pt idx="14">
                  <c:v>99.839084569998221</c:v>
                </c:pt>
                <c:pt idx="15">
                  <c:v>101.65921687824067</c:v>
                </c:pt>
                <c:pt idx="16">
                  <c:v>100.62220632934024</c:v>
                </c:pt>
                <c:pt idx="17">
                  <c:v>100.57214375111747</c:v>
                </c:pt>
                <c:pt idx="18">
                  <c:v>101.34811371357053</c:v>
                </c:pt>
                <c:pt idx="19">
                  <c:v>102.74271410691935</c:v>
                </c:pt>
                <c:pt idx="20">
                  <c:v>102.43161094224924</c:v>
                </c:pt>
                <c:pt idx="21">
                  <c:v>102.07402109780081</c:v>
                </c:pt>
                <c:pt idx="22">
                  <c:v>101.92383336313249</c:v>
                </c:pt>
                <c:pt idx="23">
                  <c:v>103.59020203826211</c:v>
                </c:pt>
                <c:pt idx="24">
                  <c:v>102.88932594314322</c:v>
                </c:pt>
              </c:numCache>
            </c:numRef>
          </c:val>
          <c:smooth val="0"/>
          <c:extLst>
            <c:ext xmlns:c16="http://schemas.microsoft.com/office/drawing/2014/chart" uri="{C3380CC4-5D6E-409C-BE32-E72D297353CC}">
              <c16:uniqueId val="{00000000-E1EE-4C92-B654-A3106DBE7731}"/>
            </c:ext>
          </c:extLst>
        </c:ser>
        <c:ser>
          <c:idx val="2"/>
          <c:order val="1"/>
          <c:tx>
            <c:strRef>
              <c:f>Daten_Diagramme!$F$51</c:f>
              <c:strCache>
                <c:ptCount val="1"/>
                <c:pt idx="0">
                  <c:v>GeB - ausschließlich</c:v>
                </c:pt>
              </c:strCache>
            </c:strRef>
          </c:tx>
          <c:spPr>
            <a:ln w="25400">
              <a:solidFill>
                <a:srgbClr val="808080"/>
              </a:solidFill>
              <a:prstDash val="solid"/>
            </a:ln>
          </c:spPr>
          <c:marker>
            <c:symbol val="none"/>
          </c:marker>
          <c:val>
            <c:numRef>
              <c:f>Daten_Diagramme!$F$52:$F$76</c:f>
              <c:numCache>
                <c:formatCode>0.0</c:formatCode>
                <c:ptCount val="25"/>
                <c:pt idx="0">
                  <c:v>100</c:v>
                </c:pt>
                <c:pt idx="1">
                  <c:v>97.613673008706868</c:v>
                </c:pt>
                <c:pt idx="2">
                  <c:v>97.000967429861333</c:v>
                </c:pt>
                <c:pt idx="3">
                  <c:v>94.646888100612699</c:v>
                </c:pt>
                <c:pt idx="4">
                  <c:v>94.453402128345701</c:v>
                </c:pt>
                <c:pt idx="5">
                  <c:v>91.615607868429535</c:v>
                </c:pt>
                <c:pt idx="6">
                  <c:v>94.808126410835214</c:v>
                </c:pt>
                <c:pt idx="7">
                  <c:v>95.711060948081268</c:v>
                </c:pt>
                <c:pt idx="8">
                  <c:v>95.840051596259272</c:v>
                </c:pt>
                <c:pt idx="9">
                  <c:v>93.840696549500151</c:v>
                </c:pt>
                <c:pt idx="10">
                  <c:v>94.388906804256692</c:v>
                </c:pt>
                <c:pt idx="11">
                  <c:v>93.324733956788137</c:v>
                </c:pt>
                <c:pt idx="12">
                  <c:v>93.808448887455668</c:v>
                </c:pt>
                <c:pt idx="13">
                  <c:v>94.292163818123186</c:v>
                </c:pt>
                <c:pt idx="14">
                  <c:v>95.936794582392778</c:v>
                </c:pt>
                <c:pt idx="15">
                  <c:v>94.775878748790703</c:v>
                </c:pt>
                <c:pt idx="16">
                  <c:v>96.130280554659791</c:v>
                </c:pt>
                <c:pt idx="17">
                  <c:v>96.001289906481773</c:v>
                </c:pt>
                <c:pt idx="18">
                  <c:v>97.87165430506289</c:v>
                </c:pt>
                <c:pt idx="19">
                  <c:v>94.582392776523704</c:v>
                </c:pt>
                <c:pt idx="20">
                  <c:v>95.678813286036757</c:v>
                </c:pt>
                <c:pt idx="21">
                  <c:v>94.74363108674622</c:v>
                </c:pt>
                <c:pt idx="22">
                  <c:v>95.388584327636252</c:v>
                </c:pt>
                <c:pt idx="23">
                  <c:v>94.517897452434696</c:v>
                </c:pt>
                <c:pt idx="24">
                  <c:v>94.13092550790067</c:v>
                </c:pt>
              </c:numCache>
            </c:numRef>
          </c:val>
          <c:smooth val="0"/>
          <c:extLst>
            <c:ext xmlns:c16="http://schemas.microsoft.com/office/drawing/2014/chart" uri="{C3380CC4-5D6E-409C-BE32-E72D297353CC}">
              <c16:uniqueId val="{00000001-E1EE-4C92-B654-A3106DBE7731}"/>
            </c:ext>
          </c:extLst>
        </c:ser>
        <c:ser>
          <c:idx val="1"/>
          <c:order val="2"/>
          <c:tx>
            <c:strRef>
              <c:f>Daten_Diagramme!$G$51</c:f>
              <c:strCache>
                <c:ptCount val="1"/>
                <c:pt idx="0">
                  <c:v>GeB - im Nebenjob</c:v>
                </c:pt>
              </c:strCache>
            </c:strRef>
          </c:tx>
          <c:spPr>
            <a:ln w="25400">
              <a:solidFill>
                <a:srgbClr val="C0C0C0"/>
              </a:solidFill>
              <a:prstDash val="solid"/>
            </a:ln>
          </c:spPr>
          <c:marker>
            <c:symbol val="none"/>
          </c:marker>
          <c:val>
            <c:numRef>
              <c:f>Daten_Diagramme!$G$52:$G$76</c:f>
              <c:numCache>
                <c:formatCode>0.0</c:formatCode>
                <c:ptCount val="25"/>
                <c:pt idx="0">
                  <c:v>100</c:v>
                </c:pt>
                <c:pt idx="1">
                  <c:v>97.917570498915396</c:v>
                </c:pt>
                <c:pt idx="2">
                  <c:v>96.746203904555315</c:v>
                </c:pt>
                <c:pt idx="3">
                  <c:v>100.1301518438178</c:v>
                </c:pt>
                <c:pt idx="4">
                  <c:v>100.21691973969631</c:v>
                </c:pt>
                <c:pt idx="5">
                  <c:v>101.3882863340564</c:v>
                </c:pt>
                <c:pt idx="6">
                  <c:v>108.02603036876354</c:v>
                </c:pt>
                <c:pt idx="7">
                  <c:v>111.10629067245119</c:v>
                </c:pt>
                <c:pt idx="8">
                  <c:v>112.75488069414317</c:v>
                </c:pt>
                <c:pt idx="9">
                  <c:v>113.01518438177874</c:v>
                </c:pt>
                <c:pt idx="10">
                  <c:v>112.36442516268981</c:v>
                </c:pt>
                <c:pt idx="11">
                  <c:v>114.18655097613883</c:v>
                </c:pt>
                <c:pt idx="12">
                  <c:v>115.22776572668111</c:v>
                </c:pt>
                <c:pt idx="13">
                  <c:v>115.35791757049891</c:v>
                </c:pt>
                <c:pt idx="14">
                  <c:v>115.79175704989153</c:v>
                </c:pt>
                <c:pt idx="15">
                  <c:v>118.78524945770066</c:v>
                </c:pt>
                <c:pt idx="16">
                  <c:v>117.00650759219089</c:v>
                </c:pt>
                <c:pt idx="17">
                  <c:v>115.40130151843817</c:v>
                </c:pt>
                <c:pt idx="18">
                  <c:v>115.2711496746204</c:v>
                </c:pt>
                <c:pt idx="19">
                  <c:v>116.44251626898048</c:v>
                </c:pt>
                <c:pt idx="20">
                  <c:v>116.83297180043384</c:v>
                </c:pt>
                <c:pt idx="21">
                  <c:v>113.40563991323211</c:v>
                </c:pt>
                <c:pt idx="22">
                  <c:v>116.18221258134491</c:v>
                </c:pt>
                <c:pt idx="23">
                  <c:v>117.04989154013015</c:v>
                </c:pt>
                <c:pt idx="24">
                  <c:v>118.48156182212581</c:v>
                </c:pt>
              </c:numCache>
            </c:numRef>
          </c:val>
          <c:smooth val="0"/>
          <c:extLst>
            <c:ext xmlns:c16="http://schemas.microsoft.com/office/drawing/2014/chart" uri="{C3380CC4-5D6E-409C-BE32-E72D297353CC}">
              <c16:uniqueId val="{00000002-E1EE-4C92-B654-A3106DBE7731}"/>
            </c:ext>
          </c:extLst>
        </c:ser>
        <c:ser>
          <c:idx val="3"/>
          <c:order val="3"/>
          <c:tx>
            <c:v/>
          </c:tx>
          <c:spPr>
            <a:ln w="12700">
              <a:solidFill>
                <a:srgbClr val="FFFFFF"/>
              </a:solidFill>
              <a:prstDash val="solid"/>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E1EE-4C92-B654-A3106DBE7731}"/>
                </c:ext>
              </c:extLst>
            </c:dLbl>
            <c:dLbl>
              <c:idx val="1"/>
              <c:delete val="1"/>
              <c:extLst>
                <c:ext xmlns:c15="http://schemas.microsoft.com/office/drawing/2012/chart" uri="{CE6537A1-D6FC-4f65-9D91-7224C49458BB}"/>
                <c:ext xmlns:c16="http://schemas.microsoft.com/office/drawing/2014/chart" uri="{C3380CC4-5D6E-409C-BE32-E72D297353CC}">
                  <c16:uniqueId val="{00000004-E1EE-4C92-B654-A3106DBE7731}"/>
                </c:ext>
              </c:extLst>
            </c:dLbl>
            <c:dLbl>
              <c:idx val="2"/>
              <c:delete val="1"/>
              <c:extLst>
                <c:ext xmlns:c15="http://schemas.microsoft.com/office/drawing/2012/chart" uri="{CE6537A1-D6FC-4f65-9D91-7224C49458BB}"/>
                <c:ext xmlns:c16="http://schemas.microsoft.com/office/drawing/2014/chart" uri="{C3380CC4-5D6E-409C-BE32-E72D297353CC}">
                  <c16:uniqueId val="{00000005-E1EE-4C92-B654-A3106DBE7731}"/>
                </c:ext>
              </c:extLst>
            </c:dLbl>
            <c:dLbl>
              <c:idx val="3"/>
              <c:delete val="1"/>
              <c:extLst>
                <c:ext xmlns:c15="http://schemas.microsoft.com/office/drawing/2012/chart" uri="{CE6537A1-D6FC-4f65-9D91-7224C49458BB}"/>
                <c:ext xmlns:c16="http://schemas.microsoft.com/office/drawing/2014/chart" uri="{C3380CC4-5D6E-409C-BE32-E72D297353CC}">
                  <c16:uniqueId val="{00000006-E1EE-4C92-B654-A3106DBE7731}"/>
                </c:ext>
              </c:extLst>
            </c:dLbl>
            <c:dLbl>
              <c:idx val="4"/>
              <c:delete val="1"/>
              <c:extLst>
                <c:ext xmlns:c15="http://schemas.microsoft.com/office/drawing/2012/chart" uri="{CE6537A1-D6FC-4f65-9D91-7224C49458BB}"/>
                <c:ext xmlns:c16="http://schemas.microsoft.com/office/drawing/2014/chart" uri="{C3380CC4-5D6E-409C-BE32-E72D297353CC}">
                  <c16:uniqueId val="{00000007-E1EE-4C92-B654-A3106DBE7731}"/>
                </c:ext>
              </c:extLst>
            </c:dLbl>
            <c:dLbl>
              <c:idx val="5"/>
              <c:delete val="1"/>
              <c:extLst>
                <c:ext xmlns:c15="http://schemas.microsoft.com/office/drawing/2012/chart" uri="{CE6537A1-D6FC-4f65-9D91-7224C49458BB}"/>
                <c:ext xmlns:c16="http://schemas.microsoft.com/office/drawing/2014/chart" uri="{C3380CC4-5D6E-409C-BE32-E72D297353CC}">
                  <c16:uniqueId val="{00000008-E1EE-4C92-B654-A3106DBE7731}"/>
                </c:ext>
              </c:extLst>
            </c:dLbl>
            <c:dLbl>
              <c:idx val="6"/>
              <c:delete val="1"/>
              <c:extLst>
                <c:ext xmlns:c15="http://schemas.microsoft.com/office/drawing/2012/chart" uri="{CE6537A1-D6FC-4f65-9D91-7224C49458BB}"/>
                <c:ext xmlns:c16="http://schemas.microsoft.com/office/drawing/2014/chart" uri="{C3380CC4-5D6E-409C-BE32-E72D297353CC}">
                  <c16:uniqueId val="{00000009-E1EE-4C92-B654-A3106DBE7731}"/>
                </c:ext>
              </c:extLst>
            </c:dLbl>
            <c:dLbl>
              <c:idx val="7"/>
              <c:delete val="1"/>
              <c:extLst>
                <c:ext xmlns:c15="http://schemas.microsoft.com/office/drawing/2012/chart" uri="{CE6537A1-D6FC-4f65-9D91-7224C49458BB}"/>
                <c:ext xmlns:c16="http://schemas.microsoft.com/office/drawing/2014/chart" uri="{C3380CC4-5D6E-409C-BE32-E72D297353CC}">
                  <c16:uniqueId val="{0000000A-E1EE-4C92-B654-A3106DBE7731}"/>
                </c:ext>
              </c:extLst>
            </c:dLbl>
            <c:dLbl>
              <c:idx val="8"/>
              <c:delete val="1"/>
              <c:extLst>
                <c:ext xmlns:c15="http://schemas.microsoft.com/office/drawing/2012/chart" uri="{CE6537A1-D6FC-4f65-9D91-7224C49458BB}"/>
                <c:ext xmlns:c16="http://schemas.microsoft.com/office/drawing/2014/chart" uri="{C3380CC4-5D6E-409C-BE32-E72D297353CC}">
                  <c16:uniqueId val="{0000000B-E1EE-4C92-B654-A3106DBE7731}"/>
                </c:ext>
              </c:extLst>
            </c:dLbl>
            <c:dLbl>
              <c:idx val="9"/>
              <c:delete val="1"/>
              <c:extLst>
                <c:ext xmlns:c15="http://schemas.microsoft.com/office/drawing/2012/chart" uri="{CE6537A1-D6FC-4f65-9D91-7224C49458BB}"/>
                <c:ext xmlns:c16="http://schemas.microsoft.com/office/drawing/2014/chart" uri="{C3380CC4-5D6E-409C-BE32-E72D297353CC}">
                  <c16:uniqueId val="{0000000C-E1EE-4C92-B654-A3106DBE7731}"/>
                </c:ext>
              </c:extLst>
            </c:dLbl>
            <c:dLbl>
              <c:idx val="10"/>
              <c:delete val="1"/>
              <c:extLst>
                <c:ext xmlns:c15="http://schemas.microsoft.com/office/drawing/2012/chart" uri="{CE6537A1-D6FC-4f65-9D91-7224C49458BB}"/>
                <c:ext xmlns:c16="http://schemas.microsoft.com/office/drawing/2014/chart" uri="{C3380CC4-5D6E-409C-BE32-E72D297353CC}">
                  <c16:uniqueId val="{0000000D-E1EE-4C92-B654-A3106DBE7731}"/>
                </c:ext>
              </c:extLst>
            </c:dLbl>
            <c:dLbl>
              <c:idx val="11"/>
              <c:delete val="1"/>
              <c:extLst>
                <c:ext xmlns:c15="http://schemas.microsoft.com/office/drawing/2012/chart" uri="{CE6537A1-D6FC-4f65-9D91-7224C49458BB}"/>
                <c:ext xmlns:c16="http://schemas.microsoft.com/office/drawing/2014/chart" uri="{C3380CC4-5D6E-409C-BE32-E72D297353CC}">
                  <c16:uniqueId val="{0000000E-E1EE-4C92-B654-A3106DBE7731}"/>
                </c:ext>
              </c:extLst>
            </c:dLbl>
            <c:dLbl>
              <c:idx val="12"/>
              <c:delete val="1"/>
              <c:extLst>
                <c:ext xmlns:c15="http://schemas.microsoft.com/office/drawing/2012/chart" uri="{CE6537A1-D6FC-4f65-9D91-7224C49458BB}"/>
                <c:ext xmlns:c16="http://schemas.microsoft.com/office/drawing/2014/chart" uri="{C3380CC4-5D6E-409C-BE32-E72D297353CC}">
                  <c16:uniqueId val="{0000000F-E1EE-4C92-B654-A3106DBE7731}"/>
                </c:ext>
              </c:extLst>
            </c:dLbl>
            <c:dLbl>
              <c:idx val="13"/>
              <c:tx>
                <c:rich>
                  <a:bodyPr/>
                  <a:lstStyle/>
                  <a:p>
                    <a:r>
                      <a:rPr lang="de-DE"/>
                      <a:t>Diagrammdarstellung wegen fehlender Daten nicht möglich.</a:t>
                    </a:r>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1EE-4C92-B654-A3106DBE7731}"/>
                </c:ext>
              </c:extLst>
            </c:dLbl>
            <c:dLbl>
              <c:idx val="14"/>
              <c:delete val="1"/>
              <c:extLst>
                <c:ext xmlns:c15="http://schemas.microsoft.com/office/drawing/2012/chart" uri="{CE6537A1-D6FC-4f65-9D91-7224C49458BB}"/>
                <c:ext xmlns:c16="http://schemas.microsoft.com/office/drawing/2014/chart" uri="{C3380CC4-5D6E-409C-BE32-E72D297353CC}">
                  <c16:uniqueId val="{00000011-E1EE-4C92-B654-A3106DBE7731}"/>
                </c:ext>
              </c:extLst>
            </c:dLbl>
            <c:dLbl>
              <c:idx val="15"/>
              <c:delete val="1"/>
              <c:extLst>
                <c:ext xmlns:c15="http://schemas.microsoft.com/office/drawing/2012/chart" uri="{CE6537A1-D6FC-4f65-9D91-7224C49458BB}"/>
                <c:ext xmlns:c16="http://schemas.microsoft.com/office/drawing/2014/chart" uri="{C3380CC4-5D6E-409C-BE32-E72D297353CC}">
                  <c16:uniqueId val="{00000012-E1EE-4C92-B654-A3106DBE7731}"/>
                </c:ext>
              </c:extLst>
            </c:dLbl>
            <c:dLbl>
              <c:idx val="16"/>
              <c:delete val="1"/>
              <c:extLst>
                <c:ext xmlns:c15="http://schemas.microsoft.com/office/drawing/2012/chart" uri="{CE6537A1-D6FC-4f65-9D91-7224C49458BB}"/>
                <c:ext xmlns:c16="http://schemas.microsoft.com/office/drawing/2014/chart" uri="{C3380CC4-5D6E-409C-BE32-E72D297353CC}">
                  <c16:uniqueId val="{00000013-E1EE-4C92-B654-A3106DBE7731}"/>
                </c:ext>
              </c:extLst>
            </c:dLbl>
            <c:dLbl>
              <c:idx val="17"/>
              <c:delete val="1"/>
              <c:extLst>
                <c:ext xmlns:c15="http://schemas.microsoft.com/office/drawing/2012/chart" uri="{CE6537A1-D6FC-4f65-9D91-7224C49458BB}"/>
                <c:ext xmlns:c16="http://schemas.microsoft.com/office/drawing/2014/chart" uri="{C3380CC4-5D6E-409C-BE32-E72D297353CC}">
                  <c16:uniqueId val="{00000014-E1EE-4C92-B654-A3106DBE7731}"/>
                </c:ext>
              </c:extLst>
            </c:dLbl>
            <c:dLbl>
              <c:idx val="18"/>
              <c:delete val="1"/>
              <c:extLst>
                <c:ext xmlns:c15="http://schemas.microsoft.com/office/drawing/2012/chart" uri="{CE6537A1-D6FC-4f65-9D91-7224C49458BB}"/>
                <c:ext xmlns:c16="http://schemas.microsoft.com/office/drawing/2014/chart" uri="{C3380CC4-5D6E-409C-BE32-E72D297353CC}">
                  <c16:uniqueId val="{00000015-E1EE-4C92-B654-A3106DBE7731}"/>
                </c:ext>
              </c:extLst>
            </c:dLbl>
            <c:dLbl>
              <c:idx val="19"/>
              <c:delete val="1"/>
              <c:extLst>
                <c:ext xmlns:c15="http://schemas.microsoft.com/office/drawing/2012/chart" uri="{CE6537A1-D6FC-4f65-9D91-7224C49458BB}"/>
                <c:ext xmlns:c16="http://schemas.microsoft.com/office/drawing/2014/chart" uri="{C3380CC4-5D6E-409C-BE32-E72D297353CC}">
                  <c16:uniqueId val="{00000016-E1EE-4C92-B654-A3106DBE7731}"/>
                </c:ext>
              </c:extLst>
            </c:dLbl>
            <c:dLbl>
              <c:idx val="20"/>
              <c:delete val="1"/>
              <c:extLst>
                <c:ext xmlns:c15="http://schemas.microsoft.com/office/drawing/2012/chart" uri="{CE6537A1-D6FC-4f65-9D91-7224C49458BB}"/>
                <c:ext xmlns:c16="http://schemas.microsoft.com/office/drawing/2014/chart" uri="{C3380CC4-5D6E-409C-BE32-E72D297353CC}">
                  <c16:uniqueId val="{00000017-E1EE-4C92-B654-A3106DBE7731}"/>
                </c:ext>
              </c:extLst>
            </c:dLbl>
            <c:dLbl>
              <c:idx val="21"/>
              <c:delete val="1"/>
              <c:extLst>
                <c:ext xmlns:c15="http://schemas.microsoft.com/office/drawing/2012/chart" uri="{CE6537A1-D6FC-4f65-9D91-7224C49458BB}"/>
                <c:ext xmlns:c16="http://schemas.microsoft.com/office/drawing/2014/chart" uri="{C3380CC4-5D6E-409C-BE32-E72D297353CC}">
                  <c16:uniqueId val="{00000018-E1EE-4C92-B654-A3106DBE7731}"/>
                </c:ext>
              </c:extLst>
            </c:dLbl>
            <c:dLbl>
              <c:idx val="22"/>
              <c:delete val="1"/>
              <c:extLst>
                <c:ext xmlns:c15="http://schemas.microsoft.com/office/drawing/2012/chart" uri="{CE6537A1-D6FC-4f65-9D91-7224C49458BB}"/>
                <c:ext xmlns:c16="http://schemas.microsoft.com/office/drawing/2014/chart" uri="{C3380CC4-5D6E-409C-BE32-E72D297353CC}">
                  <c16:uniqueId val="{00000019-E1EE-4C92-B654-A3106DBE7731}"/>
                </c:ext>
              </c:extLst>
            </c:dLbl>
            <c:dLbl>
              <c:idx val="23"/>
              <c:delete val="1"/>
              <c:extLst>
                <c:ext xmlns:c15="http://schemas.microsoft.com/office/drawing/2012/chart" uri="{CE6537A1-D6FC-4f65-9D91-7224C49458BB}"/>
                <c:ext xmlns:c16="http://schemas.microsoft.com/office/drawing/2014/chart" uri="{C3380CC4-5D6E-409C-BE32-E72D297353CC}">
                  <c16:uniqueId val="{0000001A-E1EE-4C92-B654-A3106DBE7731}"/>
                </c:ext>
              </c:extLst>
            </c:dLbl>
            <c:dLbl>
              <c:idx val="24"/>
              <c:delete val="1"/>
              <c:extLst>
                <c:ext xmlns:c15="http://schemas.microsoft.com/office/drawing/2012/chart" uri="{CE6537A1-D6FC-4f65-9D91-7224C49458BB}"/>
                <c:ext xmlns:c16="http://schemas.microsoft.com/office/drawing/2014/chart" uri="{C3380CC4-5D6E-409C-BE32-E72D297353CC}">
                  <c16:uniqueId val="{0000001B-E1EE-4C92-B654-A3106DBE7731}"/>
                </c:ext>
              </c:extLst>
            </c:dLbl>
            <c:spPr>
              <a:noFill/>
              <a:ln w="25400">
                <a:noFill/>
              </a:ln>
            </c:spPr>
            <c:txPr>
              <a:bodyPr/>
              <a:lstStyle/>
              <a:p>
                <a:pPr>
                  <a:defRPr sz="900" b="0" i="0" u="none" strike="noStrike" baseline="0">
                    <a:solidFill>
                      <a:srgbClr val="000000"/>
                    </a:solidFill>
                    <a:latin typeface="Arial"/>
                    <a:ea typeface="Arial"/>
                    <a:cs typeface="Arial"/>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Daten_Diagramme!$H$52:$H$76</c:f>
              <c:strCache>
                <c:ptCount val="24"/>
                <c:pt idx="3">
                  <c:v>Sep 20</c:v>
                </c:pt>
                <c:pt idx="7">
                  <c:v>Sep 21</c:v>
                </c:pt>
                <c:pt idx="11">
                  <c:v>Sep 22</c:v>
                </c:pt>
                <c:pt idx="15">
                  <c:v>Sep 23</c:v>
                </c:pt>
                <c:pt idx="19">
                  <c:v>Sep 24</c:v>
                </c:pt>
                <c:pt idx="23">
                  <c:v>Sep 25</c:v>
                </c:pt>
              </c:strCache>
            </c:strRef>
          </c:cat>
          <c:val>
            <c:numRef>
              <c:f>Daten_Diagramme!$B$52:$B$76</c:f>
              <c:numCache>
                <c:formatCode>#,##0</c:formatCode>
                <c:ptCount val="25"/>
                <c:pt idx="0">
                  <c:v>27965</c:v>
                </c:pt>
                <c:pt idx="1">
                  <c:v>27853</c:v>
                </c:pt>
                <c:pt idx="2">
                  <c:v>27602</c:v>
                </c:pt>
                <c:pt idx="3">
                  <c:v>27838</c:v>
                </c:pt>
                <c:pt idx="4">
                  <c:v>27624</c:v>
                </c:pt>
                <c:pt idx="5">
                  <c:v>27694</c:v>
                </c:pt>
                <c:pt idx="6">
                  <c:v>27820</c:v>
                </c:pt>
                <c:pt idx="7">
                  <c:v>28226</c:v>
                </c:pt>
                <c:pt idx="8">
                  <c:v>28164</c:v>
                </c:pt>
                <c:pt idx="9">
                  <c:v>28246</c:v>
                </c:pt>
                <c:pt idx="10">
                  <c:v>28156</c:v>
                </c:pt>
                <c:pt idx="11">
                  <c:v>28430</c:v>
                </c:pt>
                <c:pt idx="12">
                  <c:v>28047</c:v>
                </c:pt>
                <c:pt idx="13">
                  <c:v>28004</c:v>
                </c:pt>
                <c:pt idx="14">
                  <c:v>27920</c:v>
                </c:pt>
                <c:pt idx="15">
                  <c:v>28429</c:v>
                </c:pt>
                <c:pt idx="16">
                  <c:v>28139</c:v>
                </c:pt>
                <c:pt idx="17">
                  <c:v>28125</c:v>
                </c:pt>
                <c:pt idx="18">
                  <c:v>28342</c:v>
                </c:pt>
                <c:pt idx="19">
                  <c:v>28732</c:v>
                </c:pt>
                <c:pt idx="20">
                  <c:v>28645</c:v>
                </c:pt>
                <c:pt idx="21">
                  <c:v>28545</c:v>
                </c:pt>
                <c:pt idx="22">
                  <c:v>28503</c:v>
                </c:pt>
                <c:pt idx="23">
                  <c:v>28969</c:v>
                </c:pt>
                <c:pt idx="24">
                  <c:v>28773</c:v>
                </c:pt>
              </c:numCache>
            </c:numRef>
          </c:val>
          <c:smooth val="0"/>
          <c:extLst>
            <c:ext xmlns:c16="http://schemas.microsoft.com/office/drawing/2014/chart" uri="{C3380CC4-5D6E-409C-BE32-E72D297353CC}">
              <c16:uniqueId val="{0000001C-E1EE-4C92-B654-A3106DBE7731}"/>
            </c:ext>
          </c:extLst>
        </c:ser>
        <c:dLbls>
          <c:showLegendKey val="0"/>
          <c:showVal val="0"/>
          <c:showCatName val="0"/>
          <c:showSerName val="0"/>
          <c:showPercent val="0"/>
          <c:showBubbleSize val="0"/>
        </c:dLbls>
        <c:smooth val="0"/>
        <c:axId val="297632896"/>
        <c:axId val="297635248"/>
      </c:lineChart>
      <c:catAx>
        <c:axId val="2976328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de-DE"/>
          </a:p>
        </c:txPr>
        <c:crossAx val="297635248"/>
        <c:crossesAt val="0"/>
        <c:auto val="1"/>
        <c:lblAlgn val="ctr"/>
        <c:lblOffset val="100"/>
        <c:tickLblSkip val="1"/>
        <c:tickMarkSkip val="1"/>
        <c:noMultiLvlLbl val="0"/>
      </c:catAx>
      <c:valAx>
        <c:axId val="297635248"/>
        <c:scaling>
          <c:orientation val="minMax"/>
          <c:max val="250"/>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de-DE"/>
          </a:p>
        </c:txPr>
        <c:crossAx val="297632896"/>
        <c:crosses val="autoZero"/>
        <c:crossBetween val="between"/>
        <c:majorUnit val="50"/>
        <c:minorUnit val="10"/>
      </c:valAx>
      <c:spPr>
        <a:noFill/>
        <a:ln w="25400">
          <a:noFill/>
        </a:ln>
      </c:spPr>
    </c:plotArea>
    <c:legend>
      <c:legendPos val="r"/>
      <c:layout>
        <c:manualLayout>
          <c:xMode val="edge"/>
          <c:yMode val="edge"/>
          <c:x val="0.26368726814176158"/>
          <c:y val="1.5673981191222569E-2"/>
          <c:w val="0.60893889939735191"/>
          <c:h val="6.269592476489029E-2"/>
        </c:manualLayout>
      </c:layout>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900" b="0" i="0" u="none" strike="noStrike" baseline="0">
          <a:solidFill>
            <a:srgbClr val="000000"/>
          </a:solidFill>
          <a:latin typeface="Arial"/>
          <a:ea typeface="Arial"/>
          <a:cs typeface="Arial"/>
        </a:defRPr>
      </a:pPr>
      <a:endParaRPr lang="de-DE"/>
    </a:p>
  </c:txPr>
  <c:printSettings>
    <c:headerFooter alignWithMargins="0"/>
    <c:pageMargins b="0.98425196850393659" l="0.78740157480314954" r="0.78740157480314954" t="0.98425196850393659" header="0.51181102362204722" footer="0.51181102362204722"/>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9.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chart" Target="../charts/chart6.xml"/><Relationship Id="rId1" Type="http://schemas.openxmlformats.org/officeDocument/2006/relationships/chart" Target="../charts/chart5.xml"/><Relationship Id="rId5" Type="http://schemas.openxmlformats.org/officeDocument/2006/relationships/hyperlink" Target="#Inhaltsverzeichnis!A1"/><Relationship Id="rId4" Type="http://schemas.openxmlformats.org/officeDocument/2006/relationships/chart" Target="../charts/chart7.xml"/></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3.emf"/></Relationships>
</file>

<file path=xl/drawings/_rels/drawing2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4.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jpeg"/></Relationships>
</file>

<file path=xl/drawings/_rels/drawing25.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26.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Inhaltsverzeichnis!A1"/><Relationship Id="rId5" Type="http://schemas.openxmlformats.org/officeDocument/2006/relationships/image" Target="../media/image4.jpeg"/><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203200</xdr:colOff>
      <xdr:row>13</xdr:row>
      <xdr:rowOff>9525</xdr:rowOff>
    </xdr:from>
    <xdr:to>
      <xdr:col>7</xdr:col>
      <xdr:colOff>1666875</xdr:colOff>
      <xdr:row>58</xdr:row>
      <xdr:rowOff>152400</xdr:rowOff>
    </xdr:to>
    <xdr:pic>
      <xdr:nvPicPr>
        <xdr:cNvPr id="2" name="Grafik 18">
          <a:extLst>
            <a:ext uri="{FF2B5EF4-FFF2-40B4-BE49-F238E27FC236}">
              <a16:creationId xmlns:a16="http://schemas.microsoft.com/office/drawing/2014/main" id="{C9F17112-A040-4F9C-86A9-4112D7F23563}"/>
            </a:ext>
          </a:extLst>
        </xdr:cNvPr>
        <xdr:cNvPicPr>
          <a:picLocks/>
        </xdr:cNvPicPr>
      </xdr:nvPicPr>
      <xdr:blipFill>
        <a:blip xmlns:r="http://schemas.openxmlformats.org/officeDocument/2006/relationships" r:embed="rId1"/>
        <a:stretch>
          <a:fillRect/>
        </a:stretch>
      </xdr:blipFill>
      <xdr:spPr>
        <a:xfrm>
          <a:off x="203200" y="2114550"/>
          <a:ext cx="6797675" cy="7429500"/>
        </a:xfrm>
        <a:prstGeom prst="rect">
          <a:avLst/>
        </a:prstGeom>
      </xdr:spPr>
    </xdr:pic>
    <xdr:clientData/>
  </xdr:twoCellAnchor>
  <xdr:twoCellAnchor editAs="oneCell">
    <xdr:from>
      <xdr:col>0</xdr:col>
      <xdr:colOff>127000</xdr:colOff>
      <xdr:row>0</xdr:row>
      <xdr:rowOff>0</xdr:rowOff>
    </xdr:from>
    <xdr:to>
      <xdr:col>7</xdr:col>
      <xdr:colOff>1660525</xdr:colOff>
      <xdr:row>14</xdr:row>
      <xdr:rowOff>88900</xdr:rowOff>
    </xdr:to>
    <xdr:pic>
      <xdr:nvPicPr>
        <xdr:cNvPr id="3" name="Bild 14">
          <a:extLst>
            <a:ext uri="{FF2B5EF4-FFF2-40B4-BE49-F238E27FC236}">
              <a16:creationId xmlns:a16="http://schemas.microsoft.com/office/drawing/2014/main" id="{62A504B7-3E0B-4BEA-B977-888E35215E25}"/>
            </a:ext>
          </a:extLst>
        </xdr:cNvPr>
        <xdr:cNvPicPr>
          <a:picLocks/>
        </xdr:cNvPicPr>
      </xdr:nvPicPr>
      <xdr:blipFill>
        <a:blip xmlns:r="http://schemas.openxmlformats.org/officeDocument/2006/relationships" r:embed="rId2"/>
        <a:stretch>
          <a:fillRect/>
        </a:stretch>
      </xdr:blipFill>
      <xdr:spPr>
        <a:xfrm>
          <a:off x="127000" y="0"/>
          <a:ext cx="6867525" cy="2355850"/>
        </a:xfrm>
        <a:prstGeom prst="rect">
          <a:avLst/>
        </a:prstGeom>
      </xdr:spPr>
    </xdr:pic>
    <xdr:clientData/>
  </xdr:twoCellAnchor>
  <xdr:twoCellAnchor editAs="oneCell">
    <xdr:from>
      <xdr:col>0</xdr:col>
      <xdr:colOff>257175</xdr:colOff>
      <xdr:row>55</xdr:row>
      <xdr:rowOff>131989</xdr:rowOff>
    </xdr:from>
    <xdr:to>
      <xdr:col>2</xdr:col>
      <xdr:colOff>758501</xdr:colOff>
      <xdr:row>58</xdr:row>
      <xdr:rowOff>99604</xdr:rowOff>
    </xdr:to>
    <xdr:pic>
      <xdr:nvPicPr>
        <xdr:cNvPr id="4" name="Bild 2">
          <a:extLst>
            <a:ext uri="{FF2B5EF4-FFF2-40B4-BE49-F238E27FC236}">
              <a16:creationId xmlns:a16="http://schemas.microsoft.com/office/drawing/2014/main" id="{39816E59-6A34-45A8-8CC9-2820CBB6FA95}"/>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257175" y="9037864"/>
          <a:ext cx="2025326" cy="453390"/>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twoCellAnchor>
    <xdr:from>
      <xdr:col>0</xdr:col>
      <xdr:colOff>758031</xdr:colOff>
      <xdr:row>2</xdr:row>
      <xdr:rowOff>69057</xdr:rowOff>
    </xdr:from>
    <xdr:to>
      <xdr:col>7</xdr:col>
      <xdr:colOff>977106</xdr:colOff>
      <xdr:row>3</xdr:row>
      <xdr:rowOff>126207</xdr:rowOff>
    </xdr:to>
    <xdr:sp macro="" textlink="">
      <xdr:nvSpPr>
        <xdr:cNvPr id="5" name="Kopfbereich">
          <a:extLst>
            <a:ext uri="{FF2B5EF4-FFF2-40B4-BE49-F238E27FC236}">
              <a16:creationId xmlns:a16="http://schemas.microsoft.com/office/drawing/2014/main" id="{AEAB0044-269F-44D9-8253-2F60EB772139}"/>
            </a:ext>
          </a:extLst>
        </xdr:cNvPr>
        <xdr:cNvSpPr txBox="1"/>
      </xdr:nvSpPr>
      <xdr:spPr>
        <a:xfrm>
          <a:off x="758031" y="392907"/>
          <a:ext cx="5553075" cy="219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746126</xdr:colOff>
      <xdr:row>5</xdr:row>
      <xdr:rowOff>14289</xdr:rowOff>
    </xdr:from>
    <xdr:to>
      <xdr:col>7</xdr:col>
      <xdr:colOff>917576</xdr:colOff>
      <xdr:row>9</xdr:row>
      <xdr:rowOff>47625</xdr:rowOff>
    </xdr:to>
    <xdr:sp macro="" textlink="">
      <xdr:nvSpPr>
        <xdr:cNvPr id="6" name="Titel">
          <a:extLst>
            <a:ext uri="{FF2B5EF4-FFF2-40B4-BE49-F238E27FC236}">
              <a16:creationId xmlns:a16="http://schemas.microsoft.com/office/drawing/2014/main" id="{46BAF77C-873D-4812-9DEF-CB697378BAF5}"/>
            </a:ext>
          </a:extLst>
        </xdr:cNvPr>
        <xdr:cNvSpPr txBox="1"/>
      </xdr:nvSpPr>
      <xdr:spPr>
        <a:xfrm>
          <a:off x="746126" y="823914"/>
          <a:ext cx="5505450" cy="681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Regionalreport</a:t>
          </a:r>
          <a:r>
            <a:rPr lang="de-DE" sz="2200" b="1" i="0" baseline="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 über </a:t>
          </a:r>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Beschäftigte (Quartalszahlen)</a:t>
          </a:r>
        </a:p>
      </xdr:txBody>
    </xdr:sp>
    <xdr:clientData/>
  </xdr:twoCellAnchor>
  <xdr:twoCellAnchor>
    <xdr:from>
      <xdr:col>1</xdr:col>
      <xdr:colOff>3175</xdr:colOff>
      <xdr:row>9</xdr:row>
      <xdr:rowOff>64293</xdr:rowOff>
    </xdr:from>
    <xdr:to>
      <xdr:col>7</xdr:col>
      <xdr:colOff>1212850</xdr:colOff>
      <xdr:row>10</xdr:row>
      <xdr:rowOff>152400</xdr:rowOff>
    </xdr:to>
    <xdr:sp macro="" textlink="">
      <xdr:nvSpPr>
        <xdr:cNvPr id="7" name="Region">
          <a:extLst>
            <a:ext uri="{FF2B5EF4-FFF2-40B4-BE49-F238E27FC236}">
              <a16:creationId xmlns:a16="http://schemas.microsoft.com/office/drawing/2014/main" id="{AF3D4D1D-AC70-4B23-913B-36513404462B}"/>
            </a:ext>
          </a:extLst>
        </xdr:cNvPr>
        <xdr:cNvSpPr txBox="1"/>
      </xdr:nvSpPr>
      <xdr:spPr>
        <a:xfrm>
          <a:off x="765175" y="1521618"/>
          <a:ext cx="5781675" cy="250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Amberg, Stadt (09361)</a:t>
          </a:r>
        </a:p>
      </xdr:txBody>
    </xdr:sp>
    <xdr:clientData/>
  </xdr:twoCellAnchor>
  <xdr:twoCellAnchor>
    <xdr:from>
      <xdr:col>1</xdr:col>
      <xdr:colOff>0</xdr:colOff>
      <xdr:row>11</xdr:row>
      <xdr:rowOff>4763</xdr:rowOff>
    </xdr:from>
    <xdr:to>
      <xdr:col>5</xdr:col>
      <xdr:colOff>9525</xdr:colOff>
      <xdr:row>12</xdr:row>
      <xdr:rowOff>104775</xdr:rowOff>
    </xdr:to>
    <xdr:sp macro="" textlink="">
      <xdr:nvSpPr>
        <xdr:cNvPr id="8" name="Berichtsmonat">
          <a:extLst>
            <a:ext uri="{FF2B5EF4-FFF2-40B4-BE49-F238E27FC236}">
              <a16:creationId xmlns:a16="http://schemas.microsoft.com/office/drawing/2014/main" id="{62775048-E13B-414C-89F0-1599FC4F489D}"/>
            </a:ext>
          </a:extLst>
        </xdr:cNvPr>
        <xdr:cNvSpPr txBox="1"/>
      </xdr:nvSpPr>
      <xdr:spPr>
        <a:xfrm>
          <a:off x="762000" y="1785938"/>
          <a:ext cx="3057525" cy="2619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Stichtag: 31. Dezember 2025</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76200</xdr:colOff>
      <xdr:row>0</xdr:row>
      <xdr:rowOff>400050</xdr:rowOff>
    </xdr:to>
    <xdr:pic>
      <xdr:nvPicPr>
        <xdr:cNvPr id="2" name="rot" descr="Statistik-4c-200">
          <a:extLst>
            <a:ext uri="{FF2B5EF4-FFF2-40B4-BE49-F238E27FC236}">
              <a16:creationId xmlns:a16="http://schemas.microsoft.com/office/drawing/2014/main" id="{79F917B7-2428-49D8-A34A-0C82B32650B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31750</xdr:colOff>
      <xdr:row>2</xdr:row>
      <xdr:rowOff>0</xdr:rowOff>
    </xdr:from>
    <xdr:to>
      <xdr:col>9</xdr:col>
      <xdr:colOff>603250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21F7B50F-3D7F-4F60-8ABA-C935F6D71D16}"/>
            </a:ext>
          </a:extLst>
        </xdr:cNvPr>
        <xdr:cNvSpPr txBox="1"/>
      </xdr:nvSpPr>
      <xdr:spPr>
        <a:xfrm>
          <a:off x="556577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3</xdr:col>
      <xdr:colOff>1181100</xdr:colOff>
      <xdr:row>0</xdr:row>
      <xdr:rowOff>400050</xdr:rowOff>
    </xdr:to>
    <xdr:pic>
      <xdr:nvPicPr>
        <xdr:cNvPr id="2" name="rot" descr="Statistik-4c-200">
          <a:extLst>
            <a:ext uri="{FF2B5EF4-FFF2-40B4-BE49-F238E27FC236}">
              <a16:creationId xmlns:a16="http://schemas.microsoft.com/office/drawing/2014/main" id="{134E4A05-C307-49A1-A1C4-45F4594378D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584200</xdr:colOff>
      <xdr:row>2</xdr:row>
      <xdr:rowOff>0</xdr:rowOff>
    </xdr:from>
    <xdr:to>
      <xdr:col>11</xdr:col>
      <xdr:colOff>508000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85E7AAAA-FDBE-4813-B2AB-B46F0754DF81}"/>
            </a:ext>
          </a:extLst>
        </xdr:cNvPr>
        <xdr:cNvSpPr txBox="1"/>
      </xdr:nvSpPr>
      <xdr:spPr>
        <a:xfrm>
          <a:off x="608965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FBA72DB2-2236-4062-B8F6-3C93670E794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612775</xdr:colOff>
      <xdr:row>2</xdr:row>
      <xdr:rowOff>0</xdr:rowOff>
    </xdr:from>
    <xdr:to>
      <xdr:col>9</xdr:col>
      <xdr:colOff>536575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E3B5E1F5-652A-4801-A0C6-80371FC20243}"/>
            </a:ext>
          </a:extLst>
        </xdr:cNvPr>
        <xdr:cNvSpPr txBox="1"/>
      </xdr:nvSpPr>
      <xdr:spPr>
        <a:xfrm>
          <a:off x="754697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1F140D37-38F5-4520-A47A-DB1C60835E9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3175</xdr:colOff>
      <xdr:row>2</xdr:row>
      <xdr:rowOff>0</xdr:rowOff>
    </xdr:from>
    <xdr:to>
      <xdr:col>10</xdr:col>
      <xdr:colOff>574675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54BBB7A2-8931-4867-B1FF-32B7238B96B2}"/>
            </a:ext>
          </a:extLst>
        </xdr:cNvPr>
        <xdr:cNvSpPr txBox="1"/>
      </xdr:nvSpPr>
      <xdr:spPr>
        <a:xfrm>
          <a:off x="676592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4</xdr:col>
      <xdr:colOff>733425</xdr:colOff>
      <xdr:row>0</xdr:row>
      <xdr:rowOff>400050</xdr:rowOff>
    </xdr:to>
    <xdr:pic>
      <xdr:nvPicPr>
        <xdr:cNvPr id="2" name="rot" descr="Statistik-4c-200">
          <a:extLst>
            <a:ext uri="{FF2B5EF4-FFF2-40B4-BE49-F238E27FC236}">
              <a16:creationId xmlns:a16="http://schemas.microsoft.com/office/drawing/2014/main" id="{5D49CEF2-8648-4A45-81B8-7A2CD54B7FE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10</xdr:col>
      <xdr:colOff>95250</xdr:colOff>
      <xdr:row>1</xdr:row>
      <xdr:rowOff>19050</xdr:rowOff>
    </xdr:from>
    <xdr:to>
      <xdr:col>12</xdr:col>
      <xdr:colOff>57150</xdr:colOff>
      <xdr:row>2</xdr:row>
      <xdr:rowOff>114300</xdr:rowOff>
    </xdr:to>
    <xdr:sp macro="" textlink="">
      <xdr:nvSpPr>
        <xdr:cNvPr id="3" name="Inhalt">
          <a:hlinkClick xmlns:r="http://schemas.openxmlformats.org/officeDocument/2006/relationships" r:id="rId2"/>
          <a:extLst>
            <a:ext uri="{FF2B5EF4-FFF2-40B4-BE49-F238E27FC236}">
              <a16:creationId xmlns:a16="http://schemas.microsoft.com/office/drawing/2014/main" id="{4678633C-6C04-4479-976B-3F8577029BEB}"/>
            </a:ext>
          </a:extLst>
        </xdr:cNvPr>
        <xdr:cNvSpPr txBox="1"/>
      </xdr:nvSpPr>
      <xdr:spPr>
        <a:xfrm>
          <a:off x="5705475" y="485775"/>
          <a:ext cx="1190625" cy="2381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80C3A7C5-1118-422E-AD8C-5A7E2EF309F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165100</xdr:colOff>
      <xdr:row>2</xdr:row>
      <xdr:rowOff>0</xdr:rowOff>
    </xdr:from>
    <xdr:to>
      <xdr:col>10</xdr:col>
      <xdr:colOff>88900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4A79434D-B574-4264-B314-399F40BF32A0}"/>
            </a:ext>
          </a:extLst>
        </xdr:cNvPr>
        <xdr:cNvSpPr txBox="1"/>
      </xdr:nvSpPr>
      <xdr:spPr>
        <a:xfrm>
          <a:off x="774700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9FC19A74-392C-4812-AFBD-9DCD8AD1A3A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641350</xdr:colOff>
      <xdr:row>1</xdr:row>
      <xdr:rowOff>66675</xdr:rowOff>
    </xdr:from>
    <xdr:to>
      <xdr:col>10</xdr:col>
      <xdr:colOff>565150</xdr:colOff>
      <xdr:row>2</xdr:row>
      <xdr:rowOff>219075</xdr:rowOff>
    </xdr:to>
    <xdr:sp macro="" textlink="">
      <xdr:nvSpPr>
        <xdr:cNvPr id="3" name="Inhalt">
          <a:hlinkClick xmlns:r="http://schemas.openxmlformats.org/officeDocument/2006/relationships" r:id="rId2"/>
          <a:extLst>
            <a:ext uri="{FF2B5EF4-FFF2-40B4-BE49-F238E27FC236}">
              <a16:creationId xmlns:a16="http://schemas.microsoft.com/office/drawing/2014/main" id="{541C1490-C93A-4E8C-B6D0-68457F5F5D88}"/>
            </a:ext>
          </a:extLst>
        </xdr:cNvPr>
        <xdr:cNvSpPr txBox="1"/>
      </xdr:nvSpPr>
      <xdr:spPr>
        <a:xfrm>
          <a:off x="6756400"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81573730-9DE9-4DA3-A987-50F70BF797B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612775</xdr:colOff>
      <xdr:row>2</xdr:row>
      <xdr:rowOff>0</xdr:rowOff>
    </xdr:from>
    <xdr:to>
      <xdr:col>9</xdr:col>
      <xdr:colOff>536575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EF2BCAD4-21F6-4F2E-9E3B-F0D95197DD07}"/>
            </a:ext>
          </a:extLst>
        </xdr:cNvPr>
        <xdr:cNvSpPr txBox="1"/>
      </xdr:nvSpPr>
      <xdr:spPr>
        <a:xfrm>
          <a:off x="7546975"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6D6E3561-FE6E-4F8A-BA82-25D82641150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3175</xdr:colOff>
      <xdr:row>1</xdr:row>
      <xdr:rowOff>66675</xdr:rowOff>
    </xdr:from>
    <xdr:to>
      <xdr:col>10</xdr:col>
      <xdr:colOff>574675</xdr:colOff>
      <xdr:row>2</xdr:row>
      <xdr:rowOff>219075</xdr:rowOff>
    </xdr:to>
    <xdr:sp macro="" textlink="">
      <xdr:nvSpPr>
        <xdr:cNvPr id="3" name="Inhalt">
          <a:hlinkClick xmlns:r="http://schemas.openxmlformats.org/officeDocument/2006/relationships" r:id="rId2"/>
          <a:extLst>
            <a:ext uri="{FF2B5EF4-FFF2-40B4-BE49-F238E27FC236}">
              <a16:creationId xmlns:a16="http://schemas.microsoft.com/office/drawing/2014/main" id="{73497B6D-8457-4CC3-A6FB-CA2E700E241A}"/>
            </a:ext>
          </a:extLst>
        </xdr:cNvPr>
        <xdr:cNvSpPr txBox="1"/>
      </xdr:nvSpPr>
      <xdr:spPr>
        <a:xfrm>
          <a:off x="6765925"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58</xdr:row>
      <xdr:rowOff>0</xdr:rowOff>
    </xdr:from>
    <xdr:to>
      <xdr:col>11</xdr:col>
      <xdr:colOff>76200</xdr:colOff>
      <xdr:row>58</xdr:row>
      <xdr:rowOff>0</xdr:rowOff>
    </xdr:to>
    <xdr:graphicFrame macro="">
      <xdr:nvGraphicFramePr>
        <xdr:cNvPr id="2" name="Chart 3">
          <a:extLst>
            <a:ext uri="{FF2B5EF4-FFF2-40B4-BE49-F238E27FC236}">
              <a16:creationId xmlns:a16="http://schemas.microsoft.com/office/drawing/2014/main" id="{3CFC9276-DF52-463F-B4BB-8063FB12E6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58</xdr:row>
      <xdr:rowOff>0</xdr:rowOff>
    </xdr:from>
    <xdr:to>
      <xdr:col>11</xdr:col>
      <xdr:colOff>66675</xdr:colOff>
      <xdr:row>58</xdr:row>
      <xdr:rowOff>0</xdr:rowOff>
    </xdr:to>
    <xdr:graphicFrame macro="">
      <xdr:nvGraphicFramePr>
        <xdr:cNvPr id="3" name="Chart 4">
          <a:extLst>
            <a:ext uri="{FF2B5EF4-FFF2-40B4-BE49-F238E27FC236}">
              <a16:creationId xmlns:a16="http://schemas.microsoft.com/office/drawing/2014/main" id="{5C61C62C-C9DC-40A1-98DC-EF267052AC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19050</xdr:colOff>
      <xdr:row>0</xdr:row>
      <xdr:rowOff>9525</xdr:rowOff>
    </xdr:from>
    <xdr:to>
      <xdr:col>2</xdr:col>
      <xdr:colOff>152400</xdr:colOff>
      <xdr:row>0</xdr:row>
      <xdr:rowOff>381000</xdr:rowOff>
    </xdr:to>
    <xdr:pic>
      <xdr:nvPicPr>
        <xdr:cNvPr id="4" name="rot" descr="Statistik-4c-200">
          <a:extLst>
            <a:ext uri="{FF2B5EF4-FFF2-40B4-BE49-F238E27FC236}">
              <a16:creationId xmlns:a16="http://schemas.microsoft.com/office/drawing/2014/main" id="{67F738EF-118D-4805-B006-AEFEB5458F4C}"/>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9050" y="9525"/>
          <a:ext cx="1905000" cy="371475"/>
        </a:xfrm>
        <a:prstGeom prst="rect">
          <a:avLst/>
        </a:prstGeom>
        <a:noFill/>
        <a:ln w="9525">
          <a:noFill/>
          <a:miter lim="800000"/>
          <a:headEnd/>
          <a:tailEnd/>
        </a:ln>
      </xdr:spPr>
    </xdr:pic>
    <xdr:clientData/>
  </xdr:twoCellAnchor>
  <xdr:twoCellAnchor>
    <xdr:from>
      <xdr:col>0</xdr:col>
      <xdr:colOff>0</xdr:colOff>
      <xdr:row>56</xdr:row>
      <xdr:rowOff>136526</xdr:rowOff>
    </xdr:from>
    <xdr:to>
      <xdr:col>12</xdr:col>
      <xdr:colOff>485774</xdr:colOff>
      <xdr:row>71</xdr:row>
      <xdr:rowOff>63500</xdr:rowOff>
    </xdr:to>
    <xdr:graphicFrame macro="">
      <xdr:nvGraphicFramePr>
        <xdr:cNvPr id="5" name="Chart 5">
          <a:extLst>
            <a:ext uri="{FF2B5EF4-FFF2-40B4-BE49-F238E27FC236}">
              <a16:creationId xmlns:a16="http://schemas.microsoft.com/office/drawing/2014/main" id="{528F1062-DF0E-4F49-B109-F838297863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609600</xdr:colOff>
      <xdr:row>2</xdr:row>
      <xdr:rowOff>142875</xdr:rowOff>
    </xdr:from>
    <xdr:to>
      <xdr:col>12</xdr:col>
      <xdr:colOff>530225</xdr:colOff>
      <xdr:row>3</xdr:row>
      <xdr:rowOff>53975</xdr:rowOff>
    </xdr:to>
    <xdr:sp macro="" textlink="">
      <xdr:nvSpPr>
        <xdr:cNvPr id="6" name="Inhalt">
          <a:hlinkClick xmlns:r="http://schemas.openxmlformats.org/officeDocument/2006/relationships" r:id="rId5"/>
          <a:extLst>
            <a:ext uri="{FF2B5EF4-FFF2-40B4-BE49-F238E27FC236}">
              <a16:creationId xmlns:a16="http://schemas.microsoft.com/office/drawing/2014/main" id="{5051F05C-5B84-440A-A4C7-7BA9779DBCDB}"/>
            </a:ext>
          </a:extLst>
        </xdr:cNvPr>
        <xdr:cNvSpPr txBox="1"/>
      </xdr:nvSpPr>
      <xdr:spPr>
        <a:xfrm>
          <a:off x="7562850" y="752475"/>
          <a:ext cx="1216025" cy="2254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92171C40-4F0E-45B6-9B86-642105B3D58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oneCellAnchor>
    <xdr:from>
      <xdr:col>9</xdr:col>
      <xdr:colOff>651510</xdr:colOff>
      <xdr:row>43</xdr:row>
      <xdr:rowOff>76200</xdr:rowOff>
    </xdr:from>
    <xdr:ext cx="206464" cy="264560"/>
    <xdr:sp macro="" textlink="">
      <xdr:nvSpPr>
        <xdr:cNvPr id="2" name="Textfeld 1">
          <a:extLst>
            <a:ext uri="{FF2B5EF4-FFF2-40B4-BE49-F238E27FC236}">
              <a16:creationId xmlns:a16="http://schemas.microsoft.com/office/drawing/2014/main" id="{DD4DEE8B-ED8B-4DC6-9B90-782E28C2F556}"/>
            </a:ext>
          </a:extLst>
        </xdr:cNvPr>
        <xdr:cNvSpPr txBox="1"/>
      </xdr:nvSpPr>
      <xdr:spPr>
        <a:xfrm>
          <a:off x="12624435" y="184499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66900" cy="390525"/>
    <xdr:pic>
      <xdr:nvPicPr>
        <xdr:cNvPr id="3" name="BA-Logo" descr="Statistik-4c-100dpi">
          <a:extLst>
            <a:ext uri="{FF2B5EF4-FFF2-40B4-BE49-F238E27FC236}">
              <a16:creationId xmlns:a16="http://schemas.microsoft.com/office/drawing/2014/main" id="{B36C0271-129E-4C53-BF98-30BED313EE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xdr:from>
      <xdr:col>1</xdr:col>
      <xdr:colOff>4143375</xdr:colOff>
      <xdr:row>1</xdr:row>
      <xdr:rowOff>38100</xdr:rowOff>
    </xdr:from>
    <xdr:to>
      <xdr:col>1</xdr:col>
      <xdr:colOff>5362575</xdr:colOff>
      <xdr:row>1</xdr:row>
      <xdr:rowOff>266700</xdr:rowOff>
    </xdr:to>
    <xdr:sp macro="" textlink="">
      <xdr:nvSpPr>
        <xdr:cNvPr id="4" name="Inhalt">
          <a:hlinkClick xmlns:r="http://schemas.openxmlformats.org/officeDocument/2006/relationships" r:id="rId2"/>
          <a:extLst>
            <a:ext uri="{FF2B5EF4-FFF2-40B4-BE49-F238E27FC236}">
              <a16:creationId xmlns:a16="http://schemas.microsoft.com/office/drawing/2014/main" id="{0B642A2F-77E0-447E-BE96-FFB3566CC92C}"/>
            </a:ext>
          </a:extLst>
        </xdr:cNvPr>
        <xdr:cNvSpPr txBox="1"/>
      </xdr:nvSpPr>
      <xdr:spPr>
        <a:xfrm>
          <a:off x="4286250"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editAs="oneCell">
    <xdr:from>
      <xdr:col>1</xdr:col>
      <xdr:colOff>6350</xdr:colOff>
      <xdr:row>0</xdr:row>
      <xdr:rowOff>31750</xdr:rowOff>
    </xdr:from>
    <xdr:to>
      <xdr:col>1</xdr:col>
      <xdr:colOff>1835150</xdr:colOff>
      <xdr:row>0</xdr:row>
      <xdr:rowOff>412750</xdr:rowOff>
    </xdr:to>
    <xdr:pic>
      <xdr:nvPicPr>
        <xdr:cNvPr id="2" name="BA-Logo">
          <a:extLst>
            <a:ext uri="{FF2B5EF4-FFF2-40B4-BE49-F238E27FC236}">
              <a16:creationId xmlns:a16="http://schemas.microsoft.com/office/drawing/2014/main" id="{CC76D545-B83F-43EA-92C7-7F6B5B5D68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750" y="31750"/>
          <a:ext cx="18288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9</xdr:col>
      <xdr:colOff>647700</xdr:colOff>
      <xdr:row>43</xdr:row>
      <xdr:rowOff>76200</xdr:rowOff>
    </xdr:from>
    <xdr:ext cx="184731" cy="264560"/>
    <xdr:sp macro="" textlink="">
      <xdr:nvSpPr>
        <xdr:cNvPr id="2" name="Textfeld 1">
          <a:extLst>
            <a:ext uri="{FF2B5EF4-FFF2-40B4-BE49-F238E27FC236}">
              <a16:creationId xmlns:a16="http://schemas.microsoft.com/office/drawing/2014/main" id="{4BC6B4AC-4E0A-4EAB-9D78-83EBB8C12DF0}"/>
            </a:ext>
          </a:extLst>
        </xdr:cNvPr>
        <xdr:cNvSpPr txBox="1"/>
      </xdr:nvSpPr>
      <xdr:spPr>
        <a:xfrm>
          <a:off x="11963400" y="1791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oneCell">
    <xdr:from>
      <xdr:col>1</xdr:col>
      <xdr:colOff>19050</xdr:colOff>
      <xdr:row>0</xdr:row>
      <xdr:rowOff>31750</xdr:rowOff>
    </xdr:from>
    <xdr:to>
      <xdr:col>1</xdr:col>
      <xdr:colOff>1835150</xdr:colOff>
      <xdr:row>0</xdr:row>
      <xdr:rowOff>412750</xdr:rowOff>
    </xdr:to>
    <xdr:pic>
      <xdr:nvPicPr>
        <xdr:cNvPr id="3" name="BA-Logo">
          <a:extLst>
            <a:ext uri="{FF2B5EF4-FFF2-40B4-BE49-F238E27FC236}">
              <a16:creationId xmlns:a16="http://schemas.microsoft.com/office/drawing/2014/main" id="{F0E6BDBF-FC44-465B-84B6-59D1FA7A6B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31750"/>
          <a:ext cx="1816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oneCellAnchor>
    <xdr:from>
      <xdr:col>9</xdr:col>
      <xdr:colOff>651510</xdr:colOff>
      <xdr:row>51</xdr:row>
      <xdr:rowOff>76200</xdr:rowOff>
    </xdr:from>
    <xdr:ext cx="206464" cy="264560"/>
    <xdr:sp macro="" textlink="">
      <xdr:nvSpPr>
        <xdr:cNvPr id="2" name="Textfeld 1">
          <a:extLst>
            <a:ext uri="{FF2B5EF4-FFF2-40B4-BE49-F238E27FC236}">
              <a16:creationId xmlns:a16="http://schemas.microsoft.com/office/drawing/2014/main" id="{C6D6E4F7-9EBB-42D6-AFBB-9C458E846EEC}"/>
            </a:ext>
          </a:extLst>
        </xdr:cNvPr>
        <xdr:cNvSpPr txBox="1"/>
      </xdr:nvSpPr>
      <xdr:spPr>
        <a:xfrm>
          <a:off x="11500485" y="169926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0</xdr:colOff>
      <xdr:row>0</xdr:row>
      <xdr:rowOff>44450</xdr:rowOff>
    </xdr:from>
    <xdr:to>
      <xdr:col>1</xdr:col>
      <xdr:colOff>1870075</xdr:colOff>
      <xdr:row>0</xdr:row>
      <xdr:rowOff>434975</xdr:rowOff>
    </xdr:to>
    <xdr:pic>
      <xdr:nvPicPr>
        <xdr:cNvPr id="3" name="BA-Logo" descr="Statistik-4c-100dpi">
          <a:extLst>
            <a:ext uri="{FF2B5EF4-FFF2-40B4-BE49-F238E27FC236}">
              <a16:creationId xmlns:a16="http://schemas.microsoft.com/office/drawing/2014/main" id="{30B4C6FE-1BE7-486B-BA11-F3BB983941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44450"/>
          <a:ext cx="18700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oneCellAnchor>
    <xdr:from>
      <xdr:col>3</xdr:col>
      <xdr:colOff>0</xdr:colOff>
      <xdr:row>38</xdr:row>
      <xdr:rowOff>76200</xdr:rowOff>
    </xdr:from>
    <xdr:ext cx="186484" cy="264560"/>
    <xdr:sp macro="" textlink="">
      <xdr:nvSpPr>
        <xdr:cNvPr id="2" name="Textfeld 1">
          <a:extLst>
            <a:ext uri="{FF2B5EF4-FFF2-40B4-BE49-F238E27FC236}">
              <a16:creationId xmlns:a16="http://schemas.microsoft.com/office/drawing/2014/main" id="{57CB6D4E-6495-4742-B8E2-6DCB50938D5F}"/>
            </a:ext>
          </a:extLst>
        </xdr:cNvPr>
        <xdr:cNvSpPr txBox="1"/>
      </xdr:nvSpPr>
      <xdr:spPr>
        <a:xfrm>
          <a:off x="6296025" y="22021800"/>
          <a:ext cx="1864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914525" cy="390525"/>
    <xdr:pic>
      <xdr:nvPicPr>
        <xdr:cNvPr id="3" name="BA-Logo" descr="Statistik-4c-100dpi">
          <a:extLst>
            <a:ext uri="{FF2B5EF4-FFF2-40B4-BE49-F238E27FC236}">
              <a16:creationId xmlns:a16="http://schemas.microsoft.com/office/drawing/2014/main" id="{EDC26A59-27C2-4FFD-B19C-EBF2C0CE7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editAs="oneCell">
    <xdr:from>
      <xdr:col>1</xdr:col>
      <xdr:colOff>104775</xdr:colOff>
      <xdr:row>15</xdr:row>
      <xdr:rowOff>195618</xdr:rowOff>
    </xdr:from>
    <xdr:to>
      <xdr:col>1</xdr:col>
      <xdr:colOff>3733800</xdr:colOff>
      <xdr:row>15</xdr:row>
      <xdr:rowOff>1619249</xdr:rowOff>
    </xdr:to>
    <xdr:pic>
      <xdr:nvPicPr>
        <xdr:cNvPr id="4" name="Grafik 3">
          <a:extLst>
            <a:ext uri="{FF2B5EF4-FFF2-40B4-BE49-F238E27FC236}">
              <a16:creationId xmlns:a16="http://schemas.microsoft.com/office/drawing/2014/main" id="{C622AC06-86EE-4481-A260-9A597C83961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650" y="9196743"/>
          <a:ext cx="3629025" cy="1423631"/>
        </a:xfrm>
        <a:prstGeom prst="rect">
          <a:avLst/>
        </a:prstGeom>
        <a:noFill/>
        <a:ln>
          <a:noFill/>
        </a:ln>
      </xdr:spPr>
    </xdr:pic>
    <xdr:clientData/>
  </xdr:twoCellAnchor>
  <xdr:twoCellAnchor editAs="oneCell">
    <xdr:from>
      <xdr:col>1</xdr:col>
      <xdr:colOff>0</xdr:colOff>
      <xdr:row>8</xdr:row>
      <xdr:rowOff>0</xdr:rowOff>
    </xdr:from>
    <xdr:to>
      <xdr:col>1</xdr:col>
      <xdr:colOff>4513580</xdr:colOff>
      <xdr:row>9</xdr:row>
      <xdr:rowOff>1181100</xdr:rowOff>
    </xdr:to>
    <xdr:pic>
      <xdr:nvPicPr>
        <xdr:cNvPr id="5" name="Grafik 4">
          <a:extLst>
            <a:ext uri="{FF2B5EF4-FFF2-40B4-BE49-F238E27FC236}">
              <a16:creationId xmlns:a16="http://schemas.microsoft.com/office/drawing/2014/main" id="{BC7D7CA2-9FC8-422A-A33D-18F4F16F6A64}"/>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2875" y="3867150"/>
          <a:ext cx="4513580" cy="1638300"/>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2</xdr:row>
      <xdr:rowOff>0</xdr:rowOff>
    </xdr:from>
    <xdr:to>
      <xdr:col>1</xdr:col>
      <xdr:colOff>171450</xdr:colOff>
      <xdr:row>3</xdr:row>
      <xdr:rowOff>38100</xdr:rowOff>
    </xdr:to>
    <xdr:sp macro="" textlink="">
      <xdr:nvSpPr>
        <xdr:cNvPr id="2" name="Inhalt">
          <a:hlinkClick xmlns:r="http://schemas.openxmlformats.org/officeDocument/2006/relationships" r:id="rId1"/>
          <a:extLst>
            <a:ext uri="{FF2B5EF4-FFF2-40B4-BE49-F238E27FC236}">
              <a16:creationId xmlns:a16="http://schemas.microsoft.com/office/drawing/2014/main" id="{00C1F777-DB70-40AE-8986-7B7798D99F25}"/>
            </a:ext>
          </a:extLst>
        </xdr:cNvPr>
        <xdr:cNvSpPr txBox="1"/>
      </xdr:nvSpPr>
      <xdr:spPr>
        <a:xfrm>
          <a:off x="0" y="3810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6.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C8E5AAAF-60E8-4C58-B2B7-88A8F698FB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600075</xdr:colOff>
      <xdr:row>1</xdr:row>
      <xdr:rowOff>0</xdr:rowOff>
    </xdr:to>
    <xdr:pic>
      <xdr:nvPicPr>
        <xdr:cNvPr id="2" name="Picture 3" descr="Statistik-4c-200">
          <a:extLst>
            <a:ext uri="{FF2B5EF4-FFF2-40B4-BE49-F238E27FC236}">
              <a16:creationId xmlns:a16="http://schemas.microsoft.com/office/drawing/2014/main" id="{4004386A-4B2E-48F0-A555-6A8C982E807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419100</xdr:colOff>
      <xdr:row>0</xdr:row>
      <xdr:rowOff>400050</xdr:rowOff>
    </xdr:to>
    <xdr:pic>
      <xdr:nvPicPr>
        <xdr:cNvPr id="2" name="rot" descr="Statistik-4c-200">
          <a:extLst>
            <a:ext uri="{FF2B5EF4-FFF2-40B4-BE49-F238E27FC236}">
              <a16:creationId xmlns:a16="http://schemas.microsoft.com/office/drawing/2014/main" id="{DA158889-A625-4AEA-B5B7-1F6F8BE9820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editAs="oneCell">
    <xdr:from>
      <xdr:col>0</xdr:col>
      <xdr:colOff>19050</xdr:colOff>
      <xdr:row>0</xdr:row>
      <xdr:rowOff>9525</xdr:rowOff>
    </xdr:from>
    <xdr:to>
      <xdr:col>2</xdr:col>
      <xdr:colOff>419100</xdr:colOff>
      <xdr:row>0</xdr:row>
      <xdr:rowOff>400050</xdr:rowOff>
    </xdr:to>
    <xdr:pic>
      <xdr:nvPicPr>
        <xdr:cNvPr id="3" name="rot" descr="Statistik-4c-200">
          <a:extLst>
            <a:ext uri="{FF2B5EF4-FFF2-40B4-BE49-F238E27FC236}">
              <a16:creationId xmlns:a16="http://schemas.microsoft.com/office/drawing/2014/main" id="{8604ED8F-5AE8-4BE8-9C2B-093222EA5CD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22225</xdr:colOff>
      <xdr:row>1</xdr:row>
      <xdr:rowOff>66675</xdr:rowOff>
    </xdr:from>
    <xdr:to>
      <xdr:col>9</xdr:col>
      <xdr:colOff>593725</xdr:colOff>
      <xdr:row>2</xdr:row>
      <xdr:rowOff>219075</xdr:rowOff>
    </xdr:to>
    <xdr:sp macro="" textlink="">
      <xdr:nvSpPr>
        <xdr:cNvPr id="4" name="Inhalt">
          <a:hlinkClick xmlns:r="http://schemas.openxmlformats.org/officeDocument/2006/relationships" r:id="rId2"/>
          <a:extLst>
            <a:ext uri="{FF2B5EF4-FFF2-40B4-BE49-F238E27FC236}">
              <a16:creationId xmlns:a16="http://schemas.microsoft.com/office/drawing/2014/main" id="{25324948-2E35-402B-91C1-A8060B8EB8E0}"/>
            </a:ext>
          </a:extLst>
        </xdr:cNvPr>
        <xdr:cNvSpPr txBox="1"/>
      </xdr:nvSpPr>
      <xdr:spPr>
        <a:xfrm>
          <a:off x="5213350"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twoCellAnchor editAs="oneCell">
    <xdr:from>
      <xdr:col>0</xdr:col>
      <xdr:colOff>19050</xdr:colOff>
      <xdr:row>0</xdr:row>
      <xdr:rowOff>9525</xdr:rowOff>
    </xdr:from>
    <xdr:to>
      <xdr:col>2</xdr:col>
      <xdr:colOff>419100</xdr:colOff>
      <xdr:row>0</xdr:row>
      <xdr:rowOff>400050</xdr:rowOff>
    </xdr:to>
    <xdr:pic>
      <xdr:nvPicPr>
        <xdr:cNvPr id="5" name="rot" descr="Statistik-4c-200">
          <a:extLst>
            <a:ext uri="{FF2B5EF4-FFF2-40B4-BE49-F238E27FC236}">
              <a16:creationId xmlns:a16="http://schemas.microsoft.com/office/drawing/2014/main" id="{0E9147FB-1266-4167-8A3F-1DC79D9C1B9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7</xdr:row>
      <xdr:rowOff>95250</xdr:rowOff>
    </xdr:from>
    <xdr:to>
      <xdr:col>5</xdr:col>
      <xdr:colOff>990600</xdr:colOff>
      <xdr:row>12</xdr:row>
      <xdr:rowOff>47625</xdr:rowOff>
    </xdr:to>
    <xdr:graphicFrame macro="">
      <xdr:nvGraphicFramePr>
        <xdr:cNvPr id="2" name="Chart 11">
          <a:extLst>
            <a:ext uri="{FF2B5EF4-FFF2-40B4-BE49-F238E27FC236}">
              <a16:creationId xmlns:a16="http://schemas.microsoft.com/office/drawing/2014/main" id="{86AE2F99-887F-4406-9B19-2AD0534E8C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7</xdr:row>
      <xdr:rowOff>95250</xdr:rowOff>
    </xdr:from>
    <xdr:to>
      <xdr:col>8</xdr:col>
      <xdr:colOff>990600</xdr:colOff>
      <xdr:row>12</xdr:row>
      <xdr:rowOff>47625</xdr:rowOff>
    </xdr:to>
    <xdr:graphicFrame macro="">
      <xdr:nvGraphicFramePr>
        <xdr:cNvPr id="3" name="Chart 12">
          <a:extLst>
            <a:ext uri="{FF2B5EF4-FFF2-40B4-BE49-F238E27FC236}">
              <a16:creationId xmlns:a16="http://schemas.microsoft.com/office/drawing/2014/main" id="{0A2C3357-98A6-4C65-BBEA-71FB3BD182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0</xdr:colOff>
      <xdr:row>14</xdr:row>
      <xdr:rowOff>38100</xdr:rowOff>
    </xdr:from>
    <xdr:to>
      <xdr:col>5</xdr:col>
      <xdr:colOff>990600</xdr:colOff>
      <xdr:row>43</xdr:row>
      <xdr:rowOff>19050</xdr:rowOff>
    </xdr:to>
    <xdr:graphicFrame macro="">
      <xdr:nvGraphicFramePr>
        <xdr:cNvPr id="4" name="Chart 13">
          <a:extLst>
            <a:ext uri="{FF2B5EF4-FFF2-40B4-BE49-F238E27FC236}">
              <a16:creationId xmlns:a16="http://schemas.microsoft.com/office/drawing/2014/main" id="{E1333D3F-1126-40EF-8A15-148E515B7F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9525</xdr:colOff>
      <xdr:row>14</xdr:row>
      <xdr:rowOff>38100</xdr:rowOff>
    </xdr:from>
    <xdr:to>
      <xdr:col>8</xdr:col>
      <xdr:colOff>990600</xdr:colOff>
      <xdr:row>43</xdr:row>
      <xdr:rowOff>19050</xdr:rowOff>
    </xdr:to>
    <xdr:graphicFrame macro="">
      <xdr:nvGraphicFramePr>
        <xdr:cNvPr id="5" name="Chart 14">
          <a:extLst>
            <a:ext uri="{FF2B5EF4-FFF2-40B4-BE49-F238E27FC236}">
              <a16:creationId xmlns:a16="http://schemas.microsoft.com/office/drawing/2014/main" id="{B4ADA89E-C967-4635-81DF-E0184029A3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19050</xdr:colOff>
      <xdr:row>0</xdr:row>
      <xdr:rowOff>9525</xdr:rowOff>
    </xdr:from>
    <xdr:to>
      <xdr:col>1</xdr:col>
      <xdr:colOff>1257300</xdr:colOff>
      <xdr:row>0</xdr:row>
      <xdr:rowOff>400050</xdr:rowOff>
    </xdr:to>
    <xdr:pic>
      <xdr:nvPicPr>
        <xdr:cNvPr id="6" name="rot" descr="Statistik-4c-200">
          <a:extLst>
            <a:ext uri="{FF2B5EF4-FFF2-40B4-BE49-F238E27FC236}">
              <a16:creationId xmlns:a16="http://schemas.microsoft.com/office/drawing/2014/main" id="{C2B88671-3DA8-4631-A813-677050C447AD}"/>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755650</xdr:colOff>
      <xdr:row>2</xdr:row>
      <xdr:rowOff>0</xdr:rowOff>
    </xdr:from>
    <xdr:to>
      <xdr:col>8</xdr:col>
      <xdr:colOff>974725</xdr:colOff>
      <xdr:row>3</xdr:row>
      <xdr:rowOff>38100</xdr:rowOff>
    </xdr:to>
    <xdr:sp macro="" textlink="">
      <xdr:nvSpPr>
        <xdr:cNvPr id="7" name="Inhalt">
          <a:hlinkClick xmlns:r="http://schemas.openxmlformats.org/officeDocument/2006/relationships" r:id="rId6"/>
          <a:extLst>
            <a:ext uri="{FF2B5EF4-FFF2-40B4-BE49-F238E27FC236}">
              <a16:creationId xmlns:a16="http://schemas.microsoft.com/office/drawing/2014/main" id="{9C35C4BD-6163-4490-971C-F6E31B083942}"/>
            </a:ext>
          </a:extLst>
        </xdr:cNvPr>
        <xdr:cNvSpPr txBox="1"/>
      </xdr:nvSpPr>
      <xdr:spPr>
        <a:xfrm>
          <a:off x="8004175"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428625</xdr:colOff>
      <xdr:row>0</xdr:row>
      <xdr:rowOff>400050</xdr:rowOff>
    </xdr:to>
    <xdr:pic>
      <xdr:nvPicPr>
        <xdr:cNvPr id="2" name="rot" descr="Statistik-4c-200">
          <a:extLst>
            <a:ext uri="{FF2B5EF4-FFF2-40B4-BE49-F238E27FC236}">
              <a16:creationId xmlns:a16="http://schemas.microsoft.com/office/drawing/2014/main" id="{9C0804FB-E807-4C74-812C-3FCF65AC3EE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12700</xdr:colOff>
      <xdr:row>1</xdr:row>
      <xdr:rowOff>28575</xdr:rowOff>
    </xdr:from>
    <xdr:to>
      <xdr:col>9</xdr:col>
      <xdr:colOff>584200</xdr:colOff>
      <xdr:row>2</xdr:row>
      <xdr:rowOff>180975</xdr:rowOff>
    </xdr:to>
    <xdr:sp macro="" textlink="">
      <xdr:nvSpPr>
        <xdr:cNvPr id="3" name="Inhalt">
          <a:hlinkClick xmlns:r="http://schemas.openxmlformats.org/officeDocument/2006/relationships" r:id="rId2"/>
          <a:extLst>
            <a:ext uri="{FF2B5EF4-FFF2-40B4-BE49-F238E27FC236}">
              <a16:creationId xmlns:a16="http://schemas.microsoft.com/office/drawing/2014/main" id="{70375D1D-1D6A-40A8-B214-EA8C7367F3FD}"/>
            </a:ext>
          </a:extLst>
        </xdr:cNvPr>
        <xdr:cNvSpPr txBox="1"/>
      </xdr:nvSpPr>
      <xdr:spPr>
        <a:xfrm>
          <a:off x="5194300" y="4953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3</xdr:col>
      <xdr:colOff>1085850</xdr:colOff>
      <xdr:row>0</xdr:row>
      <xdr:rowOff>400050</xdr:rowOff>
    </xdr:to>
    <xdr:pic>
      <xdr:nvPicPr>
        <xdr:cNvPr id="2" name="rot" descr="Statistik-4c-200">
          <a:extLst>
            <a:ext uri="{FF2B5EF4-FFF2-40B4-BE49-F238E27FC236}">
              <a16:creationId xmlns:a16="http://schemas.microsoft.com/office/drawing/2014/main" id="{8D310484-4B3B-4665-9EA0-F3A2C6EE483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10</xdr:col>
      <xdr:colOff>12700</xdr:colOff>
      <xdr:row>2</xdr:row>
      <xdr:rowOff>9525</xdr:rowOff>
    </xdr:from>
    <xdr:to>
      <xdr:col>11</xdr:col>
      <xdr:colOff>584200</xdr:colOff>
      <xdr:row>2</xdr:row>
      <xdr:rowOff>238125</xdr:rowOff>
    </xdr:to>
    <xdr:sp macro="" textlink="">
      <xdr:nvSpPr>
        <xdr:cNvPr id="3" name="Inhalt">
          <a:hlinkClick xmlns:r="http://schemas.openxmlformats.org/officeDocument/2006/relationships" r:id="rId2"/>
          <a:extLst>
            <a:ext uri="{FF2B5EF4-FFF2-40B4-BE49-F238E27FC236}">
              <a16:creationId xmlns:a16="http://schemas.microsoft.com/office/drawing/2014/main" id="{4CCF8CC9-E443-425D-A12F-4F758BAD31F8}"/>
            </a:ext>
          </a:extLst>
        </xdr:cNvPr>
        <xdr:cNvSpPr txBox="1"/>
      </xdr:nvSpPr>
      <xdr:spPr>
        <a:xfrm>
          <a:off x="6642100" y="6191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E8D323D3-6A53-43F3-BB4E-5097518DAEF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622300</xdr:colOff>
      <xdr:row>2</xdr:row>
      <xdr:rowOff>0</xdr:rowOff>
    </xdr:from>
    <xdr:to>
      <xdr:col>9</xdr:col>
      <xdr:colOff>546100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908B7EDC-8D2D-4CB5-BF0C-25B98E49EA64}"/>
            </a:ext>
          </a:extLst>
        </xdr:cNvPr>
        <xdr:cNvSpPr txBox="1"/>
      </xdr:nvSpPr>
      <xdr:spPr>
        <a:xfrm>
          <a:off x="755650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0F21E150-BB35-4CAA-A997-93A38B675E9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612775</xdr:colOff>
      <xdr:row>2</xdr:row>
      <xdr:rowOff>9525</xdr:rowOff>
    </xdr:from>
    <xdr:to>
      <xdr:col>10</xdr:col>
      <xdr:colOff>536575</xdr:colOff>
      <xdr:row>2</xdr:row>
      <xdr:rowOff>238125</xdr:rowOff>
    </xdr:to>
    <xdr:sp macro="" textlink="">
      <xdr:nvSpPr>
        <xdr:cNvPr id="3" name="Inhalt">
          <a:hlinkClick xmlns:r="http://schemas.openxmlformats.org/officeDocument/2006/relationships" r:id="rId2"/>
          <a:extLst>
            <a:ext uri="{FF2B5EF4-FFF2-40B4-BE49-F238E27FC236}">
              <a16:creationId xmlns:a16="http://schemas.microsoft.com/office/drawing/2014/main" id="{D81B7C2F-7A10-43AF-9FA7-C34F8F71993B}"/>
            </a:ext>
          </a:extLst>
        </xdr:cNvPr>
        <xdr:cNvSpPr txBox="1"/>
      </xdr:nvSpPr>
      <xdr:spPr>
        <a:xfrm>
          <a:off x="6327775" y="6191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7" Type="http://schemas.openxmlformats.org/officeDocument/2006/relationships/drawing" Target="../drawings/drawing2.xm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printerSettings" Target="../printerSettings/printerSettings2.bin"/><Relationship Id="rId5" Type="http://schemas.openxmlformats.org/officeDocument/2006/relationships/hyperlink" Target="mailto:Statistik-Service-Suedost@arbeitsagentur.de" TargetMode="External"/><Relationship Id="rId4" Type="http://schemas.openxmlformats.org/officeDocument/2006/relationships/hyperlink" Target="mailto:Statistik-Service-Ost@arbeitsagentur.de"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statistik.arbeitsagentur.de/DE/Statischer-Content/Grundlagen/Klassifikationen/Klassifikation-der-Berufe/KldB2010-Fassung2020/Arbeitsmittel/Generische-Publikationen/Berufsaggregate/Handwerksberufe-Aggregat.pdf?__blob=publicationFile&amp;v=4" TargetMode="External"/><Relationship Id="rId7" Type="http://schemas.openxmlformats.org/officeDocument/2006/relationships/drawing" Target="../drawings/drawing20.xml"/><Relationship Id="rId2" Type="http://schemas.openxmlformats.org/officeDocument/2006/relationships/hyperlink" Target="https://statistik.arbeitsagentur.de/DE/Statischer-Content/Grundlagen/Klassifikationen/Klassifikation-der-Berufe/KldB2010-Fassung2020/Arbeitsmittel/Generische-Publikationen/Berufsaggregate/Bauberufe-Aggregat.pdf?__blob=publicationFile&amp;v=5" TargetMode="External"/><Relationship Id="rId1" Type="http://schemas.openxmlformats.org/officeDocument/2006/relationships/hyperlink" Target="https://statistik.arbeitsagentur.de/DE/Navigation/Grundlagen/Klassifikationen/Klassifikation-der-Berufe/Klassifikation-der-Berufe-Nav.html" TargetMode="External"/><Relationship Id="rId6" Type="http://schemas.openxmlformats.org/officeDocument/2006/relationships/printerSettings" Target="../printerSettings/printerSettings20.bin"/><Relationship Id="rId5" Type="http://schemas.openxmlformats.org/officeDocument/2006/relationships/hyperlink" Target="https://statistik.arbeitsagentur.de/DE/Statischer-Content/Grundlagen/Klassifikationen/Klassifikation-der-Berufe/KldB2010-Fassung2020/Arbeitsmittel/Generische-Publikationen/Berufsaggregate/MINT-Berufe-Aggregat.pdf?__blob=publicationFile&amp;v=9" TargetMode="External"/><Relationship Id="rId4" Type="http://schemas.openxmlformats.org/officeDocument/2006/relationships/hyperlink" Target="https://statistik.arbeitsagentur.de/DE/Statischer-Content/Grundlagen/Klassifikationen/Klassifikation-der-Berufe/KldB2010-Fassung2020/Arbeitsmittel/Generische-Publikationen/Berufsaggregate/Ingenieur-Aggregat.pdf?__blob=publicationFile&amp;v=4"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1.bin"/><Relationship Id="rId1" Type="http://schemas.openxmlformats.org/officeDocument/2006/relationships/hyperlink" Target="https://statistik.arbeitsagentur.de/DE/Statischer-Content/Grundlagen/Methodik-Qualitaet/Methodenberichte/Beschaeftigungsstatistik/Generische-Publikationen/Methodenbericht-Befristete-Beschaeftigung.pdf?__blob=publicationFile"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2.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s://statistik.arbeitsagentur.de/DE/Statischer-Content/Grundlagen/Methodik-Qualitaet/Methodenberichte/Beschaeftigungsstatistik/Generische-Publikationen/Methodenbericht-Partielle-Revision-2023.pdf;jsessionid=BAA51E667C78C2E98EC6637EDC338E95?__blob=publicationFile&amp;v=3" TargetMode="External"/><Relationship Id="rId2" Type="http://schemas.openxmlformats.org/officeDocument/2006/relationships/hyperlink" Target="https://statistik.arbeitsagentur.de/DE/Statischer-Content/Grundlagen/Methodik-Qualitaet/Methodenberichte/Beschaeftigungsstatistik/Generische-Publikationen/Methodenbericht-Beschaeftigungsstatistik-Revision-2014.pdf?__blob=publicationFile" TargetMode="External"/><Relationship Id="rId1" Type="http://schemas.openxmlformats.org/officeDocument/2006/relationships/hyperlink" Target="https://statistik.arbeitsagentur.de/DE/Statischer-Content/Grundlagen/Methodik-Qualitaet/Methodenberichte/Beschaeftigungsstatistik/Generische-Publikationen/Methodenbericht-Revision-der-Beschaeftigungsstatistik-2017.pdf?__blob=publicationFile" TargetMode="External"/><Relationship Id="rId5" Type="http://schemas.openxmlformats.org/officeDocument/2006/relationships/drawing" Target="../drawings/drawing23.xml"/><Relationship Id="rId4"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24.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amp;v=10" TargetMode="Externa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26.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26.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8ED0B-56DF-4EAA-9D0E-FE4405886BED}">
  <sheetPr codeName="Tabelle32">
    <pageSetUpPr fitToPage="1"/>
  </sheetPr>
  <dimension ref="A1"/>
  <sheetViews>
    <sheetView showGridLines="0" tabSelected="1" zoomScaleNormal="100" zoomScaleSheetLayoutView="100" workbookViewId="0"/>
  </sheetViews>
  <sheetFormatPr baseColWidth="10" defaultColWidth="11.44140625" defaultRowHeight="13.2" x14ac:dyDescent="0.25"/>
  <cols>
    <col min="8" max="8" width="26.88671875" customWidth="1"/>
  </cols>
  <sheetData/>
  <dataConsolidate/>
  <pageMargins left="0" right="0" top="0" bottom="0" header="0.15748031496062992" footer="0"/>
  <pageSetup paperSize="9" scale="8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01A77-0B78-49DB-8EE7-8533AF069448}">
  <sheetPr codeName="Tabelle9">
    <pageSetUpPr fitToPage="1"/>
  </sheetPr>
  <dimension ref="A1:P200"/>
  <sheetViews>
    <sheetView showGridLines="0" zoomScaleNormal="100" workbookViewId="0"/>
  </sheetViews>
  <sheetFormatPr baseColWidth="10" defaultColWidth="8.88671875" defaultRowHeight="15.9" customHeight="1" x14ac:dyDescent="0.2"/>
  <cols>
    <col min="1" max="1" width="3.6640625" style="37" customWidth="1"/>
    <col min="2" max="2" width="24" style="37" customWidth="1"/>
    <col min="3" max="3" width="6.6640625" style="61" customWidth="1"/>
    <col min="4" max="9" width="9.6640625" style="90" customWidth="1"/>
    <col min="10" max="10" width="9.6640625" style="91" customWidth="1"/>
    <col min="11" max="11" width="9.6640625" style="37" customWidth="1"/>
    <col min="12" max="16384" width="8.88671875" style="37"/>
  </cols>
  <sheetData>
    <row r="1" spans="1:16" customFormat="1" ht="36.75" customHeight="1" x14ac:dyDescent="0.25">
      <c r="A1" s="30"/>
      <c r="B1" s="31"/>
      <c r="C1" s="31"/>
      <c r="D1" s="31"/>
      <c r="E1" s="31"/>
      <c r="F1" s="31"/>
      <c r="G1" s="31"/>
      <c r="H1" s="31"/>
      <c r="I1" s="31"/>
      <c r="J1" s="32" t="s">
        <v>38</v>
      </c>
    </row>
    <row r="2" spans="1:16" customFormat="1" ht="11.25" customHeight="1" x14ac:dyDescent="0.25">
      <c r="A2" s="33"/>
      <c r="B2" s="34"/>
      <c r="C2" s="34"/>
      <c r="D2" s="34"/>
      <c r="E2" s="34"/>
      <c r="F2" s="34"/>
      <c r="G2" s="34"/>
      <c r="H2" s="34"/>
      <c r="I2" s="34"/>
      <c r="J2" s="34"/>
    </row>
    <row r="3" spans="1:16" s="35" customFormat="1" ht="20.100000000000001" customHeight="1" x14ac:dyDescent="0.25">
      <c r="A3" s="448" t="s">
        <v>323</v>
      </c>
      <c r="B3" s="448"/>
      <c r="C3" s="448"/>
      <c r="D3" s="448"/>
      <c r="E3" s="448"/>
      <c r="F3" s="448"/>
      <c r="G3" s="448"/>
      <c r="H3" s="448"/>
      <c r="I3" s="448"/>
      <c r="J3" s="448"/>
      <c r="K3"/>
      <c r="L3"/>
      <c r="M3"/>
      <c r="N3"/>
      <c r="O3"/>
      <c r="P3"/>
    </row>
    <row r="4" spans="1:16" s="35" customFormat="1" ht="12" customHeight="1" x14ac:dyDescent="0.25">
      <c r="A4" s="450" t="s">
        <v>118</v>
      </c>
      <c r="B4" s="450"/>
      <c r="C4" s="450"/>
      <c r="D4" s="450"/>
      <c r="E4" s="450"/>
      <c r="F4" s="450"/>
      <c r="G4" s="450"/>
      <c r="H4" s="450"/>
      <c r="I4" s="450"/>
      <c r="J4" s="450"/>
      <c r="K4"/>
      <c r="L4"/>
      <c r="M4"/>
      <c r="N4"/>
      <c r="O4"/>
      <c r="P4"/>
    </row>
    <row r="5" spans="1:16" s="35" customFormat="1" ht="12" customHeight="1" x14ac:dyDescent="0.25">
      <c r="A5" s="450" t="s">
        <v>40</v>
      </c>
      <c r="B5" s="450"/>
      <c r="C5" s="450"/>
      <c r="D5" s="450"/>
      <c r="E5" s="165"/>
      <c r="F5" s="165"/>
      <c r="G5" s="165"/>
      <c r="H5" s="165"/>
      <c r="I5" s="165"/>
      <c r="J5" s="165"/>
      <c r="K5"/>
      <c r="L5"/>
      <c r="M5"/>
      <c r="N5"/>
      <c r="O5"/>
      <c r="P5"/>
    </row>
    <row r="6" spans="1:16" s="35" customFormat="1" ht="11.25" customHeight="1" x14ac:dyDescent="0.25">
      <c r="A6" s="145"/>
      <c r="B6" s="146"/>
      <c r="C6" s="146"/>
      <c r="D6" s="146"/>
      <c r="E6" s="146"/>
      <c r="F6" s="146"/>
      <c r="G6" s="146"/>
      <c r="H6" s="146"/>
      <c r="I6" s="146"/>
      <c r="J6" s="146"/>
      <c r="K6"/>
      <c r="L6"/>
      <c r="M6"/>
      <c r="N6"/>
      <c r="O6"/>
      <c r="P6"/>
    </row>
    <row r="7" spans="1:16" customFormat="1" ht="12" customHeight="1" x14ac:dyDescent="0.25">
      <c r="A7" s="453" t="s">
        <v>324</v>
      </c>
      <c r="B7" s="454"/>
      <c r="C7" s="459" t="s">
        <v>172</v>
      </c>
      <c r="D7" s="462" t="s">
        <v>325</v>
      </c>
      <c r="E7" s="463"/>
      <c r="F7" s="463"/>
      <c r="G7" s="463"/>
      <c r="H7" s="464"/>
      <c r="I7" s="465" t="s">
        <v>174</v>
      </c>
      <c r="J7" s="466"/>
    </row>
    <row r="8" spans="1:16" ht="21.75" customHeight="1" x14ac:dyDescent="0.25">
      <c r="A8" s="455"/>
      <c r="B8" s="456"/>
      <c r="C8" s="460"/>
      <c r="D8" s="441" t="s">
        <v>89</v>
      </c>
      <c r="E8" s="441" t="s">
        <v>90</v>
      </c>
      <c r="F8" s="441" t="s">
        <v>91</v>
      </c>
      <c r="G8" s="441" t="s">
        <v>92</v>
      </c>
      <c r="H8" s="441" t="s">
        <v>93</v>
      </c>
      <c r="I8" s="467"/>
      <c r="J8" s="468"/>
      <c r="K8"/>
      <c r="L8"/>
      <c r="M8"/>
      <c r="N8"/>
      <c r="O8"/>
      <c r="P8"/>
    </row>
    <row r="9" spans="1:16" ht="12" customHeight="1" x14ac:dyDescent="0.25">
      <c r="A9" s="455"/>
      <c r="B9" s="456"/>
      <c r="C9" s="460"/>
      <c r="D9" s="442"/>
      <c r="E9" s="442"/>
      <c r="F9" s="442"/>
      <c r="G9" s="442"/>
      <c r="H9" s="442"/>
      <c r="I9" s="38" t="s">
        <v>94</v>
      </c>
      <c r="J9" s="39" t="s">
        <v>95</v>
      </c>
      <c r="K9"/>
      <c r="L9"/>
      <c r="M9"/>
      <c r="N9"/>
      <c r="O9"/>
      <c r="P9"/>
    </row>
    <row r="10" spans="1:16" ht="12" customHeight="1" x14ac:dyDescent="0.25">
      <c r="A10" s="457"/>
      <c r="B10" s="458"/>
      <c r="C10" s="461"/>
      <c r="D10" s="40">
        <v>1</v>
      </c>
      <c r="E10" s="40">
        <v>2</v>
      </c>
      <c r="F10" s="40">
        <v>3</v>
      </c>
      <c r="G10" s="40">
        <v>4</v>
      </c>
      <c r="H10" s="40">
        <v>5</v>
      </c>
      <c r="I10" s="40">
        <v>6</v>
      </c>
      <c r="J10" s="40">
        <v>7</v>
      </c>
      <c r="K10"/>
      <c r="L10"/>
      <c r="M10"/>
      <c r="N10"/>
      <c r="O10"/>
      <c r="P10"/>
    </row>
    <row r="11" spans="1:16" ht="18" customHeight="1" x14ac:dyDescent="0.25">
      <c r="A11" s="42" t="s">
        <v>7</v>
      </c>
      <c r="B11" s="43"/>
      <c r="C11" s="44"/>
      <c r="D11" s="226"/>
      <c r="H11" s="227"/>
      <c r="I11" s="228"/>
      <c r="J11" s="229"/>
      <c r="K11"/>
      <c r="L11"/>
      <c r="M11"/>
      <c r="N11"/>
      <c r="O11"/>
      <c r="P11"/>
    </row>
    <row r="12" spans="1:16" ht="17.100000000000001" customHeight="1" x14ac:dyDescent="0.25">
      <c r="A12" s="50" t="s">
        <v>96</v>
      </c>
      <c r="B12" s="51"/>
      <c r="C12" s="52">
        <v>100</v>
      </c>
      <c r="D12" s="54">
        <v>5650</v>
      </c>
      <c r="E12" s="53">
        <v>5629</v>
      </c>
      <c r="F12" s="53">
        <v>5636</v>
      </c>
      <c r="G12" s="53">
        <v>5552</v>
      </c>
      <c r="H12" s="79">
        <v>5660</v>
      </c>
      <c r="I12" s="54">
        <v>-10</v>
      </c>
      <c r="J12" s="55">
        <v>-0.17667844522968199</v>
      </c>
      <c r="K12"/>
      <c r="L12"/>
      <c r="M12"/>
      <c r="N12"/>
      <c r="O12"/>
      <c r="P12"/>
    </row>
    <row r="13" spans="1:16" ht="14.4" customHeight="1" x14ac:dyDescent="0.25">
      <c r="A13" s="59" t="s">
        <v>97</v>
      </c>
      <c r="B13" s="58" t="s">
        <v>98</v>
      </c>
      <c r="C13" s="52">
        <v>43.097345132743364</v>
      </c>
      <c r="D13" s="54">
        <v>2435</v>
      </c>
      <c r="E13" s="53">
        <v>2430</v>
      </c>
      <c r="F13" s="53">
        <v>2395</v>
      </c>
      <c r="G13" s="53">
        <v>2347</v>
      </c>
      <c r="H13" s="79">
        <v>2403</v>
      </c>
      <c r="I13" s="54">
        <v>32</v>
      </c>
      <c r="J13" s="55">
        <v>1.3316687473990845</v>
      </c>
      <c r="K13"/>
      <c r="L13"/>
      <c r="M13"/>
      <c r="N13"/>
      <c r="O13"/>
      <c r="P13"/>
    </row>
    <row r="14" spans="1:16" ht="14.4" customHeight="1" x14ac:dyDescent="0.25">
      <c r="A14" s="59"/>
      <c r="B14" s="58" t="s">
        <v>99</v>
      </c>
      <c r="C14" s="52">
        <v>56.902654867256636</v>
      </c>
      <c r="D14" s="54">
        <v>3215</v>
      </c>
      <c r="E14" s="53">
        <v>3199</v>
      </c>
      <c r="F14" s="53">
        <v>3241</v>
      </c>
      <c r="G14" s="53">
        <v>3205</v>
      </c>
      <c r="H14" s="79">
        <v>3257</v>
      </c>
      <c r="I14" s="54">
        <v>-42</v>
      </c>
      <c r="J14" s="55">
        <v>-1.2895302425544981</v>
      </c>
      <c r="K14"/>
      <c r="L14"/>
      <c r="M14"/>
      <c r="N14"/>
      <c r="O14"/>
      <c r="P14"/>
    </row>
    <row r="15" spans="1:16" ht="14.4" customHeight="1" x14ac:dyDescent="0.25">
      <c r="A15" s="57" t="s">
        <v>97</v>
      </c>
      <c r="B15" s="60" t="s">
        <v>100</v>
      </c>
      <c r="C15" s="52">
        <v>16.070796460176989</v>
      </c>
      <c r="D15" s="54">
        <v>908</v>
      </c>
      <c r="E15" s="53">
        <v>914</v>
      </c>
      <c r="F15" s="53">
        <v>917</v>
      </c>
      <c r="G15" s="53">
        <v>887</v>
      </c>
      <c r="H15" s="79">
        <v>934</v>
      </c>
      <c r="I15" s="54">
        <v>-26</v>
      </c>
      <c r="J15" s="55">
        <v>-2.78372591006424</v>
      </c>
      <c r="K15"/>
      <c r="L15"/>
      <c r="M15"/>
      <c r="N15"/>
      <c r="O15"/>
      <c r="P15"/>
    </row>
    <row r="16" spans="1:16" ht="14.4" customHeight="1" x14ac:dyDescent="0.25">
      <c r="A16" s="57"/>
      <c r="B16" s="60" t="s">
        <v>101</v>
      </c>
      <c r="C16" s="52">
        <v>47.256637168141594</v>
      </c>
      <c r="D16" s="54">
        <v>2670</v>
      </c>
      <c r="E16" s="53">
        <v>2640</v>
      </c>
      <c r="F16" s="53">
        <v>2678</v>
      </c>
      <c r="G16" s="53">
        <v>2665</v>
      </c>
      <c r="H16" s="79">
        <v>2730</v>
      </c>
      <c r="I16" s="54">
        <v>-60</v>
      </c>
      <c r="J16" s="55">
        <v>-2.197802197802198</v>
      </c>
      <c r="K16"/>
      <c r="L16"/>
      <c r="M16"/>
      <c r="N16"/>
      <c r="O16"/>
      <c r="P16"/>
    </row>
    <row r="17" spans="1:16" ht="14.4" customHeight="1" x14ac:dyDescent="0.25">
      <c r="A17" s="57"/>
      <c r="B17" s="60" t="s">
        <v>102</v>
      </c>
      <c r="C17" s="52">
        <v>17.115044247787612</v>
      </c>
      <c r="D17" s="54">
        <v>967</v>
      </c>
      <c r="E17" s="53">
        <v>973</v>
      </c>
      <c r="F17" s="53">
        <v>970</v>
      </c>
      <c r="G17" s="53">
        <v>949</v>
      </c>
      <c r="H17" s="79">
        <v>963</v>
      </c>
      <c r="I17" s="54">
        <v>4</v>
      </c>
      <c r="J17" s="55">
        <v>0.4153686396677051</v>
      </c>
      <c r="K17"/>
      <c r="L17"/>
      <c r="M17"/>
      <c r="N17"/>
      <c r="O17"/>
      <c r="P17"/>
    </row>
    <row r="18" spans="1:16" ht="14.4" customHeight="1" x14ac:dyDescent="0.25">
      <c r="A18" s="59"/>
      <c r="B18" s="60" t="s">
        <v>103</v>
      </c>
      <c r="C18" s="52">
        <v>19.557522123893804</v>
      </c>
      <c r="D18" s="54">
        <v>1105</v>
      </c>
      <c r="E18" s="53">
        <v>1102</v>
      </c>
      <c r="F18" s="53">
        <v>1071</v>
      </c>
      <c r="G18" s="53">
        <v>1051</v>
      </c>
      <c r="H18" s="79">
        <v>1033</v>
      </c>
      <c r="I18" s="54">
        <v>72</v>
      </c>
      <c r="J18" s="55">
        <v>6.9699903194578896</v>
      </c>
      <c r="K18"/>
      <c r="L18"/>
      <c r="M18"/>
      <c r="N18"/>
      <c r="O18"/>
      <c r="P18"/>
    </row>
    <row r="19" spans="1:16" ht="14.4" customHeight="1" x14ac:dyDescent="0.25">
      <c r="A19" s="59"/>
      <c r="B19" s="60" t="s">
        <v>104</v>
      </c>
      <c r="C19" s="52">
        <v>2.831858407079646</v>
      </c>
      <c r="D19" s="54">
        <v>160</v>
      </c>
      <c r="E19" s="53">
        <v>153</v>
      </c>
      <c r="F19" s="53">
        <v>146</v>
      </c>
      <c r="G19" s="53">
        <v>152</v>
      </c>
      <c r="H19" s="79">
        <v>131</v>
      </c>
      <c r="I19" s="54">
        <v>29</v>
      </c>
      <c r="J19" s="55">
        <v>22.137404580152673</v>
      </c>
      <c r="K19"/>
      <c r="L19"/>
      <c r="M19"/>
      <c r="N19"/>
      <c r="O19"/>
      <c r="P19"/>
    </row>
    <row r="20" spans="1:16" ht="14.4" customHeight="1" x14ac:dyDescent="0.25">
      <c r="A20" s="59" t="s">
        <v>105</v>
      </c>
      <c r="B20" s="58" t="s">
        <v>108</v>
      </c>
      <c r="C20" s="52">
        <v>87.681415929203538</v>
      </c>
      <c r="D20" s="54">
        <v>4954</v>
      </c>
      <c r="E20" s="53">
        <v>4977</v>
      </c>
      <c r="F20" s="53">
        <v>4997</v>
      </c>
      <c r="G20" s="53">
        <v>4919</v>
      </c>
      <c r="H20" s="79">
        <v>5008</v>
      </c>
      <c r="I20" s="54">
        <v>-54</v>
      </c>
      <c r="J20" s="55">
        <v>-1.0782747603833867</v>
      </c>
      <c r="K20"/>
      <c r="L20"/>
      <c r="M20"/>
      <c r="N20"/>
      <c r="O20"/>
      <c r="P20"/>
    </row>
    <row r="21" spans="1:16" ht="14.4" customHeight="1" x14ac:dyDescent="0.25">
      <c r="A21" s="62"/>
      <c r="B21" s="63" t="s">
        <v>109</v>
      </c>
      <c r="C21" s="64">
        <v>12.31858407079646</v>
      </c>
      <c r="D21" s="82">
        <v>696</v>
      </c>
      <c r="E21" s="83">
        <v>652</v>
      </c>
      <c r="F21" s="83">
        <v>639</v>
      </c>
      <c r="G21" s="83">
        <v>633</v>
      </c>
      <c r="H21" s="84">
        <v>652</v>
      </c>
      <c r="I21" s="82">
        <v>44</v>
      </c>
      <c r="J21" s="85">
        <v>6.7484662576687118</v>
      </c>
      <c r="K21"/>
      <c r="L21"/>
      <c r="M21"/>
      <c r="N21"/>
      <c r="O21"/>
      <c r="P21"/>
    </row>
    <row r="22" spans="1:16" ht="18" customHeight="1" x14ac:dyDescent="0.25">
      <c r="A22" s="65" t="s">
        <v>121</v>
      </c>
      <c r="B22" s="43"/>
      <c r="C22" s="44"/>
      <c r="D22" s="153"/>
      <c r="E22" s="154"/>
      <c r="F22" s="154"/>
      <c r="G22" s="154"/>
      <c r="H22" s="159"/>
      <c r="I22" s="228"/>
      <c r="J22" s="229"/>
      <c r="K22"/>
      <c r="L22"/>
      <c r="M22"/>
      <c r="N22"/>
      <c r="O22"/>
      <c r="P22"/>
    </row>
    <row r="23" spans="1:16" ht="17.100000000000001" customHeight="1" x14ac:dyDescent="0.25">
      <c r="A23" s="50" t="s">
        <v>96</v>
      </c>
      <c r="B23" s="51"/>
      <c r="C23" s="52">
        <v>100</v>
      </c>
      <c r="D23" s="54">
        <v>1387779</v>
      </c>
      <c r="E23" s="53">
        <v>1391701</v>
      </c>
      <c r="F23" s="53">
        <v>1399965</v>
      </c>
      <c r="G23" s="53">
        <v>1377319</v>
      </c>
      <c r="H23" s="79">
        <v>1392767</v>
      </c>
      <c r="I23" s="54">
        <v>-4988</v>
      </c>
      <c r="J23" s="55">
        <v>-0.35813599833999515</v>
      </c>
      <c r="K23"/>
      <c r="L23"/>
      <c r="M23"/>
      <c r="N23"/>
      <c r="O23"/>
      <c r="P23"/>
    </row>
    <row r="24" spans="1:16" ht="14.4" customHeight="1" x14ac:dyDescent="0.25">
      <c r="A24" s="59" t="s">
        <v>97</v>
      </c>
      <c r="B24" s="58" t="s">
        <v>98</v>
      </c>
      <c r="C24" s="52">
        <v>42.743981570552663</v>
      </c>
      <c r="D24" s="54">
        <v>593192</v>
      </c>
      <c r="E24" s="53">
        <v>595182</v>
      </c>
      <c r="F24" s="53">
        <v>595814</v>
      </c>
      <c r="G24" s="53">
        <v>584390</v>
      </c>
      <c r="H24" s="79">
        <v>590521</v>
      </c>
      <c r="I24" s="54">
        <v>2671</v>
      </c>
      <c r="J24" s="55">
        <v>0.45231244951491989</v>
      </c>
      <c r="K24"/>
      <c r="L24"/>
      <c r="M24"/>
      <c r="N24"/>
      <c r="O24"/>
      <c r="P24"/>
    </row>
    <row r="25" spans="1:16" ht="14.4" customHeight="1" x14ac:dyDescent="0.25">
      <c r="A25" s="59"/>
      <c r="B25" s="58" t="s">
        <v>99</v>
      </c>
      <c r="C25" s="52">
        <v>57.256018429447337</v>
      </c>
      <c r="D25" s="54">
        <v>794587</v>
      </c>
      <c r="E25" s="53">
        <v>796519</v>
      </c>
      <c r="F25" s="53">
        <v>804151</v>
      </c>
      <c r="G25" s="53">
        <v>792929</v>
      </c>
      <c r="H25" s="79">
        <v>802246</v>
      </c>
      <c r="I25" s="54">
        <v>-7659</v>
      </c>
      <c r="J25" s="55">
        <v>-0.95469469464478474</v>
      </c>
      <c r="K25"/>
      <c r="L25"/>
      <c r="M25"/>
      <c r="N25"/>
      <c r="O25"/>
      <c r="P25"/>
    </row>
    <row r="26" spans="1:16" ht="14.4" customHeight="1" x14ac:dyDescent="0.25">
      <c r="A26" s="57" t="s">
        <v>97</v>
      </c>
      <c r="B26" s="60" t="s">
        <v>100</v>
      </c>
      <c r="C26" s="52">
        <v>16.597311243360796</v>
      </c>
      <c r="D26" s="54">
        <v>230334</v>
      </c>
      <c r="E26" s="53">
        <v>229538</v>
      </c>
      <c r="F26" s="53">
        <v>236928</v>
      </c>
      <c r="G26" s="53">
        <v>226379</v>
      </c>
      <c r="H26" s="79">
        <v>231434</v>
      </c>
      <c r="I26" s="54">
        <v>-1100</v>
      </c>
      <c r="J26" s="55">
        <v>-0.4752974930217686</v>
      </c>
      <c r="K26"/>
      <c r="L26"/>
      <c r="M26"/>
      <c r="N26"/>
      <c r="O26"/>
      <c r="P26"/>
    </row>
    <row r="27" spans="1:16" ht="14.4" customHeight="1" x14ac:dyDescent="0.25">
      <c r="A27" s="57"/>
      <c r="B27" s="60" t="s">
        <v>101</v>
      </c>
      <c r="C27" s="52">
        <v>49.381926084772864</v>
      </c>
      <c r="D27" s="54">
        <v>685312</v>
      </c>
      <c r="E27" s="53">
        <v>689108</v>
      </c>
      <c r="F27" s="53">
        <v>691565</v>
      </c>
      <c r="G27" s="53">
        <v>684496</v>
      </c>
      <c r="H27" s="79">
        <v>692544</v>
      </c>
      <c r="I27" s="54">
        <v>-7232</v>
      </c>
      <c r="J27" s="55">
        <v>-1.0442657795028185</v>
      </c>
      <c r="K27"/>
      <c r="L27"/>
      <c r="M27"/>
      <c r="N27"/>
      <c r="O27"/>
      <c r="P27"/>
    </row>
    <row r="28" spans="1:16" ht="14.4" customHeight="1" x14ac:dyDescent="0.25">
      <c r="A28" s="57"/>
      <c r="B28" s="60" t="s">
        <v>102</v>
      </c>
      <c r="C28" s="52">
        <v>17.166133800842928</v>
      </c>
      <c r="D28" s="54">
        <v>238228</v>
      </c>
      <c r="E28" s="53">
        <v>240397</v>
      </c>
      <c r="F28" s="53">
        <v>241824</v>
      </c>
      <c r="G28" s="53">
        <v>241305</v>
      </c>
      <c r="H28" s="79">
        <v>243452</v>
      </c>
      <c r="I28" s="54">
        <v>-5224</v>
      </c>
      <c r="J28" s="55">
        <v>-2.1458028687379853</v>
      </c>
      <c r="K28"/>
      <c r="L28"/>
      <c r="M28"/>
      <c r="N28"/>
      <c r="O28"/>
      <c r="P28"/>
    </row>
    <row r="29" spans="1:16" ht="14.4" customHeight="1" x14ac:dyDescent="0.25">
      <c r="A29" s="57"/>
      <c r="B29" s="60" t="s">
        <v>103</v>
      </c>
      <c r="C29" s="52">
        <v>16.854556813440755</v>
      </c>
      <c r="D29" s="54">
        <v>233904</v>
      </c>
      <c r="E29" s="53">
        <v>232656</v>
      </c>
      <c r="F29" s="53">
        <v>229646</v>
      </c>
      <c r="G29" s="53">
        <v>225138</v>
      </c>
      <c r="H29" s="79">
        <v>225336</v>
      </c>
      <c r="I29" s="54">
        <v>8568</v>
      </c>
      <c r="J29" s="55">
        <v>3.8023218660134201</v>
      </c>
      <c r="K29"/>
      <c r="L29"/>
      <c r="M29"/>
      <c r="N29"/>
      <c r="O29"/>
      <c r="P29"/>
    </row>
    <row r="30" spans="1:16" ht="14.4" customHeight="1" x14ac:dyDescent="0.25">
      <c r="A30" s="59"/>
      <c r="B30" s="60" t="s">
        <v>104</v>
      </c>
      <c r="C30" s="52">
        <v>2.4318713570388368</v>
      </c>
      <c r="D30" s="54">
        <v>33749</v>
      </c>
      <c r="E30" s="53">
        <v>34102</v>
      </c>
      <c r="F30" s="53">
        <v>33718</v>
      </c>
      <c r="G30" s="53">
        <v>33497</v>
      </c>
      <c r="H30" s="79">
        <v>28617</v>
      </c>
      <c r="I30" s="54">
        <v>5132</v>
      </c>
      <c r="J30" s="55">
        <v>17.933396233008352</v>
      </c>
      <c r="K30"/>
      <c r="L30"/>
      <c r="M30"/>
      <c r="N30"/>
      <c r="O30"/>
      <c r="P30"/>
    </row>
    <row r="31" spans="1:16" ht="14.4" customHeight="1" x14ac:dyDescent="0.25">
      <c r="A31" s="59" t="s">
        <v>105</v>
      </c>
      <c r="B31" s="58" t="s">
        <v>108</v>
      </c>
      <c r="C31" s="52">
        <v>81.419880254709142</v>
      </c>
      <c r="D31" s="54">
        <v>1129928</v>
      </c>
      <c r="E31" s="53">
        <v>1133041</v>
      </c>
      <c r="F31" s="53">
        <v>1138863</v>
      </c>
      <c r="G31" s="53">
        <v>1121383</v>
      </c>
      <c r="H31" s="79">
        <v>1135500</v>
      </c>
      <c r="I31" s="54">
        <v>-5572</v>
      </c>
      <c r="J31" s="55">
        <v>-0.49070893879348304</v>
      </c>
      <c r="K31"/>
      <c r="L31"/>
      <c r="M31"/>
      <c r="N31"/>
      <c r="O31"/>
      <c r="P31"/>
    </row>
    <row r="32" spans="1:16" ht="14.4" customHeight="1" x14ac:dyDescent="0.25">
      <c r="A32" s="62"/>
      <c r="B32" s="63" t="s">
        <v>109</v>
      </c>
      <c r="C32" s="64">
        <v>18.580119745290858</v>
      </c>
      <c r="D32" s="82">
        <v>257851</v>
      </c>
      <c r="E32" s="83">
        <v>258660</v>
      </c>
      <c r="F32" s="83">
        <v>261102</v>
      </c>
      <c r="G32" s="83">
        <v>255935</v>
      </c>
      <c r="H32" s="84">
        <v>257265</v>
      </c>
      <c r="I32" s="82">
        <v>586</v>
      </c>
      <c r="J32" s="85">
        <v>0.22778069305968554</v>
      </c>
      <c r="K32"/>
      <c r="L32"/>
      <c r="M32"/>
      <c r="N32"/>
      <c r="O32"/>
      <c r="P32"/>
    </row>
    <row r="33" spans="1:16" ht="18" customHeight="1" x14ac:dyDescent="0.25">
      <c r="A33" s="65" t="s">
        <v>122</v>
      </c>
      <c r="B33" s="43"/>
      <c r="C33" s="44"/>
      <c r="D33" s="153"/>
      <c r="E33" s="154"/>
      <c r="F33" s="154"/>
      <c r="G33" s="154"/>
      <c r="H33" s="159"/>
      <c r="I33" s="228"/>
      <c r="J33" s="229"/>
      <c r="K33"/>
      <c r="L33"/>
      <c r="M33"/>
      <c r="N33"/>
      <c r="O33"/>
      <c r="P33"/>
    </row>
    <row r="34" spans="1:16" ht="17.100000000000001" customHeight="1" x14ac:dyDescent="0.25">
      <c r="A34" s="50" t="s">
        <v>96</v>
      </c>
      <c r="B34" s="51"/>
      <c r="C34" s="52">
        <v>100</v>
      </c>
      <c r="D34" s="54">
        <v>6680629</v>
      </c>
      <c r="E34" s="53">
        <v>6714319</v>
      </c>
      <c r="F34" s="53">
        <v>6753469</v>
      </c>
      <c r="G34" s="53">
        <v>6650554</v>
      </c>
      <c r="H34" s="79">
        <v>6721282</v>
      </c>
      <c r="I34" s="54">
        <v>-40653</v>
      </c>
      <c r="J34" s="55">
        <v>-0.60483996951772001</v>
      </c>
      <c r="K34"/>
      <c r="L34"/>
      <c r="M34"/>
      <c r="N34"/>
      <c r="O34"/>
      <c r="P34"/>
    </row>
    <row r="35" spans="1:16" ht="14.4" customHeight="1" x14ac:dyDescent="0.25">
      <c r="A35" s="59" t="s">
        <v>97</v>
      </c>
      <c r="B35" s="58" t="s">
        <v>98</v>
      </c>
      <c r="C35" s="52">
        <v>43.919352504083072</v>
      </c>
      <c r="D35" s="54">
        <v>2934089</v>
      </c>
      <c r="E35" s="53">
        <v>2948759</v>
      </c>
      <c r="F35" s="53">
        <v>2952865</v>
      </c>
      <c r="G35" s="53">
        <v>2902108</v>
      </c>
      <c r="H35" s="79">
        <v>2929309</v>
      </c>
      <c r="I35" s="54">
        <v>4780</v>
      </c>
      <c r="J35" s="55">
        <v>0.16317841511428122</v>
      </c>
      <c r="K35"/>
      <c r="L35"/>
      <c r="M35"/>
      <c r="N35"/>
      <c r="O35"/>
      <c r="P35"/>
    </row>
    <row r="36" spans="1:16" ht="14.4" customHeight="1" x14ac:dyDescent="0.25">
      <c r="A36" s="59"/>
      <c r="B36" s="58" t="s">
        <v>99</v>
      </c>
      <c r="C36" s="52">
        <v>56.080647495916928</v>
      </c>
      <c r="D36" s="54">
        <v>3746540</v>
      </c>
      <c r="E36" s="53">
        <v>3765560</v>
      </c>
      <c r="F36" s="53">
        <v>3800604</v>
      </c>
      <c r="G36" s="53">
        <v>3748446</v>
      </c>
      <c r="H36" s="79">
        <v>3791973</v>
      </c>
      <c r="I36" s="54">
        <v>-45433</v>
      </c>
      <c r="J36" s="55">
        <v>-1.1981361681636447</v>
      </c>
      <c r="K36"/>
      <c r="L36"/>
      <c r="M36"/>
      <c r="N36"/>
      <c r="O36"/>
      <c r="P36"/>
    </row>
    <row r="37" spans="1:16" ht="14.4" customHeight="1" x14ac:dyDescent="0.25">
      <c r="A37" s="57" t="s">
        <v>97</v>
      </c>
      <c r="B37" s="60" t="s">
        <v>100</v>
      </c>
      <c r="C37" s="52">
        <v>18.695754546465611</v>
      </c>
      <c r="D37" s="54">
        <v>1248994</v>
      </c>
      <c r="E37" s="53">
        <v>1256260</v>
      </c>
      <c r="F37" s="53">
        <v>1298533</v>
      </c>
      <c r="G37" s="53">
        <v>1244642</v>
      </c>
      <c r="H37" s="79">
        <v>1267951</v>
      </c>
      <c r="I37" s="54">
        <v>-18957</v>
      </c>
      <c r="J37" s="55">
        <v>-1.4950893212750336</v>
      </c>
      <c r="K37"/>
      <c r="L37"/>
      <c r="M37"/>
      <c r="N37"/>
      <c r="O37"/>
      <c r="P37"/>
    </row>
    <row r="38" spans="1:16" ht="14.4" customHeight="1" x14ac:dyDescent="0.25">
      <c r="A38" s="57"/>
      <c r="B38" s="60" t="s">
        <v>101</v>
      </c>
      <c r="C38" s="52">
        <v>47.386570935161942</v>
      </c>
      <c r="D38" s="54">
        <v>3165721</v>
      </c>
      <c r="E38" s="53">
        <v>3184019</v>
      </c>
      <c r="F38" s="53">
        <v>3185847</v>
      </c>
      <c r="G38" s="53">
        <v>3156453</v>
      </c>
      <c r="H38" s="79">
        <v>3191159</v>
      </c>
      <c r="I38" s="54">
        <v>-25438</v>
      </c>
      <c r="J38" s="55">
        <v>-0.79713984793612602</v>
      </c>
      <c r="K38"/>
      <c r="L38"/>
      <c r="M38"/>
      <c r="N38"/>
      <c r="O38"/>
      <c r="P38"/>
    </row>
    <row r="39" spans="1:16" ht="14.4" customHeight="1" x14ac:dyDescent="0.25">
      <c r="A39" s="57"/>
      <c r="B39" s="60" t="s">
        <v>102</v>
      </c>
      <c r="C39" s="52">
        <v>17.087477840784153</v>
      </c>
      <c r="D39" s="54">
        <v>1141551</v>
      </c>
      <c r="E39" s="53">
        <v>1153011</v>
      </c>
      <c r="F39" s="53">
        <v>1160501</v>
      </c>
      <c r="G39" s="53">
        <v>1159791</v>
      </c>
      <c r="H39" s="79">
        <v>1171526</v>
      </c>
      <c r="I39" s="54">
        <v>-29975</v>
      </c>
      <c r="J39" s="55">
        <v>-2.5586286603967818</v>
      </c>
      <c r="K39"/>
      <c r="L39"/>
      <c r="M39"/>
      <c r="N39"/>
      <c r="O39"/>
      <c r="P39"/>
    </row>
    <row r="40" spans="1:16" ht="14.4" customHeight="1" x14ac:dyDescent="0.25">
      <c r="A40" s="59"/>
      <c r="B40" s="60" t="s">
        <v>103</v>
      </c>
      <c r="C40" s="52">
        <v>16.830121834336257</v>
      </c>
      <c r="D40" s="54">
        <v>1124358</v>
      </c>
      <c r="E40" s="53">
        <v>1121018</v>
      </c>
      <c r="F40" s="53">
        <v>1108571</v>
      </c>
      <c r="G40" s="53">
        <v>1089659</v>
      </c>
      <c r="H40" s="79">
        <v>1090639</v>
      </c>
      <c r="I40" s="54">
        <v>33719</v>
      </c>
      <c r="J40" s="55">
        <v>3.0916737802334229</v>
      </c>
      <c r="K40"/>
      <c r="L40"/>
      <c r="M40"/>
      <c r="N40"/>
      <c r="O40"/>
      <c r="P40"/>
    </row>
    <row r="41" spans="1:16" ht="14.4" customHeight="1" x14ac:dyDescent="0.25">
      <c r="A41" s="59"/>
      <c r="B41" s="60" t="s">
        <v>104</v>
      </c>
      <c r="C41" s="52">
        <v>2.4235292814493965</v>
      </c>
      <c r="D41" s="54">
        <v>161907</v>
      </c>
      <c r="E41" s="53">
        <v>164726</v>
      </c>
      <c r="F41" s="53">
        <v>163879</v>
      </c>
      <c r="G41" s="53">
        <v>163291</v>
      </c>
      <c r="H41" s="79">
        <v>139808</v>
      </c>
      <c r="I41" s="54">
        <v>22099</v>
      </c>
      <c r="J41" s="55">
        <v>15.806677729457542</v>
      </c>
      <c r="K41"/>
      <c r="L41"/>
      <c r="M41"/>
      <c r="N41"/>
      <c r="O41"/>
      <c r="P41"/>
    </row>
    <row r="42" spans="1:16" ht="14.4" customHeight="1" x14ac:dyDescent="0.25">
      <c r="A42" s="59" t="s">
        <v>105</v>
      </c>
      <c r="B42" s="58" t="s">
        <v>108</v>
      </c>
      <c r="C42" s="52">
        <v>82.234008204916037</v>
      </c>
      <c r="D42" s="54">
        <v>5493749</v>
      </c>
      <c r="E42" s="53">
        <v>5525518</v>
      </c>
      <c r="F42" s="53">
        <v>5561724</v>
      </c>
      <c r="G42" s="53">
        <v>5484315</v>
      </c>
      <c r="H42" s="79">
        <v>5553668</v>
      </c>
      <c r="I42" s="54">
        <v>-59919</v>
      </c>
      <c r="J42" s="55">
        <v>-1.078908569975735</v>
      </c>
      <c r="K42"/>
      <c r="L42"/>
      <c r="M42"/>
      <c r="N42"/>
      <c r="O42"/>
      <c r="P42"/>
    </row>
    <row r="43" spans="1:16" ht="14.4" customHeight="1" x14ac:dyDescent="0.25">
      <c r="A43" s="62"/>
      <c r="B43" s="63" t="s">
        <v>109</v>
      </c>
      <c r="C43" s="64">
        <v>17.76596185778315</v>
      </c>
      <c r="D43" s="82">
        <v>1186878</v>
      </c>
      <c r="E43" s="83">
        <v>1188799</v>
      </c>
      <c r="F43" s="83">
        <v>1191742</v>
      </c>
      <c r="G43" s="83">
        <v>1166235</v>
      </c>
      <c r="H43" s="84">
        <v>1167608</v>
      </c>
      <c r="I43" s="82">
        <v>19270</v>
      </c>
      <c r="J43" s="85">
        <v>1.6503826626744593</v>
      </c>
      <c r="K43"/>
      <c r="L43"/>
      <c r="M43"/>
      <c r="N43"/>
      <c r="O43"/>
      <c r="P43"/>
    </row>
    <row r="44" spans="1:16" ht="18" customHeight="1" x14ac:dyDescent="0.25">
      <c r="A44" s="65" t="s">
        <v>123</v>
      </c>
      <c r="B44" s="43"/>
      <c r="C44" s="44"/>
      <c r="D44" s="153"/>
      <c r="E44" s="154"/>
      <c r="F44" s="154"/>
      <c r="G44" s="154"/>
      <c r="H44" s="159"/>
      <c r="I44" s="228"/>
      <c r="J44" s="229"/>
      <c r="K44"/>
      <c r="L44"/>
      <c r="M44"/>
      <c r="N44"/>
      <c r="O44"/>
      <c r="P44"/>
    </row>
    <row r="45" spans="1:16" ht="17.100000000000001" customHeight="1" x14ac:dyDescent="0.25">
      <c r="A45" s="50" t="s">
        <v>96</v>
      </c>
      <c r="B45" s="51"/>
      <c r="C45" s="52">
        <v>100</v>
      </c>
      <c r="D45" s="54">
        <v>7593190</v>
      </c>
      <c r="E45" s="53">
        <v>7631853</v>
      </c>
      <c r="F45" s="53">
        <v>7672578</v>
      </c>
      <c r="G45" s="53">
        <v>7545137</v>
      </c>
      <c r="H45" s="79">
        <v>7627821</v>
      </c>
      <c r="I45" s="54">
        <v>-34631</v>
      </c>
      <c r="J45" s="55">
        <v>-0.45400908070601026</v>
      </c>
      <c r="K45"/>
      <c r="L45"/>
      <c r="M45"/>
      <c r="N45"/>
      <c r="O45"/>
      <c r="P45"/>
    </row>
    <row r="46" spans="1:16" ht="14.4" customHeight="1" x14ac:dyDescent="0.25">
      <c r="A46" s="59" t="s">
        <v>97</v>
      </c>
      <c r="B46" s="58" t="s">
        <v>98</v>
      </c>
      <c r="C46" s="52">
        <v>44.267824195101134</v>
      </c>
      <c r="D46" s="54">
        <v>3361340</v>
      </c>
      <c r="E46" s="53">
        <v>3378408</v>
      </c>
      <c r="F46" s="53">
        <v>3381740</v>
      </c>
      <c r="G46" s="53">
        <v>3319405</v>
      </c>
      <c r="H46" s="79">
        <v>3351195</v>
      </c>
      <c r="I46" s="54">
        <v>10145</v>
      </c>
      <c r="J46" s="55">
        <v>0.30272783290736588</v>
      </c>
      <c r="K46"/>
      <c r="L46"/>
      <c r="M46"/>
      <c r="N46"/>
      <c r="O46"/>
      <c r="P46"/>
    </row>
    <row r="47" spans="1:16" ht="14.4" customHeight="1" x14ac:dyDescent="0.25">
      <c r="A47" s="59"/>
      <c r="B47" s="58" t="s">
        <v>99</v>
      </c>
      <c r="C47" s="52">
        <v>55.732175804898866</v>
      </c>
      <c r="D47" s="54">
        <v>4231850</v>
      </c>
      <c r="E47" s="53">
        <v>4253445</v>
      </c>
      <c r="F47" s="53">
        <v>4290838</v>
      </c>
      <c r="G47" s="53">
        <v>4225732</v>
      </c>
      <c r="H47" s="79">
        <v>4276626</v>
      </c>
      <c r="I47" s="54">
        <v>-44776</v>
      </c>
      <c r="J47" s="55">
        <v>-1.0469935879359102</v>
      </c>
      <c r="K47"/>
      <c r="L47"/>
      <c r="M47"/>
      <c r="N47"/>
      <c r="O47"/>
      <c r="P47"/>
    </row>
    <row r="48" spans="1:16" ht="14.4" customHeight="1" x14ac:dyDescent="0.25">
      <c r="A48" s="57" t="s">
        <v>97</v>
      </c>
      <c r="B48" s="60" t="s">
        <v>100</v>
      </c>
      <c r="C48" s="52">
        <v>18.759994152655207</v>
      </c>
      <c r="D48" s="54">
        <v>1424482</v>
      </c>
      <c r="E48" s="53">
        <v>1433730</v>
      </c>
      <c r="F48" s="53">
        <v>1481602</v>
      </c>
      <c r="G48" s="53">
        <v>1415845</v>
      </c>
      <c r="H48" s="79">
        <v>1443326</v>
      </c>
      <c r="I48" s="54">
        <v>-18844</v>
      </c>
      <c r="J48" s="55">
        <v>-1.3055955480605212</v>
      </c>
      <c r="K48"/>
      <c r="L48"/>
      <c r="M48"/>
      <c r="N48"/>
      <c r="O48"/>
      <c r="P48"/>
    </row>
    <row r="49" spans="1:16" ht="14.4" customHeight="1" x14ac:dyDescent="0.25">
      <c r="A49" s="57"/>
      <c r="B49" s="60" t="s">
        <v>101</v>
      </c>
      <c r="C49" s="52">
        <v>46.858500840885057</v>
      </c>
      <c r="D49" s="54">
        <v>3558055</v>
      </c>
      <c r="E49" s="53">
        <v>3575912</v>
      </c>
      <c r="F49" s="53">
        <v>3575534</v>
      </c>
      <c r="G49" s="53">
        <v>3538800</v>
      </c>
      <c r="H49" s="79">
        <v>3577794</v>
      </c>
      <c r="I49" s="54">
        <v>-19739</v>
      </c>
      <c r="J49" s="55">
        <v>-0.55170867858797912</v>
      </c>
      <c r="K49"/>
      <c r="L49"/>
      <c r="M49"/>
      <c r="N49"/>
      <c r="O49"/>
      <c r="P49"/>
    </row>
    <row r="50" spans="1:16" ht="14.4" customHeight="1" x14ac:dyDescent="0.25">
      <c r="A50" s="57"/>
      <c r="B50" s="60" t="s">
        <v>102</v>
      </c>
      <c r="C50" s="52">
        <v>16.880415214159004</v>
      </c>
      <c r="D50" s="54">
        <v>1281762</v>
      </c>
      <c r="E50" s="53">
        <v>1295752</v>
      </c>
      <c r="F50" s="53">
        <v>1304417</v>
      </c>
      <c r="G50" s="53">
        <v>1303459</v>
      </c>
      <c r="H50" s="79">
        <v>1316651</v>
      </c>
      <c r="I50" s="54">
        <v>-34889</v>
      </c>
      <c r="J50" s="55">
        <v>-2.649828997965292</v>
      </c>
      <c r="K50"/>
      <c r="L50"/>
      <c r="M50"/>
      <c r="N50"/>
      <c r="O50"/>
      <c r="P50"/>
    </row>
    <row r="51" spans="1:16" ht="14.4" customHeight="1" x14ac:dyDescent="0.25">
      <c r="A51" s="59"/>
      <c r="B51" s="60" t="s">
        <v>103</v>
      </c>
      <c r="C51" s="52">
        <v>17.50101077412787</v>
      </c>
      <c r="D51" s="54">
        <v>1328885</v>
      </c>
      <c r="E51" s="53">
        <v>1326445</v>
      </c>
      <c r="F51" s="53">
        <v>1311006</v>
      </c>
      <c r="G51" s="53">
        <v>1287022</v>
      </c>
      <c r="H51" s="79">
        <v>1290041</v>
      </c>
      <c r="I51" s="54">
        <v>38844</v>
      </c>
      <c r="J51" s="55">
        <v>3.0110670901157404</v>
      </c>
      <c r="K51"/>
      <c r="L51"/>
      <c r="M51"/>
      <c r="N51"/>
      <c r="O51"/>
      <c r="P51"/>
    </row>
    <row r="52" spans="1:16" ht="14.4" customHeight="1" x14ac:dyDescent="0.25">
      <c r="A52" s="59"/>
      <c r="B52" s="60" t="s">
        <v>104</v>
      </c>
      <c r="C52" s="52">
        <v>2.5369969670191317</v>
      </c>
      <c r="D52" s="54">
        <v>192639</v>
      </c>
      <c r="E52" s="53">
        <v>196199</v>
      </c>
      <c r="F52" s="53">
        <v>195109</v>
      </c>
      <c r="G52" s="53">
        <v>194181</v>
      </c>
      <c r="H52" s="79">
        <v>166580</v>
      </c>
      <c r="I52" s="54">
        <v>26059</v>
      </c>
      <c r="J52" s="55">
        <v>15.643534638011767</v>
      </c>
      <c r="K52"/>
      <c r="L52"/>
      <c r="M52"/>
      <c r="N52"/>
      <c r="O52"/>
      <c r="P52"/>
    </row>
    <row r="53" spans="1:16" ht="14.4" customHeight="1" x14ac:dyDescent="0.25">
      <c r="A53" s="59" t="s">
        <v>105</v>
      </c>
      <c r="B53" s="58" t="s">
        <v>108</v>
      </c>
      <c r="C53" s="52">
        <v>82.854452476495382</v>
      </c>
      <c r="D53" s="54">
        <v>6291296</v>
      </c>
      <c r="E53" s="53">
        <v>6328409</v>
      </c>
      <c r="F53" s="53">
        <v>6366721</v>
      </c>
      <c r="G53" s="53">
        <v>6269193</v>
      </c>
      <c r="H53" s="79">
        <v>6349915</v>
      </c>
      <c r="I53" s="54">
        <v>-58619</v>
      </c>
      <c r="J53" s="55">
        <v>-0.92314621534303998</v>
      </c>
      <c r="K53"/>
      <c r="L53"/>
      <c r="M53"/>
      <c r="N53"/>
      <c r="O53"/>
      <c r="P53"/>
    </row>
    <row r="54" spans="1:16" ht="14.4" customHeight="1" x14ac:dyDescent="0.25">
      <c r="A54" s="62"/>
      <c r="B54" s="63" t="s">
        <v>109</v>
      </c>
      <c r="C54" s="64">
        <v>17.145521184113658</v>
      </c>
      <c r="D54" s="82">
        <v>1301892</v>
      </c>
      <c r="E54" s="83">
        <v>1303442</v>
      </c>
      <c r="F54" s="83">
        <v>1305854</v>
      </c>
      <c r="G54" s="83">
        <v>1275939</v>
      </c>
      <c r="H54" s="84">
        <v>1277899</v>
      </c>
      <c r="I54" s="82">
        <v>23993</v>
      </c>
      <c r="J54" s="85">
        <v>1.8775349225564775</v>
      </c>
      <c r="K54"/>
      <c r="L54"/>
      <c r="M54"/>
      <c r="N54"/>
      <c r="O54"/>
      <c r="P54"/>
    </row>
    <row r="55" spans="1:16" ht="18" customHeight="1" x14ac:dyDescent="0.25">
      <c r="A55" s="42" t="s">
        <v>177</v>
      </c>
      <c r="B55" s="43"/>
      <c r="C55" s="66"/>
      <c r="D55" s="54"/>
      <c r="E55" s="53"/>
      <c r="F55" s="53"/>
      <c r="G55" s="53"/>
      <c r="H55" s="79"/>
      <c r="I55" s="76"/>
      <c r="J55" s="77"/>
      <c r="K55"/>
      <c r="L55"/>
      <c r="M55"/>
      <c r="N55"/>
      <c r="O55"/>
      <c r="P55"/>
    </row>
    <row r="56" spans="1:16" ht="17.100000000000001" customHeight="1" x14ac:dyDescent="0.25">
      <c r="A56" s="50" t="s">
        <v>96</v>
      </c>
      <c r="B56" s="51"/>
      <c r="C56" s="52">
        <v>100</v>
      </c>
      <c r="D56" s="54">
        <v>4423</v>
      </c>
      <c r="E56" s="53">
        <v>4471</v>
      </c>
      <c r="F56" s="53">
        <v>4480</v>
      </c>
      <c r="G56" s="53">
        <v>4372</v>
      </c>
      <c r="H56" s="79">
        <v>4482</v>
      </c>
      <c r="I56" s="54">
        <v>-59</v>
      </c>
      <c r="J56" s="55">
        <v>-1.3163766175814369</v>
      </c>
      <c r="K56"/>
      <c r="L56"/>
      <c r="M56"/>
      <c r="N56"/>
      <c r="O56"/>
      <c r="P56"/>
    </row>
    <row r="57" spans="1:16" ht="14.4" customHeight="1" x14ac:dyDescent="0.25">
      <c r="A57" s="59" t="s">
        <v>97</v>
      </c>
      <c r="B57" s="58" t="s">
        <v>98</v>
      </c>
      <c r="C57" s="52">
        <v>43.477277865702014</v>
      </c>
      <c r="D57" s="54">
        <v>1923</v>
      </c>
      <c r="E57" s="53">
        <v>1966</v>
      </c>
      <c r="F57" s="53">
        <v>1913</v>
      </c>
      <c r="G57" s="53">
        <v>1872</v>
      </c>
      <c r="H57" s="79">
        <v>1916</v>
      </c>
      <c r="I57" s="54">
        <v>7</v>
      </c>
      <c r="J57" s="55">
        <v>0.3653444676409186</v>
      </c>
      <c r="K57"/>
      <c r="L57"/>
      <c r="M57"/>
      <c r="N57"/>
      <c r="O57"/>
      <c r="P57"/>
    </row>
    <row r="58" spans="1:16" ht="14.4" customHeight="1" x14ac:dyDescent="0.25">
      <c r="A58" s="59"/>
      <c r="B58" s="58" t="s">
        <v>99</v>
      </c>
      <c r="C58" s="52">
        <v>56.522722134297986</v>
      </c>
      <c r="D58" s="54">
        <v>2500</v>
      </c>
      <c r="E58" s="53">
        <v>2505</v>
      </c>
      <c r="F58" s="53">
        <v>2567</v>
      </c>
      <c r="G58" s="53">
        <v>2500</v>
      </c>
      <c r="H58" s="79">
        <v>2566</v>
      </c>
      <c r="I58" s="54">
        <v>-66</v>
      </c>
      <c r="J58" s="55">
        <v>-2.5720966484801249</v>
      </c>
      <c r="K58"/>
      <c r="L58"/>
      <c r="M58"/>
      <c r="N58"/>
      <c r="O58"/>
      <c r="P58"/>
    </row>
    <row r="59" spans="1:16" ht="14.4" customHeight="1" x14ac:dyDescent="0.25">
      <c r="A59" s="57" t="s">
        <v>97</v>
      </c>
      <c r="B59" s="60" t="s">
        <v>100</v>
      </c>
      <c r="C59" s="52">
        <v>15.803753108749717</v>
      </c>
      <c r="D59" s="54">
        <v>699</v>
      </c>
      <c r="E59" s="53">
        <v>710</v>
      </c>
      <c r="F59" s="53">
        <v>732</v>
      </c>
      <c r="G59" s="53">
        <v>725</v>
      </c>
      <c r="H59" s="79">
        <v>762</v>
      </c>
      <c r="I59" s="54">
        <v>-63</v>
      </c>
      <c r="J59" s="55">
        <v>-8.2677165354330704</v>
      </c>
      <c r="K59"/>
      <c r="L59"/>
      <c r="M59"/>
      <c r="N59"/>
      <c r="O59"/>
      <c r="P59"/>
    </row>
    <row r="60" spans="1:16" ht="14.4" customHeight="1" x14ac:dyDescent="0.25">
      <c r="A60" s="57"/>
      <c r="B60" s="60" t="s">
        <v>101</v>
      </c>
      <c r="C60" s="52">
        <v>50.23739543296405</v>
      </c>
      <c r="D60" s="54">
        <v>2222</v>
      </c>
      <c r="E60" s="53">
        <v>2257</v>
      </c>
      <c r="F60" s="53">
        <v>2247</v>
      </c>
      <c r="G60" s="53">
        <v>2174</v>
      </c>
      <c r="H60" s="79">
        <v>2239</v>
      </c>
      <c r="I60" s="54">
        <v>-17</v>
      </c>
      <c r="J60" s="55">
        <v>-0.75926753014738724</v>
      </c>
      <c r="K60"/>
      <c r="L60"/>
      <c r="M60"/>
      <c r="N60"/>
      <c r="O60"/>
      <c r="P60"/>
    </row>
    <row r="61" spans="1:16" ht="14.4" customHeight="1" x14ac:dyDescent="0.25">
      <c r="A61" s="57"/>
      <c r="B61" s="60" t="s">
        <v>102</v>
      </c>
      <c r="C61" s="52">
        <v>16.233325796970384</v>
      </c>
      <c r="D61" s="54">
        <v>718</v>
      </c>
      <c r="E61" s="53">
        <v>723</v>
      </c>
      <c r="F61" s="53">
        <v>729</v>
      </c>
      <c r="G61" s="53">
        <v>731</v>
      </c>
      <c r="H61" s="79">
        <v>736</v>
      </c>
      <c r="I61" s="54">
        <v>-18</v>
      </c>
      <c r="J61" s="55">
        <v>-2.4456521739130435</v>
      </c>
      <c r="K61"/>
      <c r="L61"/>
      <c r="M61"/>
      <c r="N61"/>
      <c r="O61"/>
      <c r="P61"/>
    </row>
    <row r="62" spans="1:16" ht="14.4" customHeight="1" x14ac:dyDescent="0.25">
      <c r="A62" s="59"/>
      <c r="B62" s="60" t="s">
        <v>103</v>
      </c>
      <c r="C62" s="52">
        <v>17.702916572462129</v>
      </c>
      <c r="D62" s="54">
        <v>783</v>
      </c>
      <c r="E62" s="53">
        <v>780</v>
      </c>
      <c r="F62" s="53">
        <v>771</v>
      </c>
      <c r="G62" s="53">
        <v>741</v>
      </c>
      <c r="H62" s="79">
        <v>744</v>
      </c>
      <c r="I62" s="54">
        <v>39</v>
      </c>
      <c r="J62" s="55">
        <v>5.241935483870968</v>
      </c>
      <c r="K62"/>
      <c r="L62"/>
      <c r="M62"/>
      <c r="N62"/>
      <c r="O62"/>
      <c r="P62"/>
    </row>
    <row r="63" spans="1:16" ht="14.4" customHeight="1" x14ac:dyDescent="0.25">
      <c r="A63" s="59"/>
      <c r="B63" s="60" t="s">
        <v>104</v>
      </c>
      <c r="C63" s="52">
        <v>2.577436129323988</v>
      </c>
      <c r="D63" s="54">
        <v>114</v>
      </c>
      <c r="E63" s="53">
        <v>117</v>
      </c>
      <c r="F63" s="53">
        <v>112</v>
      </c>
      <c r="G63" s="53">
        <v>106</v>
      </c>
      <c r="H63" s="79">
        <v>97</v>
      </c>
      <c r="I63" s="54">
        <v>17</v>
      </c>
      <c r="J63" s="55">
        <v>17.52577319587629</v>
      </c>
      <c r="K63"/>
      <c r="L63"/>
      <c r="M63"/>
      <c r="N63"/>
      <c r="O63"/>
      <c r="P63"/>
    </row>
    <row r="64" spans="1:16" ht="14.4" customHeight="1" x14ac:dyDescent="0.25">
      <c r="A64" s="59" t="s">
        <v>105</v>
      </c>
      <c r="B64" s="58" t="s">
        <v>108</v>
      </c>
      <c r="C64" s="52">
        <v>83.020574270856883</v>
      </c>
      <c r="D64" s="54">
        <v>3672</v>
      </c>
      <c r="E64" s="53">
        <v>3742</v>
      </c>
      <c r="F64" s="53">
        <v>3770</v>
      </c>
      <c r="G64" s="53">
        <v>3688</v>
      </c>
      <c r="H64" s="79">
        <v>3803</v>
      </c>
      <c r="I64" s="54">
        <v>-131</v>
      </c>
      <c r="J64" s="55">
        <v>-3.4446489613463056</v>
      </c>
      <c r="K64"/>
      <c r="L64"/>
      <c r="M64"/>
      <c r="N64"/>
      <c r="O64"/>
      <c r="P64"/>
    </row>
    <row r="65" spans="1:16" ht="14.4" customHeight="1" x14ac:dyDescent="0.25">
      <c r="A65" s="62"/>
      <c r="B65" s="63" t="s">
        <v>109</v>
      </c>
      <c r="C65" s="64">
        <v>16.979425729143117</v>
      </c>
      <c r="D65" s="82">
        <v>751</v>
      </c>
      <c r="E65" s="83">
        <v>729</v>
      </c>
      <c r="F65" s="83">
        <v>710</v>
      </c>
      <c r="G65" s="83">
        <v>684</v>
      </c>
      <c r="H65" s="84">
        <v>679</v>
      </c>
      <c r="I65" s="82">
        <v>72</v>
      </c>
      <c r="J65" s="85">
        <v>10.603829160530191</v>
      </c>
      <c r="K65"/>
      <c r="L65"/>
      <c r="M65"/>
      <c r="N65"/>
      <c r="O65"/>
      <c r="P65"/>
    </row>
    <row r="66" spans="1:16" s="87" customFormat="1" ht="11.25" customHeight="1" x14ac:dyDescent="0.2">
      <c r="J66" s="88" t="s">
        <v>35</v>
      </c>
    </row>
    <row r="67" spans="1:16" s="87" customFormat="1" ht="12.75" customHeight="1" x14ac:dyDescent="0.2">
      <c r="A67" s="87" t="s">
        <v>114</v>
      </c>
      <c r="B67" s="86"/>
      <c r="C67" s="86"/>
      <c r="D67" s="89"/>
      <c r="E67" s="86"/>
      <c r="F67" s="86"/>
      <c r="G67" s="86"/>
      <c r="H67" s="86"/>
      <c r="I67" s="86"/>
      <c r="J67" s="86"/>
    </row>
    <row r="68" spans="1:16" s="60" customFormat="1" ht="21" customHeight="1" x14ac:dyDescent="0.2">
      <c r="A68" s="443" t="s">
        <v>178</v>
      </c>
      <c r="B68" s="444"/>
      <c r="C68" s="444"/>
      <c r="D68" s="444"/>
      <c r="E68" s="444"/>
      <c r="F68" s="444"/>
      <c r="G68" s="444"/>
      <c r="H68" s="444"/>
      <c r="I68" s="444"/>
      <c r="J68" s="444"/>
    </row>
    <row r="69" spans="1:16" s="60" customFormat="1" ht="12.75" customHeight="1" x14ac:dyDescent="0.2">
      <c r="A69" s="443"/>
      <c r="B69" s="444"/>
      <c r="C69" s="444"/>
      <c r="D69" s="444"/>
      <c r="E69" s="444"/>
      <c r="F69" s="444"/>
      <c r="G69" s="444"/>
      <c r="H69" s="444"/>
      <c r="I69" s="444"/>
      <c r="J69" s="444"/>
    </row>
    <row r="70" spans="1:16" s="60" customFormat="1" ht="12.75" customHeight="1" x14ac:dyDescent="0.2"/>
    <row r="71" spans="1:16" ht="12.75" customHeight="1" x14ac:dyDescent="0.2">
      <c r="C71" s="37"/>
      <c r="D71" s="37"/>
      <c r="E71" s="37"/>
      <c r="F71" s="37"/>
      <c r="G71" s="37"/>
      <c r="H71" s="37"/>
      <c r="I71" s="37"/>
      <c r="J71" s="37"/>
    </row>
    <row r="72" spans="1:16" ht="12.75" customHeight="1" x14ac:dyDescent="0.2">
      <c r="C72" s="37"/>
      <c r="D72" s="37"/>
      <c r="E72" s="37"/>
      <c r="F72" s="37"/>
      <c r="G72" s="37"/>
      <c r="H72" s="37"/>
      <c r="I72" s="37"/>
      <c r="J72" s="37"/>
    </row>
    <row r="73" spans="1:16" ht="15.9" customHeight="1" x14ac:dyDescent="0.2">
      <c r="C73" s="37"/>
      <c r="D73" s="37"/>
      <c r="E73" s="37"/>
      <c r="F73" s="37"/>
      <c r="G73" s="37"/>
      <c r="H73" s="37"/>
      <c r="I73" s="37"/>
      <c r="J73" s="37"/>
    </row>
    <row r="74" spans="1:16" ht="15.9" customHeight="1" x14ac:dyDescent="0.2">
      <c r="C74" s="37"/>
      <c r="D74" s="37"/>
      <c r="E74" s="37"/>
      <c r="F74" s="37"/>
      <c r="G74" s="37"/>
      <c r="H74" s="37"/>
      <c r="I74" s="37"/>
      <c r="J74" s="37"/>
    </row>
    <row r="75" spans="1:16" ht="15.9" customHeight="1" x14ac:dyDescent="0.2">
      <c r="C75" s="37"/>
      <c r="D75" s="37"/>
      <c r="E75" s="37"/>
      <c r="F75" s="37"/>
      <c r="G75" s="37"/>
      <c r="H75" s="37"/>
      <c r="I75" s="37"/>
      <c r="J75" s="37"/>
    </row>
    <row r="76" spans="1:16" ht="15.9" customHeight="1" x14ac:dyDescent="0.2">
      <c r="C76" s="37"/>
      <c r="D76" s="37"/>
      <c r="E76" s="37"/>
      <c r="F76" s="37"/>
      <c r="G76" s="37"/>
      <c r="H76" s="37"/>
      <c r="I76" s="37"/>
      <c r="J76" s="37"/>
    </row>
    <row r="77" spans="1:16" ht="15.9" customHeight="1" x14ac:dyDescent="0.2">
      <c r="C77" s="37"/>
      <c r="D77" s="37"/>
      <c r="E77" s="37"/>
      <c r="F77" s="37"/>
      <c r="G77" s="37"/>
      <c r="H77" s="37"/>
      <c r="I77" s="37"/>
      <c r="J77" s="37"/>
    </row>
    <row r="78" spans="1:16" ht="15.9" customHeight="1" x14ac:dyDescent="0.2">
      <c r="C78" s="37"/>
      <c r="D78" s="37"/>
      <c r="E78" s="37"/>
      <c r="F78" s="37"/>
      <c r="G78" s="37"/>
      <c r="H78" s="37"/>
      <c r="I78" s="37"/>
      <c r="J78" s="37"/>
    </row>
    <row r="79" spans="1:16" ht="15.9" customHeight="1" x14ac:dyDescent="0.2">
      <c r="C79" s="37"/>
      <c r="D79" s="37"/>
      <c r="E79" s="37"/>
      <c r="F79" s="37"/>
      <c r="G79" s="37"/>
      <c r="H79" s="37"/>
      <c r="I79" s="37"/>
      <c r="J79" s="37"/>
    </row>
    <row r="80" spans="1:16" ht="15.9" customHeight="1" x14ac:dyDescent="0.2">
      <c r="C80" s="37"/>
      <c r="D80" s="37"/>
      <c r="E80" s="37"/>
      <c r="F80" s="37"/>
      <c r="G80" s="37"/>
      <c r="H80" s="37"/>
      <c r="I80" s="37"/>
      <c r="J80" s="37"/>
    </row>
    <row r="81" s="37" customFormat="1" ht="15.9" customHeight="1" x14ac:dyDescent="0.2"/>
    <row r="82" s="37" customFormat="1" ht="15.9" customHeight="1" x14ac:dyDescent="0.2"/>
    <row r="83" s="37" customFormat="1" ht="15.9" customHeight="1" x14ac:dyDescent="0.2"/>
    <row r="84" s="37" customFormat="1" ht="15.9" customHeight="1" x14ac:dyDescent="0.2"/>
    <row r="85" s="37" customFormat="1" ht="15.9" customHeight="1" x14ac:dyDescent="0.2"/>
    <row r="86" s="37" customFormat="1" ht="15.9" customHeight="1" x14ac:dyDescent="0.2"/>
    <row r="87" s="37" customFormat="1" ht="15.9" customHeight="1" x14ac:dyDescent="0.2"/>
    <row r="88" s="37" customFormat="1" ht="15.9" customHeight="1" x14ac:dyDescent="0.2"/>
    <row r="89" s="37" customFormat="1" ht="15.9" customHeight="1" x14ac:dyDescent="0.2"/>
    <row r="90" s="37" customFormat="1" ht="15.9" customHeight="1" x14ac:dyDescent="0.2"/>
    <row r="91" s="37" customFormat="1" ht="15.9" customHeight="1" x14ac:dyDescent="0.2"/>
    <row r="92" s="37" customFormat="1" ht="15.9" customHeight="1" x14ac:dyDescent="0.2"/>
    <row r="93" s="37" customFormat="1" ht="15.9" customHeight="1" x14ac:dyDescent="0.2"/>
    <row r="94" s="37" customFormat="1" ht="15.9" customHeight="1" x14ac:dyDescent="0.2"/>
    <row r="95" s="37" customFormat="1" ht="15.9" customHeight="1" x14ac:dyDescent="0.2"/>
    <row r="96" s="37" customFormat="1" ht="15.9" customHeight="1" x14ac:dyDescent="0.2"/>
    <row r="97" s="37" customFormat="1" ht="15.9" customHeight="1" x14ac:dyDescent="0.2"/>
    <row r="98" s="37" customFormat="1" ht="15.9" customHeight="1" x14ac:dyDescent="0.2"/>
    <row r="99" s="37" customFormat="1" ht="15.9" customHeight="1" x14ac:dyDescent="0.2"/>
    <row r="100" s="37" customFormat="1" ht="15.9" customHeight="1" x14ac:dyDescent="0.2"/>
    <row r="101" s="37" customFormat="1" ht="15.9" customHeight="1" x14ac:dyDescent="0.2"/>
    <row r="102" s="37" customFormat="1" ht="15.9" customHeight="1" x14ac:dyDescent="0.2"/>
    <row r="103" s="37" customFormat="1" ht="15.9" customHeight="1" x14ac:dyDescent="0.2"/>
    <row r="104" s="37" customFormat="1" ht="15.9" customHeight="1" x14ac:dyDescent="0.2"/>
    <row r="105" s="37" customFormat="1" ht="15.9" customHeight="1" x14ac:dyDescent="0.2"/>
    <row r="106" s="37" customFormat="1" ht="15.9" customHeight="1" x14ac:dyDescent="0.2"/>
    <row r="107" s="37" customFormat="1" ht="15.9" customHeight="1" x14ac:dyDescent="0.2"/>
    <row r="108" s="37" customFormat="1" ht="15.9" customHeight="1" x14ac:dyDescent="0.2"/>
    <row r="109" s="37" customFormat="1" ht="15.9" customHeight="1" x14ac:dyDescent="0.2"/>
    <row r="110" s="37" customFormat="1" ht="15.9" customHeight="1" x14ac:dyDescent="0.2"/>
    <row r="111" s="37" customFormat="1" ht="15.9" customHeight="1" x14ac:dyDescent="0.2"/>
    <row r="112" s="37" customFormat="1" ht="15.9" customHeight="1" x14ac:dyDescent="0.2"/>
    <row r="113" s="37" customFormat="1" ht="15.9" customHeight="1" x14ac:dyDescent="0.2"/>
    <row r="114" s="37" customFormat="1" ht="15.9" customHeight="1" x14ac:dyDescent="0.2"/>
    <row r="115" s="37" customFormat="1" ht="15.9" customHeight="1" x14ac:dyDescent="0.2"/>
    <row r="116" s="37" customFormat="1" ht="15.9" customHeight="1" x14ac:dyDescent="0.2"/>
    <row r="117" s="37" customFormat="1" ht="15.9" customHeight="1" x14ac:dyDescent="0.2"/>
    <row r="118" s="37" customFormat="1" ht="15.9" customHeight="1" x14ac:dyDescent="0.2"/>
    <row r="119" s="37" customFormat="1" ht="15.9" customHeight="1" x14ac:dyDescent="0.2"/>
    <row r="120" s="37" customFormat="1" ht="15.9" customHeight="1" x14ac:dyDescent="0.2"/>
    <row r="121" s="37" customFormat="1" ht="15.9" customHeight="1" x14ac:dyDescent="0.2"/>
    <row r="122" s="37" customFormat="1" ht="15.9" customHeight="1" x14ac:dyDescent="0.2"/>
    <row r="123" s="37" customFormat="1" ht="15.9" customHeight="1" x14ac:dyDescent="0.2"/>
    <row r="124" s="37" customFormat="1" ht="15.9" customHeight="1" x14ac:dyDescent="0.2"/>
    <row r="125" s="37" customFormat="1" ht="15.9" customHeight="1" x14ac:dyDescent="0.2"/>
    <row r="126" s="37" customFormat="1" ht="15.9" customHeight="1" x14ac:dyDescent="0.2"/>
    <row r="127" s="37" customFormat="1" ht="15.9" customHeight="1" x14ac:dyDescent="0.2"/>
    <row r="128" s="37" customFormat="1" ht="15.9" customHeight="1" x14ac:dyDescent="0.2"/>
    <row r="129" s="37" customFormat="1" ht="15.9" customHeight="1" x14ac:dyDescent="0.2"/>
    <row r="130" s="37" customFormat="1" ht="15.9" customHeight="1" x14ac:dyDescent="0.2"/>
    <row r="131" s="37" customFormat="1" ht="15.9" customHeight="1" x14ac:dyDescent="0.2"/>
    <row r="132" s="37" customFormat="1" ht="15.9" customHeight="1" x14ac:dyDescent="0.2"/>
    <row r="133" s="37" customFormat="1" ht="15.9" customHeight="1" x14ac:dyDescent="0.2"/>
    <row r="134" s="37" customFormat="1" ht="15.9" customHeight="1" x14ac:dyDescent="0.2"/>
    <row r="135" s="37" customFormat="1" ht="15.9" customHeight="1" x14ac:dyDescent="0.2"/>
    <row r="136" s="37" customFormat="1" ht="15.9" customHeight="1" x14ac:dyDescent="0.2"/>
    <row r="137" s="37" customFormat="1" ht="15.9" customHeight="1" x14ac:dyDescent="0.2"/>
    <row r="138" s="37" customFormat="1" ht="15.9" customHeight="1" x14ac:dyDescent="0.2"/>
    <row r="139" s="37" customFormat="1" ht="15.9" customHeight="1" x14ac:dyDescent="0.2"/>
    <row r="140" s="37" customFormat="1" ht="15.9" customHeight="1" x14ac:dyDescent="0.2"/>
    <row r="141" s="37" customFormat="1" ht="15.9" customHeight="1" x14ac:dyDescent="0.2"/>
    <row r="142" s="37" customFormat="1" ht="15.9" customHeight="1" x14ac:dyDescent="0.2"/>
    <row r="143" s="37" customFormat="1" ht="15.9" customHeight="1" x14ac:dyDescent="0.2"/>
    <row r="144" s="37" customFormat="1" ht="15.9" customHeight="1" x14ac:dyDescent="0.2"/>
    <row r="145" s="37" customFormat="1" ht="15.9" customHeight="1" x14ac:dyDescent="0.2"/>
    <row r="146" s="37" customFormat="1" ht="15.9" customHeight="1" x14ac:dyDescent="0.2"/>
    <row r="147" s="37" customFormat="1" ht="15.9" customHeight="1" x14ac:dyDescent="0.2"/>
    <row r="148" s="37" customFormat="1" ht="15.9" customHeight="1" x14ac:dyDescent="0.2"/>
    <row r="149" s="37" customFormat="1" ht="15.9" customHeight="1" x14ac:dyDescent="0.2"/>
    <row r="150" s="37" customFormat="1" ht="15.9" customHeight="1" x14ac:dyDescent="0.2"/>
    <row r="151" s="37" customFormat="1" ht="15.9" customHeight="1" x14ac:dyDescent="0.2"/>
    <row r="152" s="37" customFormat="1" ht="15.9" customHeight="1" x14ac:dyDescent="0.2"/>
    <row r="153" s="37" customFormat="1" ht="15.9" customHeight="1" x14ac:dyDescent="0.2"/>
    <row r="154" s="37" customFormat="1" ht="15.9" customHeight="1" x14ac:dyDescent="0.2"/>
    <row r="155" s="37" customFormat="1" ht="15.9" customHeight="1" x14ac:dyDescent="0.2"/>
    <row r="156" s="37" customFormat="1" ht="15.9" customHeight="1" x14ac:dyDescent="0.2"/>
    <row r="157" s="37" customFormat="1" ht="15.9" customHeight="1" x14ac:dyDescent="0.2"/>
    <row r="158" s="37" customFormat="1" ht="15.9" customHeight="1" x14ac:dyDescent="0.2"/>
    <row r="159" s="37" customFormat="1" ht="15.9" customHeight="1" x14ac:dyDescent="0.2"/>
    <row r="160" s="37" customFormat="1" ht="15.9" customHeight="1" x14ac:dyDescent="0.2"/>
    <row r="161" s="37" customFormat="1" ht="15.9" customHeight="1" x14ac:dyDescent="0.2"/>
    <row r="162" s="37" customFormat="1" ht="15.9" customHeight="1" x14ac:dyDescent="0.2"/>
    <row r="163" s="37" customFormat="1" ht="15.9" customHeight="1" x14ac:dyDescent="0.2"/>
    <row r="164" s="37" customFormat="1" ht="15.9" customHeight="1" x14ac:dyDescent="0.2"/>
    <row r="165" s="37" customFormat="1" ht="15.9" customHeight="1" x14ac:dyDescent="0.2"/>
    <row r="166" s="37" customFormat="1" ht="15.9" customHeight="1" x14ac:dyDescent="0.2"/>
    <row r="167" s="37" customFormat="1" ht="15.9" customHeight="1" x14ac:dyDescent="0.2"/>
    <row r="168" s="37" customFormat="1" ht="15.9" customHeight="1" x14ac:dyDescent="0.2"/>
    <row r="169" s="37" customFormat="1" ht="15.9" customHeight="1" x14ac:dyDescent="0.2"/>
    <row r="170" s="37" customFormat="1" ht="15.9" customHeight="1" x14ac:dyDescent="0.2"/>
    <row r="171" s="37" customFormat="1" ht="15.9" customHeight="1" x14ac:dyDescent="0.2"/>
    <row r="172" s="37" customFormat="1" ht="15.9" customHeight="1" x14ac:dyDescent="0.2"/>
    <row r="173" s="37" customFormat="1" ht="15.9" customHeight="1" x14ac:dyDescent="0.2"/>
    <row r="174" s="37" customFormat="1" ht="15.9" customHeight="1" x14ac:dyDescent="0.2"/>
    <row r="175" s="37" customFormat="1" ht="15.9" customHeight="1" x14ac:dyDescent="0.2"/>
    <row r="176" s="37" customFormat="1" ht="15.9" customHeight="1" x14ac:dyDescent="0.2"/>
    <row r="177" s="37" customFormat="1" ht="15.9" customHeight="1" x14ac:dyDescent="0.2"/>
    <row r="178" s="37" customFormat="1" ht="15.9" customHeight="1" x14ac:dyDescent="0.2"/>
    <row r="179" s="37" customFormat="1" ht="15.9" customHeight="1" x14ac:dyDescent="0.2"/>
    <row r="180" s="37" customFormat="1" ht="15.9" customHeight="1" x14ac:dyDescent="0.2"/>
    <row r="181" s="37" customFormat="1" ht="15.9" customHeight="1" x14ac:dyDescent="0.2"/>
    <row r="182" s="37" customFormat="1" ht="15.9" customHeight="1" x14ac:dyDescent="0.2"/>
    <row r="183" s="37" customFormat="1" ht="15.9" customHeight="1" x14ac:dyDescent="0.2"/>
    <row r="184" s="37" customFormat="1" ht="15.9" customHeight="1" x14ac:dyDescent="0.2"/>
    <row r="185" s="37" customFormat="1" ht="15.9" customHeight="1" x14ac:dyDescent="0.2"/>
    <row r="186" s="37" customFormat="1" ht="15.9" customHeight="1" x14ac:dyDescent="0.2"/>
    <row r="187" s="37" customFormat="1" ht="15.9" customHeight="1" x14ac:dyDescent="0.2"/>
    <row r="188" s="37" customFormat="1" ht="15.9" customHeight="1" x14ac:dyDescent="0.2"/>
    <row r="189" s="37" customFormat="1" ht="15.9" customHeight="1" x14ac:dyDescent="0.2"/>
    <row r="190" s="37" customFormat="1" ht="15.9" customHeight="1" x14ac:dyDescent="0.2"/>
    <row r="191" s="37" customFormat="1" ht="15.9" customHeight="1" x14ac:dyDescent="0.2"/>
    <row r="192" s="37" customFormat="1" ht="15.9" customHeight="1" x14ac:dyDescent="0.2"/>
    <row r="193" s="37" customFormat="1" ht="15.9" customHeight="1" x14ac:dyDescent="0.2"/>
    <row r="194" s="37" customFormat="1" ht="15.9" customHeight="1" x14ac:dyDescent="0.2"/>
    <row r="195" s="37" customFormat="1" ht="15.9" customHeight="1" x14ac:dyDescent="0.2"/>
    <row r="196" s="37" customFormat="1" ht="15.9" customHeight="1" x14ac:dyDescent="0.2"/>
    <row r="197" s="37" customFormat="1" ht="15.9" customHeight="1" x14ac:dyDescent="0.2"/>
    <row r="198" s="37" customFormat="1" ht="15.9" customHeight="1" x14ac:dyDescent="0.2"/>
    <row r="199" s="37" customFormat="1" ht="15.9" customHeight="1" x14ac:dyDescent="0.2"/>
    <row r="200" s="37" customFormat="1" ht="15.9" customHeight="1" x14ac:dyDescent="0.2"/>
  </sheetData>
  <mergeCells count="14">
    <mergeCell ref="G8:G9"/>
    <mergeCell ref="H8:H9"/>
    <mergeCell ref="A68:J68"/>
    <mergeCell ref="A69:J69"/>
    <mergeCell ref="A3:J3"/>
    <mergeCell ref="A4:J4"/>
    <mergeCell ref="A5:D5"/>
    <mergeCell ref="A7:B10"/>
    <mergeCell ref="C7:C10"/>
    <mergeCell ref="D7:H7"/>
    <mergeCell ref="I7:J8"/>
    <mergeCell ref="D8:D9"/>
    <mergeCell ref="E8:E9"/>
    <mergeCell ref="F8:F9"/>
  </mergeCells>
  <printOptions horizontalCentered="1"/>
  <pageMargins left="0.7" right="0.7" top="0.75" bottom="0.75" header="0.3" footer="0.3"/>
  <pageSetup paperSize="9" scale="72"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AC82B-2AF9-407A-AFBC-4321C4C243EC}">
  <sheetPr codeName="Tabelle14">
    <pageSetUpPr fitToPage="1"/>
  </sheetPr>
  <dimension ref="A1:Q194"/>
  <sheetViews>
    <sheetView showGridLines="0" zoomScaleNormal="100" workbookViewId="0"/>
  </sheetViews>
  <sheetFormatPr baseColWidth="10" defaultColWidth="8.88671875" defaultRowHeight="15.9" customHeight="1" x14ac:dyDescent="0.2"/>
  <cols>
    <col min="1" max="3" width="3.6640625" style="37" customWidth="1"/>
    <col min="4" max="4" width="25.88671875" style="37" customWidth="1"/>
    <col min="5" max="5" width="6.6640625" style="61" customWidth="1"/>
    <col min="6" max="11" width="9.6640625" style="90" customWidth="1"/>
    <col min="12" max="12" width="9.6640625" style="91" customWidth="1"/>
    <col min="13" max="13" width="9.6640625" style="37" customWidth="1"/>
    <col min="14" max="16384" width="8.88671875" style="37"/>
  </cols>
  <sheetData>
    <row r="1" spans="1:17" customFormat="1" ht="36.75" customHeight="1" x14ac:dyDescent="0.25">
      <c r="A1" s="30"/>
      <c r="B1" s="30"/>
      <c r="C1" s="30"/>
      <c r="D1" s="31"/>
      <c r="E1" s="161"/>
      <c r="F1" s="31"/>
      <c r="G1" s="31"/>
      <c r="H1" s="31"/>
      <c r="I1" s="31"/>
      <c r="J1" s="31"/>
      <c r="K1" s="31"/>
      <c r="L1" s="32" t="s">
        <v>38</v>
      </c>
    </row>
    <row r="2" spans="1:17" customFormat="1" ht="11.25" customHeight="1" x14ac:dyDescent="0.25">
      <c r="A2" s="33"/>
      <c r="B2" s="33"/>
      <c r="C2" s="33"/>
      <c r="D2" s="34"/>
      <c r="E2" s="163"/>
      <c r="F2" s="34"/>
      <c r="G2" s="34"/>
      <c r="H2" s="34"/>
      <c r="I2" s="34"/>
      <c r="J2" s="34"/>
      <c r="K2" s="34"/>
      <c r="L2" s="34"/>
    </row>
    <row r="3" spans="1:17" s="35" customFormat="1" ht="20.100000000000001" customHeight="1" x14ac:dyDescent="0.25">
      <c r="A3" s="448" t="s">
        <v>326</v>
      </c>
      <c r="B3" s="448"/>
      <c r="C3" s="448"/>
      <c r="D3" s="448"/>
      <c r="E3" s="448"/>
      <c r="F3" s="448"/>
      <c r="G3" s="448"/>
      <c r="H3" s="448"/>
      <c r="I3" s="448"/>
      <c r="J3" s="448"/>
      <c r="K3" s="448"/>
      <c r="L3" s="448"/>
    </row>
    <row r="4" spans="1:17" s="35" customFormat="1" ht="12" customHeight="1" x14ac:dyDescent="0.25">
      <c r="A4" s="449" t="s">
        <v>84</v>
      </c>
      <c r="B4" s="449"/>
      <c r="C4" s="449"/>
      <c r="D4" s="449"/>
      <c r="E4" s="449"/>
      <c r="F4" s="449"/>
      <c r="G4" s="449"/>
      <c r="H4" s="449"/>
      <c r="I4" s="449"/>
      <c r="J4" s="449"/>
      <c r="K4" s="449"/>
      <c r="L4" s="449"/>
    </row>
    <row r="5" spans="1:17" s="35" customFormat="1" ht="12" customHeight="1" x14ac:dyDescent="0.25">
      <c r="A5" s="450" t="s">
        <v>40</v>
      </c>
      <c r="B5" s="450"/>
      <c r="C5" s="450"/>
      <c r="D5" s="450"/>
      <c r="E5" s="450"/>
      <c r="F5" s="450"/>
      <c r="G5" s="165"/>
      <c r="H5" s="165"/>
      <c r="I5" s="165"/>
      <c r="J5" s="165"/>
      <c r="K5" s="165"/>
      <c r="L5" s="165"/>
    </row>
    <row r="6" spans="1:17" s="35" customFormat="1" ht="11.25" customHeight="1" x14ac:dyDescent="0.25">
      <c r="A6" s="145"/>
      <c r="B6" s="145"/>
      <c r="C6" s="145"/>
      <c r="D6" s="145"/>
      <c r="E6" s="145"/>
      <c r="F6" s="145"/>
      <c r="G6" s="145"/>
      <c r="H6" s="145"/>
      <c r="I6" s="145"/>
      <c r="J6" s="145"/>
      <c r="K6" s="145"/>
      <c r="L6" s="145"/>
    </row>
    <row r="7" spans="1:17" customFormat="1" ht="12" customHeight="1" x14ac:dyDescent="0.25">
      <c r="A7" s="453" t="s">
        <v>85</v>
      </c>
      <c r="B7" s="454"/>
      <c r="C7" s="454"/>
      <c r="D7" s="454"/>
      <c r="E7" s="459" t="s">
        <v>86</v>
      </c>
      <c r="F7" s="462" t="s">
        <v>325</v>
      </c>
      <c r="G7" s="463"/>
      <c r="H7" s="463"/>
      <c r="I7" s="463"/>
      <c r="J7" s="464"/>
      <c r="K7" s="465" t="s">
        <v>174</v>
      </c>
      <c r="L7" s="466"/>
      <c r="M7" s="37"/>
      <c r="N7" s="37"/>
      <c r="O7" s="37"/>
      <c r="P7" s="37"/>
      <c r="Q7" s="37"/>
    </row>
    <row r="8" spans="1:17" ht="21.75" customHeight="1" x14ac:dyDescent="0.2">
      <c r="A8" s="455"/>
      <c r="B8" s="456"/>
      <c r="C8" s="456"/>
      <c r="D8" s="456"/>
      <c r="E8" s="460"/>
      <c r="F8" s="441" t="s">
        <v>89</v>
      </c>
      <c r="G8" s="441" t="s">
        <v>90</v>
      </c>
      <c r="H8" s="441" t="s">
        <v>91</v>
      </c>
      <c r="I8" s="441" t="s">
        <v>92</v>
      </c>
      <c r="J8" s="441" t="s">
        <v>93</v>
      </c>
      <c r="K8" s="467"/>
      <c r="L8" s="468"/>
    </row>
    <row r="9" spans="1:17" ht="12" customHeight="1" x14ac:dyDescent="0.2">
      <c r="A9" s="455"/>
      <c r="B9" s="456"/>
      <c r="C9" s="456"/>
      <c r="D9" s="456"/>
      <c r="E9" s="460"/>
      <c r="F9" s="442"/>
      <c r="G9" s="442"/>
      <c r="H9" s="442"/>
      <c r="I9" s="442"/>
      <c r="J9" s="442"/>
      <c r="K9" s="38" t="s">
        <v>94</v>
      </c>
      <c r="L9" s="39" t="s">
        <v>95</v>
      </c>
    </row>
    <row r="10" spans="1:17" ht="12" customHeight="1" x14ac:dyDescent="0.2">
      <c r="A10" s="457"/>
      <c r="B10" s="458"/>
      <c r="C10" s="458"/>
      <c r="D10" s="458"/>
      <c r="E10" s="461"/>
      <c r="F10" s="40">
        <v>1</v>
      </c>
      <c r="G10" s="40">
        <v>2</v>
      </c>
      <c r="H10" s="40">
        <v>3</v>
      </c>
      <c r="I10" s="40">
        <v>4</v>
      </c>
      <c r="J10" s="40">
        <v>5</v>
      </c>
      <c r="K10" s="40">
        <v>6</v>
      </c>
      <c r="L10" s="40">
        <v>7</v>
      </c>
      <c r="M10" s="41"/>
    </row>
    <row r="11" spans="1:17" ht="18" customHeight="1" x14ac:dyDescent="0.2">
      <c r="A11" s="168" t="s">
        <v>96</v>
      </c>
      <c r="B11" s="169"/>
      <c r="C11" s="169"/>
      <c r="D11" s="170"/>
      <c r="E11" s="52">
        <v>100</v>
      </c>
      <c r="F11" s="54">
        <v>5650</v>
      </c>
      <c r="G11" s="53">
        <v>5629</v>
      </c>
      <c r="H11" s="53">
        <v>5636</v>
      </c>
      <c r="I11" s="53">
        <v>5552</v>
      </c>
      <c r="J11" s="79">
        <v>5660</v>
      </c>
      <c r="K11" s="53">
        <v>-10</v>
      </c>
      <c r="L11" s="55">
        <v>-0.17667844522968199</v>
      </c>
    </row>
    <row r="12" spans="1:17" ht="24" customHeight="1" x14ac:dyDescent="0.2">
      <c r="A12" s="480" t="s">
        <v>180</v>
      </c>
      <c r="B12" s="481"/>
      <c r="C12" s="481"/>
      <c r="D12" s="482"/>
      <c r="E12" s="52">
        <v>43.097345132743364</v>
      </c>
      <c r="F12" s="54">
        <v>2435</v>
      </c>
      <c r="G12" s="53">
        <v>2430</v>
      </c>
      <c r="H12" s="53">
        <v>2395</v>
      </c>
      <c r="I12" s="53">
        <v>2347</v>
      </c>
      <c r="J12" s="79">
        <v>2403</v>
      </c>
      <c r="K12" s="53">
        <v>32</v>
      </c>
      <c r="L12" s="55">
        <v>1.3316687473990845</v>
      </c>
    </row>
    <row r="13" spans="1:17" ht="15" customHeight="1" x14ac:dyDescent="0.2">
      <c r="A13" s="59"/>
      <c r="B13" s="487" t="s">
        <v>99</v>
      </c>
      <c r="C13" s="487"/>
      <c r="E13" s="52">
        <v>56.902654867256636</v>
      </c>
      <c r="F13" s="54">
        <v>3215</v>
      </c>
      <c r="G13" s="53">
        <v>3199</v>
      </c>
      <c r="H13" s="53">
        <v>3241</v>
      </c>
      <c r="I13" s="53">
        <v>3205</v>
      </c>
      <c r="J13" s="79">
        <v>3257</v>
      </c>
      <c r="K13" s="53">
        <v>-42</v>
      </c>
      <c r="L13" s="55">
        <v>-1.2895302425544981</v>
      </c>
    </row>
    <row r="14" spans="1:17" ht="22.5" customHeight="1" x14ac:dyDescent="0.2">
      <c r="A14" s="480" t="s">
        <v>181</v>
      </c>
      <c r="B14" s="481"/>
      <c r="C14" s="481"/>
      <c r="D14" s="482"/>
      <c r="E14" s="52">
        <v>16.070796460176989</v>
      </c>
      <c r="F14" s="54">
        <v>908</v>
      </c>
      <c r="G14" s="53">
        <v>914</v>
      </c>
      <c r="H14" s="53">
        <v>917</v>
      </c>
      <c r="I14" s="53">
        <v>887</v>
      </c>
      <c r="J14" s="79">
        <v>934</v>
      </c>
      <c r="K14" s="53">
        <v>-26</v>
      </c>
      <c r="L14" s="55">
        <v>-2.78372591006424</v>
      </c>
    </row>
    <row r="15" spans="1:17" ht="15" customHeight="1" x14ac:dyDescent="0.2">
      <c r="A15" s="59"/>
      <c r="B15" s="58"/>
      <c r="C15" s="37" t="s">
        <v>98</v>
      </c>
      <c r="E15" s="52">
        <v>46.255506607929519</v>
      </c>
      <c r="F15" s="54">
        <v>420</v>
      </c>
      <c r="G15" s="53">
        <v>430</v>
      </c>
      <c r="H15" s="53">
        <v>415</v>
      </c>
      <c r="I15" s="53">
        <v>410</v>
      </c>
      <c r="J15" s="79">
        <v>444</v>
      </c>
      <c r="K15" s="53">
        <v>-24</v>
      </c>
      <c r="L15" s="55">
        <v>-5.4054054054054053</v>
      </c>
    </row>
    <row r="16" spans="1:17" ht="15" customHeight="1" x14ac:dyDescent="0.2">
      <c r="A16" s="59"/>
      <c r="B16" s="58"/>
      <c r="C16" s="37" t="s">
        <v>99</v>
      </c>
      <c r="E16" s="52">
        <v>53.744493392070481</v>
      </c>
      <c r="F16" s="54">
        <v>488</v>
      </c>
      <c r="G16" s="53">
        <v>484</v>
      </c>
      <c r="H16" s="53">
        <v>502</v>
      </c>
      <c r="I16" s="53">
        <v>477</v>
      </c>
      <c r="J16" s="79">
        <v>490</v>
      </c>
      <c r="K16" s="53">
        <v>-2</v>
      </c>
      <c r="L16" s="55">
        <v>-0.40816326530612246</v>
      </c>
    </row>
    <row r="17" spans="1:12" ht="15" customHeight="1" x14ac:dyDescent="0.2">
      <c r="A17" s="59"/>
      <c r="B17" s="60" t="s">
        <v>101</v>
      </c>
      <c r="E17" s="52">
        <v>47.256637168141594</v>
      </c>
      <c r="F17" s="54">
        <v>2670</v>
      </c>
      <c r="G17" s="53">
        <v>2640</v>
      </c>
      <c r="H17" s="53">
        <v>2678</v>
      </c>
      <c r="I17" s="53">
        <v>2665</v>
      </c>
      <c r="J17" s="79">
        <v>2730</v>
      </c>
      <c r="K17" s="53">
        <v>-60</v>
      </c>
      <c r="L17" s="55">
        <v>-2.197802197802198</v>
      </c>
    </row>
    <row r="18" spans="1:12" ht="15" customHeight="1" x14ac:dyDescent="0.2">
      <c r="A18" s="59"/>
      <c r="B18" s="58"/>
      <c r="C18" s="37" t="s">
        <v>98</v>
      </c>
      <c r="E18" s="52">
        <v>42.172284644194754</v>
      </c>
      <c r="F18" s="54">
        <v>1126</v>
      </c>
      <c r="G18" s="53">
        <v>1106</v>
      </c>
      <c r="H18" s="53">
        <v>1104</v>
      </c>
      <c r="I18" s="53">
        <v>1088</v>
      </c>
      <c r="J18" s="79">
        <v>1124</v>
      </c>
      <c r="K18" s="53">
        <v>2</v>
      </c>
      <c r="L18" s="55">
        <v>0.17793594306049823</v>
      </c>
    </row>
    <row r="19" spans="1:12" ht="15" customHeight="1" x14ac:dyDescent="0.2">
      <c r="A19" s="59"/>
      <c r="B19" s="58"/>
      <c r="C19" s="37" t="s">
        <v>99</v>
      </c>
      <c r="E19" s="52">
        <v>57.827715355805246</v>
      </c>
      <c r="F19" s="54">
        <v>1544</v>
      </c>
      <c r="G19" s="53">
        <v>1534</v>
      </c>
      <c r="H19" s="53">
        <v>1574</v>
      </c>
      <c r="I19" s="53">
        <v>1577</v>
      </c>
      <c r="J19" s="79">
        <v>1606</v>
      </c>
      <c r="K19" s="53">
        <v>-62</v>
      </c>
      <c r="L19" s="55">
        <v>-3.8605230386052303</v>
      </c>
    </row>
    <row r="20" spans="1:12" ht="15" customHeight="1" x14ac:dyDescent="0.2">
      <c r="A20" s="59"/>
      <c r="B20" s="60" t="s">
        <v>102</v>
      </c>
      <c r="E20" s="52">
        <v>17.115044247787612</v>
      </c>
      <c r="F20" s="54">
        <v>967</v>
      </c>
      <c r="G20" s="53">
        <v>973</v>
      </c>
      <c r="H20" s="53">
        <v>970</v>
      </c>
      <c r="I20" s="53">
        <v>949</v>
      </c>
      <c r="J20" s="79">
        <v>963</v>
      </c>
      <c r="K20" s="53">
        <v>4</v>
      </c>
      <c r="L20" s="55">
        <v>0.4153686396677051</v>
      </c>
    </row>
    <row r="21" spans="1:12" ht="15" customHeight="1" x14ac:dyDescent="0.2">
      <c r="A21" s="59"/>
      <c r="B21" s="58"/>
      <c r="C21" s="37" t="s">
        <v>98</v>
      </c>
      <c r="E21" s="52">
        <v>33.609100310237849</v>
      </c>
      <c r="F21" s="54">
        <v>325</v>
      </c>
      <c r="G21" s="53">
        <v>326</v>
      </c>
      <c r="H21" s="53">
        <v>322</v>
      </c>
      <c r="I21" s="53">
        <v>308</v>
      </c>
      <c r="J21" s="79">
        <v>301</v>
      </c>
      <c r="K21" s="53">
        <v>24</v>
      </c>
      <c r="L21" s="55">
        <v>7.9734219269102988</v>
      </c>
    </row>
    <row r="22" spans="1:12" ht="15" customHeight="1" x14ac:dyDescent="0.2">
      <c r="A22" s="59"/>
      <c r="B22" s="58"/>
      <c r="C22" s="37" t="s">
        <v>99</v>
      </c>
      <c r="E22" s="52">
        <v>66.390899689762151</v>
      </c>
      <c r="F22" s="54">
        <v>642</v>
      </c>
      <c r="G22" s="53">
        <v>647</v>
      </c>
      <c r="H22" s="53">
        <v>648</v>
      </c>
      <c r="I22" s="53">
        <v>641</v>
      </c>
      <c r="J22" s="79">
        <v>662</v>
      </c>
      <c r="K22" s="53">
        <v>-20</v>
      </c>
      <c r="L22" s="55">
        <v>-3.0211480362537766</v>
      </c>
    </row>
    <row r="23" spans="1:12" ht="15" customHeight="1" x14ac:dyDescent="0.2">
      <c r="A23" s="59"/>
      <c r="B23" s="60" t="s">
        <v>103</v>
      </c>
      <c r="E23" s="52">
        <v>19.557522123893804</v>
      </c>
      <c r="F23" s="54">
        <v>1105</v>
      </c>
      <c r="G23" s="53">
        <v>1102</v>
      </c>
      <c r="H23" s="53">
        <v>1071</v>
      </c>
      <c r="I23" s="53">
        <v>1051</v>
      </c>
      <c r="J23" s="79">
        <v>1033</v>
      </c>
      <c r="K23" s="53">
        <v>72</v>
      </c>
      <c r="L23" s="55">
        <v>6.9699903194578896</v>
      </c>
    </row>
    <row r="24" spans="1:12" ht="15" customHeight="1" x14ac:dyDescent="0.2">
      <c r="A24" s="59"/>
      <c r="B24" s="58"/>
      <c r="C24" s="37" t="s">
        <v>98</v>
      </c>
      <c r="E24" s="52">
        <v>51.040723981900456</v>
      </c>
      <c r="F24" s="54">
        <v>564</v>
      </c>
      <c r="G24" s="53">
        <v>568</v>
      </c>
      <c r="H24" s="53">
        <v>554</v>
      </c>
      <c r="I24" s="53">
        <v>541</v>
      </c>
      <c r="J24" s="79">
        <v>534</v>
      </c>
      <c r="K24" s="53">
        <v>30</v>
      </c>
      <c r="L24" s="55">
        <v>5.617977528089888</v>
      </c>
    </row>
    <row r="25" spans="1:12" ht="15" customHeight="1" x14ac:dyDescent="0.2">
      <c r="A25" s="59"/>
      <c r="B25" s="58"/>
      <c r="C25" s="37" t="s">
        <v>99</v>
      </c>
      <c r="E25" s="52">
        <v>48.959276018099544</v>
      </c>
      <c r="F25" s="54">
        <v>541</v>
      </c>
      <c r="G25" s="53">
        <v>534</v>
      </c>
      <c r="H25" s="53">
        <v>517</v>
      </c>
      <c r="I25" s="53">
        <v>510</v>
      </c>
      <c r="J25" s="79">
        <v>499</v>
      </c>
      <c r="K25" s="53">
        <v>42</v>
      </c>
      <c r="L25" s="55">
        <v>8.4168336673346698</v>
      </c>
    </row>
    <row r="26" spans="1:12" ht="15" customHeight="1" x14ac:dyDescent="0.2">
      <c r="A26" s="59"/>
      <c r="C26" s="60" t="s">
        <v>182</v>
      </c>
      <c r="D26" s="37" t="s">
        <v>183</v>
      </c>
      <c r="E26" s="52">
        <v>2.831858407079646</v>
      </c>
      <c r="F26" s="54">
        <v>160</v>
      </c>
      <c r="G26" s="53">
        <v>153</v>
      </c>
      <c r="H26" s="53">
        <v>146</v>
      </c>
      <c r="I26" s="53">
        <v>152</v>
      </c>
      <c r="J26" s="79">
        <v>131</v>
      </c>
      <c r="K26" s="53">
        <v>29</v>
      </c>
      <c r="L26" s="55">
        <v>22.137404580152673</v>
      </c>
    </row>
    <row r="27" spans="1:12" ht="15" customHeight="1" x14ac:dyDescent="0.2">
      <c r="A27" s="59"/>
      <c r="B27" s="58"/>
      <c r="D27" s="171" t="s">
        <v>98</v>
      </c>
      <c r="E27" s="52">
        <v>44.375</v>
      </c>
      <c r="F27" s="54">
        <v>71</v>
      </c>
      <c r="G27" s="53">
        <v>75</v>
      </c>
      <c r="H27" s="53">
        <v>72</v>
      </c>
      <c r="I27" s="53">
        <v>78</v>
      </c>
      <c r="J27" s="79">
        <v>69</v>
      </c>
      <c r="K27" s="53">
        <v>2</v>
      </c>
      <c r="L27" s="55">
        <v>2.8985507246376812</v>
      </c>
    </row>
    <row r="28" spans="1:12" ht="15" customHeight="1" x14ac:dyDescent="0.2">
      <c r="A28" s="59"/>
      <c r="B28" s="58"/>
      <c r="D28" s="171" t="s">
        <v>99</v>
      </c>
      <c r="E28" s="52">
        <v>55.625</v>
      </c>
      <c r="F28" s="54">
        <v>89</v>
      </c>
      <c r="G28" s="53">
        <v>78</v>
      </c>
      <c r="H28" s="53">
        <v>74</v>
      </c>
      <c r="I28" s="53">
        <v>74</v>
      </c>
      <c r="J28" s="79">
        <v>62</v>
      </c>
      <c r="K28" s="53">
        <v>27</v>
      </c>
      <c r="L28" s="55">
        <v>43.548387096774192</v>
      </c>
    </row>
    <row r="29" spans="1:12" ht="24" customHeight="1" x14ac:dyDescent="0.2">
      <c r="A29" s="480" t="s">
        <v>184</v>
      </c>
      <c r="B29" s="481"/>
      <c r="C29" s="481"/>
      <c r="D29" s="482"/>
      <c r="E29" s="52">
        <v>87.681415929203538</v>
      </c>
      <c r="F29" s="54">
        <v>4954</v>
      </c>
      <c r="G29" s="53">
        <v>4977</v>
      </c>
      <c r="H29" s="53">
        <v>4997</v>
      </c>
      <c r="I29" s="53">
        <v>4919</v>
      </c>
      <c r="J29" s="79">
        <v>5008</v>
      </c>
      <c r="K29" s="53">
        <v>-54</v>
      </c>
      <c r="L29" s="55">
        <v>-1.0782747603833867</v>
      </c>
    </row>
    <row r="30" spans="1:12" ht="15" customHeight="1" x14ac:dyDescent="0.2">
      <c r="A30" s="59"/>
      <c r="B30" s="58"/>
      <c r="C30" s="37" t="s">
        <v>98</v>
      </c>
      <c r="E30" s="52">
        <v>41.461445296729913</v>
      </c>
      <c r="F30" s="54">
        <v>2054</v>
      </c>
      <c r="G30" s="53">
        <v>2073</v>
      </c>
      <c r="H30" s="53">
        <v>2047</v>
      </c>
      <c r="I30" s="53">
        <v>2001</v>
      </c>
      <c r="J30" s="79">
        <v>2051</v>
      </c>
      <c r="K30" s="53">
        <v>3</v>
      </c>
      <c r="L30" s="55">
        <v>0.14627011214041929</v>
      </c>
    </row>
    <row r="31" spans="1:12" ht="15" customHeight="1" x14ac:dyDescent="0.2">
      <c r="A31" s="59"/>
      <c r="B31" s="58"/>
      <c r="C31" s="37" t="s">
        <v>99</v>
      </c>
      <c r="E31" s="52">
        <v>58.538554703270087</v>
      </c>
      <c r="F31" s="54">
        <v>2900</v>
      </c>
      <c r="G31" s="53">
        <v>2904</v>
      </c>
      <c r="H31" s="53">
        <v>2950</v>
      </c>
      <c r="I31" s="53">
        <v>2918</v>
      </c>
      <c r="J31" s="79">
        <v>2957</v>
      </c>
      <c r="K31" s="53">
        <v>-57</v>
      </c>
      <c r="L31" s="55">
        <v>-1.9276293540750762</v>
      </c>
    </row>
    <row r="32" spans="1:12" ht="15" customHeight="1" x14ac:dyDescent="0.2">
      <c r="A32" s="59"/>
      <c r="B32" s="58" t="s">
        <v>109</v>
      </c>
      <c r="E32" s="52">
        <v>12.31858407079646</v>
      </c>
      <c r="F32" s="53">
        <v>696</v>
      </c>
      <c r="G32" s="53">
        <v>652</v>
      </c>
      <c r="H32" s="53">
        <v>639</v>
      </c>
      <c r="I32" s="53">
        <v>633</v>
      </c>
      <c r="J32" s="79">
        <v>652</v>
      </c>
      <c r="K32" s="53">
        <v>44</v>
      </c>
      <c r="L32" s="55">
        <v>6.7484662576687118</v>
      </c>
    </row>
    <row r="33" spans="1:12" ht="15" customHeight="1" x14ac:dyDescent="0.2">
      <c r="A33" s="59"/>
      <c r="B33" s="58"/>
      <c r="C33" s="37" t="s">
        <v>98</v>
      </c>
      <c r="E33" s="52">
        <v>54.741379310344826</v>
      </c>
      <c r="F33" s="53">
        <v>381</v>
      </c>
      <c r="G33" s="53">
        <v>357</v>
      </c>
      <c r="H33" s="53">
        <v>348</v>
      </c>
      <c r="I33" s="53">
        <v>346</v>
      </c>
      <c r="J33" s="79">
        <v>352</v>
      </c>
      <c r="K33" s="53">
        <v>29</v>
      </c>
      <c r="L33" s="55">
        <v>8.2386363636363633</v>
      </c>
    </row>
    <row r="34" spans="1:12" ht="15" customHeight="1" x14ac:dyDescent="0.2">
      <c r="A34" s="59"/>
      <c r="B34" s="58"/>
      <c r="C34" s="37" t="s">
        <v>99</v>
      </c>
      <c r="E34" s="52">
        <v>45.258620689655174</v>
      </c>
      <c r="F34" s="53">
        <v>315</v>
      </c>
      <c r="G34" s="53">
        <v>295</v>
      </c>
      <c r="H34" s="53">
        <v>291</v>
      </c>
      <c r="I34" s="53">
        <v>287</v>
      </c>
      <c r="J34" s="79">
        <v>300</v>
      </c>
      <c r="K34" s="53">
        <v>15</v>
      </c>
      <c r="L34" s="55">
        <v>5</v>
      </c>
    </row>
    <row r="35" spans="1:12" ht="24" customHeight="1" x14ac:dyDescent="0.2">
      <c r="A35" s="480" t="s">
        <v>187</v>
      </c>
      <c r="B35" s="481"/>
      <c r="C35" s="481"/>
      <c r="D35" s="482"/>
      <c r="E35" s="52">
        <v>16.548672566371682</v>
      </c>
      <c r="F35" s="53">
        <v>935</v>
      </c>
      <c r="G35" s="53">
        <v>915</v>
      </c>
      <c r="H35" s="53">
        <v>936</v>
      </c>
      <c r="I35" s="53">
        <v>923</v>
      </c>
      <c r="J35" s="53">
        <v>950</v>
      </c>
      <c r="K35" s="230">
        <v>-15</v>
      </c>
      <c r="L35" s="231">
        <v>-1.5789473684210527</v>
      </c>
    </row>
    <row r="36" spans="1:12" ht="15" customHeight="1" x14ac:dyDescent="0.2">
      <c r="A36" s="59"/>
      <c r="B36" s="58"/>
      <c r="C36" s="37" t="s">
        <v>98</v>
      </c>
      <c r="E36" s="52">
        <v>46.844919786096256</v>
      </c>
      <c r="F36" s="53">
        <v>438</v>
      </c>
      <c r="G36" s="53">
        <v>430</v>
      </c>
      <c r="H36" s="53">
        <v>423</v>
      </c>
      <c r="I36" s="53">
        <v>415</v>
      </c>
      <c r="J36" s="53">
        <v>441</v>
      </c>
      <c r="K36" s="230">
        <v>-3</v>
      </c>
      <c r="L36" s="55">
        <v>-0.68027210884353739</v>
      </c>
    </row>
    <row r="37" spans="1:12" ht="15" customHeight="1" x14ac:dyDescent="0.2">
      <c r="A37" s="59"/>
      <c r="B37" s="58"/>
      <c r="C37" s="37" t="s">
        <v>99</v>
      </c>
      <c r="E37" s="52">
        <v>53.155080213903744</v>
      </c>
      <c r="F37" s="53">
        <v>497</v>
      </c>
      <c r="G37" s="53">
        <v>485</v>
      </c>
      <c r="H37" s="53">
        <v>513</v>
      </c>
      <c r="I37" s="53">
        <v>508</v>
      </c>
      <c r="J37" s="79">
        <v>509</v>
      </c>
      <c r="K37" s="53">
        <v>-12</v>
      </c>
      <c r="L37" s="55">
        <v>-2.3575638506876229</v>
      </c>
    </row>
    <row r="38" spans="1:12" ht="15" customHeight="1" x14ac:dyDescent="0.2">
      <c r="A38" s="59"/>
      <c r="B38" s="58" t="s">
        <v>327</v>
      </c>
      <c r="E38" s="52">
        <v>62.30088495575221</v>
      </c>
      <c r="F38" s="53">
        <v>3520</v>
      </c>
      <c r="G38" s="53">
        <v>3558</v>
      </c>
      <c r="H38" s="53">
        <v>3541</v>
      </c>
      <c r="I38" s="53">
        <v>3500</v>
      </c>
      <c r="J38" s="79">
        <v>3544</v>
      </c>
      <c r="K38" s="53">
        <v>-24</v>
      </c>
      <c r="L38" s="55">
        <v>-0.67720090293453727</v>
      </c>
    </row>
    <row r="39" spans="1:12" ht="15" customHeight="1" x14ac:dyDescent="0.2">
      <c r="A39" s="59"/>
      <c r="B39" s="58"/>
      <c r="C39" s="37" t="s">
        <v>98</v>
      </c>
      <c r="E39" s="52">
        <v>41.448863636363633</v>
      </c>
      <c r="F39" s="54">
        <v>1459</v>
      </c>
      <c r="G39" s="53">
        <v>1484</v>
      </c>
      <c r="H39" s="53">
        <v>1466</v>
      </c>
      <c r="I39" s="53">
        <v>1448</v>
      </c>
      <c r="J39" s="79">
        <v>1459</v>
      </c>
      <c r="K39" s="53">
        <v>0</v>
      </c>
      <c r="L39" s="55">
        <v>0</v>
      </c>
    </row>
    <row r="40" spans="1:12" ht="15" customHeight="1" x14ac:dyDescent="0.2">
      <c r="A40" s="59"/>
      <c r="B40" s="58"/>
      <c r="C40" s="37" t="s">
        <v>99</v>
      </c>
      <c r="E40" s="52">
        <v>58.551136363636367</v>
      </c>
      <c r="F40" s="54">
        <v>2061</v>
      </c>
      <c r="G40" s="53">
        <v>2074</v>
      </c>
      <c r="H40" s="53">
        <v>2075</v>
      </c>
      <c r="I40" s="53">
        <v>2052</v>
      </c>
      <c r="J40" s="79">
        <v>2085</v>
      </c>
      <c r="K40" s="53">
        <v>-24</v>
      </c>
      <c r="L40" s="55">
        <v>-1.1510791366906474</v>
      </c>
    </row>
    <row r="41" spans="1:12" ht="15" customHeight="1" x14ac:dyDescent="0.2">
      <c r="A41" s="59"/>
      <c r="B41" s="37" t="s">
        <v>548</v>
      </c>
      <c r="E41" s="52">
        <v>10.672566371681416</v>
      </c>
      <c r="F41" s="54">
        <v>603</v>
      </c>
      <c r="G41" s="53">
        <v>569</v>
      </c>
      <c r="H41" s="53">
        <v>571</v>
      </c>
      <c r="I41" s="53">
        <v>534</v>
      </c>
      <c r="J41" s="79">
        <v>530</v>
      </c>
      <c r="K41" s="53">
        <v>73</v>
      </c>
      <c r="L41" s="55">
        <v>13.773584905660377</v>
      </c>
    </row>
    <row r="42" spans="1:12" ht="15" customHeight="1" x14ac:dyDescent="0.2">
      <c r="A42" s="59"/>
      <c r="B42" s="58"/>
      <c r="C42" s="37" t="s">
        <v>98</v>
      </c>
      <c r="E42" s="52">
        <v>47.263681592039802</v>
      </c>
      <c r="F42" s="54">
        <v>285</v>
      </c>
      <c r="G42" s="53">
        <v>265</v>
      </c>
      <c r="H42" s="53">
        <v>258</v>
      </c>
      <c r="I42" s="53">
        <v>233</v>
      </c>
      <c r="J42" s="79">
        <v>236</v>
      </c>
      <c r="K42" s="53">
        <v>49</v>
      </c>
      <c r="L42" s="55">
        <v>20.762711864406779</v>
      </c>
    </row>
    <row r="43" spans="1:12" ht="15" customHeight="1" x14ac:dyDescent="0.2">
      <c r="A43" s="59"/>
      <c r="B43" s="58"/>
      <c r="C43" s="37" t="s">
        <v>99</v>
      </c>
      <c r="E43" s="52">
        <v>52.736318407960198</v>
      </c>
      <c r="F43" s="54">
        <v>318</v>
      </c>
      <c r="G43" s="53">
        <v>304</v>
      </c>
      <c r="H43" s="53">
        <v>313</v>
      </c>
      <c r="I43" s="53">
        <v>301</v>
      </c>
      <c r="J43" s="79">
        <v>294</v>
      </c>
      <c r="K43" s="53">
        <v>24</v>
      </c>
      <c r="L43" s="55">
        <v>8.1632653061224492</v>
      </c>
    </row>
    <row r="44" spans="1:12" ht="15" customHeight="1" x14ac:dyDescent="0.2">
      <c r="A44" s="59"/>
      <c r="B44" s="58" t="s">
        <v>200</v>
      </c>
      <c r="E44" s="52">
        <v>10.477876106194691</v>
      </c>
      <c r="F44" s="54">
        <v>592</v>
      </c>
      <c r="G44" s="53">
        <v>587</v>
      </c>
      <c r="H44" s="53">
        <v>588</v>
      </c>
      <c r="I44" s="53">
        <v>595</v>
      </c>
      <c r="J44" s="79">
        <v>636</v>
      </c>
      <c r="K44" s="53">
        <v>-44</v>
      </c>
      <c r="L44" s="55">
        <v>-6.9182389937106921</v>
      </c>
    </row>
    <row r="45" spans="1:12" ht="15" customHeight="1" x14ac:dyDescent="0.2">
      <c r="A45" s="59"/>
      <c r="B45" s="58"/>
      <c r="C45" s="37" t="s">
        <v>98</v>
      </c>
      <c r="E45" s="52">
        <v>42.736486486486484</v>
      </c>
      <c r="F45" s="54">
        <v>253</v>
      </c>
      <c r="G45" s="53">
        <v>251</v>
      </c>
      <c r="H45" s="53">
        <v>248</v>
      </c>
      <c r="I45" s="53">
        <v>251</v>
      </c>
      <c r="J45" s="79">
        <v>267</v>
      </c>
      <c r="K45" s="53">
        <v>-14</v>
      </c>
      <c r="L45" s="55">
        <v>-5.2434456928838955</v>
      </c>
    </row>
    <row r="46" spans="1:12" ht="15" customHeight="1" x14ac:dyDescent="0.2">
      <c r="A46" s="62"/>
      <c r="B46" s="63"/>
      <c r="C46" s="99" t="s">
        <v>99</v>
      </c>
      <c r="D46" s="99"/>
      <c r="E46" s="64">
        <v>57.263513513513516</v>
      </c>
      <c r="F46" s="82">
        <v>339</v>
      </c>
      <c r="G46" s="83">
        <v>336</v>
      </c>
      <c r="H46" s="83">
        <v>340</v>
      </c>
      <c r="I46" s="83">
        <v>344</v>
      </c>
      <c r="J46" s="84">
        <v>369</v>
      </c>
      <c r="K46" s="83">
        <v>-30</v>
      </c>
      <c r="L46" s="85">
        <v>-8.1300813008130088</v>
      </c>
    </row>
    <row r="47" spans="1:12" s="87" customFormat="1" ht="11.25" customHeight="1" x14ac:dyDescent="0.2">
      <c r="L47" s="88" t="s">
        <v>35</v>
      </c>
    </row>
    <row r="48" spans="1:12" s="87" customFormat="1" ht="12.75" customHeight="1" x14ac:dyDescent="0.2">
      <c r="A48" s="87" t="s">
        <v>201</v>
      </c>
      <c r="B48" s="60"/>
      <c r="C48" s="60"/>
      <c r="D48" s="60"/>
      <c r="E48" s="60"/>
      <c r="F48" s="60"/>
      <c r="G48" s="60"/>
      <c r="H48" s="60"/>
      <c r="I48" s="60"/>
      <c r="J48" s="60"/>
      <c r="K48" s="60"/>
      <c r="L48" s="60"/>
    </row>
    <row r="49" spans="1:12" s="60" customFormat="1" ht="12.75" customHeight="1" x14ac:dyDescent="0.2">
      <c r="A49" s="87" t="s">
        <v>328</v>
      </c>
    </row>
    <row r="50" spans="1:12" s="60" customFormat="1" ht="12.75" customHeight="1" x14ac:dyDescent="0.2">
      <c r="A50" s="87" t="s">
        <v>329</v>
      </c>
    </row>
    <row r="51" spans="1:12" s="60" customFormat="1" ht="21" customHeight="1" x14ac:dyDescent="0.2">
      <c r="A51" s="443" t="s">
        <v>115</v>
      </c>
      <c r="B51" s="443"/>
      <c r="C51" s="443"/>
      <c r="D51" s="443"/>
      <c r="E51" s="443"/>
      <c r="F51" s="443"/>
      <c r="G51" s="443"/>
      <c r="H51" s="443"/>
      <c r="I51" s="443"/>
      <c r="J51" s="443"/>
      <c r="K51" s="443"/>
      <c r="L51" s="443"/>
    </row>
    <row r="52" spans="1:12" s="60" customFormat="1" ht="12.75" customHeight="1" x14ac:dyDescent="0.2">
      <c r="A52" s="443" t="s">
        <v>205</v>
      </c>
      <c r="B52" s="443"/>
      <c r="C52" s="443"/>
      <c r="D52" s="443"/>
      <c r="E52" s="443"/>
      <c r="F52" s="443"/>
      <c r="G52" s="443"/>
      <c r="H52" s="443"/>
      <c r="I52" s="443"/>
      <c r="J52" s="443"/>
      <c r="K52" s="443"/>
      <c r="L52" s="443"/>
    </row>
    <row r="53" spans="1:12" s="60" customFormat="1" ht="12.75" customHeight="1" x14ac:dyDescent="0.2">
      <c r="A53" s="493"/>
      <c r="B53" s="493"/>
      <c r="C53" s="493"/>
      <c r="D53" s="493"/>
      <c r="E53" s="493"/>
      <c r="F53" s="493"/>
      <c r="G53" s="493"/>
      <c r="H53" s="493"/>
      <c r="I53" s="493"/>
      <c r="J53" s="493"/>
      <c r="K53" s="493"/>
      <c r="L53" s="493"/>
    </row>
    <row r="54" spans="1:12" s="60" customFormat="1" ht="12.75" customHeight="1" x14ac:dyDescent="0.2">
      <c r="A54" s="443"/>
      <c r="B54" s="443"/>
      <c r="C54" s="443"/>
      <c r="D54" s="443"/>
      <c r="E54" s="443"/>
      <c r="F54" s="443"/>
      <c r="G54" s="443"/>
      <c r="H54" s="443"/>
      <c r="I54" s="443"/>
      <c r="J54" s="443"/>
      <c r="K54" s="443"/>
      <c r="L54" s="443"/>
    </row>
    <row r="55" spans="1:12" ht="12.75" customHeight="1" x14ac:dyDescent="0.2">
      <c r="E55" s="37"/>
      <c r="F55" s="37"/>
      <c r="G55" s="37"/>
      <c r="H55" s="37"/>
      <c r="I55" s="37"/>
      <c r="J55" s="37"/>
      <c r="K55" s="37"/>
      <c r="L55" s="37"/>
    </row>
    <row r="56" spans="1:12" ht="15.9" customHeight="1" x14ac:dyDescent="0.2">
      <c r="E56" s="37"/>
      <c r="F56" s="37"/>
      <c r="G56" s="37"/>
      <c r="H56" s="37"/>
      <c r="I56" s="37"/>
      <c r="J56" s="37"/>
      <c r="K56" s="37"/>
      <c r="L56" s="37"/>
    </row>
    <row r="57" spans="1:12" ht="15.9" customHeight="1" x14ac:dyDescent="0.2">
      <c r="E57" s="37"/>
      <c r="F57" s="37"/>
      <c r="G57" s="37"/>
      <c r="H57" s="37"/>
      <c r="I57" s="37"/>
      <c r="J57" s="37"/>
      <c r="K57" s="37"/>
      <c r="L57" s="37"/>
    </row>
    <row r="58" spans="1:12" ht="15.9" customHeight="1" x14ac:dyDescent="0.2">
      <c r="E58" s="37"/>
      <c r="F58" s="37"/>
      <c r="G58" s="37"/>
      <c r="H58" s="37"/>
      <c r="I58" s="37"/>
      <c r="J58" s="37"/>
      <c r="K58" s="37"/>
      <c r="L58" s="37"/>
    </row>
    <row r="59" spans="1:12" ht="15.9" customHeight="1" x14ac:dyDescent="0.2">
      <c r="E59" s="37"/>
      <c r="F59" s="37"/>
      <c r="G59" s="37"/>
      <c r="H59" s="37"/>
      <c r="I59" s="37"/>
      <c r="J59" s="37"/>
      <c r="K59" s="37"/>
      <c r="L59" s="37"/>
    </row>
    <row r="60" spans="1:12" ht="15.9" customHeight="1" x14ac:dyDescent="0.2">
      <c r="E60" s="37"/>
      <c r="F60" s="37"/>
      <c r="G60" s="37"/>
      <c r="H60" s="37"/>
      <c r="I60" s="37"/>
      <c r="J60" s="37"/>
      <c r="K60" s="37"/>
      <c r="L60" s="37"/>
    </row>
    <row r="61" spans="1:12" ht="15.9" customHeight="1" x14ac:dyDescent="0.2">
      <c r="E61" s="37"/>
      <c r="F61" s="37"/>
      <c r="G61" s="37"/>
      <c r="H61" s="37"/>
      <c r="I61" s="37"/>
      <c r="J61" s="37"/>
      <c r="K61" s="37"/>
      <c r="L61" s="37"/>
    </row>
    <row r="62" spans="1:12" ht="15.9" customHeight="1" x14ac:dyDescent="0.2">
      <c r="E62" s="37"/>
      <c r="F62" s="37"/>
      <c r="G62" s="37"/>
      <c r="H62" s="37"/>
      <c r="I62" s="37"/>
      <c r="J62" s="37"/>
      <c r="K62" s="37"/>
      <c r="L62" s="37"/>
    </row>
    <row r="63" spans="1:12" ht="15.9" customHeight="1" x14ac:dyDescent="0.2">
      <c r="E63" s="37"/>
      <c r="F63" s="37"/>
      <c r="G63" s="37"/>
      <c r="H63" s="37"/>
      <c r="I63" s="37"/>
      <c r="J63" s="37"/>
      <c r="K63" s="37"/>
      <c r="L63" s="37"/>
    </row>
    <row r="64" spans="1:12" ht="15.9" customHeight="1" x14ac:dyDescent="0.2">
      <c r="E64" s="37"/>
      <c r="F64" s="37"/>
      <c r="G64" s="37"/>
      <c r="H64" s="37"/>
      <c r="I64" s="37"/>
      <c r="J64" s="37"/>
      <c r="K64" s="37"/>
      <c r="L64" s="37"/>
    </row>
    <row r="65" s="37" customFormat="1" ht="15.9" customHeight="1" x14ac:dyDescent="0.2"/>
    <row r="66" s="37" customFormat="1" ht="15.9" customHeight="1" x14ac:dyDescent="0.2"/>
    <row r="67" s="37" customFormat="1" ht="15.9" customHeight="1" x14ac:dyDescent="0.2"/>
    <row r="68" s="37" customFormat="1" ht="15.9" customHeight="1" x14ac:dyDescent="0.2"/>
    <row r="69" s="37" customFormat="1" ht="15.9" customHeight="1" x14ac:dyDescent="0.2"/>
    <row r="70" s="37" customFormat="1" ht="15.9" customHeight="1" x14ac:dyDescent="0.2"/>
    <row r="71" s="37" customFormat="1" ht="15.9" customHeight="1" x14ac:dyDescent="0.2"/>
    <row r="72" s="37" customFormat="1" ht="15.9" customHeight="1" x14ac:dyDescent="0.2"/>
    <row r="73" s="37" customFormat="1" ht="15.9" customHeight="1" x14ac:dyDescent="0.2"/>
    <row r="74" s="37" customFormat="1" ht="15.9" customHeight="1" x14ac:dyDescent="0.2"/>
    <row r="75" s="37" customFormat="1" ht="15.9" customHeight="1" x14ac:dyDescent="0.2"/>
    <row r="76" s="37" customFormat="1" ht="15.9" customHeight="1" x14ac:dyDescent="0.2"/>
    <row r="77" s="37" customFormat="1" ht="15.9" customHeight="1" x14ac:dyDescent="0.2"/>
    <row r="78" s="37" customFormat="1" ht="15.9" customHeight="1" x14ac:dyDescent="0.2"/>
    <row r="79" s="37" customFormat="1" ht="15.9" customHeight="1" x14ac:dyDescent="0.2"/>
    <row r="80" s="37" customFormat="1" ht="15.9" customHeight="1" x14ac:dyDescent="0.2"/>
    <row r="81" s="37" customFormat="1" ht="15.9" customHeight="1" x14ac:dyDescent="0.2"/>
    <row r="82" s="37" customFormat="1" ht="15.9" customHeight="1" x14ac:dyDescent="0.2"/>
    <row r="83" s="37" customFormat="1" ht="15.9" customHeight="1" x14ac:dyDescent="0.2"/>
    <row r="84" s="37" customFormat="1" ht="15.9" customHeight="1" x14ac:dyDescent="0.2"/>
    <row r="85" s="37" customFormat="1" ht="15.9" customHeight="1" x14ac:dyDescent="0.2"/>
    <row r="86" s="37" customFormat="1" ht="15.9" customHeight="1" x14ac:dyDescent="0.2"/>
    <row r="87" s="37" customFormat="1" ht="15.9" customHeight="1" x14ac:dyDescent="0.2"/>
    <row r="88" s="37" customFormat="1" ht="15.9" customHeight="1" x14ac:dyDescent="0.2"/>
    <row r="89" s="37" customFormat="1" ht="15.9" customHeight="1" x14ac:dyDescent="0.2"/>
    <row r="90" s="37" customFormat="1" ht="15.9" customHeight="1" x14ac:dyDescent="0.2"/>
    <row r="91" s="37" customFormat="1" ht="15.9" customHeight="1" x14ac:dyDescent="0.2"/>
    <row r="92" s="37" customFormat="1" ht="15.9" customHeight="1" x14ac:dyDescent="0.2"/>
    <row r="93" s="37" customFormat="1" ht="15.9" customHeight="1" x14ac:dyDescent="0.2"/>
    <row r="94" s="37" customFormat="1" ht="15.9" customHeight="1" x14ac:dyDescent="0.2"/>
    <row r="95" s="37" customFormat="1" ht="15.9" customHeight="1" x14ac:dyDescent="0.2"/>
    <row r="96" s="37" customFormat="1" ht="15.9" customHeight="1" x14ac:dyDescent="0.2"/>
    <row r="97" s="37" customFormat="1" ht="15.9" customHeight="1" x14ac:dyDescent="0.2"/>
    <row r="98" s="37" customFormat="1" ht="15.9" customHeight="1" x14ac:dyDescent="0.2"/>
    <row r="99" s="37" customFormat="1" ht="15.9" customHeight="1" x14ac:dyDescent="0.2"/>
    <row r="100" s="37" customFormat="1" ht="15.9" customHeight="1" x14ac:dyDescent="0.2"/>
    <row r="101" s="37" customFormat="1" ht="15.9" customHeight="1" x14ac:dyDescent="0.2"/>
    <row r="102" s="37" customFormat="1" ht="15.9" customHeight="1" x14ac:dyDescent="0.2"/>
    <row r="103" s="37" customFormat="1" ht="15.9" customHeight="1" x14ac:dyDescent="0.2"/>
    <row r="104" s="37" customFormat="1" ht="15.9" customHeight="1" x14ac:dyDescent="0.2"/>
    <row r="105" s="37" customFormat="1" ht="15.9" customHeight="1" x14ac:dyDescent="0.2"/>
    <row r="106" s="37" customFormat="1" ht="15.9" customHeight="1" x14ac:dyDescent="0.2"/>
    <row r="107" s="37" customFormat="1" ht="15.9" customHeight="1" x14ac:dyDescent="0.2"/>
    <row r="108" s="37" customFormat="1" ht="15.9" customHeight="1" x14ac:dyDescent="0.2"/>
    <row r="109" s="37" customFormat="1" ht="15.9" customHeight="1" x14ac:dyDescent="0.2"/>
    <row r="110" s="37" customFormat="1" ht="15.9" customHeight="1" x14ac:dyDescent="0.2"/>
    <row r="111" s="37" customFormat="1" ht="15.9" customHeight="1" x14ac:dyDescent="0.2"/>
    <row r="112" s="37" customFormat="1" ht="15.9" customHeight="1" x14ac:dyDescent="0.2"/>
    <row r="113" s="37" customFormat="1" ht="15.9" customHeight="1" x14ac:dyDescent="0.2"/>
    <row r="114" s="37" customFormat="1" ht="15.9" customHeight="1" x14ac:dyDescent="0.2"/>
    <row r="115" s="37" customFormat="1" ht="15.9" customHeight="1" x14ac:dyDescent="0.2"/>
    <row r="116" s="37" customFormat="1" ht="15.9" customHeight="1" x14ac:dyDescent="0.2"/>
    <row r="117" s="37" customFormat="1" ht="15.9" customHeight="1" x14ac:dyDescent="0.2"/>
    <row r="118" s="37" customFormat="1" ht="15.9" customHeight="1" x14ac:dyDescent="0.2"/>
    <row r="119" s="37" customFormat="1" ht="15.9" customHeight="1" x14ac:dyDescent="0.2"/>
    <row r="120" s="37" customFormat="1" ht="15.9" customHeight="1" x14ac:dyDescent="0.2"/>
    <row r="121" s="37" customFormat="1" ht="15.9" customHeight="1" x14ac:dyDescent="0.2"/>
    <row r="122" s="37" customFormat="1" ht="15.9" customHeight="1" x14ac:dyDescent="0.2"/>
    <row r="123" s="37" customFormat="1" ht="15.9" customHeight="1" x14ac:dyDescent="0.2"/>
    <row r="124" s="37" customFormat="1" ht="15.9" customHeight="1" x14ac:dyDescent="0.2"/>
    <row r="125" s="37" customFormat="1" ht="15.9" customHeight="1" x14ac:dyDescent="0.2"/>
    <row r="126" s="37" customFormat="1" ht="15.9" customHeight="1" x14ac:dyDescent="0.2"/>
    <row r="127" s="37" customFormat="1" ht="15.9" customHeight="1" x14ac:dyDescent="0.2"/>
    <row r="128" s="37" customFormat="1" ht="15.9" customHeight="1" x14ac:dyDescent="0.2"/>
    <row r="129" s="37" customFormat="1" ht="15.9" customHeight="1" x14ac:dyDescent="0.2"/>
    <row r="130" s="37" customFormat="1" ht="15.9" customHeight="1" x14ac:dyDescent="0.2"/>
    <row r="131" s="37" customFormat="1" ht="15.9" customHeight="1" x14ac:dyDescent="0.2"/>
    <row r="132" s="37" customFormat="1" ht="15.9" customHeight="1" x14ac:dyDescent="0.2"/>
    <row r="133" s="37" customFormat="1" ht="15.9" customHeight="1" x14ac:dyDescent="0.2"/>
    <row r="134" s="37" customFormat="1" ht="15.9" customHeight="1" x14ac:dyDescent="0.2"/>
    <row r="135" s="37" customFormat="1" ht="15.9" customHeight="1" x14ac:dyDescent="0.2"/>
    <row r="136" s="37" customFormat="1" ht="15.9" customHeight="1" x14ac:dyDescent="0.2"/>
    <row r="137" s="37" customFormat="1" ht="15.9" customHeight="1" x14ac:dyDescent="0.2"/>
    <row r="138" s="37" customFormat="1" ht="15.9" customHeight="1" x14ac:dyDescent="0.2"/>
    <row r="139" s="37" customFormat="1" ht="15.9" customHeight="1" x14ac:dyDescent="0.2"/>
    <row r="140" s="37" customFormat="1" ht="15.9" customHeight="1" x14ac:dyDescent="0.2"/>
    <row r="141" s="37" customFormat="1" ht="15.9" customHeight="1" x14ac:dyDescent="0.2"/>
    <row r="142" s="37" customFormat="1" ht="15.9" customHeight="1" x14ac:dyDescent="0.2"/>
    <row r="143" s="37" customFormat="1" ht="15.9" customHeight="1" x14ac:dyDescent="0.2"/>
    <row r="144" s="37" customFormat="1" ht="15.9" customHeight="1" x14ac:dyDescent="0.2"/>
    <row r="145" s="37" customFormat="1" ht="15.9" customHeight="1" x14ac:dyDescent="0.2"/>
    <row r="146" s="37" customFormat="1" ht="15.9" customHeight="1" x14ac:dyDescent="0.2"/>
    <row r="147" s="37" customFormat="1" ht="15.9" customHeight="1" x14ac:dyDescent="0.2"/>
    <row r="148" s="37" customFormat="1" ht="15.9" customHeight="1" x14ac:dyDescent="0.2"/>
    <row r="149" s="37" customFormat="1" ht="15.9" customHeight="1" x14ac:dyDescent="0.2"/>
    <row r="150" s="37" customFormat="1" ht="15.9" customHeight="1" x14ac:dyDescent="0.2"/>
    <row r="151" s="37" customFormat="1" ht="15.9" customHeight="1" x14ac:dyDescent="0.2"/>
    <row r="152" s="37" customFormat="1" ht="15.9" customHeight="1" x14ac:dyDescent="0.2"/>
    <row r="153" s="37" customFormat="1" ht="15.9" customHeight="1" x14ac:dyDescent="0.2"/>
    <row r="154" s="37" customFormat="1" ht="15.9" customHeight="1" x14ac:dyDescent="0.2"/>
    <row r="155" s="37" customFormat="1" ht="15.9" customHeight="1" x14ac:dyDescent="0.2"/>
    <row r="156" s="37" customFormat="1" ht="15.9" customHeight="1" x14ac:dyDescent="0.2"/>
    <row r="157" s="37" customFormat="1" ht="15.9" customHeight="1" x14ac:dyDescent="0.2"/>
    <row r="158" s="37" customFormat="1" ht="15.9" customHeight="1" x14ac:dyDescent="0.2"/>
    <row r="159" s="37" customFormat="1" ht="15.9" customHeight="1" x14ac:dyDescent="0.2"/>
    <row r="160" s="37" customFormat="1" ht="15.9" customHeight="1" x14ac:dyDescent="0.2"/>
    <row r="161" s="37" customFormat="1" ht="15.9" customHeight="1" x14ac:dyDescent="0.2"/>
    <row r="162" s="37" customFormat="1" ht="15.9" customHeight="1" x14ac:dyDescent="0.2"/>
    <row r="163" s="37" customFormat="1" ht="15.9" customHeight="1" x14ac:dyDescent="0.2"/>
    <row r="164" s="37" customFormat="1" ht="15.9" customHeight="1" x14ac:dyDescent="0.2"/>
    <row r="165" s="37" customFormat="1" ht="15.9" customHeight="1" x14ac:dyDescent="0.2"/>
    <row r="166" s="37" customFormat="1" ht="15.9" customHeight="1" x14ac:dyDescent="0.2"/>
    <row r="167" s="37" customFormat="1" ht="15.9" customHeight="1" x14ac:dyDescent="0.2"/>
    <row r="168" s="37" customFormat="1" ht="15.9" customHeight="1" x14ac:dyDescent="0.2"/>
    <row r="169" s="37" customFormat="1" ht="15.9" customHeight="1" x14ac:dyDescent="0.2"/>
    <row r="170" s="37" customFormat="1" ht="15.9" customHeight="1" x14ac:dyDescent="0.2"/>
    <row r="171" s="37" customFormat="1" ht="15.9" customHeight="1" x14ac:dyDescent="0.2"/>
    <row r="172" s="37" customFormat="1" ht="15.9" customHeight="1" x14ac:dyDescent="0.2"/>
    <row r="173" s="37" customFormat="1" ht="15.9" customHeight="1" x14ac:dyDescent="0.2"/>
    <row r="174" s="37" customFormat="1" ht="15.9" customHeight="1" x14ac:dyDescent="0.2"/>
    <row r="175" s="37" customFormat="1" ht="15.9" customHeight="1" x14ac:dyDescent="0.2"/>
    <row r="176" s="37" customFormat="1" ht="15.9" customHeight="1" x14ac:dyDescent="0.2"/>
    <row r="177" s="37" customFormat="1" ht="15.9" customHeight="1" x14ac:dyDescent="0.2"/>
    <row r="178" s="37" customFormat="1" ht="15.9" customHeight="1" x14ac:dyDescent="0.2"/>
    <row r="179" s="37" customFormat="1" ht="15.9" customHeight="1" x14ac:dyDescent="0.2"/>
    <row r="180" s="37" customFormat="1" ht="15.9" customHeight="1" x14ac:dyDescent="0.2"/>
    <row r="181" s="37" customFormat="1" ht="15.9" customHeight="1" x14ac:dyDescent="0.2"/>
    <row r="182" s="37" customFormat="1" ht="15.9" customHeight="1" x14ac:dyDescent="0.2"/>
    <row r="183" s="37" customFormat="1" ht="15.9" customHeight="1" x14ac:dyDescent="0.2"/>
    <row r="184" s="37" customFormat="1" ht="15.9" customHeight="1" x14ac:dyDescent="0.2"/>
    <row r="185" s="37" customFormat="1" ht="15.9" customHeight="1" x14ac:dyDescent="0.2"/>
    <row r="186" s="37" customFormat="1" ht="15.9" customHeight="1" x14ac:dyDescent="0.2"/>
    <row r="187" s="37" customFormat="1" ht="15.9" customHeight="1" x14ac:dyDescent="0.2"/>
    <row r="188" s="37" customFormat="1" ht="15.9" customHeight="1" x14ac:dyDescent="0.2"/>
    <row r="189" s="37" customFormat="1" ht="15.9" customHeight="1" x14ac:dyDescent="0.2"/>
    <row r="190" s="37" customFormat="1" ht="15.9" customHeight="1" x14ac:dyDescent="0.2"/>
    <row r="191" s="37" customFormat="1" ht="15.9" customHeight="1" x14ac:dyDescent="0.2"/>
    <row r="192" s="37" customFormat="1" ht="15.9" customHeight="1" x14ac:dyDescent="0.2"/>
    <row r="193" s="37" customFormat="1" ht="15.9" customHeight="1" x14ac:dyDescent="0.2"/>
    <row r="194" s="37" customFormat="1" ht="15.9" customHeight="1" x14ac:dyDescent="0.2"/>
  </sheetData>
  <mergeCells count="21">
    <mergeCell ref="A29:D29"/>
    <mergeCell ref="A3:L3"/>
    <mergeCell ref="A4:L4"/>
    <mergeCell ref="A5:F5"/>
    <mergeCell ref="A7:D10"/>
    <mergeCell ref="E7:E10"/>
    <mergeCell ref="F7:J7"/>
    <mergeCell ref="K7:L8"/>
    <mergeCell ref="F8:F9"/>
    <mergeCell ref="G8:G9"/>
    <mergeCell ref="H8:H9"/>
    <mergeCell ref="I8:I9"/>
    <mergeCell ref="J8:J9"/>
    <mergeCell ref="A12:D12"/>
    <mergeCell ref="B13:C13"/>
    <mergeCell ref="A14:D14"/>
    <mergeCell ref="A35:D35"/>
    <mergeCell ref="A51:L51"/>
    <mergeCell ref="A52:L52"/>
    <mergeCell ref="A53:L53"/>
    <mergeCell ref="A54:L54"/>
  </mergeCells>
  <printOptions horizontalCentered="1"/>
  <pageMargins left="0.7" right="0.7" top="0.75" bottom="0.75" header="0.3" footer="0.3"/>
  <pageSetup paperSize="9" scale="7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405C1-2BCE-43D7-94F9-A183A585D267}">
  <sheetPr codeName="Tabelle15">
    <pageSetUpPr fitToPage="1"/>
  </sheetPr>
  <dimension ref="A1:O43"/>
  <sheetViews>
    <sheetView showGridLines="0" zoomScaleNormal="100" workbookViewId="0">
      <selection activeCell="A2" sqref="A2"/>
    </sheetView>
  </sheetViews>
  <sheetFormatPr baseColWidth="10" defaultColWidth="8.88671875" defaultRowHeight="15.9" customHeight="1" x14ac:dyDescent="0.2"/>
  <cols>
    <col min="1" max="1" width="9.6640625" style="37" customWidth="1"/>
    <col min="2" max="2" width="48.6640625" style="37" customWidth="1"/>
    <col min="3" max="3" width="6.6640625" style="61" customWidth="1"/>
    <col min="4" max="9" width="9.6640625" style="90" customWidth="1"/>
    <col min="10" max="10" width="9.6640625" style="91" customWidth="1"/>
    <col min="11" max="11" width="9.6640625" style="37" customWidth="1"/>
    <col min="12" max="16384" width="8.88671875" style="37"/>
  </cols>
  <sheetData>
    <row r="1" spans="1:15" customFormat="1" ht="36.75" customHeight="1" x14ac:dyDescent="0.25">
      <c r="A1" s="30"/>
      <c r="B1" s="31"/>
      <c r="C1" s="161"/>
      <c r="D1" s="31"/>
      <c r="E1" s="31"/>
      <c r="F1" s="31"/>
      <c r="G1" s="31"/>
      <c r="H1" s="31"/>
      <c r="I1" s="31"/>
      <c r="J1" s="32" t="s">
        <v>38</v>
      </c>
    </row>
    <row r="2" spans="1:15" customFormat="1" ht="11.25" customHeight="1" x14ac:dyDescent="0.25">
      <c r="A2" s="33"/>
      <c r="B2" s="34"/>
      <c r="C2" s="163"/>
      <c r="D2" s="34"/>
      <c r="E2" s="34"/>
      <c r="F2" s="34"/>
      <c r="G2" s="34"/>
      <c r="H2" s="34"/>
      <c r="I2" s="34"/>
      <c r="J2" s="34"/>
    </row>
    <row r="3" spans="1:15" s="35" customFormat="1" ht="20.100000000000001" customHeight="1" x14ac:dyDescent="0.25">
      <c r="A3" s="448" t="s">
        <v>330</v>
      </c>
      <c r="B3" s="448"/>
      <c r="C3" s="448"/>
      <c r="D3" s="448"/>
      <c r="E3" s="448"/>
      <c r="F3" s="448"/>
      <c r="G3" s="448"/>
      <c r="H3" s="448"/>
      <c r="I3" s="448"/>
      <c r="J3" s="448"/>
    </row>
    <row r="4" spans="1:15" s="35" customFormat="1" ht="12" customHeight="1" x14ac:dyDescent="0.25">
      <c r="A4" s="449" t="s">
        <v>84</v>
      </c>
      <c r="B4" s="449"/>
      <c r="C4" s="449"/>
      <c r="D4" s="449"/>
      <c r="E4" s="449"/>
      <c r="F4" s="449"/>
      <c r="G4" s="449"/>
      <c r="H4" s="449"/>
      <c r="I4" s="449"/>
      <c r="J4" s="449"/>
    </row>
    <row r="5" spans="1:15" s="35" customFormat="1" ht="12" customHeight="1" x14ac:dyDescent="0.25">
      <c r="A5" s="450" t="s">
        <v>40</v>
      </c>
      <c r="B5" s="450"/>
      <c r="C5" s="450"/>
      <c r="D5" s="450"/>
      <c r="E5" s="165"/>
      <c r="F5" s="165"/>
      <c r="G5" s="165"/>
      <c r="H5" s="165"/>
      <c r="I5" s="165"/>
      <c r="J5" s="165"/>
    </row>
    <row r="6" spans="1:15" s="35" customFormat="1" ht="11.25" customHeight="1" x14ac:dyDescent="0.25">
      <c r="A6" s="145"/>
      <c r="B6" s="146"/>
      <c r="C6" s="146"/>
      <c r="D6" s="146"/>
      <c r="E6" s="146"/>
      <c r="F6" s="146"/>
      <c r="G6" s="146"/>
      <c r="H6" s="146"/>
      <c r="I6" s="146"/>
      <c r="J6" s="146"/>
    </row>
    <row r="7" spans="1:15" customFormat="1" ht="12" customHeight="1" x14ac:dyDescent="0.25">
      <c r="A7" s="465" t="s">
        <v>207</v>
      </c>
      <c r="B7" s="466"/>
      <c r="C7" s="459" t="s">
        <v>86</v>
      </c>
      <c r="D7" s="462" t="s">
        <v>325</v>
      </c>
      <c r="E7" s="463"/>
      <c r="F7" s="463"/>
      <c r="G7" s="463"/>
      <c r="H7" s="464"/>
      <c r="I7" s="465" t="s">
        <v>174</v>
      </c>
      <c r="J7" s="466"/>
      <c r="K7" s="37"/>
      <c r="L7" s="37"/>
      <c r="M7" s="37"/>
      <c r="N7" s="37"/>
      <c r="O7" s="37"/>
    </row>
    <row r="8" spans="1:15" ht="21.75" customHeight="1" x14ac:dyDescent="0.2">
      <c r="A8" s="490"/>
      <c r="B8" s="491"/>
      <c r="C8" s="460"/>
      <c r="D8" s="441" t="s">
        <v>89</v>
      </c>
      <c r="E8" s="441" t="s">
        <v>90</v>
      </c>
      <c r="F8" s="441" t="s">
        <v>91</v>
      </c>
      <c r="G8" s="441" t="s">
        <v>92</v>
      </c>
      <c r="H8" s="441" t="s">
        <v>93</v>
      </c>
      <c r="I8" s="467"/>
      <c r="J8" s="468"/>
    </row>
    <row r="9" spans="1:15" ht="12" customHeight="1" x14ac:dyDescent="0.2">
      <c r="A9" s="490"/>
      <c r="B9" s="491"/>
      <c r="C9" s="460"/>
      <c r="D9" s="442"/>
      <c r="E9" s="442"/>
      <c r="F9" s="442"/>
      <c r="G9" s="442"/>
      <c r="H9" s="442"/>
      <c r="I9" s="38" t="s">
        <v>94</v>
      </c>
      <c r="J9" s="39" t="s">
        <v>95</v>
      </c>
    </row>
    <row r="10" spans="1:15" ht="12" customHeight="1" x14ac:dyDescent="0.2">
      <c r="A10" s="180"/>
      <c r="B10" s="181"/>
      <c r="C10" s="461"/>
      <c r="D10" s="40">
        <v>1</v>
      </c>
      <c r="E10" s="40">
        <v>2</v>
      </c>
      <c r="F10" s="40">
        <v>3</v>
      </c>
      <c r="G10" s="40">
        <v>4</v>
      </c>
      <c r="H10" s="40">
        <v>5</v>
      </c>
      <c r="I10" s="40">
        <v>6</v>
      </c>
      <c r="J10" s="40">
        <v>7</v>
      </c>
      <c r="K10" s="41"/>
    </row>
    <row r="11" spans="1:15" s="119" customFormat="1" ht="24.9" customHeight="1" x14ac:dyDescent="0.2">
      <c r="A11" s="488" t="s">
        <v>96</v>
      </c>
      <c r="B11" s="489"/>
      <c r="C11" s="52">
        <v>100</v>
      </c>
      <c r="D11" s="54">
        <v>5650</v>
      </c>
      <c r="E11" s="53">
        <v>5629</v>
      </c>
      <c r="F11" s="53">
        <v>5636</v>
      </c>
      <c r="G11" s="53">
        <v>5552</v>
      </c>
      <c r="H11" s="79">
        <v>5660</v>
      </c>
      <c r="I11" s="54">
        <v>-10</v>
      </c>
      <c r="J11" s="55">
        <v>-0.17667844522968199</v>
      </c>
    </row>
    <row r="12" spans="1:15" ht="24.9" customHeight="1" x14ac:dyDescent="0.2">
      <c r="A12" s="120" t="s">
        <v>124</v>
      </c>
      <c r="B12" s="121" t="s">
        <v>125</v>
      </c>
      <c r="C12" s="52">
        <v>0.67256637168141598</v>
      </c>
      <c r="D12" s="54">
        <v>38</v>
      </c>
      <c r="E12" s="53">
        <v>37</v>
      </c>
      <c r="F12" s="53">
        <v>34</v>
      </c>
      <c r="G12" s="53">
        <v>31</v>
      </c>
      <c r="H12" s="79">
        <v>30</v>
      </c>
      <c r="I12" s="54">
        <v>8</v>
      </c>
      <c r="J12" s="55">
        <v>26.666666666666668</v>
      </c>
    </row>
    <row r="13" spans="1:15" ht="24.9" customHeight="1" x14ac:dyDescent="0.2">
      <c r="A13" s="120" t="s">
        <v>126</v>
      </c>
      <c r="B13" s="126" t="s">
        <v>208</v>
      </c>
      <c r="C13" s="52" t="s">
        <v>546</v>
      </c>
      <c r="D13" s="54" t="s">
        <v>546</v>
      </c>
      <c r="E13" s="53" t="s">
        <v>546</v>
      </c>
      <c r="F13" s="53" t="s">
        <v>546</v>
      </c>
      <c r="G13" s="53" t="s">
        <v>546</v>
      </c>
      <c r="H13" s="79" t="s">
        <v>546</v>
      </c>
      <c r="I13" s="54" t="s">
        <v>546</v>
      </c>
      <c r="J13" s="55" t="s">
        <v>546</v>
      </c>
    </row>
    <row r="14" spans="1:15" s="140" customFormat="1" ht="24.9" customHeight="1" x14ac:dyDescent="0.2">
      <c r="A14" s="120" t="s">
        <v>209</v>
      </c>
      <c r="B14" s="126" t="s">
        <v>129</v>
      </c>
      <c r="C14" s="52">
        <v>6.283185840707965</v>
      </c>
      <c r="D14" s="54">
        <v>355</v>
      </c>
      <c r="E14" s="53">
        <v>363</v>
      </c>
      <c r="F14" s="53">
        <v>375</v>
      </c>
      <c r="G14" s="53">
        <v>360</v>
      </c>
      <c r="H14" s="79">
        <v>376</v>
      </c>
      <c r="I14" s="54">
        <v>-21</v>
      </c>
      <c r="J14" s="55">
        <v>-5.5851063829787231</v>
      </c>
      <c r="K14" s="37"/>
      <c r="L14" s="37"/>
      <c r="M14" s="37"/>
      <c r="N14" s="37"/>
      <c r="O14" s="37"/>
    </row>
    <row r="15" spans="1:15" ht="24.9" customHeight="1" x14ac:dyDescent="0.2">
      <c r="A15" s="120" t="s">
        <v>210</v>
      </c>
      <c r="B15" s="126" t="s">
        <v>211</v>
      </c>
      <c r="C15" s="52">
        <v>2.0884955752212391</v>
      </c>
      <c r="D15" s="54">
        <v>118</v>
      </c>
      <c r="E15" s="53">
        <v>125</v>
      </c>
      <c r="F15" s="53">
        <v>149</v>
      </c>
      <c r="G15" s="53">
        <v>134</v>
      </c>
      <c r="H15" s="79">
        <v>137</v>
      </c>
      <c r="I15" s="54">
        <v>-19</v>
      </c>
      <c r="J15" s="55">
        <v>-13.868613138686131</v>
      </c>
    </row>
    <row r="16" spans="1:15" s="140" customFormat="1" ht="24.9" customHeight="1" x14ac:dyDescent="0.2">
      <c r="A16" s="120" t="s">
        <v>212</v>
      </c>
      <c r="B16" s="126" t="s">
        <v>133</v>
      </c>
      <c r="C16" s="52">
        <v>3.3982300884955752</v>
      </c>
      <c r="D16" s="54">
        <v>192</v>
      </c>
      <c r="E16" s="53">
        <v>194</v>
      </c>
      <c r="F16" s="53">
        <v>184</v>
      </c>
      <c r="G16" s="53">
        <v>187</v>
      </c>
      <c r="H16" s="79">
        <v>191</v>
      </c>
      <c r="I16" s="54">
        <v>1</v>
      </c>
      <c r="J16" s="55">
        <v>0.52356020942408377</v>
      </c>
      <c r="K16" s="37"/>
      <c r="L16" s="37"/>
      <c r="M16" s="37"/>
      <c r="N16" s="37"/>
      <c r="O16" s="37"/>
    </row>
    <row r="17" spans="1:15" ht="24.9" customHeight="1" x14ac:dyDescent="0.2">
      <c r="A17" s="120" t="s">
        <v>134</v>
      </c>
      <c r="B17" s="126" t="s">
        <v>214</v>
      </c>
      <c r="C17" s="52">
        <v>0.79646017699115046</v>
      </c>
      <c r="D17" s="54">
        <v>45</v>
      </c>
      <c r="E17" s="53">
        <v>44</v>
      </c>
      <c r="F17" s="53">
        <v>42</v>
      </c>
      <c r="G17" s="53">
        <v>39</v>
      </c>
      <c r="H17" s="79">
        <v>48</v>
      </c>
      <c r="I17" s="54">
        <v>-3</v>
      </c>
      <c r="J17" s="55">
        <v>-6.25</v>
      </c>
    </row>
    <row r="18" spans="1:15" s="140" customFormat="1" ht="24.9" customHeight="1" x14ac:dyDescent="0.2">
      <c r="A18" s="128" t="s">
        <v>136</v>
      </c>
      <c r="B18" s="129" t="s">
        <v>137</v>
      </c>
      <c r="C18" s="52" t="s">
        <v>546</v>
      </c>
      <c r="D18" s="54" t="s">
        <v>546</v>
      </c>
      <c r="E18" s="53" t="s">
        <v>546</v>
      </c>
      <c r="F18" s="53" t="s">
        <v>546</v>
      </c>
      <c r="G18" s="53" t="s">
        <v>546</v>
      </c>
      <c r="H18" s="79" t="s">
        <v>546</v>
      </c>
      <c r="I18" s="54" t="s">
        <v>546</v>
      </c>
      <c r="J18" s="55" t="s">
        <v>546</v>
      </c>
      <c r="K18" s="37"/>
      <c r="L18" s="37"/>
      <c r="M18" s="37"/>
      <c r="N18" s="37"/>
      <c r="O18" s="37"/>
    </row>
    <row r="19" spans="1:15" ht="24.9" customHeight="1" x14ac:dyDescent="0.2">
      <c r="A19" s="120" t="s">
        <v>138</v>
      </c>
      <c r="B19" s="126" t="s">
        <v>139</v>
      </c>
      <c r="C19" s="52">
        <v>16.991150442477878</v>
      </c>
      <c r="D19" s="54">
        <v>960</v>
      </c>
      <c r="E19" s="53">
        <v>968</v>
      </c>
      <c r="F19" s="53">
        <v>956</v>
      </c>
      <c r="G19" s="53">
        <v>963</v>
      </c>
      <c r="H19" s="79">
        <v>993</v>
      </c>
      <c r="I19" s="54">
        <v>-33</v>
      </c>
      <c r="J19" s="55">
        <v>-3.3232628398791539</v>
      </c>
    </row>
    <row r="20" spans="1:15" s="140" customFormat="1" ht="24.9" customHeight="1" x14ac:dyDescent="0.2">
      <c r="A20" s="120" t="s">
        <v>140</v>
      </c>
      <c r="B20" s="126" t="s">
        <v>141</v>
      </c>
      <c r="C20" s="52">
        <v>2.7787610619469025</v>
      </c>
      <c r="D20" s="54">
        <v>157</v>
      </c>
      <c r="E20" s="53">
        <v>152</v>
      </c>
      <c r="F20" s="53">
        <v>142</v>
      </c>
      <c r="G20" s="53">
        <v>160</v>
      </c>
      <c r="H20" s="79">
        <v>172</v>
      </c>
      <c r="I20" s="54">
        <v>-15</v>
      </c>
      <c r="J20" s="55">
        <v>-8.720930232558139</v>
      </c>
      <c r="K20" s="37"/>
      <c r="L20" s="37"/>
      <c r="M20" s="37"/>
      <c r="N20" s="37"/>
      <c r="O20" s="37"/>
    </row>
    <row r="21" spans="1:15" ht="24.9" customHeight="1" x14ac:dyDescent="0.2">
      <c r="A21" s="128" t="s">
        <v>142</v>
      </c>
      <c r="B21" s="129" t="s">
        <v>143</v>
      </c>
      <c r="C21" s="52">
        <v>20.495575221238937</v>
      </c>
      <c r="D21" s="54">
        <v>1158</v>
      </c>
      <c r="E21" s="53">
        <v>1122</v>
      </c>
      <c r="F21" s="53">
        <v>1140</v>
      </c>
      <c r="G21" s="53">
        <v>1105</v>
      </c>
      <c r="H21" s="79">
        <v>1138</v>
      </c>
      <c r="I21" s="54">
        <v>20</v>
      </c>
      <c r="J21" s="55">
        <v>1.7574692442882249</v>
      </c>
    </row>
    <row r="22" spans="1:15" ht="24.9" customHeight="1" x14ac:dyDescent="0.2">
      <c r="A22" s="128" t="s">
        <v>144</v>
      </c>
      <c r="B22" s="126" t="s">
        <v>145</v>
      </c>
      <c r="C22" s="52">
        <v>1.2920353982300885</v>
      </c>
      <c r="D22" s="54">
        <v>73</v>
      </c>
      <c r="E22" s="53">
        <v>68</v>
      </c>
      <c r="F22" s="53">
        <v>71</v>
      </c>
      <c r="G22" s="53">
        <v>72</v>
      </c>
      <c r="H22" s="79">
        <v>75</v>
      </c>
      <c r="I22" s="54">
        <v>-2</v>
      </c>
      <c r="J22" s="55">
        <v>-2.6666666666666665</v>
      </c>
    </row>
    <row r="23" spans="1:15" ht="24.9" customHeight="1" x14ac:dyDescent="0.2">
      <c r="A23" s="120" t="s">
        <v>146</v>
      </c>
      <c r="B23" s="126" t="s">
        <v>147</v>
      </c>
      <c r="C23" s="52">
        <v>1.663716814159292</v>
      </c>
      <c r="D23" s="54">
        <v>94</v>
      </c>
      <c r="E23" s="53">
        <v>95</v>
      </c>
      <c r="F23" s="53">
        <v>99</v>
      </c>
      <c r="G23" s="53">
        <v>102</v>
      </c>
      <c r="H23" s="79">
        <v>95</v>
      </c>
      <c r="I23" s="54">
        <v>-1</v>
      </c>
      <c r="J23" s="55">
        <v>-1.0526315789473684</v>
      </c>
    </row>
    <row r="24" spans="1:15" ht="24.9" customHeight="1" x14ac:dyDescent="0.2">
      <c r="A24" s="120" t="s">
        <v>148</v>
      </c>
      <c r="B24" s="126" t="s">
        <v>215</v>
      </c>
      <c r="C24" s="52">
        <v>7.3628318584070795</v>
      </c>
      <c r="D24" s="54">
        <v>416</v>
      </c>
      <c r="E24" s="53">
        <v>419</v>
      </c>
      <c r="F24" s="53">
        <v>419</v>
      </c>
      <c r="G24" s="53">
        <v>410</v>
      </c>
      <c r="H24" s="79">
        <v>412</v>
      </c>
      <c r="I24" s="54">
        <v>4</v>
      </c>
      <c r="J24" s="55">
        <v>0.970873786407767</v>
      </c>
    </row>
    <row r="25" spans="1:15" ht="24.9" customHeight="1" x14ac:dyDescent="0.2">
      <c r="A25" s="120" t="s">
        <v>150</v>
      </c>
      <c r="B25" s="131" t="s">
        <v>151</v>
      </c>
      <c r="C25" s="52">
        <v>8.6194690265486731</v>
      </c>
      <c r="D25" s="54">
        <v>487</v>
      </c>
      <c r="E25" s="53">
        <v>498</v>
      </c>
      <c r="F25" s="53">
        <v>499</v>
      </c>
      <c r="G25" s="53">
        <v>477</v>
      </c>
      <c r="H25" s="79">
        <v>500</v>
      </c>
      <c r="I25" s="54">
        <v>-13</v>
      </c>
      <c r="J25" s="55">
        <v>-2.6</v>
      </c>
    </row>
    <row r="26" spans="1:15" ht="24.9" customHeight="1" x14ac:dyDescent="0.2">
      <c r="A26" s="120" t="s">
        <v>217</v>
      </c>
      <c r="B26" s="131" t="s">
        <v>153</v>
      </c>
      <c r="C26" s="52">
        <v>7.9646017699115044</v>
      </c>
      <c r="D26" s="54">
        <v>450</v>
      </c>
      <c r="E26" s="53">
        <v>450</v>
      </c>
      <c r="F26" s="53">
        <v>456</v>
      </c>
      <c r="G26" s="53">
        <v>440</v>
      </c>
      <c r="H26" s="79">
        <v>457</v>
      </c>
      <c r="I26" s="54">
        <v>-7</v>
      </c>
      <c r="J26" s="55">
        <v>-1.5317286652078774</v>
      </c>
    </row>
    <row r="27" spans="1:15" ht="24.9" customHeight="1" x14ac:dyDescent="0.2">
      <c r="A27" s="128">
        <v>782.78300000000002</v>
      </c>
      <c r="B27" s="130" t="s">
        <v>154</v>
      </c>
      <c r="C27" s="52">
        <v>0.65486725663716816</v>
      </c>
      <c r="D27" s="54">
        <v>37</v>
      </c>
      <c r="E27" s="53">
        <v>48</v>
      </c>
      <c r="F27" s="53">
        <v>43</v>
      </c>
      <c r="G27" s="53">
        <v>37</v>
      </c>
      <c r="H27" s="79">
        <v>43</v>
      </c>
      <c r="I27" s="54">
        <v>-6</v>
      </c>
      <c r="J27" s="55">
        <v>-13.953488372093023</v>
      </c>
    </row>
    <row r="28" spans="1:15" ht="24.9" customHeight="1" x14ac:dyDescent="0.2">
      <c r="A28" s="120" t="s">
        <v>155</v>
      </c>
      <c r="B28" s="126" t="s">
        <v>156</v>
      </c>
      <c r="C28" s="52">
        <v>3.8230088495575223</v>
      </c>
      <c r="D28" s="54">
        <v>216</v>
      </c>
      <c r="E28" s="53">
        <v>226</v>
      </c>
      <c r="F28" s="53">
        <v>226</v>
      </c>
      <c r="G28" s="53">
        <v>213</v>
      </c>
      <c r="H28" s="79">
        <v>216</v>
      </c>
      <c r="I28" s="54">
        <v>0</v>
      </c>
      <c r="J28" s="55">
        <v>0</v>
      </c>
    </row>
    <row r="29" spans="1:15" ht="24.9" customHeight="1" x14ac:dyDescent="0.2">
      <c r="A29" s="120" t="s">
        <v>157</v>
      </c>
      <c r="B29" s="126" t="s">
        <v>158</v>
      </c>
      <c r="C29" s="52">
        <v>6.6017699115044248</v>
      </c>
      <c r="D29" s="54">
        <v>373</v>
      </c>
      <c r="E29" s="53">
        <v>369</v>
      </c>
      <c r="F29" s="53">
        <v>383</v>
      </c>
      <c r="G29" s="53">
        <v>362</v>
      </c>
      <c r="H29" s="79">
        <v>359</v>
      </c>
      <c r="I29" s="54">
        <v>14</v>
      </c>
      <c r="J29" s="55">
        <v>3.8997214484679668</v>
      </c>
    </row>
    <row r="30" spans="1:15" ht="24.9" customHeight="1" x14ac:dyDescent="0.2">
      <c r="A30" s="120">
        <v>86</v>
      </c>
      <c r="B30" s="126" t="s">
        <v>159</v>
      </c>
      <c r="C30" s="52">
        <v>6.7433628318584073</v>
      </c>
      <c r="D30" s="54">
        <v>381</v>
      </c>
      <c r="E30" s="53">
        <v>387</v>
      </c>
      <c r="F30" s="53">
        <v>386</v>
      </c>
      <c r="G30" s="53">
        <v>389</v>
      </c>
      <c r="H30" s="79">
        <v>390</v>
      </c>
      <c r="I30" s="54">
        <v>-9</v>
      </c>
      <c r="J30" s="55">
        <v>-2.3076923076923075</v>
      </c>
    </row>
    <row r="31" spans="1:15" ht="24.9" customHeight="1" x14ac:dyDescent="0.2">
      <c r="A31" s="120">
        <v>87.88</v>
      </c>
      <c r="B31" s="131" t="s">
        <v>160</v>
      </c>
      <c r="C31" s="52">
        <v>4.5309734513274336</v>
      </c>
      <c r="D31" s="54">
        <v>256</v>
      </c>
      <c r="E31" s="53">
        <v>241</v>
      </c>
      <c r="F31" s="53">
        <v>243</v>
      </c>
      <c r="G31" s="53">
        <v>236</v>
      </c>
      <c r="H31" s="79">
        <v>222</v>
      </c>
      <c r="I31" s="54">
        <v>34</v>
      </c>
      <c r="J31" s="55">
        <v>15.315315315315315</v>
      </c>
    </row>
    <row r="32" spans="1:15" ht="24.9" customHeight="1" x14ac:dyDescent="0.2">
      <c r="A32" s="120" t="s">
        <v>161</v>
      </c>
      <c r="B32" s="126" t="s">
        <v>162</v>
      </c>
      <c r="C32" s="52">
        <v>8.3185840707964598</v>
      </c>
      <c r="D32" s="54">
        <v>470</v>
      </c>
      <c r="E32" s="53">
        <v>470</v>
      </c>
      <c r="F32" s="53">
        <v>453</v>
      </c>
      <c r="G32" s="53">
        <v>456</v>
      </c>
      <c r="H32" s="79">
        <v>470</v>
      </c>
      <c r="I32" s="54">
        <v>0</v>
      </c>
      <c r="J32" s="55">
        <v>0</v>
      </c>
    </row>
    <row r="33" spans="1:10" ht="24.9" customHeight="1" x14ac:dyDescent="0.2">
      <c r="A33" s="120"/>
      <c r="B33" s="131" t="s">
        <v>163</v>
      </c>
      <c r="C33" s="52">
        <v>0</v>
      </c>
      <c r="D33" s="54">
        <v>0</v>
      </c>
      <c r="E33" s="53">
        <v>0</v>
      </c>
      <c r="F33" s="53">
        <v>0</v>
      </c>
      <c r="G33" s="53">
        <v>0</v>
      </c>
      <c r="H33" s="79">
        <v>0</v>
      </c>
      <c r="I33" s="54">
        <v>0</v>
      </c>
      <c r="J33" s="55">
        <v>0</v>
      </c>
    </row>
    <row r="34" spans="1:10" ht="24.9" customHeight="1" x14ac:dyDescent="0.2">
      <c r="A34" s="132" t="s">
        <v>164</v>
      </c>
      <c r="B34" s="133"/>
      <c r="C34" s="183"/>
      <c r="D34" s="54"/>
      <c r="E34" s="53"/>
      <c r="F34" s="53"/>
      <c r="G34" s="53"/>
      <c r="H34" s="79"/>
      <c r="I34" s="76"/>
      <c r="J34" s="77"/>
    </row>
    <row r="35" spans="1:10" ht="24.9" customHeight="1" x14ac:dyDescent="0.2">
      <c r="A35" s="184" t="s">
        <v>124</v>
      </c>
      <c r="B35" s="185" t="s">
        <v>125</v>
      </c>
      <c r="C35" s="52">
        <v>0.67256637168141598</v>
      </c>
      <c r="D35" s="54">
        <v>38</v>
      </c>
      <c r="E35" s="53">
        <v>37</v>
      </c>
      <c r="F35" s="53">
        <v>34</v>
      </c>
      <c r="G35" s="53">
        <v>31</v>
      </c>
      <c r="H35" s="79">
        <v>30</v>
      </c>
      <c r="I35" s="54">
        <v>8</v>
      </c>
      <c r="J35" s="55">
        <v>26.666666666666668</v>
      </c>
    </row>
    <row r="36" spans="1:10" ht="24.9" customHeight="1" x14ac:dyDescent="0.2">
      <c r="A36" s="186" t="s">
        <v>165</v>
      </c>
      <c r="B36" s="187" t="s">
        <v>166</v>
      </c>
      <c r="C36" s="52">
        <v>10.106194690265486</v>
      </c>
      <c r="D36" s="54">
        <v>571</v>
      </c>
      <c r="E36" s="53">
        <v>577</v>
      </c>
      <c r="F36" s="53">
        <v>585</v>
      </c>
      <c r="G36" s="53">
        <v>576</v>
      </c>
      <c r="H36" s="79">
        <v>588</v>
      </c>
      <c r="I36" s="54">
        <v>-17</v>
      </c>
      <c r="J36" s="55">
        <v>-2.8911564625850339</v>
      </c>
    </row>
    <row r="37" spans="1:10" ht="24.9" customHeight="1" x14ac:dyDescent="0.2">
      <c r="A37" s="188" t="s">
        <v>167</v>
      </c>
      <c r="B37" s="189" t="s">
        <v>168</v>
      </c>
      <c r="C37" s="64">
        <v>89.221238938053091</v>
      </c>
      <c r="D37" s="82">
        <v>5041</v>
      </c>
      <c r="E37" s="83">
        <v>5015</v>
      </c>
      <c r="F37" s="83">
        <v>5017</v>
      </c>
      <c r="G37" s="83">
        <v>4945</v>
      </c>
      <c r="H37" s="84">
        <v>5042</v>
      </c>
      <c r="I37" s="82">
        <v>-1</v>
      </c>
      <c r="J37" s="85">
        <v>-1.9833399444664817E-2</v>
      </c>
    </row>
    <row r="38" spans="1:10" s="87" customFormat="1" ht="11.25" customHeight="1" x14ac:dyDescent="0.2">
      <c r="A38" s="232"/>
      <c r="B38" s="233"/>
      <c r="C38" s="233"/>
      <c r="D38" s="234"/>
      <c r="E38" s="234"/>
      <c r="F38" s="234"/>
      <c r="G38" s="234"/>
      <c r="H38" s="234"/>
      <c r="I38" s="234"/>
      <c r="J38" s="235" t="s">
        <v>35</v>
      </c>
    </row>
    <row r="39" spans="1:10" s="87" customFormat="1" ht="12.75" customHeight="1" x14ac:dyDescent="0.2">
      <c r="A39" s="236" t="s">
        <v>114</v>
      </c>
    </row>
    <row r="40" spans="1:10" s="60" customFormat="1" ht="30.6" customHeight="1" x14ac:dyDescent="0.2">
      <c r="A40" s="443" t="s">
        <v>219</v>
      </c>
      <c r="B40" s="443"/>
      <c r="C40" s="443"/>
      <c r="D40" s="443"/>
      <c r="E40" s="443"/>
      <c r="F40" s="443"/>
      <c r="G40" s="443"/>
      <c r="H40" s="443"/>
      <c r="I40" s="443"/>
      <c r="J40" s="443"/>
    </row>
    <row r="41" spans="1:10" s="60" customFormat="1" ht="12.75" customHeight="1" x14ac:dyDescent="0.2">
      <c r="A41" s="443"/>
      <c r="B41" s="443"/>
      <c r="C41" s="443"/>
      <c r="D41" s="443"/>
      <c r="E41" s="443"/>
      <c r="F41" s="443"/>
      <c r="G41" s="443"/>
      <c r="H41" s="443"/>
      <c r="I41" s="443"/>
      <c r="J41" s="443"/>
    </row>
    <row r="42" spans="1:10" s="60" customFormat="1" ht="12.75" customHeight="1" x14ac:dyDescent="0.2">
      <c r="C42" s="237"/>
      <c r="D42" s="238"/>
      <c r="E42" s="238"/>
      <c r="F42" s="238"/>
      <c r="G42" s="238"/>
      <c r="H42" s="238"/>
      <c r="I42" s="238"/>
      <c r="J42" s="239"/>
    </row>
    <row r="43" spans="1:10" ht="12.75" customHeight="1" x14ac:dyDescent="0.2"/>
  </sheetData>
  <mergeCells count="15">
    <mergeCell ref="A3:J3"/>
    <mergeCell ref="A4:J4"/>
    <mergeCell ref="A5:D5"/>
    <mergeCell ref="A7:B9"/>
    <mergeCell ref="C7:C10"/>
    <mergeCell ref="D7:H7"/>
    <mergeCell ref="I7:J8"/>
    <mergeCell ref="D8:D9"/>
    <mergeCell ref="E8:E9"/>
    <mergeCell ref="F8:F9"/>
    <mergeCell ref="G8:G9"/>
    <mergeCell ref="H8:H9"/>
    <mergeCell ref="A11:B11"/>
    <mergeCell ref="A40:J40"/>
    <mergeCell ref="A41:J41"/>
  </mergeCells>
  <printOptions horizontalCentered="1"/>
  <pageMargins left="0.7" right="0.7" top="0.75" bottom="0.75" header="0.3" footer="0.3"/>
  <pageSetup paperSize="9" scale="67"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90E6F-1D16-4E96-94F7-D5DD4614E92B}">
  <sheetPr codeName="Tabelle16">
    <pageSetUpPr fitToPage="1"/>
  </sheetPr>
  <dimension ref="A1:O99"/>
  <sheetViews>
    <sheetView showGridLines="0" zoomScaleNormal="100" workbookViewId="0"/>
  </sheetViews>
  <sheetFormatPr baseColWidth="10" defaultColWidth="8.88671875" defaultRowHeight="15.9" customHeight="1" x14ac:dyDescent="0.2"/>
  <cols>
    <col min="1" max="1" width="6.6640625" style="37" customWidth="1"/>
    <col min="2" max="2" width="29.6640625" style="37" customWidth="1"/>
    <col min="3" max="3" width="6.6640625" style="37" customWidth="1"/>
    <col min="4" max="4" width="9.6640625" style="61" customWidth="1"/>
    <col min="5" max="10" width="9.6640625" style="90" customWidth="1"/>
    <col min="11" max="11" width="9.6640625" style="91" customWidth="1"/>
    <col min="12" max="12" width="2.109375" style="37" customWidth="1"/>
    <col min="13" max="16384" width="8.88671875" style="37"/>
  </cols>
  <sheetData>
    <row r="1" spans="1:15" customFormat="1" ht="36.75" customHeight="1" x14ac:dyDescent="0.25">
      <c r="A1" s="30"/>
      <c r="B1" s="31"/>
      <c r="C1" s="31"/>
      <c r="D1" s="31"/>
      <c r="E1" s="31"/>
      <c r="F1" s="31"/>
      <c r="G1" s="31"/>
      <c r="H1" s="31"/>
      <c r="I1" s="31"/>
      <c r="J1" s="31"/>
      <c r="K1" s="32" t="s">
        <v>38</v>
      </c>
    </row>
    <row r="2" spans="1:15" customFormat="1" ht="11.25" customHeight="1" x14ac:dyDescent="0.25">
      <c r="A2" s="33"/>
      <c r="B2" s="34"/>
      <c r="C2" s="34"/>
      <c r="D2" s="34"/>
      <c r="E2" s="34"/>
      <c r="F2" s="34"/>
      <c r="G2" s="34"/>
      <c r="H2" s="34"/>
      <c r="I2" s="34"/>
      <c r="J2" s="34"/>
      <c r="K2" s="34"/>
    </row>
    <row r="3" spans="1:15" s="35" customFormat="1" ht="20.100000000000001" customHeight="1" x14ac:dyDescent="0.25">
      <c r="A3" s="448" t="s">
        <v>331</v>
      </c>
      <c r="B3" s="448"/>
      <c r="C3" s="448"/>
      <c r="D3" s="448"/>
      <c r="E3" s="448"/>
      <c r="F3" s="448"/>
      <c r="G3" s="448"/>
      <c r="H3" s="448"/>
      <c r="I3" s="448"/>
      <c r="J3" s="448"/>
      <c r="K3" s="448"/>
    </row>
    <row r="4" spans="1:15" s="35" customFormat="1" ht="12" customHeight="1" x14ac:dyDescent="0.25">
      <c r="A4" s="449" t="s">
        <v>84</v>
      </c>
      <c r="B4" s="449"/>
      <c r="C4" s="449"/>
      <c r="D4" s="449"/>
      <c r="E4" s="449"/>
      <c r="F4" s="449"/>
      <c r="G4" s="449"/>
      <c r="H4" s="449"/>
      <c r="I4" s="449"/>
      <c r="J4" s="449"/>
      <c r="K4" s="449"/>
    </row>
    <row r="5" spans="1:15" s="35" customFormat="1" ht="12" customHeight="1" x14ac:dyDescent="0.25">
      <c r="A5" s="450" t="s">
        <v>40</v>
      </c>
      <c r="B5" s="450"/>
      <c r="C5" s="450"/>
      <c r="D5" s="450"/>
      <c r="E5" s="450"/>
      <c r="F5" s="165"/>
      <c r="G5" s="165"/>
      <c r="H5" s="165"/>
      <c r="I5" s="165"/>
      <c r="J5" s="165"/>
      <c r="K5" s="165"/>
    </row>
    <row r="6" spans="1:15" s="35" customFormat="1" ht="11.25" customHeight="1" x14ac:dyDescent="0.25">
      <c r="A6" s="145"/>
      <c r="B6" s="146"/>
      <c r="C6" s="146"/>
      <c r="D6" s="146"/>
      <c r="E6" s="146"/>
      <c r="F6" s="146"/>
      <c r="G6" s="146"/>
      <c r="H6" s="146"/>
      <c r="I6" s="146"/>
      <c r="J6" s="146"/>
    </row>
    <row r="7" spans="1:15" customFormat="1" ht="12" customHeight="1" x14ac:dyDescent="0.25">
      <c r="A7" s="465" t="s">
        <v>332</v>
      </c>
      <c r="B7" s="454"/>
      <c r="C7" s="454"/>
      <c r="D7" s="459" t="s">
        <v>86</v>
      </c>
      <c r="E7" s="462" t="s">
        <v>325</v>
      </c>
      <c r="F7" s="463"/>
      <c r="G7" s="463"/>
      <c r="H7" s="463"/>
      <c r="I7" s="464"/>
      <c r="J7" s="465" t="s">
        <v>174</v>
      </c>
      <c r="K7" s="466"/>
      <c r="L7" s="37"/>
      <c r="M7" s="37"/>
      <c r="N7" s="37"/>
      <c r="O7" s="37"/>
    </row>
    <row r="8" spans="1:15" ht="21.75" customHeight="1" x14ac:dyDescent="0.2">
      <c r="A8" s="455"/>
      <c r="B8" s="456"/>
      <c r="C8" s="456"/>
      <c r="D8" s="460"/>
      <c r="E8" s="441" t="s">
        <v>89</v>
      </c>
      <c r="F8" s="441" t="s">
        <v>90</v>
      </c>
      <c r="G8" s="441" t="s">
        <v>91</v>
      </c>
      <c r="H8" s="441" t="s">
        <v>92</v>
      </c>
      <c r="I8" s="441" t="s">
        <v>93</v>
      </c>
      <c r="J8" s="467"/>
      <c r="K8" s="468"/>
    </row>
    <row r="9" spans="1:15" ht="12" customHeight="1" x14ac:dyDescent="0.2">
      <c r="A9" s="455"/>
      <c r="B9" s="456"/>
      <c r="C9" s="456"/>
      <c r="D9" s="460"/>
      <c r="E9" s="442"/>
      <c r="F9" s="442"/>
      <c r="G9" s="442"/>
      <c r="H9" s="442"/>
      <c r="I9" s="442"/>
      <c r="J9" s="38" t="s">
        <v>94</v>
      </c>
      <c r="K9" s="39" t="s">
        <v>95</v>
      </c>
    </row>
    <row r="10" spans="1:15" ht="12" customHeight="1" x14ac:dyDescent="0.2">
      <c r="A10" s="457"/>
      <c r="B10" s="458"/>
      <c r="C10" s="458"/>
      <c r="D10" s="461"/>
      <c r="E10" s="40">
        <v>1</v>
      </c>
      <c r="F10" s="40">
        <v>2</v>
      </c>
      <c r="G10" s="40">
        <v>3</v>
      </c>
      <c r="H10" s="40">
        <v>4</v>
      </c>
      <c r="I10" s="40">
        <v>5</v>
      </c>
      <c r="J10" s="40">
        <v>6</v>
      </c>
      <c r="K10" s="40">
        <v>7</v>
      </c>
    </row>
    <row r="11" spans="1:15" s="119" customFormat="1" ht="18" customHeight="1" x14ac:dyDescent="0.25">
      <c r="A11" s="190" t="s">
        <v>96</v>
      </c>
      <c r="B11" s="191"/>
      <c r="C11" s="192"/>
      <c r="D11" s="193">
        <v>100</v>
      </c>
      <c r="E11" s="197">
        <v>5650</v>
      </c>
      <c r="F11" s="240">
        <v>5629</v>
      </c>
      <c r="G11" s="240">
        <v>5636</v>
      </c>
      <c r="H11" s="240">
        <v>5552</v>
      </c>
      <c r="I11" s="196">
        <v>5660</v>
      </c>
      <c r="J11" s="197">
        <v>-10</v>
      </c>
      <c r="K11" s="198">
        <v>-0.17667844522968199</v>
      </c>
    </row>
    <row r="12" spans="1:15" s="119" customFormat="1" ht="18" customHeight="1" x14ac:dyDescent="0.25">
      <c r="A12" s="199" t="s">
        <v>222</v>
      </c>
      <c r="B12" s="200"/>
      <c r="C12" s="200"/>
      <c r="D12" s="201"/>
      <c r="E12" s="214"/>
      <c r="F12" s="214"/>
      <c r="G12" s="214"/>
      <c r="H12" s="214"/>
      <c r="I12" s="214"/>
      <c r="J12" s="201"/>
      <c r="K12" s="202"/>
    </row>
    <row r="13" spans="1:15" s="119" customFormat="1" ht="15.9" customHeight="1" x14ac:dyDescent="0.25">
      <c r="A13" s="203" t="s">
        <v>223</v>
      </c>
      <c r="B13" s="204"/>
      <c r="C13" s="205"/>
      <c r="D13" s="206">
        <v>47.89380530973451</v>
      </c>
      <c r="E13" s="207">
        <v>2706</v>
      </c>
      <c r="F13" s="208">
        <v>2672</v>
      </c>
      <c r="G13" s="208">
        <v>2681</v>
      </c>
      <c r="H13" s="208">
        <v>2612</v>
      </c>
      <c r="I13" s="209">
        <v>2660</v>
      </c>
      <c r="J13" s="207">
        <v>46</v>
      </c>
      <c r="K13" s="210">
        <v>1.7293233082706767</v>
      </c>
    </row>
    <row r="14" spans="1:15" s="119" customFormat="1" ht="15.9" customHeight="1" x14ac:dyDescent="0.25">
      <c r="A14" s="203" t="s">
        <v>224</v>
      </c>
      <c r="B14" s="204"/>
      <c r="C14" s="205"/>
      <c r="D14" s="206">
        <v>38.831858407079643</v>
      </c>
      <c r="E14" s="207">
        <v>2194</v>
      </c>
      <c r="F14" s="208">
        <v>2214</v>
      </c>
      <c r="G14" s="208">
        <v>2217</v>
      </c>
      <c r="H14" s="208">
        <v>2201</v>
      </c>
      <c r="I14" s="209">
        <v>2269</v>
      </c>
      <c r="J14" s="207">
        <v>-75</v>
      </c>
      <c r="K14" s="210">
        <v>-3.3054208902600264</v>
      </c>
    </row>
    <row r="15" spans="1:15" s="119" customFormat="1" ht="15.9" customHeight="1" x14ac:dyDescent="0.25">
      <c r="A15" s="203" t="s">
        <v>225</v>
      </c>
      <c r="B15" s="204"/>
      <c r="C15" s="205"/>
      <c r="D15" s="206">
        <v>6.3716814159292037</v>
      </c>
      <c r="E15" s="207">
        <v>360</v>
      </c>
      <c r="F15" s="208">
        <v>358</v>
      </c>
      <c r="G15" s="208">
        <v>337</v>
      </c>
      <c r="H15" s="208">
        <v>354</v>
      </c>
      <c r="I15" s="209">
        <v>339</v>
      </c>
      <c r="J15" s="207">
        <v>21</v>
      </c>
      <c r="K15" s="210">
        <v>6.1946902654867255</v>
      </c>
    </row>
    <row r="16" spans="1:15" s="119" customFormat="1" ht="15.9" customHeight="1" x14ac:dyDescent="0.25">
      <c r="A16" s="203" t="s">
        <v>226</v>
      </c>
      <c r="B16" s="204"/>
      <c r="C16" s="205"/>
      <c r="D16" s="206">
        <v>4.778761061946903</v>
      </c>
      <c r="E16" s="207">
        <v>270</v>
      </c>
      <c r="F16" s="208">
        <v>262</v>
      </c>
      <c r="G16" s="208">
        <v>271</v>
      </c>
      <c r="H16" s="208">
        <v>252</v>
      </c>
      <c r="I16" s="209">
        <v>253</v>
      </c>
      <c r="J16" s="207">
        <v>17</v>
      </c>
      <c r="K16" s="210">
        <v>6.7193675889328066</v>
      </c>
    </row>
    <row r="17" spans="1:11" s="119" customFormat="1" ht="18" customHeight="1" x14ac:dyDescent="0.25">
      <c r="A17" s="211" t="s">
        <v>227</v>
      </c>
      <c r="B17" s="212"/>
      <c r="C17" s="212"/>
      <c r="D17" s="212"/>
      <c r="E17" s="213"/>
      <c r="F17" s="213"/>
      <c r="G17" s="213"/>
      <c r="H17" s="213"/>
      <c r="I17" s="213"/>
      <c r="J17" s="213"/>
      <c r="K17" s="213"/>
    </row>
    <row r="18" spans="1:11" s="119" customFormat="1" ht="14.1" customHeight="1" x14ac:dyDescent="0.25">
      <c r="A18" s="203" t="s">
        <v>228</v>
      </c>
      <c r="B18" s="204"/>
      <c r="C18" s="205"/>
      <c r="D18" s="206">
        <v>1.6814159292035398</v>
      </c>
      <c r="E18" s="434">
        <v>95</v>
      </c>
      <c r="F18" s="434">
        <v>97</v>
      </c>
      <c r="G18" s="208">
        <v>100</v>
      </c>
      <c r="H18" s="208">
        <v>101</v>
      </c>
      <c r="I18" s="434">
        <v>96</v>
      </c>
      <c r="J18" s="207">
        <v>-1</v>
      </c>
      <c r="K18" s="210">
        <v>-1.0416666666666667</v>
      </c>
    </row>
    <row r="19" spans="1:11" s="119" customFormat="1" ht="14.1" customHeight="1" x14ac:dyDescent="0.25">
      <c r="A19" s="203" t="s">
        <v>229</v>
      </c>
      <c r="B19" s="204"/>
      <c r="C19" s="205"/>
      <c r="D19" s="206">
        <v>3.3628318584070795</v>
      </c>
      <c r="E19" s="208">
        <v>190</v>
      </c>
      <c r="F19" s="208">
        <v>192</v>
      </c>
      <c r="G19" s="208">
        <v>193</v>
      </c>
      <c r="H19" s="208">
        <v>194</v>
      </c>
      <c r="I19" s="208">
        <v>199</v>
      </c>
      <c r="J19" s="207">
        <v>-9</v>
      </c>
      <c r="K19" s="210">
        <v>-4.5226130653266328</v>
      </c>
    </row>
    <row r="20" spans="1:11" s="119" customFormat="1" ht="14.1" customHeight="1" x14ac:dyDescent="0.25">
      <c r="A20" s="203" t="s">
        <v>230</v>
      </c>
      <c r="B20" s="204"/>
      <c r="C20" s="205"/>
      <c r="D20" s="206">
        <v>0.31858407079646017</v>
      </c>
      <c r="E20" s="434">
        <v>18</v>
      </c>
      <c r="F20" s="434">
        <v>18</v>
      </c>
      <c r="G20" s="434">
        <v>17</v>
      </c>
      <c r="H20" s="434">
        <v>18</v>
      </c>
      <c r="I20" s="434">
        <v>17</v>
      </c>
      <c r="J20" s="207">
        <v>1</v>
      </c>
      <c r="K20" s="210">
        <v>5.882352941176471</v>
      </c>
    </row>
    <row r="21" spans="1:11" s="119" customFormat="1" ht="14.1" customHeight="1" x14ac:dyDescent="0.25">
      <c r="A21" s="203" t="s">
        <v>231</v>
      </c>
      <c r="B21" s="204"/>
      <c r="C21" s="205"/>
      <c r="D21" s="206">
        <v>7.5398230088495577</v>
      </c>
      <c r="E21" s="208">
        <v>426</v>
      </c>
      <c r="F21" s="208">
        <v>435</v>
      </c>
      <c r="G21" s="208">
        <v>426</v>
      </c>
      <c r="H21" s="208">
        <v>423</v>
      </c>
      <c r="I21" s="208">
        <v>425</v>
      </c>
      <c r="J21" s="207">
        <v>1</v>
      </c>
      <c r="K21" s="210">
        <v>0.23529411764705882</v>
      </c>
    </row>
    <row r="22" spans="1:11" s="119" customFormat="1" ht="14.1" customHeight="1" x14ac:dyDescent="0.25">
      <c r="A22" s="203" t="s">
        <v>232</v>
      </c>
      <c r="B22" s="204"/>
      <c r="C22" s="205"/>
      <c r="D22" s="206">
        <v>1.1858407079646018</v>
      </c>
      <c r="E22" s="434">
        <v>67</v>
      </c>
      <c r="F22" s="434">
        <v>71</v>
      </c>
      <c r="G22" s="434">
        <v>69</v>
      </c>
      <c r="H22" s="434">
        <v>62</v>
      </c>
      <c r="I22" s="434">
        <v>59</v>
      </c>
      <c r="J22" s="207">
        <v>8</v>
      </c>
      <c r="K22" s="210">
        <v>13.559322033898304</v>
      </c>
    </row>
    <row r="23" spans="1:11" s="119" customFormat="1" ht="18" customHeight="1" x14ac:dyDescent="0.25">
      <c r="A23" s="199" t="s">
        <v>233</v>
      </c>
      <c r="B23" s="200"/>
      <c r="C23" s="200"/>
      <c r="D23" s="201"/>
      <c r="E23" s="214"/>
      <c r="F23" s="214"/>
      <c r="G23" s="214"/>
      <c r="H23" s="214"/>
      <c r="I23" s="214"/>
      <c r="J23" s="201"/>
      <c r="K23" s="202"/>
    </row>
    <row r="24" spans="1:11" s="119" customFormat="1" ht="13.5" customHeight="1" x14ac:dyDescent="0.25">
      <c r="A24" s="203">
        <v>11</v>
      </c>
      <c r="B24" s="204" t="s">
        <v>234</v>
      </c>
      <c r="C24" s="205"/>
      <c r="D24" s="206">
        <v>0.44247787610619471</v>
      </c>
      <c r="E24" s="433">
        <v>25</v>
      </c>
      <c r="F24" s="434">
        <v>25</v>
      </c>
      <c r="G24" s="434">
        <v>26</v>
      </c>
      <c r="H24" s="434">
        <v>23</v>
      </c>
      <c r="I24" s="435">
        <v>23</v>
      </c>
      <c r="J24" s="207">
        <v>2</v>
      </c>
      <c r="K24" s="210">
        <v>8.695652173913043</v>
      </c>
    </row>
    <row r="25" spans="1:11" s="119" customFormat="1" ht="13.5" customHeight="1" x14ac:dyDescent="0.25">
      <c r="A25" s="203" t="s">
        <v>235</v>
      </c>
      <c r="B25" s="204" t="s">
        <v>236</v>
      </c>
      <c r="C25" s="205"/>
      <c r="D25" s="206">
        <v>0.38938053097345132</v>
      </c>
      <c r="E25" s="433">
        <v>22</v>
      </c>
      <c r="F25" s="434">
        <v>22</v>
      </c>
      <c r="G25" s="434">
        <v>23</v>
      </c>
      <c r="H25" s="434">
        <v>20</v>
      </c>
      <c r="I25" s="435">
        <v>19</v>
      </c>
      <c r="J25" s="207">
        <v>3</v>
      </c>
      <c r="K25" s="210">
        <v>15.789473684210526</v>
      </c>
    </row>
    <row r="26" spans="1:11" s="119" customFormat="1" ht="13.5" customHeight="1" x14ac:dyDescent="0.25">
      <c r="A26" s="203">
        <v>12</v>
      </c>
      <c r="B26" s="204" t="s">
        <v>237</v>
      </c>
      <c r="C26" s="205"/>
      <c r="D26" s="206">
        <v>0.60176991150442483</v>
      </c>
      <c r="E26" s="433">
        <v>34</v>
      </c>
      <c r="F26" s="434">
        <v>39</v>
      </c>
      <c r="G26" s="434">
        <v>40</v>
      </c>
      <c r="H26" s="434">
        <v>39</v>
      </c>
      <c r="I26" s="435">
        <v>35</v>
      </c>
      <c r="J26" s="207">
        <v>-1</v>
      </c>
      <c r="K26" s="210">
        <v>-2.8571428571428572</v>
      </c>
    </row>
    <row r="27" spans="1:11" s="119" customFormat="1" ht="13.5" customHeight="1" x14ac:dyDescent="0.25">
      <c r="A27" s="203">
        <v>21</v>
      </c>
      <c r="B27" s="204" t="s">
        <v>238</v>
      </c>
      <c r="C27" s="205"/>
      <c r="D27" s="206">
        <v>0.21238938053097345</v>
      </c>
      <c r="E27" s="433">
        <v>12</v>
      </c>
      <c r="F27" s="434">
        <v>11</v>
      </c>
      <c r="G27" s="434">
        <v>11</v>
      </c>
      <c r="H27" s="434">
        <v>9</v>
      </c>
      <c r="I27" s="435">
        <v>9</v>
      </c>
      <c r="J27" s="207">
        <v>3</v>
      </c>
      <c r="K27" s="210">
        <v>33.333333333333336</v>
      </c>
    </row>
    <row r="28" spans="1:11" s="119" customFormat="1" ht="13.5" customHeight="1" x14ac:dyDescent="0.25">
      <c r="A28" s="203">
        <v>22</v>
      </c>
      <c r="B28" s="204" t="s">
        <v>239</v>
      </c>
      <c r="C28" s="205"/>
      <c r="D28" s="206">
        <v>0.49557522123893805</v>
      </c>
      <c r="E28" s="433">
        <v>28</v>
      </c>
      <c r="F28" s="434">
        <v>30</v>
      </c>
      <c r="G28" s="434">
        <v>29</v>
      </c>
      <c r="H28" s="434">
        <v>29</v>
      </c>
      <c r="I28" s="435">
        <v>33</v>
      </c>
      <c r="J28" s="207">
        <v>-5</v>
      </c>
      <c r="K28" s="210">
        <v>-15.151515151515152</v>
      </c>
    </row>
    <row r="29" spans="1:11" s="119" customFormat="1" ht="13.5" customHeight="1" x14ac:dyDescent="0.25">
      <c r="A29" s="203">
        <v>23</v>
      </c>
      <c r="B29" s="204" t="s">
        <v>240</v>
      </c>
      <c r="C29" s="205"/>
      <c r="D29" s="206">
        <v>0.26548672566371684</v>
      </c>
      <c r="E29" s="433">
        <v>15</v>
      </c>
      <c r="F29" s="434">
        <v>16</v>
      </c>
      <c r="G29" s="434">
        <v>18</v>
      </c>
      <c r="H29" s="434">
        <v>18</v>
      </c>
      <c r="I29" s="435">
        <v>22</v>
      </c>
      <c r="J29" s="207">
        <v>-7</v>
      </c>
      <c r="K29" s="210">
        <v>-31.818181818181817</v>
      </c>
    </row>
    <row r="30" spans="1:11" s="119" customFormat="1" ht="13.5" customHeight="1" x14ac:dyDescent="0.25">
      <c r="A30" s="203">
        <v>24</v>
      </c>
      <c r="B30" s="204" t="s">
        <v>241</v>
      </c>
      <c r="C30" s="205"/>
      <c r="D30" s="206">
        <v>0.95575221238938057</v>
      </c>
      <c r="E30" s="433">
        <v>54</v>
      </c>
      <c r="F30" s="434">
        <v>55</v>
      </c>
      <c r="G30" s="434">
        <v>41</v>
      </c>
      <c r="H30" s="434">
        <v>43</v>
      </c>
      <c r="I30" s="435">
        <v>40</v>
      </c>
      <c r="J30" s="207">
        <v>14</v>
      </c>
      <c r="K30" s="210">
        <v>35</v>
      </c>
    </row>
    <row r="31" spans="1:11" s="119" customFormat="1" ht="13.5" customHeight="1" x14ac:dyDescent="0.25">
      <c r="A31" s="203">
        <v>25</v>
      </c>
      <c r="B31" s="204" t="s">
        <v>242</v>
      </c>
      <c r="C31" s="205"/>
      <c r="D31" s="206">
        <v>1.3982300884955752</v>
      </c>
      <c r="E31" s="433">
        <v>79</v>
      </c>
      <c r="F31" s="434">
        <v>80</v>
      </c>
      <c r="G31" s="434">
        <v>79</v>
      </c>
      <c r="H31" s="434">
        <v>81</v>
      </c>
      <c r="I31" s="435">
        <v>83</v>
      </c>
      <c r="J31" s="207">
        <v>-4</v>
      </c>
      <c r="K31" s="210">
        <v>-4.8192771084337354</v>
      </c>
    </row>
    <row r="32" spans="1:11" s="119" customFormat="1" ht="13.5" customHeight="1" x14ac:dyDescent="0.25">
      <c r="A32" s="203">
        <v>26</v>
      </c>
      <c r="B32" s="204" t="s">
        <v>243</v>
      </c>
      <c r="C32" s="205"/>
      <c r="D32" s="206">
        <v>0.47787610619469029</v>
      </c>
      <c r="E32" s="433">
        <v>27</v>
      </c>
      <c r="F32" s="434">
        <v>27</v>
      </c>
      <c r="G32" s="434">
        <v>29</v>
      </c>
      <c r="H32" s="434">
        <v>33</v>
      </c>
      <c r="I32" s="435">
        <v>28</v>
      </c>
      <c r="J32" s="207">
        <v>-1</v>
      </c>
      <c r="K32" s="210">
        <v>-3.5714285714285716</v>
      </c>
    </row>
    <row r="33" spans="1:11" s="119" customFormat="1" ht="13.5" customHeight="1" x14ac:dyDescent="0.25">
      <c r="A33" s="203">
        <v>27</v>
      </c>
      <c r="B33" s="204" t="s">
        <v>244</v>
      </c>
      <c r="C33" s="205"/>
      <c r="D33" s="206">
        <v>0.37168141592920356</v>
      </c>
      <c r="E33" s="433">
        <v>21</v>
      </c>
      <c r="F33" s="434">
        <v>20</v>
      </c>
      <c r="G33" s="434">
        <v>18</v>
      </c>
      <c r="H33" s="434">
        <v>15</v>
      </c>
      <c r="I33" s="435">
        <v>16</v>
      </c>
      <c r="J33" s="207">
        <v>5</v>
      </c>
      <c r="K33" s="210">
        <v>31.25</v>
      </c>
    </row>
    <row r="34" spans="1:11" s="119" customFormat="1" ht="13.5" customHeight="1" x14ac:dyDescent="0.25">
      <c r="A34" s="203">
        <v>28</v>
      </c>
      <c r="B34" s="204" t="s">
        <v>245</v>
      </c>
      <c r="C34" s="205"/>
      <c r="D34" s="206">
        <v>0.47787610619469029</v>
      </c>
      <c r="E34" s="433">
        <v>27</v>
      </c>
      <c r="F34" s="434">
        <v>25</v>
      </c>
      <c r="G34" s="434">
        <v>26</v>
      </c>
      <c r="H34" s="434">
        <v>25</v>
      </c>
      <c r="I34" s="435">
        <v>24</v>
      </c>
      <c r="J34" s="207">
        <v>3</v>
      </c>
      <c r="K34" s="210">
        <v>12.5</v>
      </c>
    </row>
    <row r="35" spans="1:11" s="119" customFormat="1" ht="13.5" customHeight="1" x14ac:dyDescent="0.25">
      <c r="A35" s="203">
        <v>29</v>
      </c>
      <c r="B35" s="204" t="s">
        <v>246</v>
      </c>
      <c r="C35" s="205"/>
      <c r="D35" s="206">
        <v>3.7699115044247788</v>
      </c>
      <c r="E35" s="207">
        <v>213</v>
      </c>
      <c r="F35" s="208">
        <v>213</v>
      </c>
      <c r="G35" s="208">
        <v>230</v>
      </c>
      <c r="H35" s="208">
        <v>201</v>
      </c>
      <c r="I35" s="209">
        <v>206</v>
      </c>
      <c r="J35" s="207">
        <v>7</v>
      </c>
      <c r="K35" s="210">
        <v>3.3980582524271843</v>
      </c>
    </row>
    <row r="36" spans="1:11" s="119" customFormat="1" ht="13.5" customHeight="1" x14ac:dyDescent="0.25">
      <c r="A36" s="203" t="s">
        <v>247</v>
      </c>
      <c r="B36" s="204" t="s">
        <v>248</v>
      </c>
      <c r="C36" s="205"/>
      <c r="D36" s="206">
        <v>0.2831858407079646</v>
      </c>
      <c r="E36" s="433">
        <v>16</v>
      </c>
      <c r="F36" s="434">
        <v>19</v>
      </c>
      <c r="G36" s="208" t="s">
        <v>546</v>
      </c>
      <c r="H36" s="208" t="s">
        <v>546</v>
      </c>
      <c r="I36" s="209" t="s">
        <v>546</v>
      </c>
      <c r="J36" s="207" t="s">
        <v>546</v>
      </c>
      <c r="K36" s="210" t="s">
        <v>546</v>
      </c>
    </row>
    <row r="37" spans="1:11" s="119" customFormat="1" ht="13.5" customHeight="1" x14ac:dyDescent="0.25">
      <c r="A37" s="203" t="s">
        <v>249</v>
      </c>
      <c r="B37" s="204" t="s">
        <v>250</v>
      </c>
      <c r="C37" s="205"/>
      <c r="D37" s="206">
        <v>3.4336283185840708</v>
      </c>
      <c r="E37" s="207">
        <v>194</v>
      </c>
      <c r="F37" s="208">
        <v>191</v>
      </c>
      <c r="G37" s="208">
        <v>203</v>
      </c>
      <c r="H37" s="208">
        <v>182</v>
      </c>
      <c r="I37" s="209">
        <v>190</v>
      </c>
      <c r="J37" s="207">
        <v>4</v>
      </c>
      <c r="K37" s="210">
        <v>2.1052631578947367</v>
      </c>
    </row>
    <row r="38" spans="1:11" s="119" customFormat="1" ht="13.5" customHeight="1" x14ac:dyDescent="0.25">
      <c r="A38" s="203">
        <v>31</v>
      </c>
      <c r="B38" s="204" t="s">
        <v>251</v>
      </c>
      <c r="C38" s="205"/>
      <c r="D38" s="206">
        <v>0.17699115044247787</v>
      </c>
      <c r="E38" s="433">
        <v>10</v>
      </c>
      <c r="F38" s="434">
        <v>10</v>
      </c>
      <c r="G38" s="434">
        <v>8</v>
      </c>
      <c r="H38" s="434">
        <v>9</v>
      </c>
      <c r="I38" s="435">
        <v>5</v>
      </c>
      <c r="J38" s="207">
        <v>5</v>
      </c>
      <c r="K38" s="210">
        <v>100</v>
      </c>
    </row>
    <row r="39" spans="1:11" s="119" customFormat="1" ht="13.5" customHeight="1" x14ac:dyDescent="0.25">
      <c r="A39" s="203">
        <v>32</v>
      </c>
      <c r="B39" s="204" t="s">
        <v>252</v>
      </c>
      <c r="C39" s="205"/>
      <c r="D39" s="206">
        <v>0.5663716814159292</v>
      </c>
      <c r="E39" s="433">
        <v>32</v>
      </c>
      <c r="F39" s="434">
        <v>32</v>
      </c>
      <c r="G39" s="434">
        <v>35</v>
      </c>
      <c r="H39" s="434">
        <v>38</v>
      </c>
      <c r="I39" s="435">
        <v>37</v>
      </c>
      <c r="J39" s="207">
        <v>-5</v>
      </c>
      <c r="K39" s="210">
        <v>-13.513513513513514</v>
      </c>
    </row>
    <row r="40" spans="1:11" s="119" customFormat="1" ht="13.5" customHeight="1" x14ac:dyDescent="0.25">
      <c r="A40" s="203">
        <v>33</v>
      </c>
      <c r="B40" s="204" t="s">
        <v>253</v>
      </c>
      <c r="C40" s="205"/>
      <c r="D40" s="206">
        <v>0.5663716814159292</v>
      </c>
      <c r="E40" s="433">
        <v>32</v>
      </c>
      <c r="F40" s="434">
        <v>33</v>
      </c>
      <c r="G40" s="434">
        <v>33</v>
      </c>
      <c r="H40" s="434">
        <v>33</v>
      </c>
      <c r="I40" s="435">
        <v>31</v>
      </c>
      <c r="J40" s="207">
        <v>1</v>
      </c>
      <c r="K40" s="210">
        <v>3.225806451612903</v>
      </c>
    </row>
    <row r="41" spans="1:11" s="119" customFormat="1" ht="13.5" customHeight="1" x14ac:dyDescent="0.25">
      <c r="A41" s="203">
        <v>34</v>
      </c>
      <c r="B41" s="204" t="s">
        <v>254</v>
      </c>
      <c r="C41" s="205"/>
      <c r="D41" s="206">
        <v>6.1769911504424782</v>
      </c>
      <c r="E41" s="207">
        <v>349</v>
      </c>
      <c r="F41" s="208">
        <v>350</v>
      </c>
      <c r="G41" s="208">
        <v>351</v>
      </c>
      <c r="H41" s="208">
        <v>342</v>
      </c>
      <c r="I41" s="209">
        <v>352</v>
      </c>
      <c r="J41" s="207">
        <v>-3</v>
      </c>
      <c r="K41" s="210">
        <v>-0.85227272727272729</v>
      </c>
    </row>
    <row r="42" spans="1:11" s="119" customFormat="1" ht="13.5" customHeight="1" x14ac:dyDescent="0.25">
      <c r="A42" s="203">
        <v>41</v>
      </c>
      <c r="B42" s="204" t="s">
        <v>255</v>
      </c>
      <c r="C42" s="205"/>
      <c r="D42" s="206" t="s">
        <v>546</v>
      </c>
      <c r="E42" s="207" t="s">
        <v>546</v>
      </c>
      <c r="F42" s="208" t="s">
        <v>546</v>
      </c>
      <c r="G42" s="434">
        <v>3</v>
      </c>
      <c r="H42" s="434">
        <v>3</v>
      </c>
      <c r="I42" s="209" t="s">
        <v>546</v>
      </c>
      <c r="J42" s="207" t="s">
        <v>546</v>
      </c>
      <c r="K42" s="210" t="s">
        <v>546</v>
      </c>
    </row>
    <row r="43" spans="1:11" s="119" customFormat="1" ht="13.5" customHeight="1" x14ac:dyDescent="0.25">
      <c r="A43" s="203">
        <v>42</v>
      </c>
      <c r="B43" s="204" t="s">
        <v>256</v>
      </c>
      <c r="C43" s="205"/>
      <c r="D43" s="206">
        <v>0</v>
      </c>
      <c r="E43" s="207">
        <v>0</v>
      </c>
      <c r="F43" s="208">
        <v>0</v>
      </c>
      <c r="G43" s="208">
        <v>0</v>
      </c>
      <c r="H43" s="208">
        <v>0</v>
      </c>
      <c r="I43" s="209">
        <v>0</v>
      </c>
      <c r="J43" s="207">
        <v>0</v>
      </c>
      <c r="K43" s="210">
        <v>0</v>
      </c>
    </row>
    <row r="44" spans="1:11" s="119" customFormat="1" ht="13.5" customHeight="1" x14ac:dyDescent="0.25">
      <c r="A44" s="203">
        <v>43</v>
      </c>
      <c r="B44" s="204" t="s">
        <v>257</v>
      </c>
      <c r="C44" s="205"/>
      <c r="D44" s="206">
        <v>0.46017699115044247</v>
      </c>
      <c r="E44" s="433">
        <v>26</v>
      </c>
      <c r="F44" s="434">
        <v>26</v>
      </c>
      <c r="G44" s="434">
        <v>29</v>
      </c>
      <c r="H44" s="434">
        <v>29</v>
      </c>
      <c r="I44" s="435">
        <v>22</v>
      </c>
      <c r="J44" s="207">
        <v>4</v>
      </c>
      <c r="K44" s="210">
        <v>18.181818181818183</v>
      </c>
    </row>
    <row r="45" spans="1:11" s="119" customFormat="1" ht="13.5" customHeight="1" x14ac:dyDescent="0.25">
      <c r="A45" s="203">
        <v>51</v>
      </c>
      <c r="B45" s="204" t="s">
        <v>258</v>
      </c>
      <c r="C45" s="205"/>
      <c r="D45" s="206">
        <v>3.1504424778761062</v>
      </c>
      <c r="E45" s="207">
        <v>178</v>
      </c>
      <c r="F45" s="208">
        <v>189</v>
      </c>
      <c r="G45" s="208">
        <v>191</v>
      </c>
      <c r="H45" s="208">
        <v>184</v>
      </c>
      <c r="I45" s="209">
        <v>202</v>
      </c>
      <c r="J45" s="207">
        <v>-24</v>
      </c>
      <c r="K45" s="210">
        <v>-11.881188118811881</v>
      </c>
    </row>
    <row r="46" spans="1:11" s="119" customFormat="1" ht="13.5" customHeight="1" x14ac:dyDescent="0.25">
      <c r="A46" s="203" t="s">
        <v>259</v>
      </c>
      <c r="B46" s="204" t="s">
        <v>260</v>
      </c>
      <c r="C46" s="205"/>
      <c r="D46" s="206">
        <v>2.9203539823008851</v>
      </c>
      <c r="E46" s="207">
        <v>165</v>
      </c>
      <c r="F46" s="208">
        <v>175</v>
      </c>
      <c r="G46" s="208">
        <v>176</v>
      </c>
      <c r="H46" s="208">
        <v>170</v>
      </c>
      <c r="I46" s="209">
        <v>187</v>
      </c>
      <c r="J46" s="207">
        <v>-22</v>
      </c>
      <c r="K46" s="210">
        <v>-11.764705882352942</v>
      </c>
    </row>
    <row r="47" spans="1:11" s="119" customFormat="1" ht="13.5" customHeight="1" x14ac:dyDescent="0.25">
      <c r="A47" s="203"/>
      <c r="B47" s="204" t="s">
        <v>261</v>
      </c>
      <c r="C47" s="205"/>
      <c r="D47" s="206">
        <v>2.7256637168141591</v>
      </c>
      <c r="E47" s="207">
        <v>154</v>
      </c>
      <c r="F47" s="208">
        <v>165</v>
      </c>
      <c r="G47" s="208">
        <v>165</v>
      </c>
      <c r="H47" s="208">
        <v>158</v>
      </c>
      <c r="I47" s="209">
        <v>175</v>
      </c>
      <c r="J47" s="207">
        <v>-21</v>
      </c>
      <c r="K47" s="210">
        <v>-12</v>
      </c>
    </row>
    <row r="48" spans="1:11" s="119" customFormat="1" ht="13.5" customHeight="1" x14ac:dyDescent="0.25">
      <c r="A48" s="203">
        <v>52</v>
      </c>
      <c r="B48" s="204" t="s">
        <v>262</v>
      </c>
      <c r="C48" s="205"/>
      <c r="D48" s="206">
        <v>6.2123893805309738</v>
      </c>
      <c r="E48" s="207">
        <v>351</v>
      </c>
      <c r="F48" s="208">
        <v>351</v>
      </c>
      <c r="G48" s="208">
        <v>340</v>
      </c>
      <c r="H48" s="208">
        <v>356</v>
      </c>
      <c r="I48" s="209">
        <v>365</v>
      </c>
      <c r="J48" s="207">
        <v>-14</v>
      </c>
      <c r="K48" s="210">
        <v>-3.8356164383561642</v>
      </c>
    </row>
    <row r="49" spans="1:11" s="119" customFormat="1" ht="13.5" customHeight="1" x14ac:dyDescent="0.25">
      <c r="A49" s="203" t="s">
        <v>263</v>
      </c>
      <c r="B49" s="204" t="s">
        <v>264</v>
      </c>
      <c r="C49" s="205"/>
      <c r="D49" s="206">
        <v>6.1946902654867255</v>
      </c>
      <c r="E49" s="207">
        <v>350</v>
      </c>
      <c r="F49" s="208">
        <v>350</v>
      </c>
      <c r="G49" s="208">
        <v>339</v>
      </c>
      <c r="H49" s="208">
        <v>355</v>
      </c>
      <c r="I49" s="209">
        <v>364</v>
      </c>
      <c r="J49" s="207">
        <v>-14</v>
      </c>
      <c r="K49" s="210">
        <v>-3.8461538461538463</v>
      </c>
    </row>
    <row r="50" spans="1:11" s="119" customFormat="1" ht="13.5" customHeight="1" x14ac:dyDescent="0.25">
      <c r="A50" s="203">
        <v>53</v>
      </c>
      <c r="B50" s="204" t="s">
        <v>265</v>
      </c>
      <c r="C50" s="205"/>
      <c r="D50" s="206">
        <v>2.1415929203539825</v>
      </c>
      <c r="E50" s="207">
        <v>121</v>
      </c>
      <c r="F50" s="208">
        <v>124</v>
      </c>
      <c r="G50" s="208">
        <v>129</v>
      </c>
      <c r="H50" s="208">
        <v>121</v>
      </c>
      <c r="I50" s="209">
        <v>121</v>
      </c>
      <c r="J50" s="207">
        <v>0</v>
      </c>
      <c r="K50" s="210">
        <v>0</v>
      </c>
    </row>
    <row r="51" spans="1:11" s="119" customFormat="1" ht="13.5" customHeight="1" x14ac:dyDescent="0.25">
      <c r="A51" s="203" t="s">
        <v>266</v>
      </c>
      <c r="B51" s="204" t="s">
        <v>267</v>
      </c>
      <c r="C51" s="205"/>
      <c r="D51" s="206">
        <v>2.1061946902654869</v>
      </c>
      <c r="E51" s="207">
        <v>119</v>
      </c>
      <c r="F51" s="208">
        <v>122</v>
      </c>
      <c r="G51" s="208">
        <v>127</v>
      </c>
      <c r="H51" s="208">
        <v>119</v>
      </c>
      <c r="I51" s="209">
        <v>119</v>
      </c>
      <c r="J51" s="207">
        <v>0</v>
      </c>
      <c r="K51" s="210">
        <v>0</v>
      </c>
    </row>
    <row r="52" spans="1:11" s="119" customFormat="1" ht="13.5" customHeight="1" x14ac:dyDescent="0.25">
      <c r="A52" s="203">
        <v>54</v>
      </c>
      <c r="B52" s="204" t="s">
        <v>268</v>
      </c>
      <c r="C52" s="205"/>
      <c r="D52" s="206">
        <v>11.91150442477876</v>
      </c>
      <c r="E52" s="207">
        <v>673</v>
      </c>
      <c r="F52" s="208">
        <v>666</v>
      </c>
      <c r="G52" s="208">
        <v>677</v>
      </c>
      <c r="H52" s="208">
        <v>676</v>
      </c>
      <c r="I52" s="209">
        <v>692</v>
      </c>
      <c r="J52" s="207">
        <v>-19</v>
      </c>
      <c r="K52" s="210">
        <v>-2.745664739884393</v>
      </c>
    </row>
    <row r="53" spans="1:11" s="119" customFormat="1" ht="13.5" customHeight="1" x14ac:dyDescent="0.25">
      <c r="A53" s="203">
        <v>61</v>
      </c>
      <c r="B53" s="204" t="s">
        <v>269</v>
      </c>
      <c r="C53" s="205"/>
      <c r="D53" s="206">
        <v>0.58407079646017701</v>
      </c>
      <c r="E53" s="433">
        <v>33</v>
      </c>
      <c r="F53" s="434">
        <v>33</v>
      </c>
      <c r="G53" s="434">
        <v>28</v>
      </c>
      <c r="H53" s="434">
        <v>33</v>
      </c>
      <c r="I53" s="435">
        <v>37</v>
      </c>
      <c r="J53" s="207">
        <v>-4</v>
      </c>
      <c r="K53" s="210">
        <v>-10.810810810810811</v>
      </c>
    </row>
    <row r="54" spans="1:11" s="119" customFormat="1" ht="13.5" customHeight="1" x14ac:dyDescent="0.25">
      <c r="A54" s="203">
        <v>62</v>
      </c>
      <c r="B54" s="204" t="s">
        <v>270</v>
      </c>
      <c r="C54" s="205"/>
      <c r="D54" s="206">
        <v>11.150442477876107</v>
      </c>
      <c r="E54" s="207">
        <v>630</v>
      </c>
      <c r="F54" s="208">
        <v>642</v>
      </c>
      <c r="G54" s="208">
        <v>644</v>
      </c>
      <c r="H54" s="208">
        <v>643</v>
      </c>
      <c r="I54" s="209">
        <v>648</v>
      </c>
      <c r="J54" s="207">
        <v>-18</v>
      </c>
      <c r="K54" s="210">
        <v>-2.7777777777777777</v>
      </c>
    </row>
    <row r="55" spans="1:11" s="119" customFormat="1" ht="13.5" customHeight="1" x14ac:dyDescent="0.25">
      <c r="A55" s="203">
        <v>63</v>
      </c>
      <c r="B55" s="204" t="s">
        <v>271</v>
      </c>
      <c r="C55" s="205"/>
      <c r="D55" s="206">
        <v>16.86725663716814</v>
      </c>
      <c r="E55" s="207">
        <v>953</v>
      </c>
      <c r="F55" s="208">
        <v>904</v>
      </c>
      <c r="G55" s="208">
        <v>910</v>
      </c>
      <c r="H55" s="208">
        <v>881</v>
      </c>
      <c r="I55" s="209">
        <v>935</v>
      </c>
      <c r="J55" s="207">
        <v>18</v>
      </c>
      <c r="K55" s="210">
        <v>1.9251336898395721</v>
      </c>
    </row>
    <row r="56" spans="1:11" s="119" customFormat="1" ht="13.5" customHeight="1" x14ac:dyDescent="0.25">
      <c r="A56" s="203" t="s">
        <v>272</v>
      </c>
      <c r="B56" s="204" t="s">
        <v>273</v>
      </c>
      <c r="C56" s="205"/>
      <c r="D56" s="206">
        <v>0.31858407079646017</v>
      </c>
      <c r="E56" s="433">
        <v>18</v>
      </c>
      <c r="F56" s="434">
        <v>16</v>
      </c>
      <c r="G56" s="434">
        <v>18</v>
      </c>
      <c r="H56" s="434">
        <v>16</v>
      </c>
      <c r="I56" s="435">
        <v>18</v>
      </c>
      <c r="J56" s="207">
        <v>0</v>
      </c>
      <c r="K56" s="210">
        <v>0</v>
      </c>
    </row>
    <row r="57" spans="1:11" s="119" customFormat="1" ht="13.5" customHeight="1" x14ac:dyDescent="0.25">
      <c r="A57" s="203" t="s">
        <v>274</v>
      </c>
      <c r="B57" s="204" t="s">
        <v>275</v>
      </c>
      <c r="C57" s="205"/>
      <c r="D57" s="206">
        <v>15.221238938053098</v>
      </c>
      <c r="E57" s="207">
        <v>860</v>
      </c>
      <c r="F57" s="208">
        <v>817</v>
      </c>
      <c r="G57" s="208">
        <v>821</v>
      </c>
      <c r="H57" s="208">
        <v>795</v>
      </c>
      <c r="I57" s="209">
        <v>838</v>
      </c>
      <c r="J57" s="207">
        <v>22</v>
      </c>
      <c r="K57" s="210">
        <v>2.6252983293556085</v>
      </c>
    </row>
    <row r="58" spans="1:11" s="119" customFormat="1" ht="13.5" customHeight="1" x14ac:dyDescent="0.25">
      <c r="A58" s="203">
        <v>71</v>
      </c>
      <c r="B58" s="204" t="s">
        <v>276</v>
      </c>
      <c r="C58" s="205"/>
      <c r="D58" s="206">
        <v>10.460176991150442</v>
      </c>
      <c r="E58" s="207">
        <v>591</v>
      </c>
      <c r="F58" s="208">
        <v>591</v>
      </c>
      <c r="G58" s="208">
        <v>595</v>
      </c>
      <c r="H58" s="208">
        <v>597</v>
      </c>
      <c r="I58" s="209">
        <v>591</v>
      </c>
      <c r="J58" s="207">
        <v>0</v>
      </c>
      <c r="K58" s="210">
        <v>0</v>
      </c>
    </row>
    <row r="59" spans="1:11" s="119" customFormat="1" ht="13.5" customHeight="1" x14ac:dyDescent="0.25">
      <c r="A59" s="203" t="s">
        <v>277</v>
      </c>
      <c r="B59" s="204" t="s">
        <v>278</v>
      </c>
      <c r="C59" s="205"/>
      <c r="D59" s="206">
        <v>0.61946902654867253</v>
      </c>
      <c r="E59" s="433">
        <v>35</v>
      </c>
      <c r="F59" s="434">
        <v>37</v>
      </c>
      <c r="G59" s="434">
        <v>39</v>
      </c>
      <c r="H59" s="434">
        <v>41</v>
      </c>
      <c r="I59" s="435">
        <v>43</v>
      </c>
      <c r="J59" s="207">
        <v>-8</v>
      </c>
      <c r="K59" s="210">
        <v>-18.604651162790699</v>
      </c>
    </row>
    <row r="60" spans="1:11" s="119" customFormat="1" ht="13.5" customHeight="1" x14ac:dyDescent="0.25">
      <c r="A60" s="203" t="s">
        <v>279</v>
      </c>
      <c r="B60" s="204" t="s">
        <v>280</v>
      </c>
      <c r="C60" s="205"/>
      <c r="D60" s="206">
        <v>9.4336283185840699</v>
      </c>
      <c r="E60" s="207">
        <v>533</v>
      </c>
      <c r="F60" s="208">
        <v>531</v>
      </c>
      <c r="G60" s="208">
        <v>531</v>
      </c>
      <c r="H60" s="208">
        <v>531</v>
      </c>
      <c r="I60" s="209">
        <v>524</v>
      </c>
      <c r="J60" s="207">
        <v>9</v>
      </c>
      <c r="K60" s="210">
        <v>1.717557251908397</v>
      </c>
    </row>
    <row r="61" spans="1:11" s="119" customFormat="1" ht="13.5" customHeight="1" x14ac:dyDescent="0.25">
      <c r="A61" s="203">
        <v>72</v>
      </c>
      <c r="B61" s="204" t="s">
        <v>281</v>
      </c>
      <c r="C61" s="205"/>
      <c r="D61" s="206">
        <v>1.6991150442477876</v>
      </c>
      <c r="E61" s="433">
        <v>96</v>
      </c>
      <c r="F61" s="434">
        <v>98</v>
      </c>
      <c r="G61" s="434">
        <v>97</v>
      </c>
      <c r="H61" s="208">
        <v>102</v>
      </c>
      <c r="I61" s="435">
        <v>98</v>
      </c>
      <c r="J61" s="207">
        <v>-2</v>
      </c>
      <c r="K61" s="210">
        <v>-2.0408163265306123</v>
      </c>
    </row>
    <row r="62" spans="1:11" s="119" customFormat="1" ht="13.5" customHeight="1" x14ac:dyDescent="0.25">
      <c r="A62" s="203" t="s">
        <v>282</v>
      </c>
      <c r="B62" s="204" t="s">
        <v>283</v>
      </c>
      <c r="C62" s="205"/>
      <c r="D62" s="206">
        <v>0.26548672566371684</v>
      </c>
      <c r="E62" s="433">
        <v>15</v>
      </c>
      <c r="F62" s="434">
        <v>16</v>
      </c>
      <c r="G62" s="434">
        <v>16</v>
      </c>
      <c r="H62" s="434">
        <v>17</v>
      </c>
      <c r="I62" s="435">
        <v>15</v>
      </c>
      <c r="J62" s="207">
        <v>0</v>
      </c>
      <c r="K62" s="210">
        <v>0</v>
      </c>
    </row>
    <row r="63" spans="1:11" s="119" customFormat="1" ht="13.5" customHeight="1" x14ac:dyDescent="0.25">
      <c r="A63" s="203" t="s">
        <v>284</v>
      </c>
      <c r="B63" s="204" t="s">
        <v>285</v>
      </c>
      <c r="C63" s="205"/>
      <c r="D63" s="206">
        <v>0.92035398230088494</v>
      </c>
      <c r="E63" s="433">
        <v>52</v>
      </c>
      <c r="F63" s="434">
        <v>54</v>
      </c>
      <c r="G63" s="434">
        <v>53</v>
      </c>
      <c r="H63" s="434">
        <v>56</v>
      </c>
      <c r="I63" s="435">
        <v>54</v>
      </c>
      <c r="J63" s="207">
        <v>-2</v>
      </c>
      <c r="K63" s="210">
        <v>-3.7037037037037037</v>
      </c>
    </row>
    <row r="64" spans="1:11" s="119" customFormat="1" ht="13.5" customHeight="1" x14ac:dyDescent="0.25">
      <c r="A64" s="203">
        <v>73</v>
      </c>
      <c r="B64" s="204" t="s">
        <v>286</v>
      </c>
      <c r="C64" s="205"/>
      <c r="D64" s="206">
        <v>0.84955752212389379</v>
      </c>
      <c r="E64" s="433">
        <v>48</v>
      </c>
      <c r="F64" s="434">
        <v>52</v>
      </c>
      <c r="G64" s="434">
        <v>53</v>
      </c>
      <c r="H64" s="434">
        <v>69</v>
      </c>
      <c r="I64" s="435">
        <v>73</v>
      </c>
      <c r="J64" s="207">
        <v>-25</v>
      </c>
      <c r="K64" s="210">
        <v>-34.246575342465754</v>
      </c>
    </row>
    <row r="65" spans="1:11" s="119" customFormat="1" ht="13.5" customHeight="1" x14ac:dyDescent="0.25">
      <c r="A65" s="203" t="s">
        <v>287</v>
      </c>
      <c r="B65" s="204" t="s">
        <v>288</v>
      </c>
      <c r="C65" s="205"/>
      <c r="D65" s="206">
        <v>0.70796460176991149</v>
      </c>
      <c r="E65" s="433">
        <v>40</v>
      </c>
      <c r="F65" s="434">
        <v>44</v>
      </c>
      <c r="G65" s="434">
        <v>43</v>
      </c>
      <c r="H65" s="434">
        <v>59</v>
      </c>
      <c r="I65" s="435">
        <v>60</v>
      </c>
      <c r="J65" s="207">
        <v>-20</v>
      </c>
      <c r="K65" s="210">
        <v>-33.333333333333336</v>
      </c>
    </row>
    <row r="66" spans="1:11" s="119" customFormat="1" ht="13.5" customHeight="1" x14ac:dyDescent="0.25">
      <c r="A66" s="203">
        <v>81</v>
      </c>
      <c r="B66" s="204" t="s">
        <v>289</v>
      </c>
      <c r="C66" s="205"/>
      <c r="D66" s="206">
        <v>4.0707964601769913</v>
      </c>
      <c r="E66" s="207">
        <v>230</v>
      </c>
      <c r="F66" s="208">
        <v>246</v>
      </c>
      <c r="G66" s="208">
        <v>240</v>
      </c>
      <c r="H66" s="208">
        <v>211</v>
      </c>
      <c r="I66" s="209">
        <v>213</v>
      </c>
      <c r="J66" s="207">
        <v>17</v>
      </c>
      <c r="K66" s="210">
        <v>7.981220657276995</v>
      </c>
    </row>
    <row r="67" spans="1:11" s="119" customFormat="1" ht="13.5" customHeight="1" x14ac:dyDescent="0.25">
      <c r="A67" s="203" t="s">
        <v>290</v>
      </c>
      <c r="B67" s="204" t="s">
        <v>291</v>
      </c>
      <c r="C67" s="205"/>
      <c r="D67" s="206">
        <v>1.8761061946902655</v>
      </c>
      <c r="E67" s="207">
        <v>106</v>
      </c>
      <c r="F67" s="208">
        <v>114</v>
      </c>
      <c r="G67" s="208">
        <v>104</v>
      </c>
      <c r="H67" s="208">
        <v>103</v>
      </c>
      <c r="I67" s="209">
        <v>111</v>
      </c>
      <c r="J67" s="207">
        <v>-5</v>
      </c>
      <c r="K67" s="210">
        <v>-4.5045045045045047</v>
      </c>
    </row>
    <row r="68" spans="1:11" s="119" customFormat="1" ht="13.5" customHeight="1" x14ac:dyDescent="0.25">
      <c r="A68" s="203" t="s">
        <v>292</v>
      </c>
      <c r="B68" s="204" t="s">
        <v>293</v>
      </c>
      <c r="C68" s="205"/>
      <c r="D68" s="206">
        <v>1.0088495575221239</v>
      </c>
      <c r="E68" s="433">
        <v>57</v>
      </c>
      <c r="F68" s="434">
        <v>62</v>
      </c>
      <c r="G68" s="434">
        <v>63</v>
      </c>
      <c r="H68" s="434">
        <v>39</v>
      </c>
      <c r="I68" s="435">
        <v>38</v>
      </c>
      <c r="J68" s="207">
        <v>19</v>
      </c>
      <c r="K68" s="210">
        <v>50</v>
      </c>
    </row>
    <row r="69" spans="1:11" s="119" customFormat="1" ht="13.5" customHeight="1" x14ac:dyDescent="0.25">
      <c r="A69" s="203" t="s">
        <v>294</v>
      </c>
      <c r="B69" s="204" t="s">
        <v>295</v>
      </c>
      <c r="C69" s="205"/>
      <c r="D69" s="206">
        <v>0.19469026548672566</v>
      </c>
      <c r="E69" s="433">
        <v>11</v>
      </c>
      <c r="F69" s="434">
        <v>11</v>
      </c>
      <c r="G69" s="434">
        <v>12</v>
      </c>
      <c r="H69" s="434">
        <v>9</v>
      </c>
      <c r="I69" s="435">
        <v>8</v>
      </c>
      <c r="J69" s="207">
        <v>3</v>
      </c>
      <c r="K69" s="210">
        <v>37.5</v>
      </c>
    </row>
    <row r="70" spans="1:11" s="119" customFormat="1" ht="13.5" customHeight="1" x14ac:dyDescent="0.25">
      <c r="A70" s="203" t="s">
        <v>296</v>
      </c>
      <c r="B70" s="204" t="s">
        <v>297</v>
      </c>
      <c r="C70" s="205"/>
      <c r="D70" s="206">
        <v>0.47787610619469029</v>
      </c>
      <c r="E70" s="433">
        <v>27</v>
      </c>
      <c r="F70" s="434">
        <v>28</v>
      </c>
      <c r="G70" s="434">
        <v>30</v>
      </c>
      <c r="H70" s="434">
        <v>29</v>
      </c>
      <c r="I70" s="435">
        <v>26</v>
      </c>
      <c r="J70" s="207">
        <v>1</v>
      </c>
      <c r="K70" s="210">
        <v>3.8461538461538463</v>
      </c>
    </row>
    <row r="71" spans="1:11" s="119" customFormat="1" ht="13.5" customHeight="1" x14ac:dyDescent="0.25">
      <c r="A71" s="203">
        <v>82</v>
      </c>
      <c r="B71" s="204" t="s">
        <v>298</v>
      </c>
      <c r="C71" s="205"/>
      <c r="D71" s="206">
        <v>2.0353982300884956</v>
      </c>
      <c r="E71" s="207">
        <v>115</v>
      </c>
      <c r="F71" s="208">
        <v>121</v>
      </c>
      <c r="G71" s="208">
        <v>116</v>
      </c>
      <c r="H71" s="208">
        <v>108</v>
      </c>
      <c r="I71" s="209">
        <v>103</v>
      </c>
      <c r="J71" s="207">
        <v>12</v>
      </c>
      <c r="K71" s="210">
        <v>11.650485436893204</v>
      </c>
    </row>
    <row r="72" spans="1:11" s="119" customFormat="1" ht="13.5" customHeight="1" x14ac:dyDescent="0.25">
      <c r="A72" s="203" t="s">
        <v>299</v>
      </c>
      <c r="B72" s="204" t="s">
        <v>547</v>
      </c>
      <c r="C72" s="205"/>
      <c r="D72" s="206">
        <v>0.70796460176991149</v>
      </c>
      <c r="E72" s="433">
        <v>40</v>
      </c>
      <c r="F72" s="434">
        <v>41</v>
      </c>
      <c r="G72" s="434">
        <v>38</v>
      </c>
      <c r="H72" s="434">
        <v>31</v>
      </c>
      <c r="I72" s="435">
        <v>30</v>
      </c>
      <c r="J72" s="207">
        <v>10</v>
      </c>
      <c r="K72" s="210">
        <v>33.333333333333336</v>
      </c>
    </row>
    <row r="73" spans="1:11" s="119" customFormat="1" ht="13.5" customHeight="1" x14ac:dyDescent="0.25">
      <c r="A73" s="203" t="s">
        <v>300</v>
      </c>
      <c r="B73" s="204" t="s">
        <v>301</v>
      </c>
      <c r="C73" s="205"/>
      <c r="D73" s="206">
        <v>0.83185840707964598</v>
      </c>
      <c r="E73" s="433">
        <v>47</v>
      </c>
      <c r="F73" s="434">
        <v>50</v>
      </c>
      <c r="G73" s="434">
        <v>50</v>
      </c>
      <c r="H73" s="434">
        <v>45</v>
      </c>
      <c r="I73" s="435">
        <v>40</v>
      </c>
      <c r="J73" s="207">
        <v>7</v>
      </c>
      <c r="K73" s="210">
        <v>17.5</v>
      </c>
    </row>
    <row r="74" spans="1:11" s="119" customFormat="1" ht="13.5" customHeight="1" x14ac:dyDescent="0.25">
      <c r="A74" s="203">
        <v>83</v>
      </c>
      <c r="B74" s="204" t="s">
        <v>302</v>
      </c>
      <c r="C74" s="205"/>
      <c r="D74" s="206">
        <v>3.0973451327433628</v>
      </c>
      <c r="E74" s="207">
        <v>175</v>
      </c>
      <c r="F74" s="208">
        <v>163</v>
      </c>
      <c r="G74" s="208">
        <v>160</v>
      </c>
      <c r="H74" s="208">
        <v>154</v>
      </c>
      <c r="I74" s="209">
        <v>146</v>
      </c>
      <c r="J74" s="207">
        <v>29</v>
      </c>
      <c r="K74" s="210">
        <v>19.863013698630137</v>
      </c>
    </row>
    <row r="75" spans="1:11" s="119" customFormat="1" ht="13.5" customHeight="1" x14ac:dyDescent="0.25">
      <c r="A75" s="203" t="s">
        <v>303</v>
      </c>
      <c r="B75" s="204" t="s">
        <v>304</v>
      </c>
      <c r="C75" s="205"/>
      <c r="D75" s="206">
        <v>2.1946902654867255</v>
      </c>
      <c r="E75" s="207">
        <v>124</v>
      </c>
      <c r="F75" s="208">
        <v>114</v>
      </c>
      <c r="G75" s="208">
        <v>118</v>
      </c>
      <c r="H75" s="208">
        <v>113</v>
      </c>
      <c r="I75" s="209">
        <v>109</v>
      </c>
      <c r="J75" s="207">
        <v>15</v>
      </c>
      <c r="K75" s="210">
        <v>13.761467889908257</v>
      </c>
    </row>
    <row r="76" spans="1:11" s="119" customFormat="1" ht="13.5" customHeight="1" x14ac:dyDescent="0.25">
      <c r="A76" s="203"/>
      <c r="B76" s="204" t="s">
        <v>305</v>
      </c>
      <c r="C76" s="205"/>
      <c r="D76" s="206">
        <v>0.95575221238938057</v>
      </c>
      <c r="E76" s="433">
        <v>54</v>
      </c>
      <c r="F76" s="434">
        <v>52</v>
      </c>
      <c r="G76" s="434">
        <v>56</v>
      </c>
      <c r="H76" s="434">
        <v>57</v>
      </c>
      <c r="I76" s="435">
        <v>55</v>
      </c>
      <c r="J76" s="207">
        <v>-1</v>
      </c>
      <c r="K76" s="210">
        <v>-1.8181818181818181</v>
      </c>
    </row>
    <row r="77" spans="1:11" s="119" customFormat="1" ht="13.5" customHeight="1" x14ac:dyDescent="0.25">
      <c r="A77" s="203">
        <v>84</v>
      </c>
      <c r="B77" s="204" t="s">
        <v>306</v>
      </c>
      <c r="C77" s="205"/>
      <c r="D77" s="206">
        <v>4.053097345132743</v>
      </c>
      <c r="E77" s="207">
        <v>229</v>
      </c>
      <c r="F77" s="208">
        <v>218</v>
      </c>
      <c r="G77" s="208">
        <v>226</v>
      </c>
      <c r="H77" s="208">
        <v>219</v>
      </c>
      <c r="I77" s="209">
        <v>210</v>
      </c>
      <c r="J77" s="207">
        <v>19</v>
      </c>
      <c r="K77" s="210">
        <v>9.0476190476190474</v>
      </c>
    </row>
    <row r="78" spans="1:11" s="119" customFormat="1" ht="13.5" customHeight="1" x14ac:dyDescent="0.25">
      <c r="A78" s="203" t="s">
        <v>307</v>
      </c>
      <c r="B78" s="204" t="s">
        <v>308</v>
      </c>
      <c r="C78" s="205"/>
      <c r="D78" s="206">
        <v>0.97345132743362828</v>
      </c>
      <c r="E78" s="433">
        <v>55</v>
      </c>
      <c r="F78" s="434">
        <v>47</v>
      </c>
      <c r="G78" s="434">
        <v>46</v>
      </c>
      <c r="H78" s="434">
        <v>46</v>
      </c>
      <c r="I78" s="435">
        <v>44</v>
      </c>
      <c r="J78" s="207">
        <v>11</v>
      </c>
      <c r="K78" s="210">
        <v>25</v>
      </c>
    </row>
    <row r="79" spans="1:11" s="119" customFormat="1" ht="13.5" customHeight="1" x14ac:dyDescent="0.25">
      <c r="A79" s="203" t="s">
        <v>309</v>
      </c>
      <c r="B79" s="204" t="s">
        <v>310</v>
      </c>
      <c r="C79" s="205"/>
      <c r="D79" s="206">
        <v>0.10619469026548672</v>
      </c>
      <c r="E79" s="433">
        <v>6</v>
      </c>
      <c r="F79" s="434">
        <v>6</v>
      </c>
      <c r="G79" s="434">
        <v>7</v>
      </c>
      <c r="H79" s="434">
        <v>7</v>
      </c>
      <c r="I79" s="435">
        <v>7</v>
      </c>
      <c r="J79" s="207">
        <v>-1</v>
      </c>
      <c r="K79" s="210">
        <v>-14.285714285714286</v>
      </c>
    </row>
    <row r="80" spans="1:11" s="241" customFormat="1" ht="13.5" customHeight="1" x14ac:dyDescent="0.25">
      <c r="A80" s="203" t="s">
        <v>311</v>
      </c>
      <c r="B80" s="204" t="s">
        <v>312</v>
      </c>
      <c r="C80" s="205"/>
      <c r="D80" s="206">
        <v>1.3097345132743363</v>
      </c>
      <c r="E80" s="433">
        <v>74</v>
      </c>
      <c r="F80" s="434">
        <v>73</v>
      </c>
      <c r="G80" s="434">
        <v>78</v>
      </c>
      <c r="H80" s="434">
        <v>60</v>
      </c>
      <c r="I80" s="435">
        <v>62</v>
      </c>
      <c r="J80" s="207">
        <v>12</v>
      </c>
      <c r="K80" s="210">
        <v>19.35483870967742</v>
      </c>
    </row>
    <row r="81" spans="1:11" s="241" customFormat="1" ht="13.5" customHeight="1" x14ac:dyDescent="0.25">
      <c r="A81" s="203">
        <v>91</v>
      </c>
      <c r="B81" s="204" t="s">
        <v>313</v>
      </c>
      <c r="C81" s="205"/>
      <c r="D81" s="206">
        <v>0.10619469026548672</v>
      </c>
      <c r="E81" s="433">
        <v>6</v>
      </c>
      <c r="F81" s="208" t="s">
        <v>546</v>
      </c>
      <c r="G81" s="434">
        <v>6</v>
      </c>
      <c r="H81" s="434">
        <v>6</v>
      </c>
      <c r="I81" s="435">
        <v>7</v>
      </c>
      <c r="J81" s="207">
        <v>-1</v>
      </c>
      <c r="K81" s="210">
        <v>-14.285714285714286</v>
      </c>
    </row>
    <row r="82" spans="1:11" s="204" customFormat="1" ht="13.5" customHeight="1" x14ac:dyDescent="0.25">
      <c r="A82" s="203">
        <v>92</v>
      </c>
      <c r="B82" s="204" t="s">
        <v>314</v>
      </c>
      <c r="C82" s="205"/>
      <c r="D82" s="206">
        <v>1.1858407079646018</v>
      </c>
      <c r="E82" s="433">
        <v>67</v>
      </c>
      <c r="F82" s="434">
        <v>64</v>
      </c>
      <c r="G82" s="434">
        <v>64</v>
      </c>
      <c r="H82" s="434">
        <v>65</v>
      </c>
      <c r="I82" s="435">
        <v>70</v>
      </c>
      <c r="J82" s="207">
        <v>-3</v>
      </c>
      <c r="K82" s="210">
        <v>-4.2857142857142856</v>
      </c>
    </row>
    <row r="83" spans="1:11" s="204" customFormat="1" ht="13.5" customHeight="1" x14ac:dyDescent="0.25">
      <c r="A83" s="203">
        <v>93</v>
      </c>
      <c r="B83" s="204" t="s">
        <v>315</v>
      </c>
      <c r="C83" s="205"/>
      <c r="D83" s="206" t="s">
        <v>546</v>
      </c>
      <c r="E83" s="207" t="s">
        <v>546</v>
      </c>
      <c r="F83" s="208">
        <v>0</v>
      </c>
      <c r="G83" s="208">
        <v>0</v>
      </c>
      <c r="H83" s="208">
        <v>0</v>
      </c>
      <c r="I83" s="209" t="s">
        <v>546</v>
      </c>
      <c r="J83" s="207" t="s">
        <v>546</v>
      </c>
      <c r="K83" s="210" t="s">
        <v>546</v>
      </c>
    </row>
    <row r="84" spans="1:11" s="204" customFormat="1" ht="13.5" customHeight="1" x14ac:dyDescent="0.25">
      <c r="A84" s="203">
        <v>94</v>
      </c>
      <c r="B84" s="204" t="s">
        <v>316</v>
      </c>
      <c r="C84" s="205"/>
      <c r="D84" s="206">
        <v>0.77876106194690264</v>
      </c>
      <c r="E84" s="433">
        <v>44</v>
      </c>
      <c r="F84" s="434">
        <v>42</v>
      </c>
      <c r="G84" s="434">
        <v>22</v>
      </c>
      <c r="H84" s="434">
        <v>23</v>
      </c>
      <c r="I84" s="435">
        <v>38</v>
      </c>
      <c r="J84" s="207">
        <v>6</v>
      </c>
      <c r="K84" s="210">
        <v>15.789473684210526</v>
      </c>
    </row>
    <row r="85" spans="1:11" s="204" customFormat="1" ht="13.5" customHeight="1" x14ac:dyDescent="0.25">
      <c r="A85" s="217" t="s">
        <v>317</v>
      </c>
      <c r="B85" s="218" t="s">
        <v>318</v>
      </c>
      <c r="C85" s="219"/>
      <c r="D85" s="220">
        <v>2.1592920353982299</v>
      </c>
      <c r="E85" s="221">
        <v>122</v>
      </c>
      <c r="F85" s="222">
        <v>125</v>
      </c>
      <c r="G85" s="222">
        <v>132</v>
      </c>
      <c r="H85" s="222">
        <v>134</v>
      </c>
      <c r="I85" s="223">
        <v>140</v>
      </c>
      <c r="J85" s="221">
        <v>-18</v>
      </c>
      <c r="K85" s="432">
        <v>-12.857142857142858</v>
      </c>
    </row>
    <row r="86" spans="1:11" ht="12.75" customHeight="1" x14ac:dyDescent="0.2">
      <c r="A86" s="87"/>
      <c r="B86" s="233"/>
      <c r="C86" s="233"/>
      <c r="D86" s="234"/>
      <c r="E86" s="234"/>
      <c r="F86" s="234"/>
      <c r="G86" s="234"/>
      <c r="H86" s="234"/>
      <c r="I86" s="234"/>
      <c r="J86" s="242"/>
      <c r="K86" s="88" t="s">
        <v>35</v>
      </c>
    </row>
    <row r="87" spans="1:11" ht="15.75" customHeight="1" x14ac:dyDescent="0.2">
      <c r="A87" s="236" t="s">
        <v>114</v>
      </c>
      <c r="B87" s="87"/>
      <c r="C87" s="87"/>
      <c r="D87" s="87"/>
      <c r="E87" s="87"/>
      <c r="F87" s="87"/>
      <c r="G87" s="87"/>
      <c r="H87" s="87"/>
      <c r="I87" s="87"/>
      <c r="J87" s="87"/>
      <c r="K87" s="87"/>
    </row>
    <row r="88" spans="1:11" ht="15.75" customHeight="1" x14ac:dyDescent="0.2">
      <c r="A88" s="224" t="s">
        <v>319</v>
      </c>
      <c r="B88" s="87"/>
      <c r="C88" s="87"/>
      <c r="D88" s="87"/>
      <c r="E88" s="87"/>
      <c r="F88" s="87"/>
      <c r="G88" s="87"/>
      <c r="H88" s="87"/>
      <c r="I88" s="87"/>
      <c r="J88" s="87"/>
      <c r="K88" s="87"/>
    </row>
    <row r="89" spans="1:11" ht="49.5" customHeight="1" x14ac:dyDescent="0.2">
      <c r="A89" s="443" t="s">
        <v>320</v>
      </c>
      <c r="B89" s="443"/>
      <c r="C89" s="443"/>
      <c r="D89" s="443"/>
      <c r="E89" s="443"/>
      <c r="F89" s="443"/>
      <c r="G89" s="443"/>
      <c r="H89" s="443"/>
      <c r="I89" s="443"/>
      <c r="J89" s="443"/>
      <c r="K89" s="443"/>
    </row>
    <row r="90" spans="1:11" ht="21" customHeight="1" x14ac:dyDescent="0.2">
      <c r="A90" s="443" t="s">
        <v>321</v>
      </c>
      <c r="B90" s="443"/>
      <c r="C90" s="443"/>
      <c r="D90" s="443"/>
      <c r="E90" s="443"/>
      <c r="F90" s="443"/>
      <c r="G90" s="443"/>
      <c r="H90" s="443"/>
      <c r="I90" s="443"/>
      <c r="J90" s="443"/>
      <c r="K90" s="443"/>
    </row>
    <row r="91" spans="1:11" ht="15.75" customHeight="1" x14ac:dyDescent="0.2">
      <c r="A91" s="443" t="s">
        <v>322</v>
      </c>
      <c r="B91" s="443"/>
      <c r="C91" s="443"/>
      <c r="D91" s="443"/>
      <c r="E91" s="443"/>
      <c r="F91" s="443"/>
      <c r="G91" s="443"/>
      <c r="H91" s="443"/>
      <c r="I91" s="443"/>
      <c r="J91" s="443"/>
      <c r="K91" s="443"/>
    </row>
    <row r="92" spans="1:11" ht="15.75" customHeight="1" x14ac:dyDescent="0.2">
      <c r="A92" s="60"/>
      <c r="B92" s="60"/>
      <c r="C92" s="60"/>
      <c r="D92" s="237"/>
      <c r="E92" s="238"/>
      <c r="F92" s="238"/>
      <c r="G92" s="238"/>
      <c r="H92" s="238"/>
      <c r="I92" s="238"/>
      <c r="J92" s="238"/>
      <c r="K92" s="239"/>
    </row>
    <row r="93" spans="1:11" ht="15.75" customHeight="1" x14ac:dyDescent="0.2"/>
    <row r="94" spans="1:11" ht="15.75" customHeight="1" x14ac:dyDescent="0.2"/>
    <row r="95" spans="1:11" ht="15.75" customHeight="1" x14ac:dyDescent="0.2"/>
    <row r="96" spans="1:11" ht="15.75" customHeight="1" x14ac:dyDescent="0.2"/>
    <row r="97" ht="15.75" customHeight="1" x14ac:dyDescent="0.2"/>
    <row r="98" ht="15.75" customHeight="1" x14ac:dyDescent="0.2"/>
    <row r="99" ht="15.75" customHeight="1" x14ac:dyDescent="0.2"/>
  </sheetData>
  <mergeCells count="15">
    <mergeCell ref="A3:K3"/>
    <mergeCell ref="A4:K4"/>
    <mergeCell ref="A5:E5"/>
    <mergeCell ref="A7:C10"/>
    <mergeCell ref="D7:D10"/>
    <mergeCell ref="E7:I7"/>
    <mergeCell ref="J7:K8"/>
    <mergeCell ref="E8:E9"/>
    <mergeCell ref="F8:F9"/>
    <mergeCell ref="G8:G9"/>
    <mergeCell ref="H8:H9"/>
    <mergeCell ref="I8:I9"/>
    <mergeCell ref="A89:K89"/>
    <mergeCell ref="A90:K90"/>
    <mergeCell ref="A91:K91"/>
  </mergeCells>
  <printOptions horizontalCentered="1"/>
  <pageMargins left="0.70866141732283461" right="0.31496062992125984" top="0.74803149606299213" bottom="0.74803149606299213" header="0.31496062992125984" footer="0.31496062992125984"/>
  <pageSetup paperSize="9" scale="78" fitToHeight="0" orientation="portrait" r:id="rId1"/>
  <headerFooter alignWithMargins="0"/>
  <rowBreaks count="1" manualBreakCount="1">
    <brk id="57" max="10"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E3EBF-C8EF-4E4F-81CB-6074A6A9B5A4}">
  <sheetPr codeName="Tabelle17">
    <pageSetUpPr fitToPage="1"/>
  </sheetPr>
  <dimension ref="A1:Q200"/>
  <sheetViews>
    <sheetView showGridLines="0" zoomScaleNormal="100" workbookViewId="0"/>
  </sheetViews>
  <sheetFormatPr baseColWidth="10" defaultColWidth="8.88671875" defaultRowHeight="15.9" customHeight="1" x14ac:dyDescent="0.2"/>
  <cols>
    <col min="1" max="1" width="4.109375" style="37" customWidth="1"/>
    <col min="2" max="2" width="3.5546875" style="61" customWidth="1"/>
    <col min="3" max="3" width="3.6640625" style="37" customWidth="1"/>
    <col min="4" max="4" width="6.44140625" style="61" customWidth="1"/>
    <col min="5" max="5" width="17.6640625" style="61" customWidth="1"/>
    <col min="6" max="11" width="9.6640625" style="90" customWidth="1"/>
    <col min="12" max="12" width="8.6640625" style="91" customWidth="1"/>
    <col min="13" max="13" width="9.6640625" style="37" customWidth="1"/>
    <col min="14" max="16384" width="8.88671875" style="37"/>
  </cols>
  <sheetData>
    <row r="1" spans="1:17" customFormat="1" ht="36.75" customHeight="1" x14ac:dyDescent="0.25">
      <c r="A1" s="243"/>
      <c r="B1" s="244"/>
      <c r="C1" s="244"/>
      <c r="D1" s="245"/>
      <c r="E1" s="245"/>
      <c r="F1" s="245"/>
      <c r="G1" s="245"/>
      <c r="H1" s="245"/>
      <c r="I1" s="244"/>
      <c r="J1" s="244"/>
      <c r="K1" s="246"/>
      <c r="L1" s="32" t="s">
        <v>38</v>
      </c>
    </row>
    <row r="2" spans="1:17" customFormat="1" ht="11.25" customHeight="1" x14ac:dyDescent="0.25">
      <c r="A2" s="33"/>
      <c r="B2" s="34"/>
      <c r="C2" s="34"/>
      <c r="D2" s="34"/>
      <c r="E2" s="34"/>
      <c r="F2" s="34"/>
      <c r="G2" s="34"/>
      <c r="H2" s="34"/>
      <c r="I2" s="34"/>
      <c r="J2" s="34"/>
    </row>
    <row r="3" spans="1:17" s="35" customFormat="1" ht="24.9" customHeight="1" x14ac:dyDescent="0.25">
      <c r="A3" s="447" t="s">
        <v>333</v>
      </c>
      <c r="B3" s="447"/>
      <c r="C3" s="447"/>
      <c r="D3" s="447"/>
      <c r="E3" s="447"/>
      <c r="F3" s="447"/>
      <c r="G3" s="447"/>
      <c r="H3" s="447"/>
      <c r="I3" s="447"/>
      <c r="J3" s="447"/>
      <c r="K3" s="447"/>
      <c r="L3" s="447"/>
    </row>
    <row r="4" spans="1:17" s="35" customFormat="1" ht="12" customHeight="1" x14ac:dyDescent="0.25">
      <c r="A4" s="37" t="s">
        <v>84</v>
      </c>
      <c r="B4" s="37"/>
      <c r="C4" s="37"/>
      <c r="D4" s="37"/>
      <c r="E4" s="37"/>
      <c r="F4" s="37"/>
      <c r="G4" s="37"/>
      <c r="H4" s="37"/>
      <c r="I4" s="37"/>
      <c r="J4" s="37"/>
      <c r="K4" s="37"/>
      <c r="L4" s="37"/>
    </row>
    <row r="5" spans="1:17" s="35" customFormat="1" ht="12" customHeight="1" x14ac:dyDescent="0.25">
      <c r="A5" s="504" t="s">
        <v>334</v>
      </c>
      <c r="B5" s="504"/>
      <c r="C5" s="504"/>
      <c r="D5" s="504"/>
      <c r="E5" s="51"/>
      <c r="F5" s="51"/>
      <c r="G5" s="51"/>
      <c r="H5" s="51"/>
      <c r="I5" s="51"/>
      <c r="J5" s="51"/>
      <c r="K5" s="51"/>
      <c r="L5" s="51"/>
    </row>
    <row r="6" spans="1:17" s="35" customFormat="1" ht="11.25" customHeight="1" x14ac:dyDescent="0.25">
      <c r="A6" s="60"/>
      <c r="B6" s="60"/>
      <c r="C6" s="60"/>
      <c r="D6" s="60"/>
      <c r="E6" s="51"/>
      <c r="F6" s="51"/>
      <c r="G6" s="51"/>
      <c r="H6" s="51"/>
      <c r="I6" s="51"/>
      <c r="J6" s="51"/>
      <c r="K6" s="51"/>
      <c r="L6" s="51"/>
    </row>
    <row r="7" spans="1:17" customFormat="1" ht="12" customHeight="1" x14ac:dyDescent="0.25">
      <c r="A7" s="505" t="s">
        <v>335</v>
      </c>
      <c r="B7" s="505"/>
      <c r="C7" s="505"/>
      <c r="D7" s="505"/>
      <c r="E7" s="505"/>
      <c r="F7" s="508" t="s">
        <v>96</v>
      </c>
      <c r="G7" s="509"/>
      <c r="H7" s="509"/>
      <c r="I7" s="509"/>
      <c r="J7" s="509"/>
      <c r="K7" s="509"/>
      <c r="L7" s="510"/>
      <c r="M7" s="37"/>
      <c r="N7" s="37"/>
      <c r="O7" s="37"/>
      <c r="P7" s="37"/>
      <c r="Q7" s="37"/>
    </row>
    <row r="8" spans="1:17" ht="42" customHeight="1" x14ac:dyDescent="0.2">
      <c r="A8" s="505"/>
      <c r="B8" s="505"/>
      <c r="C8" s="505"/>
      <c r="D8" s="505"/>
      <c r="E8" s="505"/>
      <c r="F8" s="511" t="s">
        <v>334</v>
      </c>
      <c r="G8" s="511" t="s">
        <v>336</v>
      </c>
      <c r="H8" s="511" t="s">
        <v>337</v>
      </c>
      <c r="I8" s="511" t="s">
        <v>338</v>
      </c>
      <c r="J8" s="511" t="s">
        <v>339</v>
      </c>
      <c r="K8" s="513" t="s">
        <v>340</v>
      </c>
      <c r="L8" s="514"/>
    </row>
    <row r="9" spans="1:17" ht="12" customHeight="1" x14ac:dyDescent="0.2">
      <c r="A9" s="505"/>
      <c r="B9" s="505"/>
      <c r="C9" s="505"/>
      <c r="D9" s="505"/>
      <c r="E9" s="505"/>
      <c r="F9" s="512"/>
      <c r="G9" s="512"/>
      <c r="H9" s="512"/>
      <c r="I9" s="512"/>
      <c r="J9" s="512"/>
      <c r="K9" s="247" t="s">
        <v>94</v>
      </c>
      <c r="L9" s="248" t="s">
        <v>341</v>
      </c>
    </row>
    <row r="10" spans="1:17" ht="12" customHeight="1" x14ac:dyDescent="0.2">
      <c r="A10" s="506"/>
      <c r="B10" s="506"/>
      <c r="C10" s="506"/>
      <c r="D10" s="506"/>
      <c r="E10" s="507"/>
      <c r="F10" s="249">
        <v>1</v>
      </c>
      <c r="G10" s="250">
        <v>2</v>
      </c>
      <c r="H10" s="250">
        <v>3</v>
      </c>
      <c r="I10" s="250">
        <v>4</v>
      </c>
      <c r="J10" s="250">
        <v>5</v>
      </c>
      <c r="K10" s="250">
        <v>6</v>
      </c>
      <c r="L10" s="250">
        <v>7</v>
      </c>
      <c r="M10" s="41"/>
    </row>
    <row r="11" spans="1:17" ht="27.75" customHeight="1" x14ac:dyDescent="0.2">
      <c r="A11" s="494" t="s">
        <v>342</v>
      </c>
      <c r="B11" s="495"/>
      <c r="C11" s="495"/>
      <c r="D11" s="495"/>
      <c r="E11" s="496"/>
      <c r="F11" s="251"/>
      <c r="G11" s="251"/>
      <c r="H11" s="251"/>
      <c r="I11" s="251"/>
      <c r="J11" s="252"/>
      <c r="K11" s="251"/>
      <c r="L11" s="252"/>
    </row>
    <row r="12" spans="1:17" ht="15.75" customHeight="1" x14ac:dyDescent="0.2">
      <c r="A12" s="253" t="s">
        <v>96</v>
      </c>
      <c r="B12" s="254"/>
      <c r="C12" s="255"/>
      <c r="D12" s="255"/>
      <c r="E12" s="256"/>
      <c r="F12" s="53">
        <v>1353</v>
      </c>
      <c r="G12" s="53">
        <v>2366</v>
      </c>
      <c r="H12" s="53">
        <v>1382</v>
      </c>
      <c r="I12" s="53">
        <v>1639</v>
      </c>
      <c r="J12" s="418">
        <v>1280</v>
      </c>
      <c r="K12" s="419">
        <v>73</v>
      </c>
      <c r="L12" s="257">
        <v>5.703125</v>
      </c>
    </row>
    <row r="13" spans="1:17" ht="15" customHeight="1" x14ac:dyDescent="0.2">
      <c r="A13" s="258" t="s">
        <v>343</v>
      </c>
      <c r="B13" s="60" t="s">
        <v>344</v>
      </c>
      <c r="C13" s="255"/>
      <c r="D13" s="255"/>
      <c r="E13" s="256"/>
      <c r="F13" s="53">
        <v>758</v>
      </c>
      <c r="G13" s="53">
        <v>1250</v>
      </c>
      <c r="H13" s="53">
        <v>841</v>
      </c>
      <c r="I13" s="53">
        <v>897</v>
      </c>
      <c r="J13" s="418">
        <v>605</v>
      </c>
      <c r="K13" s="419">
        <v>153</v>
      </c>
      <c r="L13" s="257">
        <v>25.289256198347108</v>
      </c>
    </row>
    <row r="14" spans="1:17" ht="22.5" customHeight="1" x14ac:dyDescent="0.2">
      <c r="A14" s="258"/>
      <c r="B14" s="60" t="s">
        <v>345</v>
      </c>
      <c r="C14" s="255"/>
      <c r="D14" s="255"/>
      <c r="E14" s="256"/>
      <c r="F14" s="53">
        <v>595</v>
      </c>
      <c r="G14" s="53">
        <v>1116</v>
      </c>
      <c r="H14" s="53">
        <v>541</v>
      </c>
      <c r="I14" s="53">
        <v>742</v>
      </c>
      <c r="J14" s="418">
        <v>675</v>
      </c>
      <c r="K14" s="419">
        <v>-80</v>
      </c>
      <c r="L14" s="257">
        <v>-11.851851851851851</v>
      </c>
    </row>
    <row r="15" spans="1:17" ht="15" customHeight="1" x14ac:dyDescent="0.2">
      <c r="A15" s="258" t="s">
        <v>346</v>
      </c>
      <c r="B15" s="60" t="s">
        <v>100</v>
      </c>
      <c r="C15" s="255"/>
      <c r="D15" s="255"/>
      <c r="E15" s="256"/>
      <c r="F15" s="53">
        <v>372</v>
      </c>
      <c r="G15" s="53">
        <v>1145</v>
      </c>
      <c r="H15" s="53">
        <v>381</v>
      </c>
      <c r="I15" s="53">
        <v>422</v>
      </c>
      <c r="J15" s="418">
        <v>346</v>
      </c>
      <c r="K15" s="419">
        <v>26</v>
      </c>
      <c r="L15" s="257">
        <v>7.5144508670520231</v>
      </c>
    </row>
    <row r="16" spans="1:17" ht="15" customHeight="1" x14ac:dyDescent="0.2">
      <c r="A16" s="258"/>
      <c r="B16" s="60" t="s">
        <v>101</v>
      </c>
      <c r="C16" s="255"/>
      <c r="D16" s="255"/>
      <c r="E16" s="256"/>
      <c r="F16" s="53">
        <v>863</v>
      </c>
      <c r="G16" s="53">
        <v>1084</v>
      </c>
      <c r="H16" s="53">
        <v>856</v>
      </c>
      <c r="I16" s="53">
        <v>1055</v>
      </c>
      <c r="J16" s="418">
        <v>826</v>
      </c>
      <c r="K16" s="419">
        <v>37</v>
      </c>
      <c r="L16" s="257">
        <v>4.4794188861985473</v>
      </c>
    </row>
    <row r="17" spans="1:12" ht="15" customHeight="1" x14ac:dyDescent="0.2">
      <c r="A17" s="258"/>
      <c r="B17" s="60" t="s">
        <v>102</v>
      </c>
      <c r="C17" s="255"/>
      <c r="D17" s="255"/>
      <c r="E17" s="256"/>
      <c r="F17" s="53">
        <v>103</v>
      </c>
      <c r="G17" s="53">
        <v>123</v>
      </c>
      <c r="H17" s="53">
        <v>131</v>
      </c>
      <c r="I17" s="53">
        <v>146</v>
      </c>
      <c r="J17" s="418">
        <v>92</v>
      </c>
      <c r="K17" s="419">
        <v>11</v>
      </c>
      <c r="L17" s="257">
        <v>11.956521739130435</v>
      </c>
    </row>
    <row r="18" spans="1:12" ht="15" customHeight="1" x14ac:dyDescent="0.2">
      <c r="A18" s="258"/>
      <c r="B18" s="60" t="s">
        <v>103</v>
      </c>
      <c r="C18" s="255"/>
      <c r="D18" s="255"/>
      <c r="E18" s="256"/>
      <c r="F18" s="53">
        <v>15</v>
      </c>
      <c r="G18" s="53">
        <v>14</v>
      </c>
      <c r="H18" s="53">
        <v>14</v>
      </c>
      <c r="I18" s="53">
        <v>16</v>
      </c>
      <c r="J18" s="418">
        <v>16</v>
      </c>
      <c r="K18" s="419">
        <v>-1</v>
      </c>
      <c r="L18" s="257">
        <v>-6.25</v>
      </c>
    </row>
    <row r="19" spans="1:12" ht="15" customHeight="1" x14ac:dyDescent="0.2">
      <c r="A19" s="57" t="s">
        <v>105</v>
      </c>
      <c r="B19" s="58" t="s">
        <v>175</v>
      </c>
      <c r="C19" s="255"/>
      <c r="D19" s="255"/>
      <c r="E19" s="256"/>
      <c r="F19" s="53">
        <v>872</v>
      </c>
      <c r="G19" s="53">
        <v>1771</v>
      </c>
      <c r="H19" s="53">
        <v>941</v>
      </c>
      <c r="I19" s="53">
        <v>1094</v>
      </c>
      <c r="J19" s="418">
        <v>788</v>
      </c>
      <c r="K19" s="419">
        <v>84</v>
      </c>
      <c r="L19" s="257">
        <v>10.659898477157361</v>
      </c>
    </row>
    <row r="20" spans="1:12" ht="15" customHeight="1" x14ac:dyDescent="0.2">
      <c r="A20" s="57"/>
      <c r="B20" s="58" t="s">
        <v>176</v>
      </c>
      <c r="C20" s="255"/>
      <c r="D20" s="255"/>
      <c r="E20" s="256"/>
      <c r="F20" s="53">
        <v>481</v>
      </c>
      <c r="G20" s="53">
        <v>595</v>
      </c>
      <c r="H20" s="53">
        <v>441</v>
      </c>
      <c r="I20" s="53">
        <v>545</v>
      </c>
      <c r="J20" s="418">
        <v>492</v>
      </c>
      <c r="K20" s="419">
        <v>-11</v>
      </c>
      <c r="L20" s="257">
        <v>-2.2357723577235773</v>
      </c>
    </row>
    <row r="21" spans="1:12" ht="15" customHeight="1" x14ac:dyDescent="0.2">
      <c r="A21" s="57" t="s">
        <v>105</v>
      </c>
      <c r="B21" s="58" t="s">
        <v>108</v>
      </c>
      <c r="C21" s="255"/>
      <c r="D21" s="255"/>
      <c r="E21" s="256"/>
      <c r="F21" s="53">
        <v>933</v>
      </c>
      <c r="G21" s="53">
        <v>1735</v>
      </c>
      <c r="H21" s="53">
        <v>930</v>
      </c>
      <c r="I21" s="53">
        <v>1164</v>
      </c>
      <c r="J21" s="418">
        <v>882</v>
      </c>
      <c r="K21" s="419">
        <v>51</v>
      </c>
      <c r="L21" s="257">
        <v>5.7823129251700678</v>
      </c>
    </row>
    <row r="22" spans="1:12" ht="15" customHeight="1" x14ac:dyDescent="0.2">
      <c r="A22" s="57"/>
      <c r="B22" s="58" t="s">
        <v>109</v>
      </c>
      <c r="C22" s="255"/>
      <c r="D22" s="255"/>
      <c r="E22" s="256"/>
      <c r="F22" s="53">
        <v>420</v>
      </c>
      <c r="G22" s="53">
        <v>631</v>
      </c>
      <c r="H22" s="53">
        <v>452</v>
      </c>
      <c r="I22" s="53">
        <v>475</v>
      </c>
      <c r="J22" s="418">
        <v>398</v>
      </c>
      <c r="K22" s="419">
        <v>22</v>
      </c>
      <c r="L22" s="257">
        <v>5.5276381909547743</v>
      </c>
    </row>
    <row r="23" spans="1:12" ht="15" customHeight="1" x14ac:dyDescent="0.2">
      <c r="A23" s="259" t="s">
        <v>346</v>
      </c>
      <c r="B23" s="260" t="s">
        <v>188</v>
      </c>
      <c r="C23" s="261"/>
      <c r="D23" s="261"/>
      <c r="E23" s="262"/>
      <c r="F23" s="420">
        <v>48</v>
      </c>
      <c r="G23" s="420">
        <v>585</v>
      </c>
      <c r="H23" s="420">
        <v>29</v>
      </c>
      <c r="I23" s="420">
        <v>49</v>
      </c>
      <c r="J23" s="421">
        <v>47</v>
      </c>
      <c r="K23" s="422">
        <v>1</v>
      </c>
      <c r="L23" s="263">
        <v>2.1276595744680851</v>
      </c>
    </row>
    <row r="24" spans="1:12" ht="15" customHeight="1" x14ac:dyDescent="0.2">
      <c r="A24" s="497" t="s">
        <v>347</v>
      </c>
      <c r="B24" s="498"/>
      <c r="C24" s="498"/>
      <c r="D24" s="498"/>
      <c r="E24" s="499"/>
      <c r="F24" s="264"/>
      <c r="G24" s="264"/>
      <c r="H24" s="264"/>
      <c r="I24" s="264"/>
      <c r="J24" s="264"/>
      <c r="K24" s="265"/>
      <c r="L24" s="266"/>
    </row>
    <row r="25" spans="1:12" ht="15" customHeight="1" x14ac:dyDescent="0.2">
      <c r="A25" s="267" t="s">
        <v>96</v>
      </c>
      <c r="B25" s="268"/>
      <c r="C25" s="269"/>
      <c r="D25" s="269"/>
      <c r="E25" s="270"/>
      <c r="F25" s="423">
        <v>34.5</v>
      </c>
      <c r="G25" s="423">
        <v>34</v>
      </c>
      <c r="H25" s="423">
        <v>30.7</v>
      </c>
      <c r="I25" s="423">
        <v>31.1</v>
      </c>
      <c r="J25" s="423">
        <v>31</v>
      </c>
      <c r="K25" s="424" t="s">
        <v>348</v>
      </c>
      <c r="L25" s="272">
        <v>3.5</v>
      </c>
    </row>
    <row r="26" spans="1:12" ht="15" customHeight="1" x14ac:dyDescent="0.2">
      <c r="A26" s="273" t="s">
        <v>97</v>
      </c>
      <c r="B26" s="274" t="s">
        <v>344</v>
      </c>
      <c r="C26" s="269"/>
      <c r="D26" s="269"/>
      <c r="E26" s="270"/>
      <c r="F26" s="423">
        <v>33</v>
      </c>
      <c r="G26" s="423">
        <v>30.4</v>
      </c>
      <c r="H26" s="423">
        <v>28.3</v>
      </c>
      <c r="I26" s="423">
        <v>27.8</v>
      </c>
      <c r="J26" s="272">
        <v>27.8</v>
      </c>
      <c r="K26" s="424" t="s">
        <v>348</v>
      </c>
      <c r="L26" s="272">
        <v>5.1999999999999993</v>
      </c>
    </row>
    <row r="27" spans="1:12" ht="15" customHeight="1" x14ac:dyDescent="0.2">
      <c r="A27" s="273"/>
      <c r="B27" s="274" t="s">
        <v>345</v>
      </c>
      <c r="C27" s="269"/>
      <c r="D27" s="269"/>
      <c r="E27" s="270"/>
      <c r="F27" s="423">
        <v>36.6</v>
      </c>
      <c r="G27" s="423">
        <v>38.299999999999997</v>
      </c>
      <c r="H27" s="423">
        <v>34.4</v>
      </c>
      <c r="I27" s="423">
        <v>35.200000000000003</v>
      </c>
      <c r="J27" s="423">
        <v>33.9</v>
      </c>
      <c r="K27" s="424" t="s">
        <v>348</v>
      </c>
      <c r="L27" s="272">
        <v>2.7000000000000028</v>
      </c>
    </row>
    <row r="28" spans="1:12" ht="15" customHeight="1" x14ac:dyDescent="0.2">
      <c r="A28" s="273" t="s">
        <v>105</v>
      </c>
      <c r="B28" s="274" t="s">
        <v>100</v>
      </c>
      <c r="C28" s="269"/>
      <c r="D28" s="269"/>
      <c r="E28" s="270"/>
      <c r="F28" s="423">
        <v>36.799999999999997</v>
      </c>
      <c r="G28" s="423">
        <v>37.1</v>
      </c>
      <c r="H28" s="423">
        <v>40.299999999999997</v>
      </c>
      <c r="I28" s="423">
        <v>36</v>
      </c>
      <c r="J28" s="423">
        <v>34.299999999999997</v>
      </c>
      <c r="K28" s="424" t="s">
        <v>348</v>
      </c>
      <c r="L28" s="272">
        <v>2.5</v>
      </c>
    </row>
    <row r="29" spans="1:12" ht="10.199999999999999" x14ac:dyDescent="0.2">
      <c r="A29" s="273"/>
      <c r="B29" s="274" t="s">
        <v>101</v>
      </c>
      <c r="C29" s="269"/>
      <c r="D29" s="269"/>
      <c r="E29" s="270"/>
      <c r="F29" s="423">
        <v>35.1</v>
      </c>
      <c r="G29" s="423">
        <v>32.5</v>
      </c>
      <c r="H29" s="423">
        <v>27.9</v>
      </c>
      <c r="I29" s="423">
        <v>31.1</v>
      </c>
      <c r="J29" s="272">
        <v>29.7</v>
      </c>
      <c r="K29" s="424" t="s">
        <v>348</v>
      </c>
      <c r="L29" s="272">
        <v>5.4000000000000021</v>
      </c>
    </row>
    <row r="30" spans="1:12" ht="15" customHeight="1" x14ac:dyDescent="0.2">
      <c r="A30" s="273"/>
      <c r="B30" s="274" t="s">
        <v>102</v>
      </c>
      <c r="C30" s="269"/>
      <c r="D30" s="269"/>
      <c r="E30" s="270"/>
      <c r="F30" s="423">
        <v>23.3</v>
      </c>
      <c r="G30" s="423">
        <v>28.9</v>
      </c>
      <c r="H30" s="423">
        <v>21.4</v>
      </c>
      <c r="I30" s="423">
        <v>19.899999999999999</v>
      </c>
      <c r="J30" s="423">
        <v>29.3</v>
      </c>
      <c r="K30" s="424" t="s">
        <v>348</v>
      </c>
      <c r="L30" s="272">
        <v>-6</v>
      </c>
    </row>
    <row r="31" spans="1:12" ht="15" customHeight="1" x14ac:dyDescent="0.2">
      <c r="A31" s="273"/>
      <c r="B31" s="274" t="s">
        <v>103</v>
      </c>
      <c r="C31" s="269"/>
      <c r="D31" s="269"/>
      <c r="E31" s="270"/>
      <c r="F31" s="423">
        <v>33.299999999999997</v>
      </c>
      <c r="G31" s="423">
        <v>57.1</v>
      </c>
      <c r="H31" s="423">
        <v>42.9</v>
      </c>
      <c r="I31" s="423">
        <v>18.8</v>
      </c>
      <c r="J31" s="423">
        <v>43.8</v>
      </c>
      <c r="K31" s="424" t="s">
        <v>348</v>
      </c>
      <c r="L31" s="272">
        <v>-10.5</v>
      </c>
    </row>
    <row r="32" spans="1:12" ht="15" customHeight="1" x14ac:dyDescent="0.2">
      <c r="A32" s="275" t="s">
        <v>105</v>
      </c>
      <c r="B32" s="276" t="s">
        <v>175</v>
      </c>
      <c r="C32" s="269"/>
      <c r="D32" s="269"/>
      <c r="E32" s="270"/>
      <c r="F32" s="423">
        <v>31.8</v>
      </c>
      <c r="G32" s="423">
        <v>30.9</v>
      </c>
      <c r="H32" s="423">
        <v>27.7</v>
      </c>
      <c r="I32" s="423">
        <v>28.2</v>
      </c>
      <c r="J32" s="272">
        <v>24.6</v>
      </c>
      <c r="K32" s="424" t="s">
        <v>348</v>
      </c>
      <c r="L32" s="272">
        <v>7.1999999999999993</v>
      </c>
    </row>
    <row r="33" spans="1:12" ht="15" customHeight="1" x14ac:dyDescent="0.2">
      <c r="A33" s="275"/>
      <c r="B33" s="276" t="s">
        <v>176</v>
      </c>
      <c r="C33" s="269"/>
      <c r="D33" s="269"/>
      <c r="E33" s="270"/>
      <c r="F33" s="423">
        <v>39.200000000000003</v>
      </c>
      <c r="G33" s="423">
        <v>40.4</v>
      </c>
      <c r="H33" s="423">
        <v>37</v>
      </c>
      <c r="I33" s="423">
        <v>36.700000000000003</v>
      </c>
      <c r="J33" s="423">
        <v>40.6</v>
      </c>
      <c r="K33" s="424" t="s">
        <v>348</v>
      </c>
      <c r="L33" s="272">
        <v>-1.3999999999999986</v>
      </c>
    </row>
    <row r="34" spans="1:12" s="277" customFormat="1" ht="15" customHeight="1" x14ac:dyDescent="0.2">
      <c r="A34" s="275" t="s">
        <v>105</v>
      </c>
      <c r="B34" s="276" t="s">
        <v>108</v>
      </c>
      <c r="C34" s="269"/>
      <c r="D34" s="269"/>
      <c r="E34" s="270"/>
      <c r="F34" s="423">
        <v>36.200000000000003</v>
      </c>
      <c r="G34" s="423">
        <v>36.5</v>
      </c>
      <c r="H34" s="423">
        <v>30.9</v>
      </c>
      <c r="I34" s="423">
        <v>29.5</v>
      </c>
      <c r="J34" s="423">
        <v>33.6</v>
      </c>
      <c r="K34" s="424" t="s">
        <v>348</v>
      </c>
      <c r="L34" s="272">
        <v>2.6000000000000014</v>
      </c>
    </row>
    <row r="35" spans="1:12" s="277" customFormat="1" ht="10.199999999999999" x14ac:dyDescent="0.2">
      <c r="A35" s="278"/>
      <c r="B35" s="279" t="s">
        <v>109</v>
      </c>
      <c r="C35" s="280"/>
      <c r="D35" s="280"/>
      <c r="E35" s="281"/>
      <c r="F35" s="425">
        <v>30.9</v>
      </c>
      <c r="G35" s="425">
        <v>28.5</v>
      </c>
      <c r="H35" s="425">
        <v>30.2</v>
      </c>
      <c r="I35" s="425">
        <v>35</v>
      </c>
      <c r="J35" s="426">
        <v>25.4</v>
      </c>
      <c r="K35" s="427" t="s">
        <v>348</v>
      </c>
      <c r="L35" s="282">
        <v>5.5</v>
      </c>
    </row>
    <row r="36" spans="1:12" s="277" customFormat="1" ht="15.9" customHeight="1" x14ac:dyDescent="0.2">
      <c r="A36" s="283" t="s">
        <v>349</v>
      </c>
      <c r="B36" s="284"/>
      <c r="C36" s="285"/>
      <c r="D36" s="284"/>
      <c r="E36" s="286"/>
      <c r="F36" s="428">
        <v>1297</v>
      </c>
      <c r="G36" s="428">
        <v>1733</v>
      </c>
      <c r="H36" s="428">
        <v>1352</v>
      </c>
      <c r="I36" s="428">
        <v>1585</v>
      </c>
      <c r="J36" s="428">
        <v>1223</v>
      </c>
      <c r="K36" s="271">
        <v>74</v>
      </c>
      <c r="L36" s="287">
        <v>6.0506950122649226</v>
      </c>
    </row>
    <row r="37" spans="1:12" s="277" customFormat="1" ht="15.9" customHeight="1" x14ac:dyDescent="0.2">
      <c r="A37" s="288"/>
      <c r="B37" s="289" t="s">
        <v>105</v>
      </c>
      <c r="C37" s="289" t="s">
        <v>350</v>
      </c>
      <c r="D37" s="289"/>
      <c r="E37" s="290"/>
      <c r="F37" s="428">
        <v>448</v>
      </c>
      <c r="G37" s="428">
        <v>590</v>
      </c>
      <c r="H37" s="428">
        <v>415</v>
      </c>
      <c r="I37" s="428">
        <v>493</v>
      </c>
      <c r="J37" s="428">
        <v>379</v>
      </c>
      <c r="K37" s="271">
        <v>69</v>
      </c>
      <c r="L37" s="287">
        <v>18.20580474934037</v>
      </c>
    </row>
    <row r="38" spans="1:12" s="277" customFormat="1" ht="15.9" customHeight="1" x14ac:dyDescent="0.2">
      <c r="A38" s="288"/>
      <c r="B38" s="276" t="s">
        <v>97</v>
      </c>
      <c r="C38" s="276" t="s">
        <v>98</v>
      </c>
      <c r="D38" s="291"/>
      <c r="E38" s="290"/>
      <c r="F38" s="428">
        <v>734</v>
      </c>
      <c r="G38" s="428">
        <v>928</v>
      </c>
      <c r="H38" s="428">
        <v>826</v>
      </c>
      <c r="I38" s="428">
        <v>877</v>
      </c>
      <c r="J38" s="429">
        <v>583</v>
      </c>
      <c r="K38" s="271">
        <v>151</v>
      </c>
      <c r="L38" s="287">
        <v>25.900514579759864</v>
      </c>
    </row>
    <row r="39" spans="1:12" s="277" customFormat="1" ht="15.9" customHeight="1" x14ac:dyDescent="0.2">
      <c r="A39" s="288"/>
      <c r="B39" s="291"/>
      <c r="C39" s="289" t="s">
        <v>351</v>
      </c>
      <c r="D39" s="291"/>
      <c r="E39" s="290"/>
      <c r="F39" s="428">
        <v>242</v>
      </c>
      <c r="G39" s="428">
        <v>282</v>
      </c>
      <c r="H39" s="428">
        <v>234</v>
      </c>
      <c r="I39" s="428">
        <v>244</v>
      </c>
      <c r="J39" s="428">
        <v>162</v>
      </c>
      <c r="K39" s="271">
        <v>80</v>
      </c>
      <c r="L39" s="287">
        <v>49.382716049382715</v>
      </c>
    </row>
    <row r="40" spans="1:12" s="277" customFormat="1" ht="15.9" customHeight="1" x14ac:dyDescent="0.2">
      <c r="A40" s="288"/>
      <c r="B40" s="276"/>
      <c r="C40" s="276" t="s">
        <v>99</v>
      </c>
      <c r="D40" s="291"/>
      <c r="E40" s="290"/>
      <c r="F40" s="428">
        <v>563</v>
      </c>
      <c r="G40" s="428">
        <v>805</v>
      </c>
      <c r="H40" s="428">
        <v>526</v>
      </c>
      <c r="I40" s="428">
        <v>708</v>
      </c>
      <c r="J40" s="428">
        <v>640</v>
      </c>
      <c r="K40" s="271">
        <v>-77</v>
      </c>
      <c r="L40" s="287">
        <v>-12.03125</v>
      </c>
    </row>
    <row r="41" spans="1:12" s="277" customFormat="1" ht="24" customHeight="1" x14ac:dyDescent="0.2">
      <c r="A41" s="288"/>
      <c r="B41" s="291"/>
      <c r="C41" s="289" t="s">
        <v>351</v>
      </c>
      <c r="D41" s="291"/>
      <c r="E41" s="290"/>
      <c r="F41" s="428">
        <v>206</v>
      </c>
      <c r="G41" s="428">
        <v>308</v>
      </c>
      <c r="H41" s="428">
        <v>181</v>
      </c>
      <c r="I41" s="428">
        <v>249</v>
      </c>
      <c r="J41" s="429">
        <v>217</v>
      </c>
      <c r="K41" s="271">
        <v>-11</v>
      </c>
      <c r="L41" s="287">
        <v>-5.0691244239631335</v>
      </c>
    </row>
    <row r="42" spans="1:12" ht="15" customHeight="1" x14ac:dyDescent="0.2">
      <c r="A42" s="288"/>
      <c r="B42" s="276" t="s">
        <v>105</v>
      </c>
      <c r="C42" s="276" t="s">
        <v>352</v>
      </c>
      <c r="D42" s="291"/>
      <c r="E42" s="290"/>
      <c r="F42" s="428">
        <v>326</v>
      </c>
      <c r="G42" s="428">
        <v>587</v>
      </c>
      <c r="H42" s="428">
        <v>355</v>
      </c>
      <c r="I42" s="428">
        <v>378</v>
      </c>
      <c r="J42" s="428">
        <v>297</v>
      </c>
      <c r="K42" s="271">
        <v>29</v>
      </c>
      <c r="L42" s="287">
        <v>9.7643097643097647</v>
      </c>
    </row>
    <row r="43" spans="1:12" ht="15" customHeight="1" x14ac:dyDescent="0.2">
      <c r="A43" s="288"/>
      <c r="B43" s="291"/>
      <c r="C43" s="289" t="s">
        <v>351</v>
      </c>
      <c r="D43" s="291"/>
      <c r="E43" s="290"/>
      <c r="F43" s="428">
        <v>120</v>
      </c>
      <c r="G43" s="428">
        <v>218</v>
      </c>
      <c r="H43" s="428">
        <v>143</v>
      </c>
      <c r="I43" s="428">
        <v>136</v>
      </c>
      <c r="J43" s="428">
        <v>102</v>
      </c>
      <c r="K43" s="271">
        <v>18</v>
      </c>
      <c r="L43" s="287">
        <v>17.647058823529413</v>
      </c>
    </row>
    <row r="44" spans="1:12" ht="15" customHeight="1" x14ac:dyDescent="0.2">
      <c r="A44" s="288"/>
      <c r="B44" s="276"/>
      <c r="C44" s="274" t="s">
        <v>101</v>
      </c>
      <c r="D44" s="291"/>
      <c r="E44" s="290"/>
      <c r="F44" s="428">
        <v>853</v>
      </c>
      <c r="G44" s="428">
        <v>1018</v>
      </c>
      <c r="H44" s="428">
        <v>852</v>
      </c>
      <c r="I44" s="428">
        <v>1045</v>
      </c>
      <c r="J44" s="429">
        <v>818</v>
      </c>
      <c r="K44" s="271">
        <v>35</v>
      </c>
      <c r="L44" s="287">
        <v>4.2787286063569683</v>
      </c>
    </row>
    <row r="45" spans="1:12" ht="15" customHeight="1" x14ac:dyDescent="0.2">
      <c r="A45" s="288"/>
      <c r="B45" s="291"/>
      <c r="C45" s="289" t="s">
        <v>351</v>
      </c>
      <c r="D45" s="291"/>
      <c r="E45" s="290"/>
      <c r="F45" s="428">
        <v>299</v>
      </c>
      <c r="G45" s="428">
        <v>331</v>
      </c>
      <c r="H45" s="428">
        <v>238</v>
      </c>
      <c r="I45" s="428">
        <v>325</v>
      </c>
      <c r="J45" s="428">
        <v>243</v>
      </c>
      <c r="K45" s="271">
        <v>56</v>
      </c>
      <c r="L45" s="287">
        <v>23.045267489711936</v>
      </c>
    </row>
    <row r="46" spans="1:12" ht="15" customHeight="1" x14ac:dyDescent="0.2">
      <c r="A46" s="288"/>
      <c r="B46" s="276"/>
      <c r="C46" s="274" t="s">
        <v>102</v>
      </c>
      <c r="D46" s="291"/>
      <c r="E46" s="290"/>
      <c r="F46" s="428">
        <v>103</v>
      </c>
      <c r="G46" s="428">
        <v>114</v>
      </c>
      <c r="H46" s="428">
        <v>131</v>
      </c>
      <c r="I46" s="428">
        <v>146</v>
      </c>
      <c r="J46" s="428">
        <v>92</v>
      </c>
      <c r="K46" s="271">
        <v>11</v>
      </c>
      <c r="L46" s="287">
        <v>11.956521739130435</v>
      </c>
    </row>
    <row r="47" spans="1:12" ht="15" customHeight="1" x14ac:dyDescent="0.2">
      <c r="A47" s="288"/>
      <c r="B47" s="291"/>
      <c r="C47" s="289" t="s">
        <v>351</v>
      </c>
      <c r="D47" s="291"/>
      <c r="E47" s="290"/>
      <c r="F47" s="428">
        <v>24</v>
      </c>
      <c r="G47" s="428">
        <v>33</v>
      </c>
      <c r="H47" s="428">
        <v>28</v>
      </c>
      <c r="I47" s="428">
        <v>29</v>
      </c>
      <c r="J47" s="429">
        <v>27</v>
      </c>
      <c r="K47" s="271">
        <v>-3</v>
      </c>
      <c r="L47" s="287">
        <v>-11.111111111111111</v>
      </c>
    </row>
    <row r="48" spans="1:12" ht="15" customHeight="1" x14ac:dyDescent="0.2">
      <c r="A48" s="288"/>
      <c r="B48" s="291"/>
      <c r="C48" s="274" t="s">
        <v>103</v>
      </c>
      <c r="D48" s="292"/>
      <c r="E48" s="293"/>
      <c r="F48" s="428">
        <v>15</v>
      </c>
      <c r="G48" s="428">
        <v>14</v>
      </c>
      <c r="H48" s="428">
        <v>14</v>
      </c>
      <c r="I48" s="428">
        <v>16</v>
      </c>
      <c r="J48" s="428">
        <v>16</v>
      </c>
      <c r="K48" s="271">
        <v>-1</v>
      </c>
      <c r="L48" s="287">
        <v>-6.25</v>
      </c>
    </row>
    <row r="49" spans="1:12" ht="15" customHeight="1" x14ac:dyDescent="0.2">
      <c r="A49" s="288"/>
      <c r="B49" s="291"/>
      <c r="C49" s="289" t="s">
        <v>351</v>
      </c>
      <c r="D49" s="291"/>
      <c r="E49" s="290"/>
      <c r="F49" s="428">
        <v>5</v>
      </c>
      <c r="G49" s="428">
        <v>8</v>
      </c>
      <c r="H49" s="428">
        <v>6</v>
      </c>
      <c r="I49" s="428">
        <v>3</v>
      </c>
      <c r="J49" s="428">
        <v>7</v>
      </c>
      <c r="K49" s="271">
        <v>-2</v>
      </c>
      <c r="L49" s="287">
        <v>-28.571428571428573</v>
      </c>
    </row>
    <row r="50" spans="1:12" ht="15" customHeight="1" x14ac:dyDescent="0.2">
      <c r="A50" s="288"/>
      <c r="B50" s="276" t="s">
        <v>105</v>
      </c>
      <c r="C50" s="289" t="s">
        <v>175</v>
      </c>
      <c r="D50" s="291"/>
      <c r="E50" s="290"/>
      <c r="F50" s="428">
        <v>818</v>
      </c>
      <c r="G50" s="428">
        <v>1161</v>
      </c>
      <c r="H50" s="428">
        <v>911</v>
      </c>
      <c r="I50" s="428">
        <v>1043</v>
      </c>
      <c r="J50" s="429">
        <v>735</v>
      </c>
      <c r="K50" s="271">
        <v>83</v>
      </c>
      <c r="L50" s="287">
        <v>11.29251700680272</v>
      </c>
    </row>
    <row r="51" spans="1:12" ht="15" customHeight="1" x14ac:dyDescent="0.2">
      <c r="A51" s="288"/>
      <c r="B51" s="291"/>
      <c r="C51" s="289" t="s">
        <v>351</v>
      </c>
      <c r="D51" s="291"/>
      <c r="E51" s="290"/>
      <c r="F51" s="428">
        <v>260</v>
      </c>
      <c r="G51" s="428">
        <v>359</v>
      </c>
      <c r="H51" s="428">
        <v>252</v>
      </c>
      <c r="I51" s="428">
        <v>294</v>
      </c>
      <c r="J51" s="428">
        <v>181</v>
      </c>
      <c r="K51" s="271">
        <v>79</v>
      </c>
      <c r="L51" s="287">
        <v>43.646408839779006</v>
      </c>
    </row>
    <row r="52" spans="1:12" ht="15" customHeight="1" x14ac:dyDescent="0.2">
      <c r="A52" s="288"/>
      <c r="B52" s="276"/>
      <c r="C52" s="289" t="s">
        <v>176</v>
      </c>
      <c r="D52" s="291"/>
      <c r="E52" s="290"/>
      <c r="F52" s="428">
        <v>479</v>
      </c>
      <c r="G52" s="428">
        <v>572</v>
      </c>
      <c r="H52" s="428">
        <v>441</v>
      </c>
      <c r="I52" s="428">
        <v>542</v>
      </c>
      <c r="J52" s="428">
        <v>488</v>
      </c>
      <c r="K52" s="271">
        <v>-9</v>
      </c>
      <c r="L52" s="287">
        <v>-1.8442622950819672</v>
      </c>
    </row>
    <row r="53" spans="1:12" s="88" customFormat="1" ht="11.25" customHeight="1" x14ac:dyDescent="0.2">
      <c r="A53" s="288"/>
      <c r="B53" s="291"/>
      <c r="C53" s="289" t="s">
        <v>351</v>
      </c>
      <c r="D53" s="291"/>
      <c r="E53" s="290"/>
      <c r="F53" s="428">
        <v>188</v>
      </c>
      <c r="G53" s="428">
        <v>231</v>
      </c>
      <c r="H53" s="428">
        <v>163</v>
      </c>
      <c r="I53" s="428">
        <v>199</v>
      </c>
      <c r="J53" s="429">
        <v>198</v>
      </c>
      <c r="K53" s="271">
        <v>-10</v>
      </c>
      <c r="L53" s="287">
        <v>-5.0505050505050502</v>
      </c>
    </row>
    <row r="54" spans="1:12" s="140" customFormat="1" ht="12.75" customHeight="1" x14ac:dyDescent="0.2">
      <c r="A54" s="288"/>
      <c r="B54" s="276" t="s">
        <v>105</v>
      </c>
      <c r="C54" s="276" t="s">
        <v>108</v>
      </c>
      <c r="D54" s="291"/>
      <c r="E54" s="290"/>
      <c r="F54" s="428">
        <v>889</v>
      </c>
      <c r="G54" s="428">
        <v>1206</v>
      </c>
      <c r="H54" s="428">
        <v>908</v>
      </c>
      <c r="I54" s="428">
        <v>1128</v>
      </c>
      <c r="J54" s="428">
        <v>834</v>
      </c>
      <c r="K54" s="271">
        <v>55</v>
      </c>
      <c r="L54" s="287">
        <v>6.5947242206235011</v>
      </c>
    </row>
    <row r="55" spans="1:12" ht="10.199999999999999" x14ac:dyDescent="0.2">
      <c r="A55" s="288"/>
      <c r="B55" s="291"/>
      <c r="C55" s="289" t="s">
        <v>351</v>
      </c>
      <c r="D55" s="291"/>
      <c r="E55" s="290"/>
      <c r="F55" s="428">
        <v>322</v>
      </c>
      <c r="G55" s="428">
        <v>440</v>
      </c>
      <c r="H55" s="428">
        <v>281</v>
      </c>
      <c r="I55" s="428">
        <v>333</v>
      </c>
      <c r="J55" s="428">
        <v>280</v>
      </c>
      <c r="K55" s="271">
        <v>42</v>
      </c>
      <c r="L55" s="287">
        <v>15</v>
      </c>
    </row>
    <row r="56" spans="1:12" ht="14.25" customHeight="1" x14ac:dyDescent="0.2">
      <c r="A56" s="288"/>
      <c r="B56" s="291"/>
      <c r="C56" s="276" t="s">
        <v>109</v>
      </c>
      <c r="D56" s="291"/>
      <c r="E56" s="290"/>
      <c r="F56" s="428">
        <v>408</v>
      </c>
      <c r="G56" s="428">
        <v>527</v>
      </c>
      <c r="H56" s="428">
        <v>444</v>
      </c>
      <c r="I56" s="428">
        <v>457</v>
      </c>
      <c r="J56" s="428">
        <v>389</v>
      </c>
      <c r="K56" s="271">
        <v>19</v>
      </c>
      <c r="L56" s="287">
        <v>4.8843187660668379</v>
      </c>
    </row>
    <row r="57" spans="1:12" ht="18.75" customHeight="1" x14ac:dyDescent="0.2">
      <c r="A57" s="294"/>
      <c r="B57" s="295"/>
      <c r="C57" s="296" t="s">
        <v>351</v>
      </c>
      <c r="D57" s="295"/>
      <c r="E57" s="297"/>
      <c r="F57" s="315">
        <v>126</v>
      </c>
      <c r="G57" s="430">
        <v>150</v>
      </c>
      <c r="H57" s="430">
        <v>134</v>
      </c>
      <c r="I57" s="430">
        <v>160</v>
      </c>
      <c r="J57" s="430">
        <v>99</v>
      </c>
      <c r="K57" s="431">
        <v>27</v>
      </c>
      <c r="L57" s="298">
        <v>27.272727272727273</v>
      </c>
    </row>
    <row r="58" spans="1:12" s="60" customFormat="1" ht="10.199999999999999" x14ac:dyDescent="0.2">
      <c r="A58" s="274"/>
      <c r="B58" s="274"/>
      <c r="C58" s="274"/>
      <c r="D58" s="274"/>
      <c r="E58" s="274"/>
      <c r="F58" s="274"/>
      <c r="G58" s="274"/>
      <c r="H58" s="274"/>
      <c r="I58" s="274"/>
      <c r="J58" s="274"/>
      <c r="K58" s="225"/>
      <c r="L58" s="88" t="s">
        <v>35</v>
      </c>
    </row>
    <row r="59" spans="1:12" s="60" customFormat="1" ht="21" customHeight="1" x14ac:dyDescent="0.2">
      <c r="A59" s="500" t="s">
        <v>353</v>
      </c>
      <c r="B59" s="443"/>
      <c r="C59" s="443"/>
      <c r="D59" s="500"/>
      <c r="E59" s="443"/>
      <c r="F59" s="443"/>
      <c r="G59" s="443"/>
      <c r="H59" s="443"/>
      <c r="I59" s="443"/>
      <c r="J59" s="443"/>
      <c r="K59" s="443"/>
      <c r="L59" s="443"/>
    </row>
    <row r="60" spans="1:12" s="60" customFormat="1" ht="12.75" customHeight="1" x14ac:dyDescent="0.2">
      <c r="A60" s="501" t="s">
        <v>354</v>
      </c>
      <c r="B60" s="444"/>
      <c r="C60" s="444"/>
      <c r="D60" s="444"/>
      <c r="E60" s="444"/>
      <c r="F60" s="444"/>
      <c r="G60" s="444"/>
      <c r="H60" s="444"/>
      <c r="I60" s="444"/>
      <c r="J60" s="444"/>
      <c r="K60" s="444"/>
      <c r="L60" s="444"/>
    </row>
    <row r="61" spans="1:12" s="60" customFormat="1" ht="12.75" customHeight="1" x14ac:dyDescent="0.2">
      <c r="A61" s="502" t="s">
        <v>355</v>
      </c>
      <c r="B61" s="503"/>
      <c r="C61" s="503"/>
      <c r="D61" s="503"/>
      <c r="E61" s="503"/>
      <c r="F61" s="503"/>
      <c r="G61" s="503"/>
      <c r="H61" s="503"/>
      <c r="I61" s="503"/>
      <c r="J61" s="503"/>
      <c r="K61" s="503"/>
      <c r="L61" s="503"/>
    </row>
    <row r="62" spans="1:12" s="60" customFormat="1" ht="12.75" customHeight="1" x14ac:dyDescent="0.2">
      <c r="A62" s="87"/>
      <c r="B62" s="87"/>
      <c r="C62" s="87"/>
      <c r="D62" s="87"/>
      <c r="E62" s="87"/>
      <c r="F62" s="87"/>
      <c r="G62" s="87"/>
      <c r="H62" s="87"/>
      <c r="I62" s="87"/>
    </row>
    <row r="63" spans="1:12" s="60" customFormat="1" ht="12.75" customHeight="1" x14ac:dyDescent="0.2"/>
    <row r="64" spans="1:12" ht="15.9" customHeight="1" x14ac:dyDescent="0.2">
      <c r="B64" s="37"/>
      <c r="D64" s="37"/>
      <c r="E64" s="37"/>
      <c r="F64" s="37"/>
      <c r="G64" s="37"/>
      <c r="H64" s="37"/>
      <c r="I64" s="37"/>
      <c r="J64" s="37"/>
      <c r="K64" s="37"/>
      <c r="L64" s="37"/>
    </row>
    <row r="65" spans="2:12" ht="15.9" customHeight="1" x14ac:dyDescent="0.2">
      <c r="B65" s="37"/>
      <c r="D65" s="37"/>
      <c r="E65" s="37"/>
      <c r="F65" s="37"/>
      <c r="G65" s="37"/>
      <c r="H65" s="37"/>
      <c r="I65" s="37"/>
      <c r="J65" s="37"/>
      <c r="K65" s="37"/>
      <c r="L65" s="178"/>
    </row>
    <row r="66" spans="2:12" ht="15.9" customHeight="1" x14ac:dyDescent="0.2">
      <c r="B66" s="37"/>
      <c r="D66" s="37"/>
      <c r="E66" s="37"/>
      <c r="F66" s="37"/>
      <c r="G66" s="37"/>
      <c r="H66" s="37"/>
      <c r="I66" s="37"/>
      <c r="J66" s="37"/>
      <c r="K66" s="37"/>
      <c r="L66" s="37"/>
    </row>
    <row r="67" spans="2:12" ht="15.9" customHeight="1" x14ac:dyDescent="0.2">
      <c r="B67" s="37"/>
      <c r="D67" s="37"/>
      <c r="E67" s="37"/>
      <c r="F67" s="37"/>
      <c r="G67" s="37"/>
      <c r="H67" s="37"/>
      <c r="I67" s="37"/>
      <c r="J67" s="37"/>
      <c r="K67" s="37"/>
      <c r="L67" s="37"/>
    </row>
    <row r="68" spans="2:12" ht="15.9" customHeight="1" x14ac:dyDescent="0.2">
      <c r="B68" s="37"/>
      <c r="D68" s="37"/>
      <c r="E68" s="37"/>
      <c r="F68" s="37"/>
      <c r="G68" s="37"/>
      <c r="H68" s="37"/>
      <c r="I68" s="37"/>
      <c r="J68" s="37"/>
      <c r="K68" s="37"/>
      <c r="L68" s="37"/>
    </row>
    <row r="69" spans="2:12" ht="15.9" customHeight="1" x14ac:dyDescent="0.2">
      <c r="B69" s="37"/>
      <c r="D69" s="37"/>
      <c r="E69" s="37"/>
      <c r="F69" s="37"/>
      <c r="G69" s="37"/>
      <c r="H69" s="37"/>
      <c r="I69" s="37"/>
      <c r="J69" s="37"/>
      <c r="K69" s="37"/>
      <c r="L69" s="37"/>
    </row>
    <row r="70" spans="2:12" ht="15.9" customHeight="1" x14ac:dyDescent="0.2">
      <c r="B70" s="37"/>
      <c r="D70" s="37"/>
      <c r="E70" s="37"/>
      <c r="F70" s="37"/>
      <c r="G70" s="37"/>
      <c r="H70" s="37"/>
      <c r="I70" s="37"/>
      <c r="J70" s="37"/>
      <c r="K70" s="37"/>
      <c r="L70" s="37"/>
    </row>
    <row r="71" spans="2:12" ht="15.9" customHeight="1" x14ac:dyDescent="0.2">
      <c r="B71" s="37"/>
      <c r="D71" s="37"/>
      <c r="E71" s="37"/>
      <c r="F71" s="37"/>
      <c r="G71" s="37"/>
      <c r="H71" s="37"/>
      <c r="I71" s="37"/>
      <c r="J71" s="37"/>
      <c r="K71" s="37"/>
      <c r="L71" s="37"/>
    </row>
    <row r="72" spans="2:12" ht="15.9" customHeight="1" x14ac:dyDescent="0.2">
      <c r="B72" s="37"/>
      <c r="D72" s="37"/>
      <c r="E72" s="37"/>
      <c r="F72" s="37"/>
      <c r="G72" s="37"/>
      <c r="H72" s="37"/>
      <c r="I72" s="37"/>
      <c r="J72" s="37"/>
      <c r="K72" s="37"/>
      <c r="L72" s="37"/>
    </row>
    <row r="73" spans="2:12" ht="15.9" customHeight="1" x14ac:dyDescent="0.2">
      <c r="B73" s="37"/>
      <c r="D73" s="37"/>
      <c r="E73" s="37"/>
      <c r="F73" s="37"/>
      <c r="G73" s="37"/>
      <c r="H73" s="37"/>
      <c r="I73" s="37"/>
      <c r="J73" s="37"/>
      <c r="K73" s="37"/>
      <c r="L73" s="37"/>
    </row>
    <row r="74" spans="2:12" ht="15.9" customHeight="1" x14ac:dyDescent="0.2">
      <c r="B74" s="37"/>
      <c r="D74" s="37"/>
      <c r="E74" s="37"/>
      <c r="F74" s="37"/>
      <c r="G74" s="37"/>
      <c r="H74" s="37"/>
      <c r="I74" s="37"/>
      <c r="J74" s="37"/>
      <c r="K74" s="37"/>
      <c r="L74" s="37"/>
    </row>
    <row r="75" spans="2:12" ht="15.9" customHeight="1" x14ac:dyDescent="0.2">
      <c r="B75" s="37"/>
      <c r="D75" s="37"/>
      <c r="E75" s="37"/>
      <c r="F75" s="37"/>
      <c r="G75" s="37"/>
      <c r="H75" s="37"/>
      <c r="I75" s="37"/>
      <c r="J75" s="37"/>
      <c r="K75" s="37"/>
      <c r="L75" s="37"/>
    </row>
    <row r="76" spans="2:12" ht="15.9" customHeight="1" x14ac:dyDescent="0.2">
      <c r="B76" s="37"/>
      <c r="D76" s="37"/>
      <c r="E76" s="37"/>
      <c r="F76" s="37"/>
      <c r="G76" s="37"/>
      <c r="H76" s="37"/>
      <c r="I76" s="37"/>
      <c r="J76" s="37"/>
      <c r="K76" s="37"/>
      <c r="L76" s="37"/>
    </row>
    <row r="77" spans="2:12" ht="15.9" customHeight="1" x14ac:dyDescent="0.2">
      <c r="B77" s="37"/>
      <c r="D77" s="37"/>
      <c r="E77" s="37"/>
      <c r="F77" s="37"/>
      <c r="G77" s="37"/>
      <c r="H77" s="37"/>
      <c r="I77" s="37"/>
      <c r="J77" s="37"/>
      <c r="K77" s="37"/>
      <c r="L77" s="37"/>
    </row>
    <row r="78" spans="2:12" ht="15.9" customHeight="1" x14ac:dyDescent="0.2">
      <c r="B78" s="37"/>
      <c r="D78" s="37"/>
      <c r="E78" s="37"/>
      <c r="F78" s="37"/>
      <c r="G78" s="37"/>
      <c r="H78" s="37"/>
      <c r="I78" s="37"/>
      <c r="J78" s="37"/>
      <c r="K78" s="37"/>
      <c r="L78" s="37"/>
    </row>
    <row r="79" spans="2:12" ht="15.9" customHeight="1" x14ac:dyDescent="0.2">
      <c r="B79" s="37"/>
      <c r="D79" s="37"/>
      <c r="E79" s="37"/>
      <c r="F79" s="37"/>
      <c r="G79" s="37"/>
      <c r="H79" s="37"/>
      <c r="I79" s="37"/>
      <c r="J79" s="37"/>
      <c r="K79" s="37"/>
      <c r="L79" s="37"/>
    </row>
    <row r="80" spans="2:12" ht="15.9" customHeight="1" x14ac:dyDescent="0.2">
      <c r="B80" s="37"/>
      <c r="D80" s="37"/>
      <c r="E80" s="37"/>
      <c r="F80" s="37"/>
      <c r="G80" s="37"/>
      <c r="H80" s="37"/>
      <c r="I80" s="37"/>
      <c r="J80" s="37"/>
      <c r="K80" s="37"/>
      <c r="L80" s="37"/>
    </row>
    <row r="81" s="37" customFormat="1" ht="15.9" customHeight="1" x14ac:dyDescent="0.2"/>
    <row r="82" s="37" customFormat="1" ht="15.9" customHeight="1" x14ac:dyDescent="0.2"/>
    <row r="83" s="37" customFormat="1" ht="15.9" customHeight="1" x14ac:dyDescent="0.2"/>
    <row r="84" s="37" customFormat="1" ht="15.9" customHeight="1" x14ac:dyDescent="0.2"/>
    <row r="85" s="37" customFormat="1" ht="15.9" customHeight="1" x14ac:dyDescent="0.2"/>
    <row r="86" s="37" customFormat="1" ht="15.9" customHeight="1" x14ac:dyDescent="0.2"/>
    <row r="87" s="37" customFormat="1" ht="15.9" customHeight="1" x14ac:dyDescent="0.2"/>
    <row r="88" s="37" customFormat="1" ht="15.9" customHeight="1" x14ac:dyDescent="0.2"/>
    <row r="89" s="37" customFormat="1" ht="15.9" customHeight="1" x14ac:dyDescent="0.2"/>
    <row r="90" s="37" customFormat="1" ht="15.9" customHeight="1" x14ac:dyDescent="0.2"/>
    <row r="91" s="37" customFormat="1" ht="15.9" customHeight="1" x14ac:dyDescent="0.2"/>
    <row r="92" s="37" customFormat="1" ht="15.9" customHeight="1" x14ac:dyDescent="0.2"/>
    <row r="93" s="37" customFormat="1" ht="15.9" customHeight="1" x14ac:dyDescent="0.2"/>
    <row r="94" s="37" customFormat="1" ht="15.9" customHeight="1" x14ac:dyDescent="0.2"/>
    <row r="95" s="37" customFormat="1" ht="15.9" customHeight="1" x14ac:dyDescent="0.2"/>
    <row r="96" s="37" customFormat="1" ht="15.9" customHeight="1" x14ac:dyDescent="0.2"/>
    <row r="97" s="37" customFormat="1" ht="15.9" customHeight="1" x14ac:dyDescent="0.2"/>
    <row r="98" s="37" customFormat="1" ht="15.9" customHeight="1" x14ac:dyDescent="0.2"/>
    <row r="99" s="37" customFormat="1" ht="15.9" customHeight="1" x14ac:dyDescent="0.2"/>
    <row r="100" s="37" customFormat="1" ht="15.9" customHeight="1" x14ac:dyDescent="0.2"/>
    <row r="101" s="37" customFormat="1" ht="15.9" customHeight="1" x14ac:dyDescent="0.2"/>
    <row r="102" s="37" customFormat="1" ht="15.9" customHeight="1" x14ac:dyDescent="0.2"/>
    <row r="103" s="37" customFormat="1" ht="15.9" customHeight="1" x14ac:dyDescent="0.2"/>
    <row r="104" s="37" customFormat="1" ht="15.9" customHeight="1" x14ac:dyDescent="0.2"/>
    <row r="105" s="37" customFormat="1" ht="15.9" customHeight="1" x14ac:dyDescent="0.2"/>
    <row r="106" s="37" customFormat="1" ht="15.9" customHeight="1" x14ac:dyDescent="0.2"/>
    <row r="107" s="37" customFormat="1" ht="15.9" customHeight="1" x14ac:dyDescent="0.2"/>
    <row r="108" s="37" customFormat="1" ht="15.9" customHeight="1" x14ac:dyDescent="0.2"/>
    <row r="109" s="37" customFormat="1" ht="15.9" customHeight="1" x14ac:dyDescent="0.2"/>
    <row r="110" s="37" customFormat="1" ht="15.9" customHeight="1" x14ac:dyDescent="0.2"/>
    <row r="111" s="37" customFormat="1" ht="15.9" customHeight="1" x14ac:dyDescent="0.2"/>
    <row r="112" s="37" customFormat="1" ht="15.9" customHeight="1" x14ac:dyDescent="0.2"/>
    <row r="113" s="37" customFormat="1" ht="15.9" customHeight="1" x14ac:dyDescent="0.2"/>
    <row r="114" s="37" customFormat="1" ht="15.9" customHeight="1" x14ac:dyDescent="0.2"/>
    <row r="115" s="37" customFormat="1" ht="15.9" customHeight="1" x14ac:dyDescent="0.2"/>
    <row r="116" s="37" customFormat="1" ht="15.9" customHeight="1" x14ac:dyDescent="0.2"/>
    <row r="117" s="37" customFormat="1" ht="15.9" customHeight="1" x14ac:dyDescent="0.2"/>
    <row r="118" s="37" customFormat="1" ht="15.9" customHeight="1" x14ac:dyDescent="0.2"/>
    <row r="119" s="37" customFormat="1" ht="15.9" customHeight="1" x14ac:dyDescent="0.2"/>
    <row r="120" s="37" customFormat="1" ht="15.9" customHeight="1" x14ac:dyDescent="0.2"/>
    <row r="121" s="37" customFormat="1" ht="15.9" customHeight="1" x14ac:dyDescent="0.2"/>
    <row r="122" s="37" customFormat="1" ht="15.9" customHeight="1" x14ac:dyDescent="0.2"/>
    <row r="123" s="37" customFormat="1" ht="15.9" customHeight="1" x14ac:dyDescent="0.2"/>
    <row r="124" s="37" customFormat="1" ht="15.9" customHeight="1" x14ac:dyDescent="0.2"/>
    <row r="125" s="37" customFormat="1" ht="15.9" customHeight="1" x14ac:dyDescent="0.2"/>
    <row r="126" s="37" customFormat="1" ht="15.9" customHeight="1" x14ac:dyDescent="0.2"/>
    <row r="127" s="37" customFormat="1" ht="15.9" customHeight="1" x14ac:dyDescent="0.2"/>
    <row r="128" s="37" customFormat="1" ht="15.9" customHeight="1" x14ac:dyDescent="0.2"/>
    <row r="129" s="37" customFormat="1" ht="15.9" customHeight="1" x14ac:dyDescent="0.2"/>
    <row r="130" s="37" customFormat="1" ht="15.9" customHeight="1" x14ac:dyDescent="0.2"/>
    <row r="131" s="37" customFormat="1" ht="15.9" customHeight="1" x14ac:dyDescent="0.2"/>
    <row r="132" s="37" customFormat="1" ht="15.9" customHeight="1" x14ac:dyDescent="0.2"/>
    <row r="133" s="37" customFormat="1" ht="15.9" customHeight="1" x14ac:dyDescent="0.2"/>
    <row r="134" s="37" customFormat="1" ht="15.9" customHeight="1" x14ac:dyDescent="0.2"/>
    <row r="135" s="37" customFormat="1" ht="15.9" customHeight="1" x14ac:dyDescent="0.2"/>
    <row r="136" s="37" customFormat="1" ht="15.9" customHeight="1" x14ac:dyDescent="0.2"/>
    <row r="137" s="37" customFormat="1" ht="15.9" customHeight="1" x14ac:dyDescent="0.2"/>
    <row r="138" s="37" customFormat="1" ht="15.9" customHeight="1" x14ac:dyDescent="0.2"/>
    <row r="139" s="37" customFormat="1" ht="15.9" customHeight="1" x14ac:dyDescent="0.2"/>
    <row r="140" s="37" customFormat="1" ht="15.9" customHeight="1" x14ac:dyDescent="0.2"/>
    <row r="141" s="37" customFormat="1" ht="15.9" customHeight="1" x14ac:dyDescent="0.2"/>
    <row r="142" s="37" customFormat="1" ht="15.9" customHeight="1" x14ac:dyDescent="0.2"/>
    <row r="143" s="37" customFormat="1" ht="15.9" customHeight="1" x14ac:dyDescent="0.2"/>
    <row r="144" s="37" customFormat="1" ht="15.9" customHeight="1" x14ac:dyDescent="0.2"/>
    <row r="145" s="37" customFormat="1" ht="15.9" customHeight="1" x14ac:dyDescent="0.2"/>
    <row r="146" s="37" customFormat="1" ht="15.9" customHeight="1" x14ac:dyDescent="0.2"/>
    <row r="147" s="37" customFormat="1" ht="15.9" customHeight="1" x14ac:dyDescent="0.2"/>
    <row r="148" s="37" customFormat="1" ht="15.9" customHeight="1" x14ac:dyDescent="0.2"/>
    <row r="149" s="37" customFormat="1" ht="15.9" customHeight="1" x14ac:dyDescent="0.2"/>
    <row r="150" s="37" customFormat="1" ht="15.9" customHeight="1" x14ac:dyDescent="0.2"/>
    <row r="151" s="37" customFormat="1" ht="15.9" customHeight="1" x14ac:dyDescent="0.2"/>
    <row r="152" s="37" customFormat="1" ht="15.9" customHeight="1" x14ac:dyDescent="0.2"/>
    <row r="153" s="37" customFormat="1" ht="15.9" customHeight="1" x14ac:dyDescent="0.2"/>
    <row r="154" s="37" customFormat="1" ht="15.9" customHeight="1" x14ac:dyDescent="0.2"/>
    <row r="155" s="37" customFormat="1" ht="15.9" customHeight="1" x14ac:dyDescent="0.2"/>
    <row r="156" s="37" customFormat="1" ht="15.9" customHeight="1" x14ac:dyDescent="0.2"/>
    <row r="157" s="37" customFormat="1" ht="15.9" customHeight="1" x14ac:dyDescent="0.2"/>
    <row r="158" s="37" customFormat="1" ht="15.9" customHeight="1" x14ac:dyDescent="0.2"/>
    <row r="159" s="37" customFormat="1" ht="15.9" customHeight="1" x14ac:dyDescent="0.2"/>
    <row r="160" s="37" customFormat="1" ht="15.9" customHeight="1" x14ac:dyDescent="0.2"/>
    <row r="161" s="37" customFormat="1" ht="15.9" customHeight="1" x14ac:dyDescent="0.2"/>
    <row r="162" s="37" customFormat="1" ht="15.9" customHeight="1" x14ac:dyDescent="0.2"/>
    <row r="163" s="37" customFormat="1" ht="15.9" customHeight="1" x14ac:dyDescent="0.2"/>
    <row r="164" s="37" customFormat="1" ht="15.9" customHeight="1" x14ac:dyDescent="0.2"/>
    <row r="165" s="37" customFormat="1" ht="15.9" customHeight="1" x14ac:dyDescent="0.2"/>
    <row r="166" s="37" customFormat="1" ht="15.9" customHeight="1" x14ac:dyDescent="0.2"/>
    <row r="167" s="37" customFormat="1" ht="15.9" customHeight="1" x14ac:dyDescent="0.2"/>
    <row r="168" s="37" customFormat="1" ht="15.9" customHeight="1" x14ac:dyDescent="0.2"/>
    <row r="169" s="37" customFormat="1" ht="15.9" customHeight="1" x14ac:dyDescent="0.2"/>
    <row r="170" s="37" customFormat="1" ht="15.9" customHeight="1" x14ac:dyDescent="0.2"/>
    <row r="171" s="37" customFormat="1" ht="15.9" customHeight="1" x14ac:dyDescent="0.2"/>
    <row r="172" s="37" customFormat="1" ht="15.9" customHeight="1" x14ac:dyDescent="0.2"/>
    <row r="173" s="37" customFormat="1" ht="15.9" customHeight="1" x14ac:dyDescent="0.2"/>
    <row r="174" s="37" customFormat="1" ht="15.9" customHeight="1" x14ac:dyDescent="0.2"/>
    <row r="175" s="37" customFormat="1" ht="15.9" customHeight="1" x14ac:dyDescent="0.2"/>
    <row r="176" s="37" customFormat="1" ht="15.9" customHeight="1" x14ac:dyDescent="0.2"/>
    <row r="177" s="37" customFormat="1" ht="15.9" customHeight="1" x14ac:dyDescent="0.2"/>
    <row r="178" s="37" customFormat="1" ht="15.9" customHeight="1" x14ac:dyDescent="0.2"/>
    <row r="179" s="37" customFormat="1" ht="15.9" customHeight="1" x14ac:dyDescent="0.2"/>
    <row r="180" s="37" customFormat="1" ht="15.9" customHeight="1" x14ac:dyDescent="0.2"/>
    <row r="181" s="37" customFormat="1" ht="15.9" customHeight="1" x14ac:dyDescent="0.2"/>
    <row r="182" s="37" customFormat="1" ht="15.9" customHeight="1" x14ac:dyDescent="0.2"/>
    <row r="183" s="37" customFormat="1" ht="15.9" customHeight="1" x14ac:dyDescent="0.2"/>
    <row r="184" s="37" customFormat="1" ht="15.9" customHeight="1" x14ac:dyDescent="0.2"/>
    <row r="185" s="37" customFormat="1" ht="15.9" customHeight="1" x14ac:dyDescent="0.2"/>
    <row r="186" s="37" customFormat="1" ht="15.9" customHeight="1" x14ac:dyDescent="0.2"/>
    <row r="187" s="37" customFormat="1" ht="15.9" customHeight="1" x14ac:dyDescent="0.2"/>
    <row r="188" s="37" customFormat="1" ht="15.9" customHeight="1" x14ac:dyDescent="0.2"/>
    <row r="189" s="37" customFormat="1" ht="15.9" customHeight="1" x14ac:dyDescent="0.2"/>
    <row r="190" s="37" customFormat="1" ht="15.9" customHeight="1" x14ac:dyDescent="0.2"/>
    <row r="191" s="37" customFormat="1" ht="15.9" customHeight="1" x14ac:dyDescent="0.2"/>
    <row r="192" s="37" customFormat="1" ht="15.9" customHeight="1" x14ac:dyDescent="0.2"/>
    <row r="193" s="37" customFormat="1" ht="15.9" customHeight="1" x14ac:dyDescent="0.2"/>
    <row r="194" s="37" customFormat="1" ht="15.9" customHeight="1" x14ac:dyDescent="0.2"/>
    <row r="195" s="37" customFormat="1" ht="15.9" customHeight="1" x14ac:dyDescent="0.2"/>
    <row r="196" s="37" customFormat="1" ht="15.9" customHeight="1" x14ac:dyDescent="0.2"/>
    <row r="197" s="37" customFormat="1" ht="15.9" customHeight="1" x14ac:dyDescent="0.2"/>
    <row r="198" s="37" customFormat="1" ht="15.9" customHeight="1" x14ac:dyDescent="0.2"/>
    <row r="199" s="37" customFormat="1" ht="15.9" customHeight="1" x14ac:dyDescent="0.2"/>
    <row r="200" s="37" customFormat="1" ht="15.9" customHeight="1" x14ac:dyDescent="0.2"/>
  </sheetData>
  <mergeCells count="15">
    <mergeCell ref="A3:L3"/>
    <mergeCell ref="A5:D5"/>
    <mergeCell ref="A7:E10"/>
    <mergeCell ref="F7:L7"/>
    <mergeCell ref="F8:F9"/>
    <mergeCell ref="G8:G9"/>
    <mergeCell ref="H8:H9"/>
    <mergeCell ref="I8:I9"/>
    <mergeCell ref="J8:J9"/>
    <mergeCell ref="K8:L8"/>
    <mergeCell ref="A11:E11"/>
    <mergeCell ref="A24:E24"/>
    <mergeCell ref="A59:L59"/>
    <mergeCell ref="A60:L60"/>
    <mergeCell ref="A61:L61"/>
  </mergeCells>
  <printOptions horizontalCentered="1"/>
  <pageMargins left="0.7" right="0.7" top="0.75" bottom="0.75" header="0.3" footer="0.3"/>
  <pageSetup paperSize="9" scale="77"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C9754-5370-44A8-93AE-92FA60859671}">
  <sheetPr codeName="Tabelle23">
    <pageSetUpPr fitToPage="1"/>
  </sheetPr>
  <dimension ref="A1:O200"/>
  <sheetViews>
    <sheetView showGridLines="0" zoomScaleNormal="100" workbookViewId="0">
      <selection activeCell="A2" sqref="A2"/>
    </sheetView>
  </sheetViews>
  <sheetFormatPr baseColWidth="10" defaultColWidth="8.88671875" defaultRowHeight="15.9" customHeight="1" x14ac:dyDescent="0.2"/>
  <cols>
    <col min="1" max="1" width="9.6640625" style="37" customWidth="1"/>
    <col min="2" max="2" width="48.6640625" style="37" customWidth="1"/>
    <col min="3" max="3" width="6.6640625" style="61" customWidth="1"/>
    <col min="4" max="9" width="9.6640625" style="90" customWidth="1"/>
    <col min="10" max="10" width="9.6640625" style="91" customWidth="1"/>
    <col min="11" max="11" width="9.6640625" style="37" customWidth="1"/>
    <col min="12" max="16384" width="8.88671875" style="37"/>
  </cols>
  <sheetData>
    <row r="1" spans="1:15" customFormat="1" ht="36.75" customHeight="1" x14ac:dyDescent="0.25">
      <c r="A1" s="30"/>
      <c r="B1" s="31"/>
      <c r="C1" s="161"/>
      <c r="D1" s="31"/>
      <c r="E1" s="31"/>
      <c r="F1" s="31"/>
      <c r="G1" s="31"/>
      <c r="H1" s="31"/>
      <c r="I1" s="31"/>
      <c r="J1" s="32" t="s">
        <v>38</v>
      </c>
    </row>
    <row r="2" spans="1:15" customFormat="1" ht="11.25" customHeight="1" x14ac:dyDescent="0.25">
      <c r="A2" s="33"/>
      <c r="B2" s="34"/>
      <c r="C2" s="163"/>
      <c r="D2" s="34"/>
      <c r="E2" s="34"/>
      <c r="F2" s="34"/>
      <c r="G2" s="34"/>
      <c r="H2" s="34"/>
      <c r="I2" s="34"/>
      <c r="J2" s="34"/>
    </row>
    <row r="3" spans="1:15" s="35" customFormat="1" ht="24.9" customHeight="1" x14ac:dyDescent="0.25">
      <c r="A3" s="447" t="s">
        <v>356</v>
      </c>
      <c r="B3" s="448"/>
      <c r="C3" s="448"/>
      <c r="D3" s="448"/>
      <c r="E3" s="448"/>
      <c r="F3" s="448"/>
      <c r="G3" s="448"/>
      <c r="H3" s="448"/>
      <c r="I3" s="448"/>
      <c r="J3" s="448"/>
    </row>
    <row r="4" spans="1:15" s="35" customFormat="1" ht="12" customHeight="1" x14ac:dyDescent="0.25">
      <c r="A4" s="449" t="s">
        <v>84</v>
      </c>
      <c r="B4" s="449"/>
      <c r="C4" s="449"/>
      <c r="D4" s="449"/>
      <c r="E4" s="449"/>
      <c r="F4" s="449"/>
      <c r="G4" s="449"/>
      <c r="H4" s="449"/>
      <c r="I4" s="449"/>
      <c r="J4" s="449"/>
    </row>
    <row r="5" spans="1:15" s="35" customFormat="1" ht="12" customHeight="1" x14ac:dyDescent="0.25">
      <c r="A5" s="450" t="s">
        <v>334</v>
      </c>
      <c r="B5" s="450"/>
      <c r="C5" s="450"/>
      <c r="D5" s="450"/>
      <c r="E5" s="165"/>
      <c r="F5" s="165"/>
      <c r="G5" s="165"/>
      <c r="H5" s="165"/>
      <c r="I5" s="165"/>
      <c r="J5" s="165"/>
    </row>
    <row r="6" spans="1:15" s="35" customFormat="1" ht="11.25" customHeight="1" x14ac:dyDescent="0.25">
      <c r="A6" s="145"/>
      <c r="B6" s="146"/>
      <c r="C6" s="146"/>
      <c r="D6" s="146"/>
      <c r="E6" s="146"/>
      <c r="F6" s="146"/>
      <c r="G6" s="146"/>
      <c r="H6" s="146"/>
      <c r="I6" s="146"/>
      <c r="J6" s="146"/>
    </row>
    <row r="7" spans="1:15" customFormat="1" ht="24.9" customHeight="1" x14ac:dyDescent="0.25">
      <c r="A7" s="465" t="s">
        <v>207</v>
      </c>
      <c r="B7" s="466"/>
      <c r="C7" s="459" t="s">
        <v>86</v>
      </c>
      <c r="D7" s="516" t="s">
        <v>357</v>
      </c>
      <c r="E7" s="517"/>
      <c r="F7" s="517"/>
      <c r="G7" s="517"/>
      <c r="H7" s="518"/>
      <c r="I7" s="519" t="s">
        <v>358</v>
      </c>
      <c r="J7" s="520"/>
      <c r="K7" s="37"/>
      <c r="L7" s="37"/>
      <c r="M7" s="37"/>
      <c r="N7" s="37"/>
      <c r="O7" s="37"/>
    </row>
    <row r="8" spans="1:15" ht="21.75" customHeight="1" x14ac:dyDescent="0.2">
      <c r="A8" s="490"/>
      <c r="B8" s="491"/>
      <c r="C8" s="460"/>
      <c r="D8" s="441" t="s">
        <v>334</v>
      </c>
      <c r="E8" s="441" t="s">
        <v>336</v>
      </c>
      <c r="F8" s="441" t="s">
        <v>337</v>
      </c>
      <c r="G8" s="441" t="s">
        <v>338</v>
      </c>
      <c r="H8" s="441" t="s">
        <v>339</v>
      </c>
      <c r="I8" s="521"/>
      <c r="J8" s="522"/>
    </row>
    <row r="9" spans="1:15" ht="12" customHeight="1" x14ac:dyDescent="0.2">
      <c r="A9" s="490"/>
      <c r="B9" s="491"/>
      <c r="C9" s="460"/>
      <c r="D9" s="442"/>
      <c r="E9" s="442"/>
      <c r="F9" s="442"/>
      <c r="G9" s="442"/>
      <c r="H9" s="442"/>
      <c r="I9" s="38" t="s">
        <v>94</v>
      </c>
      <c r="J9" s="39" t="s">
        <v>95</v>
      </c>
    </row>
    <row r="10" spans="1:15" ht="12" customHeight="1" x14ac:dyDescent="0.2">
      <c r="A10" s="180"/>
      <c r="B10" s="181"/>
      <c r="C10" s="461"/>
      <c r="D10" s="40">
        <v>1</v>
      </c>
      <c r="E10" s="40">
        <v>2</v>
      </c>
      <c r="F10" s="40">
        <v>3</v>
      </c>
      <c r="G10" s="40">
        <v>4</v>
      </c>
      <c r="H10" s="40">
        <v>5</v>
      </c>
      <c r="I10" s="40">
        <v>6</v>
      </c>
      <c r="J10" s="40">
        <v>7</v>
      </c>
      <c r="K10" s="41"/>
    </row>
    <row r="11" spans="1:15" s="119" customFormat="1" ht="24.9" customHeight="1" x14ac:dyDescent="0.2">
      <c r="A11" s="488" t="s">
        <v>96</v>
      </c>
      <c r="B11" s="489"/>
      <c r="C11" s="52">
        <v>100</v>
      </c>
      <c r="D11" s="54">
        <v>1353</v>
      </c>
      <c r="E11" s="53">
        <v>2366</v>
      </c>
      <c r="F11" s="53">
        <v>1382</v>
      </c>
      <c r="G11" s="53">
        <v>1639</v>
      </c>
      <c r="H11" s="79">
        <v>1280</v>
      </c>
      <c r="I11" s="54">
        <v>73</v>
      </c>
      <c r="J11" s="55">
        <v>5.703125</v>
      </c>
    </row>
    <row r="12" spans="1:15" ht="24.9" customHeight="1" x14ac:dyDescent="0.2">
      <c r="A12" s="120" t="s">
        <v>124</v>
      </c>
      <c r="B12" s="121" t="s">
        <v>125</v>
      </c>
      <c r="C12" s="52">
        <v>0</v>
      </c>
      <c r="D12" s="54">
        <v>0</v>
      </c>
      <c r="E12" s="53">
        <v>0</v>
      </c>
      <c r="F12" s="53" t="s">
        <v>546</v>
      </c>
      <c r="G12" s="53">
        <v>0</v>
      </c>
      <c r="H12" s="79" t="s">
        <v>546</v>
      </c>
      <c r="I12" s="54" t="s">
        <v>546</v>
      </c>
      <c r="J12" s="55" t="s">
        <v>546</v>
      </c>
    </row>
    <row r="13" spans="1:15" ht="24.9" customHeight="1" x14ac:dyDescent="0.2">
      <c r="A13" s="120" t="s">
        <v>126</v>
      </c>
      <c r="B13" s="126" t="s">
        <v>208</v>
      </c>
      <c r="C13" s="52" t="s">
        <v>546</v>
      </c>
      <c r="D13" s="54" t="s">
        <v>546</v>
      </c>
      <c r="E13" s="53" t="s">
        <v>546</v>
      </c>
      <c r="F13" s="53" t="s">
        <v>546</v>
      </c>
      <c r="G13" s="53" t="s">
        <v>546</v>
      </c>
      <c r="H13" s="79" t="s">
        <v>546</v>
      </c>
      <c r="I13" s="54" t="s">
        <v>546</v>
      </c>
      <c r="J13" s="55" t="s">
        <v>546</v>
      </c>
    </row>
    <row r="14" spans="1:15" s="140" customFormat="1" ht="24.9" customHeight="1" x14ac:dyDescent="0.2">
      <c r="A14" s="120" t="s">
        <v>209</v>
      </c>
      <c r="B14" s="126" t="s">
        <v>129</v>
      </c>
      <c r="C14" s="52">
        <v>11.677753141167775</v>
      </c>
      <c r="D14" s="54">
        <v>158</v>
      </c>
      <c r="E14" s="53">
        <v>377</v>
      </c>
      <c r="F14" s="53">
        <v>179</v>
      </c>
      <c r="G14" s="53">
        <v>237</v>
      </c>
      <c r="H14" s="79">
        <v>97</v>
      </c>
      <c r="I14" s="54">
        <v>61</v>
      </c>
      <c r="J14" s="55">
        <v>62.886597938144327</v>
      </c>
      <c r="K14" s="37"/>
      <c r="L14" s="37"/>
      <c r="M14" s="37"/>
      <c r="N14" s="37"/>
      <c r="O14" s="37"/>
    </row>
    <row r="15" spans="1:15" ht="24.9" customHeight="1" x14ac:dyDescent="0.2">
      <c r="A15" s="120" t="s">
        <v>210</v>
      </c>
      <c r="B15" s="126" t="s">
        <v>211</v>
      </c>
      <c r="C15" s="52">
        <v>1.1825572801182558</v>
      </c>
      <c r="D15" s="54">
        <v>16</v>
      </c>
      <c r="E15" s="53">
        <v>33</v>
      </c>
      <c r="F15" s="53">
        <v>11</v>
      </c>
      <c r="G15" s="53">
        <v>22</v>
      </c>
      <c r="H15" s="79">
        <v>19</v>
      </c>
      <c r="I15" s="54">
        <v>-3</v>
      </c>
      <c r="J15" s="55">
        <v>-15.789473684210526</v>
      </c>
    </row>
    <row r="16" spans="1:15" s="140" customFormat="1" ht="24.9" customHeight="1" x14ac:dyDescent="0.2">
      <c r="A16" s="120" t="s">
        <v>212</v>
      </c>
      <c r="B16" s="126" t="s">
        <v>133</v>
      </c>
      <c r="C16" s="52">
        <v>9.0909090909090917</v>
      </c>
      <c r="D16" s="54">
        <v>123</v>
      </c>
      <c r="E16" s="53">
        <v>312</v>
      </c>
      <c r="F16" s="53">
        <v>153</v>
      </c>
      <c r="G16" s="53">
        <v>195</v>
      </c>
      <c r="H16" s="79">
        <v>64</v>
      </c>
      <c r="I16" s="54">
        <v>59</v>
      </c>
      <c r="J16" s="55">
        <v>92.1875</v>
      </c>
      <c r="K16" s="37"/>
      <c r="L16" s="37"/>
      <c r="M16" s="37"/>
      <c r="N16" s="37"/>
      <c r="O16" s="37"/>
    </row>
    <row r="17" spans="1:15" ht="24.9" customHeight="1" x14ac:dyDescent="0.2">
      <c r="A17" s="120" t="s">
        <v>134</v>
      </c>
      <c r="B17" s="126" t="s">
        <v>214</v>
      </c>
      <c r="C17" s="52">
        <v>1.4042867701404287</v>
      </c>
      <c r="D17" s="54">
        <v>19</v>
      </c>
      <c r="E17" s="53">
        <v>32</v>
      </c>
      <c r="F17" s="53">
        <v>15</v>
      </c>
      <c r="G17" s="53">
        <v>20</v>
      </c>
      <c r="H17" s="79">
        <v>14</v>
      </c>
      <c r="I17" s="54">
        <v>5</v>
      </c>
      <c r="J17" s="55">
        <v>35.714285714285715</v>
      </c>
    </row>
    <row r="18" spans="1:15" s="140" customFormat="1" ht="24.9" customHeight="1" x14ac:dyDescent="0.2">
      <c r="A18" s="128" t="s">
        <v>136</v>
      </c>
      <c r="B18" s="129" t="s">
        <v>137</v>
      </c>
      <c r="C18" s="52" t="s">
        <v>546</v>
      </c>
      <c r="D18" s="54" t="s">
        <v>546</v>
      </c>
      <c r="E18" s="53" t="s">
        <v>546</v>
      </c>
      <c r="F18" s="53" t="s">
        <v>546</v>
      </c>
      <c r="G18" s="53" t="s">
        <v>546</v>
      </c>
      <c r="H18" s="79" t="s">
        <v>546</v>
      </c>
      <c r="I18" s="54" t="s">
        <v>546</v>
      </c>
      <c r="J18" s="55" t="s">
        <v>546</v>
      </c>
      <c r="K18" s="37"/>
      <c r="L18" s="37"/>
      <c r="M18" s="37"/>
      <c r="N18" s="37"/>
      <c r="O18" s="37"/>
    </row>
    <row r="19" spans="1:15" ht="24.9" customHeight="1" x14ac:dyDescent="0.2">
      <c r="A19" s="120" t="s">
        <v>138</v>
      </c>
      <c r="B19" s="126" t="s">
        <v>139</v>
      </c>
      <c r="C19" s="52">
        <v>15.964523281596453</v>
      </c>
      <c r="D19" s="54">
        <v>216</v>
      </c>
      <c r="E19" s="53">
        <v>308</v>
      </c>
      <c r="F19" s="53">
        <v>226</v>
      </c>
      <c r="G19" s="53">
        <v>195</v>
      </c>
      <c r="H19" s="79">
        <v>204</v>
      </c>
      <c r="I19" s="54">
        <v>12</v>
      </c>
      <c r="J19" s="55">
        <v>5.882352941176471</v>
      </c>
    </row>
    <row r="20" spans="1:15" s="140" customFormat="1" ht="24.9" customHeight="1" x14ac:dyDescent="0.2">
      <c r="A20" s="120" t="s">
        <v>140</v>
      </c>
      <c r="B20" s="126" t="s">
        <v>141</v>
      </c>
      <c r="C20" s="52">
        <v>12.564671101256467</v>
      </c>
      <c r="D20" s="54">
        <v>170</v>
      </c>
      <c r="E20" s="53">
        <v>160</v>
      </c>
      <c r="F20" s="53">
        <v>88</v>
      </c>
      <c r="G20" s="53">
        <v>109</v>
      </c>
      <c r="H20" s="79">
        <v>143</v>
      </c>
      <c r="I20" s="54">
        <v>27</v>
      </c>
      <c r="J20" s="55">
        <v>18.88111888111888</v>
      </c>
      <c r="K20" s="37"/>
      <c r="L20" s="37"/>
      <c r="M20" s="37"/>
      <c r="N20" s="37"/>
      <c r="O20" s="37"/>
    </row>
    <row r="21" spans="1:15" ht="24.9" customHeight="1" x14ac:dyDescent="0.2">
      <c r="A21" s="128" t="s">
        <v>142</v>
      </c>
      <c r="B21" s="129" t="s">
        <v>143</v>
      </c>
      <c r="C21" s="52">
        <v>6.2823355506282335</v>
      </c>
      <c r="D21" s="54">
        <v>85</v>
      </c>
      <c r="E21" s="53">
        <v>107</v>
      </c>
      <c r="F21" s="53">
        <v>85</v>
      </c>
      <c r="G21" s="53">
        <v>111</v>
      </c>
      <c r="H21" s="79">
        <v>71</v>
      </c>
      <c r="I21" s="54">
        <v>14</v>
      </c>
      <c r="J21" s="55">
        <v>19.718309859154928</v>
      </c>
    </row>
    <row r="22" spans="1:15" ht="24.9" customHeight="1" x14ac:dyDescent="0.2">
      <c r="A22" s="128" t="s">
        <v>144</v>
      </c>
      <c r="B22" s="126" t="s">
        <v>145</v>
      </c>
      <c r="C22" s="52">
        <v>0.36954915003695493</v>
      </c>
      <c r="D22" s="54">
        <v>5</v>
      </c>
      <c r="E22" s="53">
        <v>8</v>
      </c>
      <c r="F22" s="53">
        <v>21</v>
      </c>
      <c r="G22" s="53">
        <v>11</v>
      </c>
      <c r="H22" s="79">
        <v>18</v>
      </c>
      <c r="I22" s="54">
        <v>-13</v>
      </c>
      <c r="J22" s="55">
        <v>-72.222222222222229</v>
      </c>
    </row>
    <row r="23" spans="1:15" ht="24.9" customHeight="1" x14ac:dyDescent="0.2">
      <c r="A23" s="120" t="s">
        <v>146</v>
      </c>
      <c r="B23" s="126" t="s">
        <v>147</v>
      </c>
      <c r="C23" s="52">
        <v>1.7738359201773837</v>
      </c>
      <c r="D23" s="54">
        <v>24</v>
      </c>
      <c r="E23" s="53">
        <v>53</v>
      </c>
      <c r="F23" s="53">
        <v>13</v>
      </c>
      <c r="G23" s="53">
        <v>22</v>
      </c>
      <c r="H23" s="79">
        <v>13</v>
      </c>
      <c r="I23" s="54">
        <v>11</v>
      </c>
      <c r="J23" s="55">
        <v>84.615384615384613</v>
      </c>
    </row>
    <row r="24" spans="1:15" ht="24.9" customHeight="1" x14ac:dyDescent="0.2">
      <c r="A24" s="120" t="s">
        <v>148</v>
      </c>
      <c r="B24" s="126" t="s">
        <v>215</v>
      </c>
      <c r="C24" s="52">
        <v>3.2520325203252032</v>
      </c>
      <c r="D24" s="54">
        <v>44</v>
      </c>
      <c r="E24" s="53">
        <v>61</v>
      </c>
      <c r="F24" s="53">
        <v>51</v>
      </c>
      <c r="G24" s="53">
        <v>92</v>
      </c>
      <c r="H24" s="79">
        <v>56</v>
      </c>
      <c r="I24" s="54">
        <v>-12</v>
      </c>
      <c r="J24" s="55">
        <v>-21.428571428571427</v>
      </c>
    </row>
    <row r="25" spans="1:15" ht="24.9" customHeight="1" x14ac:dyDescent="0.2">
      <c r="A25" s="120" t="s">
        <v>150</v>
      </c>
      <c r="B25" s="131" t="s">
        <v>151</v>
      </c>
      <c r="C25" s="52">
        <v>17.147080561714709</v>
      </c>
      <c r="D25" s="54">
        <v>232</v>
      </c>
      <c r="E25" s="53">
        <v>357</v>
      </c>
      <c r="F25" s="53">
        <v>307</v>
      </c>
      <c r="G25" s="53">
        <v>284</v>
      </c>
      <c r="H25" s="79">
        <v>238</v>
      </c>
      <c r="I25" s="54">
        <v>-6</v>
      </c>
      <c r="J25" s="55">
        <v>-2.5210084033613445</v>
      </c>
    </row>
    <row r="26" spans="1:15" ht="24.9" customHeight="1" x14ac:dyDescent="0.2">
      <c r="A26" s="120" t="s">
        <v>217</v>
      </c>
      <c r="B26" s="131" t="s">
        <v>153</v>
      </c>
      <c r="C26" s="52">
        <v>3.0303030303030303</v>
      </c>
      <c r="D26" s="54">
        <v>41</v>
      </c>
      <c r="E26" s="53">
        <v>63</v>
      </c>
      <c r="F26" s="53">
        <v>33</v>
      </c>
      <c r="G26" s="53">
        <v>51</v>
      </c>
      <c r="H26" s="79">
        <v>39</v>
      </c>
      <c r="I26" s="54">
        <v>2</v>
      </c>
      <c r="J26" s="55">
        <v>5.1282051282051286</v>
      </c>
    </row>
    <row r="27" spans="1:15" ht="24.9" customHeight="1" x14ac:dyDescent="0.2">
      <c r="A27" s="128">
        <v>782.78300000000002</v>
      </c>
      <c r="B27" s="130" t="s">
        <v>154</v>
      </c>
      <c r="C27" s="52">
        <v>14.116777531411678</v>
      </c>
      <c r="D27" s="54">
        <v>191</v>
      </c>
      <c r="E27" s="53">
        <v>294</v>
      </c>
      <c r="F27" s="53">
        <v>274</v>
      </c>
      <c r="G27" s="53">
        <v>233</v>
      </c>
      <c r="H27" s="79">
        <v>199</v>
      </c>
      <c r="I27" s="54">
        <v>-8</v>
      </c>
      <c r="J27" s="55">
        <v>-4.0201005025125625</v>
      </c>
    </row>
    <row r="28" spans="1:15" ht="24.9" customHeight="1" x14ac:dyDescent="0.2">
      <c r="A28" s="120" t="s">
        <v>155</v>
      </c>
      <c r="B28" s="126" t="s">
        <v>156</v>
      </c>
      <c r="C28" s="52">
        <v>5.1736881005173689</v>
      </c>
      <c r="D28" s="54">
        <v>70</v>
      </c>
      <c r="E28" s="53">
        <v>101</v>
      </c>
      <c r="F28" s="53">
        <v>46</v>
      </c>
      <c r="G28" s="53">
        <v>54</v>
      </c>
      <c r="H28" s="79">
        <v>57</v>
      </c>
      <c r="I28" s="54">
        <v>13</v>
      </c>
      <c r="J28" s="55">
        <v>22.807017543859651</v>
      </c>
    </row>
    <row r="29" spans="1:15" ht="24.9" customHeight="1" x14ac:dyDescent="0.2">
      <c r="A29" s="120" t="s">
        <v>157</v>
      </c>
      <c r="B29" s="126" t="s">
        <v>158</v>
      </c>
      <c r="C29" s="52">
        <v>5.8388765705838876</v>
      </c>
      <c r="D29" s="54">
        <v>79</v>
      </c>
      <c r="E29" s="53">
        <v>162</v>
      </c>
      <c r="F29" s="53">
        <v>35</v>
      </c>
      <c r="G29" s="53">
        <v>84</v>
      </c>
      <c r="H29" s="79">
        <v>70</v>
      </c>
      <c r="I29" s="54">
        <v>9</v>
      </c>
      <c r="J29" s="55">
        <v>12.857142857142858</v>
      </c>
    </row>
    <row r="30" spans="1:15" ht="24.9" customHeight="1" x14ac:dyDescent="0.2">
      <c r="A30" s="120">
        <v>86</v>
      </c>
      <c r="B30" s="126" t="s">
        <v>159</v>
      </c>
      <c r="C30" s="52">
        <v>8.7213599408721354</v>
      </c>
      <c r="D30" s="54">
        <v>118</v>
      </c>
      <c r="E30" s="53">
        <v>301</v>
      </c>
      <c r="F30" s="53">
        <v>107</v>
      </c>
      <c r="G30" s="53">
        <v>201</v>
      </c>
      <c r="H30" s="79">
        <v>138</v>
      </c>
      <c r="I30" s="54">
        <v>-20</v>
      </c>
      <c r="J30" s="55">
        <v>-14.492753623188406</v>
      </c>
    </row>
    <row r="31" spans="1:15" ht="24.9" customHeight="1" x14ac:dyDescent="0.2">
      <c r="A31" s="120">
        <v>87.88</v>
      </c>
      <c r="B31" s="131" t="s">
        <v>160</v>
      </c>
      <c r="C31" s="52">
        <v>6.3562453806356247</v>
      </c>
      <c r="D31" s="54">
        <v>86</v>
      </c>
      <c r="E31" s="53">
        <v>196</v>
      </c>
      <c r="F31" s="53">
        <v>54</v>
      </c>
      <c r="G31" s="53">
        <v>93</v>
      </c>
      <c r="H31" s="79">
        <v>95</v>
      </c>
      <c r="I31" s="54">
        <v>-9</v>
      </c>
      <c r="J31" s="55">
        <v>-9.473684210526315</v>
      </c>
    </row>
    <row r="32" spans="1:15" ht="24.9" customHeight="1" x14ac:dyDescent="0.2">
      <c r="A32" s="120" t="s">
        <v>161</v>
      </c>
      <c r="B32" s="126" t="s">
        <v>162</v>
      </c>
      <c r="C32" s="52">
        <v>1.5521064301552105</v>
      </c>
      <c r="D32" s="54">
        <v>21</v>
      </c>
      <c r="E32" s="53">
        <v>55</v>
      </c>
      <c r="F32" s="53">
        <v>20</v>
      </c>
      <c r="G32" s="53">
        <v>31</v>
      </c>
      <c r="H32" s="79">
        <v>33</v>
      </c>
      <c r="I32" s="54">
        <v>-12</v>
      </c>
      <c r="J32" s="55">
        <v>-36.363636363636367</v>
      </c>
    </row>
    <row r="33" spans="1:10" ht="24.9" customHeight="1" x14ac:dyDescent="0.2">
      <c r="A33" s="120"/>
      <c r="B33" s="131" t="s">
        <v>163</v>
      </c>
      <c r="C33" s="52">
        <v>0</v>
      </c>
      <c r="D33" s="54">
        <v>0</v>
      </c>
      <c r="E33" s="53">
        <v>0</v>
      </c>
      <c r="F33" s="53">
        <v>0</v>
      </c>
      <c r="G33" s="53">
        <v>0</v>
      </c>
      <c r="H33" s="79">
        <v>0</v>
      </c>
      <c r="I33" s="54">
        <v>0</v>
      </c>
      <c r="J33" s="55">
        <v>0</v>
      </c>
    </row>
    <row r="34" spans="1:10" ht="24.9" customHeight="1" x14ac:dyDescent="0.2">
      <c r="A34" s="132" t="s">
        <v>164</v>
      </c>
      <c r="B34" s="133"/>
      <c r="C34" s="183"/>
      <c r="D34" s="54"/>
      <c r="E34" s="53"/>
      <c r="F34" s="53"/>
      <c r="G34" s="53"/>
      <c r="H34" s="79"/>
      <c r="I34" s="76"/>
      <c r="J34" s="77"/>
    </row>
    <row r="35" spans="1:10" ht="24.9" customHeight="1" x14ac:dyDescent="0.2">
      <c r="A35" s="184" t="s">
        <v>124</v>
      </c>
      <c r="B35" s="185" t="s">
        <v>125</v>
      </c>
      <c r="C35" s="52">
        <v>0</v>
      </c>
      <c r="D35" s="54">
        <v>0</v>
      </c>
      <c r="E35" s="53">
        <v>0</v>
      </c>
      <c r="F35" s="53" t="s">
        <v>546</v>
      </c>
      <c r="G35" s="53">
        <v>0</v>
      </c>
      <c r="H35" s="79" t="s">
        <v>546</v>
      </c>
      <c r="I35" s="54" t="s">
        <v>546</v>
      </c>
      <c r="J35" s="55" t="s">
        <v>546</v>
      </c>
    </row>
    <row r="36" spans="1:10" ht="24.9" customHeight="1" x14ac:dyDescent="0.2">
      <c r="A36" s="186" t="s">
        <v>165</v>
      </c>
      <c r="B36" s="187" t="s">
        <v>166</v>
      </c>
      <c r="C36" s="52">
        <v>15.00369549150037</v>
      </c>
      <c r="D36" s="54">
        <v>203</v>
      </c>
      <c r="E36" s="53">
        <v>497</v>
      </c>
      <c r="F36" s="53" t="s">
        <v>546</v>
      </c>
      <c r="G36" s="53">
        <v>352</v>
      </c>
      <c r="H36" s="79" t="s">
        <v>546</v>
      </c>
      <c r="I36" s="54" t="s">
        <v>546</v>
      </c>
      <c r="J36" s="55" t="s">
        <v>546</v>
      </c>
    </row>
    <row r="37" spans="1:10" ht="24.9" customHeight="1" x14ac:dyDescent="0.2">
      <c r="A37" s="188" t="s">
        <v>167</v>
      </c>
      <c r="B37" s="189" t="s">
        <v>168</v>
      </c>
      <c r="C37" s="64">
        <v>84.996304508499634</v>
      </c>
      <c r="D37" s="82">
        <v>1150</v>
      </c>
      <c r="E37" s="83">
        <v>1869</v>
      </c>
      <c r="F37" s="83">
        <v>1053</v>
      </c>
      <c r="G37" s="83">
        <v>1287</v>
      </c>
      <c r="H37" s="84">
        <v>1136</v>
      </c>
      <c r="I37" s="82">
        <v>14</v>
      </c>
      <c r="J37" s="85">
        <v>1.232394366197183</v>
      </c>
    </row>
    <row r="38" spans="1:10" s="87" customFormat="1" ht="11.25" customHeight="1" x14ac:dyDescent="0.2">
      <c r="A38" s="232"/>
      <c r="J38" s="88" t="s">
        <v>35</v>
      </c>
    </row>
    <row r="39" spans="1:10" s="87" customFormat="1" ht="12.75" customHeight="1" x14ac:dyDescent="0.2">
      <c r="A39" s="87" t="s">
        <v>114</v>
      </c>
    </row>
    <row r="40" spans="1:10" s="60" customFormat="1" ht="21" customHeight="1" x14ac:dyDescent="0.2">
      <c r="A40" s="515" t="s">
        <v>359</v>
      </c>
      <c r="B40" s="492"/>
      <c r="C40" s="492"/>
      <c r="D40" s="492"/>
      <c r="E40" s="492"/>
      <c r="F40" s="492"/>
      <c r="G40" s="492"/>
      <c r="H40" s="492"/>
      <c r="I40" s="492"/>
      <c r="J40" s="492"/>
    </row>
    <row r="41" spans="1:10" s="60" customFormat="1" ht="30.6" customHeight="1" x14ac:dyDescent="0.2">
      <c r="A41" s="492" t="s">
        <v>360</v>
      </c>
      <c r="B41" s="492"/>
      <c r="C41" s="492"/>
      <c r="D41" s="492"/>
      <c r="E41" s="492"/>
      <c r="F41" s="492"/>
      <c r="G41" s="492"/>
      <c r="H41" s="492"/>
      <c r="I41" s="492"/>
      <c r="J41" s="492"/>
    </row>
    <row r="42" spans="1:10" s="60" customFormat="1" ht="12.75" customHeight="1" x14ac:dyDescent="0.2"/>
    <row r="43" spans="1:10" s="60" customFormat="1" ht="12.75" customHeight="1" x14ac:dyDescent="0.2"/>
    <row r="44" spans="1:10" ht="12.75" customHeight="1" x14ac:dyDescent="0.2">
      <c r="C44" s="37"/>
      <c r="D44" s="37"/>
      <c r="E44" s="37"/>
      <c r="F44" s="37"/>
      <c r="G44" s="37"/>
      <c r="H44" s="37"/>
      <c r="I44" s="37"/>
      <c r="J44" s="37"/>
    </row>
    <row r="45" spans="1:10" ht="15.9" customHeight="1" x14ac:dyDescent="0.2">
      <c r="C45" s="37"/>
      <c r="D45" s="37"/>
      <c r="E45" s="37"/>
      <c r="F45" s="37"/>
      <c r="G45" s="37"/>
      <c r="H45" s="37"/>
      <c r="I45" s="37"/>
      <c r="J45" s="37"/>
    </row>
    <row r="46" spans="1:10" ht="15.9" customHeight="1" x14ac:dyDescent="0.2">
      <c r="C46" s="37"/>
      <c r="D46" s="37"/>
      <c r="E46" s="37"/>
      <c r="F46" s="37"/>
      <c r="G46" s="37"/>
      <c r="H46" s="37"/>
      <c r="I46" s="37"/>
      <c r="J46" s="37"/>
    </row>
    <row r="47" spans="1:10" ht="15.9" customHeight="1" x14ac:dyDescent="0.2">
      <c r="C47" s="37"/>
      <c r="D47" s="37"/>
      <c r="E47" s="37"/>
      <c r="F47" s="37"/>
      <c r="G47" s="37"/>
      <c r="H47" s="37"/>
      <c r="I47" s="37"/>
      <c r="J47" s="37"/>
    </row>
    <row r="48" spans="1:10" ht="15.9" customHeight="1" x14ac:dyDescent="0.2">
      <c r="C48" s="37"/>
      <c r="D48" s="37"/>
      <c r="E48" s="37"/>
      <c r="F48" s="37"/>
      <c r="G48" s="37"/>
      <c r="H48" s="37"/>
      <c r="I48" s="37"/>
      <c r="J48" s="37"/>
    </row>
    <row r="49" s="37" customFormat="1" ht="15.9" customHeight="1" x14ac:dyDescent="0.2"/>
    <row r="50" s="37" customFormat="1" ht="15.9" customHeight="1" x14ac:dyDescent="0.2"/>
    <row r="51" s="37" customFormat="1" ht="15.9" customHeight="1" x14ac:dyDescent="0.2"/>
    <row r="52" s="37" customFormat="1" ht="15.9" customHeight="1" x14ac:dyDescent="0.2"/>
    <row r="53" s="37" customFormat="1" ht="15.9" customHeight="1" x14ac:dyDescent="0.2"/>
    <row r="54" s="37" customFormat="1" ht="15.9" customHeight="1" x14ac:dyDescent="0.2"/>
    <row r="55" s="37" customFormat="1" ht="15.9" customHeight="1" x14ac:dyDescent="0.2"/>
    <row r="56" s="37" customFormat="1" ht="15.9" customHeight="1" x14ac:dyDescent="0.2"/>
    <row r="57" s="37" customFormat="1" ht="15.9" customHeight="1" x14ac:dyDescent="0.2"/>
    <row r="58" s="37" customFormat="1" ht="15.9" customHeight="1" x14ac:dyDescent="0.2"/>
    <row r="59" s="37" customFormat="1" ht="15.9" customHeight="1" x14ac:dyDescent="0.2"/>
    <row r="60" s="37" customFormat="1" ht="15.9" customHeight="1" x14ac:dyDescent="0.2"/>
    <row r="61" s="37" customFormat="1" ht="15.9" customHeight="1" x14ac:dyDescent="0.2"/>
    <row r="62" s="37" customFormat="1" ht="15.9" customHeight="1" x14ac:dyDescent="0.2"/>
    <row r="63" s="37" customFormat="1" ht="15.9" customHeight="1" x14ac:dyDescent="0.2"/>
    <row r="64" s="37" customFormat="1" ht="15.9" customHeight="1" x14ac:dyDescent="0.2"/>
    <row r="65" s="37" customFormat="1" ht="15.9" customHeight="1" x14ac:dyDescent="0.2"/>
    <row r="66" s="37" customFormat="1" ht="15.9" customHeight="1" x14ac:dyDescent="0.2"/>
    <row r="67" s="37" customFormat="1" ht="15.9" customHeight="1" x14ac:dyDescent="0.2"/>
    <row r="68" s="37" customFormat="1" ht="15.9" customHeight="1" x14ac:dyDescent="0.2"/>
    <row r="69" s="37" customFormat="1" ht="15.9" customHeight="1" x14ac:dyDescent="0.2"/>
    <row r="70" s="37" customFormat="1" ht="15.9" customHeight="1" x14ac:dyDescent="0.2"/>
    <row r="71" s="37" customFormat="1" ht="15.9" customHeight="1" x14ac:dyDescent="0.2"/>
    <row r="72" s="37" customFormat="1" ht="15.9" customHeight="1" x14ac:dyDescent="0.2"/>
    <row r="73" s="37" customFormat="1" ht="15.9" customHeight="1" x14ac:dyDescent="0.2"/>
    <row r="74" s="37" customFormat="1" ht="15.9" customHeight="1" x14ac:dyDescent="0.2"/>
    <row r="75" s="37" customFormat="1" ht="15.9" customHeight="1" x14ac:dyDescent="0.2"/>
    <row r="76" s="37" customFormat="1" ht="15.9" customHeight="1" x14ac:dyDescent="0.2"/>
    <row r="77" s="37" customFormat="1" ht="15.9" customHeight="1" x14ac:dyDescent="0.2"/>
    <row r="78" s="37" customFormat="1" ht="15.9" customHeight="1" x14ac:dyDescent="0.2"/>
    <row r="79" s="37" customFormat="1" ht="15.9" customHeight="1" x14ac:dyDescent="0.2"/>
    <row r="80" s="37" customFormat="1" ht="15.9" customHeight="1" x14ac:dyDescent="0.2"/>
    <row r="81" s="37" customFormat="1" ht="15.9" customHeight="1" x14ac:dyDescent="0.2"/>
    <row r="82" s="37" customFormat="1" ht="15.9" customHeight="1" x14ac:dyDescent="0.2"/>
    <row r="83" s="37" customFormat="1" ht="15.9" customHeight="1" x14ac:dyDescent="0.2"/>
    <row r="84" s="37" customFormat="1" ht="15.9" customHeight="1" x14ac:dyDescent="0.2"/>
    <row r="85" s="37" customFormat="1" ht="15.9" customHeight="1" x14ac:dyDescent="0.2"/>
    <row r="86" s="37" customFormat="1" ht="15.9" customHeight="1" x14ac:dyDescent="0.2"/>
    <row r="87" s="37" customFormat="1" ht="15.9" customHeight="1" x14ac:dyDescent="0.2"/>
    <row r="88" s="37" customFormat="1" ht="15.9" customHeight="1" x14ac:dyDescent="0.2"/>
    <row r="89" s="37" customFormat="1" ht="15.9" customHeight="1" x14ac:dyDescent="0.2"/>
    <row r="90" s="37" customFormat="1" ht="15.9" customHeight="1" x14ac:dyDescent="0.2"/>
    <row r="91" s="37" customFormat="1" ht="15.9" customHeight="1" x14ac:dyDescent="0.2"/>
    <row r="92" s="37" customFormat="1" ht="15.9" customHeight="1" x14ac:dyDescent="0.2"/>
    <row r="93" s="37" customFormat="1" ht="15.9" customHeight="1" x14ac:dyDescent="0.2"/>
    <row r="94" s="37" customFormat="1" ht="15.9" customHeight="1" x14ac:dyDescent="0.2"/>
    <row r="95" s="37" customFormat="1" ht="15.9" customHeight="1" x14ac:dyDescent="0.2"/>
    <row r="96" s="37" customFormat="1" ht="15.9" customHeight="1" x14ac:dyDescent="0.2"/>
    <row r="97" s="37" customFormat="1" ht="15.9" customHeight="1" x14ac:dyDescent="0.2"/>
    <row r="98" s="37" customFormat="1" ht="15.9" customHeight="1" x14ac:dyDescent="0.2"/>
    <row r="99" s="37" customFormat="1" ht="15.9" customHeight="1" x14ac:dyDescent="0.2"/>
    <row r="100" s="37" customFormat="1" ht="15.9" customHeight="1" x14ac:dyDescent="0.2"/>
    <row r="101" s="37" customFormat="1" ht="15.9" customHeight="1" x14ac:dyDescent="0.2"/>
    <row r="102" s="37" customFormat="1" ht="15.9" customHeight="1" x14ac:dyDescent="0.2"/>
    <row r="103" s="37" customFormat="1" ht="15.9" customHeight="1" x14ac:dyDescent="0.2"/>
    <row r="104" s="37" customFormat="1" ht="15.9" customHeight="1" x14ac:dyDescent="0.2"/>
    <row r="105" s="37" customFormat="1" ht="15.9" customHeight="1" x14ac:dyDescent="0.2"/>
    <row r="106" s="37" customFormat="1" ht="15.9" customHeight="1" x14ac:dyDescent="0.2"/>
    <row r="107" s="37" customFormat="1" ht="15.9" customHeight="1" x14ac:dyDescent="0.2"/>
    <row r="108" s="37" customFormat="1" ht="15.9" customHeight="1" x14ac:dyDescent="0.2"/>
    <row r="109" s="37" customFormat="1" ht="15.9" customHeight="1" x14ac:dyDescent="0.2"/>
    <row r="110" s="37" customFormat="1" ht="15.9" customHeight="1" x14ac:dyDescent="0.2"/>
    <row r="111" s="37" customFormat="1" ht="15.9" customHeight="1" x14ac:dyDescent="0.2"/>
    <row r="112" s="37" customFormat="1" ht="15.9" customHeight="1" x14ac:dyDescent="0.2"/>
    <row r="113" s="37" customFormat="1" ht="15.9" customHeight="1" x14ac:dyDescent="0.2"/>
    <row r="114" s="37" customFormat="1" ht="15.9" customHeight="1" x14ac:dyDescent="0.2"/>
    <row r="115" s="37" customFormat="1" ht="15.9" customHeight="1" x14ac:dyDescent="0.2"/>
    <row r="116" s="37" customFormat="1" ht="15.9" customHeight="1" x14ac:dyDescent="0.2"/>
    <row r="117" s="37" customFormat="1" ht="15.9" customHeight="1" x14ac:dyDescent="0.2"/>
    <row r="118" s="37" customFormat="1" ht="15.9" customHeight="1" x14ac:dyDescent="0.2"/>
    <row r="119" s="37" customFormat="1" ht="15.9" customHeight="1" x14ac:dyDescent="0.2"/>
    <row r="120" s="37" customFormat="1" ht="15.9" customHeight="1" x14ac:dyDescent="0.2"/>
    <row r="121" s="37" customFormat="1" ht="15.9" customHeight="1" x14ac:dyDescent="0.2"/>
    <row r="122" s="37" customFormat="1" ht="15.9" customHeight="1" x14ac:dyDescent="0.2"/>
    <row r="123" s="37" customFormat="1" ht="15.9" customHeight="1" x14ac:dyDescent="0.2"/>
    <row r="124" s="37" customFormat="1" ht="15.9" customHeight="1" x14ac:dyDescent="0.2"/>
    <row r="125" s="37" customFormat="1" ht="15.9" customHeight="1" x14ac:dyDescent="0.2"/>
    <row r="126" s="37" customFormat="1" ht="15.9" customHeight="1" x14ac:dyDescent="0.2"/>
    <row r="127" s="37" customFormat="1" ht="15.9" customHeight="1" x14ac:dyDescent="0.2"/>
    <row r="128" s="37" customFormat="1" ht="15.9" customHeight="1" x14ac:dyDescent="0.2"/>
    <row r="129" s="37" customFormat="1" ht="15.9" customHeight="1" x14ac:dyDescent="0.2"/>
    <row r="130" s="37" customFormat="1" ht="15.9" customHeight="1" x14ac:dyDescent="0.2"/>
    <row r="131" s="37" customFormat="1" ht="15.9" customHeight="1" x14ac:dyDescent="0.2"/>
    <row r="132" s="37" customFormat="1" ht="15.9" customHeight="1" x14ac:dyDescent="0.2"/>
    <row r="133" s="37" customFormat="1" ht="15.9" customHeight="1" x14ac:dyDescent="0.2"/>
    <row r="134" s="37" customFormat="1" ht="15.9" customHeight="1" x14ac:dyDescent="0.2"/>
    <row r="135" s="37" customFormat="1" ht="15.9" customHeight="1" x14ac:dyDescent="0.2"/>
    <row r="136" s="37" customFormat="1" ht="15.9" customHeight="1" x14ac:dyDescent="0.2"/>
    <row r="137" s="37" customFormat="1" ht="15.9" customHeight="1" x14ac:dyDescent="0.2"/>
    <row r="138" s="37" customFormat="1" ht="15.9" customHeight="1" x14ac:dyDescent="0.2"/>
    <row r="139" s="37" customFormat="1" ht="15.9" customHeight="1" x14ac:dyDescent="0.2"/>
    <row r="140" s="37" customFormat="1" ht="15.9" customHeight="1" x14ac:dyDescent="0.2"/>
    <row r="141" s="37" customFormat="1" ht="15.9" customHeight="1" x14ac:dyDescent="0.2"/>
    <row r="142" s="37" customFormat="1" ht="15.9" customHeight="1" x14ac:dyDescent="0.2"/>
    <row r="143" s="37" customFormat="1" ht="15.9" customHeight="1" x14ac:dyDescent="0.2"/>
    <row r="144" s="37" customFormat="1" ht="15.9" customHeight="1" x14ac:dyDescent="0.2"/>
    <row r="145" s="37" customFormat="1" ht="15.9" customHeight="1" x14ac:dyDescent="0.2"/>
    <row r="146" s="37" customFormat="1" ht="15.9" customHeight="1" x14ac:dyDescent="0.2"/>
    <row r="147" s="37" customFormat="1" ht="15.9" customHeight="1" x14ac:dyDescent="0.2"/>
    <row r="148" s="37" customFormat="1" ht="15.9" customHeight="1" x14ac:dyDescent="0.2"/>
    <row r="149" s="37" customFormat="1" ht="15.9" customHeight="1" x14ac:dyDescent="0.2"/>
    <row r="150" s="37" customFormat="1" ht="15.9" customHeight="1" x14ac:dyDescent="0.2"/>
    <row r="151" s="37" customFormat="1" ht="15.9" customHeight="1" x14ac:dyDescent="0.2"/>
    <row r="152" s="37" customFormat="1" ht="15.9" customHeight="1" x14ac:dyDescent="0.2"/>
    <row r="153" s="37" customFormat="1" ht="15.9" customHeight="1" x14ac:dyDescent="0.2"/>
    <row r="154" s="37" customFormat="1" ht="15.9" customHeight="1" x14ac:dyDescent="0.2"/>
    <row r="155" s="37" customFormat="1" ht="15.9" customHeight="1" x14ac:dyDescent="0.2"/>
    <row r="156" s="37" customFormat="1" ht="15.9" customHeight="1" x14ac:dyDescent="0.2"/>
    <row r="157" s="37" customFormat="1" ht="15.9" customHeight="1" x14ac:dyDescent="0.2"/>
    <row r="158" s="37" customFormat="1" ht="15.9" customHeight="1" x14ac:dyDescent="0.2"/>
    <row r="159" s="37" customFormat="1" ht="15.9" customHeight="1" x14ac:dyDescent="0.2"/>
    <row r="160" s="37" customFormat="1" ht="15.9" customHeight="1" x14ac:dyDescent="0.2"/>
    <row r="161" s="37" customFormat="1" ht="15.9" customHeight="1" x14ac:dyDescent="0.2"/>
    <row r="162" s="37" customFormat="1" ht="15.9" customHeight="1" x14ac:dyDescent="0.2"/>
    <row r="163" s="37" customFormat="1" ht="15.9" customHeight="1" x14ac:dyDescent="0.2"/>
    <row r="164" s="37" customFormat="1" ht="15.9" customHeight="1" x14ac:dyDescent="0.2"/>
    <row r="165" s="37" customFormat="1" ht="15.9" customHeight="1" x14ac:dyDescent="0.2"/>
    <row r="166" s="37" customFormat="1" ht="15.9" customHeight="1" x14ac:dyDescent="0.2"/>
    <row r="167" s="37" customFormat="1" ht="15.9" customHeight="1" x14ac:dyDescent="0.2"/>
    <row r="168" s="37" customFormat="1" ht="15.9" customHeight="1" x14ac:dyDescent="0.2"/>
    <row r="169" s="37" customFormat="1" ht="15.9" customHeight="1" x14ac:dyDescent="0.2"/>
    <row r="170" s="37" customFormat="1" ht="15.9" customHeight="1" x14ac:dyDescent="0.2"/>
    <row r="171" s="37" customFormat="1" ht="15.9" customHeight="1" x14ac:dyDescent="0.2"/>
    <row r="172" s="37" customFormat="1" ht="15.9" customHeight="1" x14ac:dyDescent="0.2"/>
    <row r="173" s="37" customFormat="1" ht="15.9" customHeight="1" x14ac:dyDescent="0.2"/>
    <row r="174" s="37" customFormat="1" ht="15.9" customHeight="1" x14ac:dyDescent="0.2"/>
    <row r="175" s="37" customFormat="1" ht="15.9" customHeight="1" x14ac:dyDescent="0.2"/>
    <row r="176" s="37" customFormat="1" ht="15.9" customHeight="1" x14ac:dyDescent="0.2"/>
    <row r="177" s="37" customFormat="1" ht="15.9" customHeight="1" x14ac:dyDescent="0.2"/>
    <row r="178" s="37" customFormat="1" ht="15.9" customHeight="1" x14ac:dyDescent="0.2"/>
    <row r="179" s="37" customFormat="1" ht="15.9" customHeight="1" x14ac:dyDescent="0.2"/>
    <row r="180" s="37" customFormat="1" ht="15.9" customHeight="1" x14ac:dyDescent="0.2"/>
    <row r="181" s="37" customFormat="1" ht="15.9" customHeight="1" x14ac:dyDescent="0.2"/>
    <row r="182" s="37" customFormat="1" ht="15.9" customHeight="1" x14ac:dyDescent="0.2"/>
    <row r="183" s="37" customFormat="1" ht="15.9" customHeight="1" x14ac:dyDescent="0.2"/>
    <row r="184" s="37" customFormat="1" ht="15.9" customHeight="1" x14ac:dyDescent="0.2"/>
    <row r="185" s="37" customFormat="1" ht="15.9" customHeight="1" x14ac:dyDescent="0.2"/>
    <row r="186" s="37" customFormat="1" ht="15.9" customHeight="1" x14ac:dyDescent="0.2"/>
    <row r="187" s="37" customFormat="1" ht="15.9" customHeight="1" x14ac:dyDescent="0.2"/>
    <row r="188" s="37" customFormat="1" ht="15.9" customHeight="1" x14ac:dyDescent="0.2"/>
    <row r="189" s="37" customFormat="1" ht="15.9" customHeight="1" x14ac:dyDescent="0.2"/>
    <row r="190" s="37" customFormat="1" ht="15.9" customHeight="1" x14ac:dyDescent="0.2"/>
    <row r="191" s="37" customFormat="1" ht="15.9" customHeight="1" x14ac:dyDescent="0.2"/>
    <row r="192" s="37" customFormat="1" ht="15.9" customHeight="1" x14ac:dyDescent="0.2"/>
    <row r="193" s="37" customFormat="1" ht="15.9" customHeight="1" x14ac:dyDescent="0.2"/>
    <row r="194" s="37" customFormat="1" ht="15.9" customHeight="1" x14ac:dyDescent="0.2"/>
    <row r="195" s="37" customFormat="1" ht="15.9" customHeight="1" x14ac:dyDescent="0.2"/>
    <row r="196" s="37" customFormat="1" ht="15.9" customHeight="1" x14ac:dyDescent="0.2"/>
    <row r="197" s="37" customFormat="1" ht="15.9" customHeight="1" x14ac:dyDescent="0.2"/>
    <row r="198" s="37" customFormat="1" ht="15.9" customHeight="1" x14ac:dyDescent="0.2"/>
    <row r="199" s="37" customFormat="1" ht="15.9" customHeight="1" x14ac:dyDescent="0.2"/>
    <row r="200" s="37" customFormat="1" ht="15.9" customHeight="1" x14ac:dyDescent="0.2"/>
  </sheetData>
  <mergeCells count="15">
    <mergeCell ref="A3:J3"/>
    <mergeCell ref="A4:J4"/>
    <mergeCell ref="A5:D5"/>
    <mergeCell ref="A7:B9"/>
    <mergeCell ref="C7:C10"/>
    <mergeCell ref="D7:H7"/>
    <mergeCell ref="I7:J8"/>
    <mergeCell ref="D8:D9"/>
    <mergeCell ref="E8:E9"/>
    <mergeCell ref="F8:F9"/>
    <mergeCell ref="G8:G9"/>
    <mergeCell ref="H8:H9"/>
    <mergeCell ref="A11:B11"/>
    <mergeCell ref="A40:J40"/>
    <mergeCell ref="A41:J41"/>
  </mergeCells>
  <printOptions horizontalCentered="1"/>
  <pageMargins left="0.7" right="0.7" top="0.75" bottom="0.75" header="0.3" footer="0.3"/>
  <pageSetup paperSize="9" scale="67"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ED326-8132-47B8-ABD7-FDBCBD4D988A}">
  <sheetPr codeName="Tabelle29">
    <pageSetUpPr fitToPage="1"/>
  </sheetPr>
  <dimension ref="A1:O197"/>
  <sheetViews>
    <sheetView showGridLines="0" zoomScaleNormal="100" workbookViewId="0"/>
  </sheetViews>
  <sheetFormatPr baseColWidth="10" defaultColWidth="8.88671875" defaultRowHeight="15.9" customHeight="1" x14ac:dyDescent="0.2"/>
  <cols>
    <col min="1" max="1" width="6.6640625" style="37" customWidth="1"/>
    <col min="2" max="2" width="29.6640625" style="37" customWidth="1"/>
    <col min="3" max="3" width="6.6640625" style="37" customWidth="1"/>
    <col min="4" max="4" width="9.6640625" style="61" customWidth="1"/>
    <col min="5" max="10" width="9.6640625" style="90" customWidth="1"/>
    <col min="11" max="11" width="9.6640625" style="91" customWidth="1"/>
    <col min="12" max="12" width="2.109375" style="37" customWidth="1"/>
    <col min="13" max="16384" width="8.88671875" style="37"/>
  </cols>
  <sheetData>
    <row r="1" spans="1:15" customFormat="1" ht="36.75" customHeight="1" x14ac:dyDescent="0.25">
      <c r="A1" s="30"/>
      <c r="B1" s="31"/>
      <c r="C1" s="31"/>
      <c r="D1" s="31"/>
      <c r="E1" s="31"/>
      <c r="F1" s="31"/>
      <c r="G1" s="31"/>
      <c r="H1" s="31"/>
      <c r="I1" s="31"/>
      <c r="J1" s="31"/>
      <c r="K1" s="32" t="s">
        <v>38</v>
      </c>
    </row>
    <row r="2" spans="1:15" customFormat="1" ht="6.15" customHeight="1" x14ac:dyDescent="0.25">
      <c r="A2" s="33"/>
      <c r="B2" s="34"/>
      <c r="C2" s="34"/>
      <c r="D2" s="34"/>
      <c r="E2" s="34"/>
      <c r="F2" s="34"/>
      <c r="G2" s="34"/>
      <c r="H2" s="34"/>
      <c r="I2" s="34"/>
      <c r="J2" s="34"/>
      <c r="K2" s="34"/>
    </row>
    <row r="3" spans="1:15" s="35" customFormat="1" ht="24.9" customHeight="1" x14ac:dyDescent="0.25">
      <c r="A3" s="447" t="s">
        <v>361</v>
      </c>
      <c r="B3" s="448"/>
      <c r="C3" s="448"/>
      <c r="D3" s="448"/>
      <c r="E3" s="448"/>
      <c r="F3" s="448"/>
      <c r="G3" s="448"/>
      <c r="H3" s="448"/>
      <c r="I3" s="448"/>
      <c r="J3" s="448"/>
      <c r="K3" s="448"/>
    </row>
    <row r="4" spans="1:15" s="35" customFormat="1" ht="12" customHeight="1" x14ac:dyDescent="0.25">
      <c r="A4" s="449" t="s">
        <v>84</v>
      </c>
      <c r="B4" s="449"/>
      <c r="C4" s="449"/>
      <c r="D4" s="449"/>
      <c r="E4" s="449"/>
      <c r="F4" s="449"/>
      <c r="G4" s="449"/>
      <c r="H4" s="449"/>
      <c r="I4" s="449"/>
      <c r="J4" s="449"/>
      <c r="K4" s="449"/>
    </row>
    <row r="5" spans="1:15" s="35" customFormat="1" ht="12" customHeight="1" x14ac:dyDescent="0.25">
      <c r="A5" s="450" t="s">
        <v>334</v>
      </c>
      <c r="B5" s="450"/>
      <c r="C5" s="450"/>
      <c r="D5" s="450"/>
      <c r="E5" s="450"/>
      <c r="F5" s="165"/>
      <c r="G5" s="165"/>
      <c r="H5" s="165"/>
      <c r="I5" s="165"/>
      <c r="J5" s="165"/>
      <c r="K5" s="165"/>
    </row>
    <row r="6" spans="1:15" s="35" customFormat="1" ht="11.25" customHeight="1" x14ac:dyDescent="0.25">
      <c r="A6" s="145"/>
      <c r="B6" s="146"/>
      <c r="C6" s="146"/>
      <c r="D6" s="146"/>
      <c r="E6" s="146"/>
      <c r="F6" s="146"/>
      <c r="G6" s="146"/>
      <c r="H6" s="146"/>
      <c r="I6" s="146"/>
      <c r="J6" s="146"/>
    </row>
    <row r="7" spans="1:15" customFormat="1" ht="24.9" customHeight="1" x14ac:dyDescent="0.25">
      <c r="A7" s="465" t="s">
        <v>332</v>
      </c>
      <c r="B7" s="454"/>
      <c r="C7" s="454"/>
      <c r="D7" s="459" t="s">
        <v>86</v>
      </c>
      <c r="E7" s="523" t="s">
        <v>362</v>
      </c>
      <c r="F7" s="463"/>
      <c r="G7" s="463"/>
      <c r="H7" s="463"/>
      <c r="I7" s="464"/>
      <c r="J7" s="519" t="s">
        <v>358</v>
      </c>
      <c r="K7" s="520"/>
      <c r="L7" s="37"/>
      <c r="M7" s="37"/>
      <c r="N7" s="37"/>
      <c r="O7" s="37"/>
    </row>
    <row r="8" spans="1:15" ht="21.75" customHeight="1" x14ac:dyDescent="0.2">
      <c r="A8" s="455"/>
      <c r="B8" s="456"/>
      <c r="C8" s="456"/>
      <c r="D8" s="460"/>
      <c r="E8" s="441" t="s">
        <v>334</v>
      </c>
      <c r="F8" s="441" t="s">
        <v>336</v>
      </c>
      <c r="G8" s="441" t="s">
        <v>337</v>
      </c>
      <c r="H8" s="441" t="s">
        <v>338</v>
      </c>
      <c r="I8" s="441" t="s">
        <v>339</v>
      </c>
      <c r="J8" s="521"/>
      <c r="K8" s="522"/>
    </row>
    <row r="9" spans="1:15" ht="12" customHeight="1" x14ac:dyDescent="0.2">
      <c r="A9" s="455"/>
      <c r="B9" s="456"/>
      <c r="C9" s="456"/>
      <c r="D9" s="460"/>
      <c r="E9" s="442"/>
      <c r="F9" s="442"/>
      <c r="G9" s="442"/>
      <c r="H9" s="442"/>
      <c r="I9" s="442"/>
      <c r="J9" s="38" t="s">
        <v>94</v>
      </c>
      <c r="K9" s="39" t="s">
        <v>95</v>
      </c>
    </row>
    <row r="10" spans="1:15" ht="12" customHeight="1" x14ac:dyDescent="0.2">
      <c r="A10" s="457"/>
      <c r="B10" s="458"/>
      <c r="C10" s="458"/>
      <c r="D10" s="461"/>
      <c r="E10" s="40">
        <v>1</v>
      </c>
      <c r="F10" s="40">
        <v>2</v>
      </c>
      <c r="G10" s="40">
        <v>3</v>
      </c>
      <c r="H10" s="40">
        <v>4</v>
      </c>
      <c r="I10" s="40">
        <v>5</v>
      </c>
      <c r="J10" s="40">
        <v>6</v>
      </c>
      <c r="K10" s="40">
        <v>7</v>
      </c>
    </row>
    <row r="11" spans="1:15" ht="18" customHeight="1" x14ac:dyDescent="0.2">
      <c r="A11" s="190" t="s">
        <v>96</v>
      </c>
      <c r="B11" s="191"/>
      <c r="C11" s="192"/>
      <c r="D11" s="193">
        <v>100</v>
      </c>
      <c r="E11" s="197">
        <v>1353</v>
      </c>
      <c r="F11" s="240">
        <v>2366</v>
      </c>
      <c r="G11" s="240">
        <v>1382</v>
      </c>
      <c r="H11" s="240">
        <v>1639</v>
      </c>
      <c r="I11" s="196">
        <v>1280</v>
      </c>
      <c r="J11" s="197">
        <v>73</v>
      </c>
      <c r="K11" s="198">
        <v>5.703125</v>
      </c>
    </row>
    <row r="12" spans="1:15" ht="18" customHeight="1" x14ac:dyDescent="0.2">
      <c r="A12" s="199" t="s">
        <v>222</v>
      </c>
      <c r="B12" s="200"/>
      <c r="C12" s="200"/>
      <c r="D12" s="201"/>
      <c r="E12" s="214"/>
      <c r="F12" s="214"/>
      <c r="G12" s="214"/>
      <c r="H12" s="214"/>
      <c r="I12" s="214"/>
      <c r="J12" s="201"/>
      <c r="K12" s="202"/>
    </row>
    <row r="13" spans="1:15" ht="15.9" customHeight="1" x14ac:dyDescent="0.2">
      <c r="A13" s="203" t="s">
        <v>223</v>
      </c>
      <c r="B13" s="204"/>
      <c r="C13" s="205"/>
      <c r="D13" s="206">
        <v>38.433111603843308</v>
      </c>
      <c r="E13" s="207">
        <v>520</v>
      </c>
      <c r="F13" s="208">
        <v>702</v>
      </c>
      <c r="G13" s="208">
        <v>535</v>
      </c>
      <c r="H13" s="208">
        <v>571</v>
      </c>
      <c r="I13" s="209">
        <v>486</v>
      </c>
      <c r="J13" s="207">
        <v>34</v>
      </c>
      <c r="K13" s="210">
        <v>6.9958847736625511</v>
      </c>
    </row>
    <row r="14" spans="1:15" ht="15.9" customHeight="1" x14ac:dyDescent="0.2">
      <c r="A14" s="203" t="s">
        <v>224</v>
      </c>
      <c r="B14" s="204"/>
      <c r="C14" s="205"/>
      <c r="D14" s="206">
        <v>45.306725794530671</v>
      </c>
      <c r="E14" s="207">
        <v>613</v>
      </c>
      <c r="F14" s="208">
        <v>1309</v>
      </c>
      <c r="G14" s="208">
        <v>657</v>
      </c>
      <c r="H14" s="208">
        <v>815</v>
      </c>
      <c r="I14" s="209">
        <v>585</v>
      </c>
      <c r="J14" s="207">
        <v>28</v>
      </c>
      <c r="K14" s="210">
        <v>4.7863247863247862</v>
      </c>
    </row>
    <row r="15" spans="1:15" ht="15.9" customHeight="1" x14ac:dyDescent="0.2">
      <c r="A15" s="203" t="s">
        <v>225</v>
      </c>
      <c r="B15" s="204"/>
      <c r="C15" s="205"/>
      <c r="D15" s="206">
        <v>7.5388026607538805</v>
      </c>
      <c r="E15" s="207">
        <v>102</v>
      </c>
      <c r="F15" s="208">
        <v>164</v>
      </c>
      <c r="G15" s="434">
        <v>94</v>
      </c>
      <c r="H15" s="208">
        <v>103</v>
      </c>
      <c r="I15" s="435">
        <v>95</v>
      </c>
      <c r="J15" s="207">
        <v>7</v>
      </c>
      <c r="K15" s="210">
        <v>7.3684210526315788</v>
      </c>
    </row>
    <row r="16" spans="1:15" ht="15.9" customHeight="1" x14ac:dyDescent="0.2">
      <c r="A16" s="203" t="s">
        <v>226</v>
      </c>
      <c r="B16" s="204"/>
      <c r="C16" s="205"/>
      <c r="D16" s="206">
        <v>8.6474501108647441</v>
      </c>
      <c r="E16" s="207">
        <v>117</v>
      </c>
      <c r="F16" s="208">
        <v>172</v>
      </c>
      <c r="G16" s="434">
        <v>96</v>
      </c>
      <c r="H16" s="208">
        <v>147</v>
      </c>
      <c r="I16" s="209">
        <v>111</v>
      </c>
      <c r="J16" s="207">
        <v>6</v>
      </c>
      <c r="K16" s="210">
        <v>5.4054054054054053</v>
      </c>
    </row>
    <row r="17" spans="1:11" ht="18" customHeight="1" x14ac:dyDescent="0.2">
      <c r="A17" s="199" t="s">
        <v>233</v>
      </c>
      <c r="B17" s="200"/>
      <c r="C17" s="200"/>
      <c r="D17" s="201"/>
      <c r="E17" s="214"/>
      <c r="F17" s="214"/>
      <c r="G17" s="214"/>
      <c r="H17" s="214"/>
      <c r="I17" s="214"/>
      <c r="J17" s="201"/>
      <c r="K17" s="202"/>
    </row>
    <row r="18" spans="1:11" ht="13.5" customHeight="1" x14ac:dyDescent="0.2">
      <c r="A18" s="203">
        <v>11</v>
      </c>
      <c r="B18" s="204" t="s">
        <v>234</v>
      </c>
      <c r="C18" s="205"/>
      <c r="D18" s="206">
        <v>0.22172949002217296</v>
      </c>
      <c r="E18" s="433">
        <v>3</v>
      </c>
      <c r="F18" s="434">
        <v>5</v>
      </c>
      <c r="G18" s="434">
        <v>9</v>
      </c>
      <c r="H18" s="434">
        <v>4</v>
      </c>
      <c r="I18" s="435">
        <v>5</v>
      </c>
      <c r="J18" s="207">
        <v>-2</v>
      </c>
      <c r="K18" s="210">
        <v>-40</v>
      </c>
    </row>
    <row r="19" spans="1:11" ht="13.5" customHeight="1" x14ac:dyDescent="0.2">
      <c r="A19" s="203" t="s">
        <v>235</v>
      </c>
      <c r="B19" s="204" t="s">
        <v>236</v>
      </c>
      <c r="C19" s="205"/>
      <c r="D19" s="206">
        <v>0.22172949002217296</v>
      </c>
      <c r="E19" s="433">
        <v>3</v>
      </c>
      <c r="F19" s="208" t="s">
        <v>546</v>
      </c>
      <c r="G19" s="434">
        <v>4</v>
      </c>
      <c r="H19" s="208" t="s">
        <v>546</v>
      </c>
      <c r="I19" s="209" t="s">
        <v>546</v>
      </c>
      <c r="J19" s="207" t="s">
        <v>546</v>
      </c>
      <c r="K19" s="210" t="s">
        <v>546</v>
      </c>
    </row>
    <row r="20" spans="1:11" ht="13.5" customHeight="1" x14ac:dyDescent="0.2">
      <c r="A20" s="203">
        <v>12</v>
      </c>
      <c r="B20" s="204" t="s">
        <v>237</v>
      </c>
      <c r="C20" s="205"/>
      <c r="D20" s="206">
        <v>0.29563932002956395</v>
      </c>
      <c r="E20" s="433">
        <v>4</v>
      </c>
      <c r="F20" s="208" t="s">
        <v>546</v>
      </c>
      <c r="G20" s="434">
        <v>4</v>
      </c>
      <c r="H20" s="434">
        <v>5</v>
      </c>
      <c r="I20" s="435">
        <v>4</v>
      </c>
      <c r="J20" s="207">
        <v>0</v>
      </c>
      <c r="K20" s="210">
        <v>0</v>
      </c>
    </row>
    <row r="21" spans="1:11" ht="13.5" customHeight="1" x14ac:dyDescent="0.2">
      <c r="A21" s="203">
        <v>21</v>
      </c>
      <c r="B21" s="204" t="s">
        <v>238</v>
      </c>
      <c r="C21" s="205"/>
      <c r="D21" s="206">
        <v>0.44345898004434592</v>
      </c>
      <c r="E21" s="433">
        <v>6</v>
      </c>
      <c r="F21" s="434">
        <v>13</v>
      </c>
      <c r="G21" s="434">
        <v>20</v>
      </c>
      <c r="H21" s="434">
        <v>21</v>
      </c>
      <c r="I21" s="435">
        <v>9</v>
      </c>
      <c r="J21" s="207">
        <v>-3</v>
      </c>
      <c r="K21" s="210">
        <v>-33.333333333333336</v>
      </c>
    </row>
    <row r="22" spans="1:11" ht="13.5" customHeight="1" x14ac:dyDescent="0.2">
      <c r="A22" s="203">
        <v>22</v>
      </c>
      <c r="B22" s="204" t="s">
        <v>239</v>
      </c>
      <c r="C22" s="205"/>
      <c r="D22" s="206">
        <v>1.2564671101256466</v>
      </c>
      <c r="E22" s="433">
        <v>17</v>
      </c>
      <c r="F22" s="434">
        <v>24</v>
      </c>
      <c r="G22" s="434">
        <v>23</v>
      </c>
      <c r="H22" s="434">
        <v>29</v>
      </c>
      <c r="I22" s="435">
        <v>15</v>
      </c>
      <c r="J22" s="207">
        <v>2</v>
      </c>
      <c r="K22" s="210">
        <v>13.333333333333334</v>
      </c>
    </row>
    <row r="23" spans="1:11" ht="13.5" customHeight="1" x14ac:dyDescent="0.2">
      <c r="A23" s="203">
        <v>23</v>
      </c>
      <c r="B23" s="204" t="s">
        <v>240</v>
      </c>
      <c r="C23" s="205"/>
      <c r="D23" s="206">
        <v>0.29563932002956395</v>
      </c>
      <c r="E23" s="433">
        <v>4</v>
      </c>
      <c r="F23" s="434">
        <v>5</v>
      </c>
      <c r="G23" s="434">
        <v>4</v>
      </c>
      <c r="H23" s="434">
        <v>3</v>
      </c>
      <c r="I23" s="435">
        <v>5</v>
      </c>
      <c r="J23" s="207">
        <v>-1</v>
      </c>
      <c r="K23" s="210">
        <v>-20</v>
      </c>
    </row>
    <row r="24" spans="1:11" ht="13.5" customHeight="1" x14ac:dyDescent="0.2">
      <c r="A24" s="203">
        <v>24</v>
      </c>
      <c r="B24" s="204" t="s">
        <v>241</v>
      </c>
      <c r="C24" s="205"/>
      <c r="D24" s="206">
        <v>5.2475979305247602</v>
      </c>
      <c r="E24" s="433">
        <v>71</v>
      </c>
      <c r="F24" s="208">
        <v>161</v>
      </c>
      <c r="G24" s="208">
        <v>124</v>
      </c>
      <c r="H24" s="208">
        <v>132</v>
      </c>
      <c r="I24" s="435">
        <v>42</v>
      </c>
      <c r="J24" s="207">
        <v>29</v>
      </c>
      <c r="K24" s="210">
        <v>69.047619047619051</v>
      </c>
    </row>
    <row r="25" spans="1:11" ht="13.5" customHeight="1" x14ac:dyDescent="0.2">
      <c r="A25" s="203">
        <v>25</v>
      </c>
      <c r="B25" s="204" t="s">
        <v>242</v>
      </c>
      <c r="C25" s="205"/>
      <c r="D25" s="206">
        <v>3.1781226903178124</v>
      </c>
      <c r="E25" s="433">
        <v>43</v>
      </c>
      <c r="F25" s="434">
        <v>97</v>
      </c>
      <c r="G25" s="434">
        <v>63</v>
      </c>
      <c r="H25" s="434">
        <v>84</v>
      </c>
      <c r="I25" s="435">
        <v>38</v>
      </c>
      <c r="J25" s="207">
        <v>5</v>
      </c>
      <c r="K25" s="210">
        <v>13.157894736842104</v>
      </c>
    </row>
    <row r="26" spans="1:11" ht="13.5" customHeight="1" x14ac:dyDescent="0.2">
      <c r="A26" s="203">
        <v>26</v>
      </c>
      <c r="B26" s="204" t="s">
        <v>243</v>
      </c>
      <c r="C26" s="205"/>
      <c r="D26" s="206">
        <v>1.6260162601626016</v>
      </c>
      <c r="E26" s="433">
        <v>22</v>
      </c>
      <c r="F26" s="434">
        <v>91</v>
      </c>
      <c r="G26" s="434">
        <v>39</v>
      </c>
      <c r="H26" s="434">
        <v>54</v>
      </c>
      <c r="I26" s="435">
        <v>17</v>
      </c>
      <c r="J26" s="207">
        <v>5</v>
      </c>
      <c r="K26" s="210">
        <v>29.411764705882351</v>
      </c>
    </row>
    <row r="27" spans="1:11" ht="13.5" customHeight="1" x14ac:dyDescent="0.2">
      <c r="A27" s="203">
        <v>27</v>
      </c>
      <c r="B27" s="204" t="s">
        <v>244</v>
      </c>
      <c r="C27" s="205"/>
      <c r="D27" s="206">
        <v>0.88691796008869184</v>
      </c>
      <c r="E27" s="433">
        <v>12</v>
      </c>
      <c r="F27" s="434">
        <v>25</v>
      </c>
      <c r="G27" s="434">
        <v>15</v>
      </c>
      <c r="H27" s="434">
        <v>28</v>
      </c>
      <c r="I27" s="435">
        <v>5</v>
      </c>
      <c r="J27" s="207">
        <v>7</v>
      </c>
      <c r="K27" s="210">
        <v>140</v>
      </c>
    </row>
    <row r="28" spans="1:11" ht="13.5" customHeight="1" x14ac:dyDescent="0.2">
      <c r="A28" s="203">
        <v>28</v>
      </c>
      <c r="B28" s="204" t="s">
        <v>245</v>
      </c>
      <c r="C28" s="205"/>
      <c r="D28" s="206">
        <v>0.73909830007390986</v>
      </c>
      <c r="E28" s="433">
        <v>10</v>
      </c>
      <c r="F28" s="434">
        <v>6</v>
      </c>
      <c r="G28" s="208" t="s">
        <v>546</v>
      </c>
      <c r="H28" s="434">
        <v>8</v>
      </c>
      <c r="I28" s="209" t="s">
        <v>546</v>
      </c>
      <c r="J28" s="207" t="s">
        <v>546</v>
      </c>
      <c r="K28" s="210" t="s">
        <v>546</v>
      </c>
    </row>
    <row r="29" spans="1:11" ht="13.5" customHeight="1" x14ac:dyDescent="0.2">
      <c r="A29" s="203">
        <v>29</v>
      </c>
      <c r="B29" s="204" t="s">
        <v>246</v>
      </c>
      <c r="C29" s="205"/>
      <c r="D29" s="206">
        <v>3.0303030303030303</v>
      </c>
      <c r="E29" s="433">
        <v>41</v>
      </c>
      <c r="F29" s="434">
        <v>69</v>
      </c>
      <c r="G29" s="434">
        <v>27</v>
      </c>
      <c r="H29" s="434">
        <v>49</v>
      </c>
      <c r="I29" s="435">
        <v>44</v>
      </c>
      <c r="J29" s="207">
        <v>-3</v>
      </c>
      <c r="K29" s="210">
        <v>-6.8181818181818183</v>
      </c>
    </row>
    <row r="30" spans="1:11" ht="13.5" customHeight="1" x14ac:dyDescent="0.2">
      <c r="A30" s="203" t="s">
        <v>247</v>
      </c>
      <c r="B30" s="204" t="s">
        <v>248</v>
      </c>
      <c r="C30" s="205"/>
      <c r="D30" s="206">
        <v>0.44345898004434592</v>
      </c>
      <c r="E30" s="433">
        <v>6</v>
      </c>
      <c r="F30" s="434">
        <v>18</v>
      </c>
      <c r="G30" s="208" t="s">
        <v>546</v>
      </c>
      <c r="H30" s="208" t="s">
        <v>546</v>
      </c>
      <c r="I30" s="209" t="s">
        <v>546</v>
      </c>
      <c r="J30" s="207" t="s">
        <v>546</v>
      </c>
      <c r="K30" s="210" t="s">
        <v>546</v>
      </c>
    </row>
    <row r="31" spans="1:11" ht="13.5" customHeight="1" x14ac:dyDescent="0.2">
      <c r="A31" s="203" t="s">
        <v>249</v>
      </c>
      <c r="B31" s="204" t="s">
        <v>250</v>
      </c>
      <c r="C31" s="205"/>
      <c r="D31" s="206">
        <v>2.5868440502586845</v>
      </c>
      <c r="E31" s="433">
        <v>35</v>
      </c>
      <c r="F31" s="434">
        <v>47</v>
      </c>
      <c r="G31" s="208" t="s">
        <v>546</v>
      </c>
      <c r="H31" s="434">
        <v>45</v>
      </c>
      <c r="I31" s="435">
        <v>33</v>
      </c>
      <c r="J31" s="207">
        <v>2</v>
      </c>
      <c r="K31" s="210">
        <v>6.0606060606060606</v>
      </c>
    </row>
    <row r="32" spans="1:11" ht="13.5" customHeight="1" x14ac:dyDescent="0.2">
      <c r="A32" s="203">
        <v>31</v>
      </c>
      <c r="B32" s="204" t="s">
        <v>251</v>
      </c>
      <c r="C32" s="205"/>
      <c r="D32" s="206">
        <v>0.51736881005173685</v>
      </c>
      <c r="E32" s="433">
        <v>7</v>
      </c>
      <c r="F32" s="434">
        <v>6</v>
      </c>
      <c r="G32" s="434">
        <v>9</v>
      </c>
      <c r="H32" s="434">
        <v>8</v>
      </c>
      <c r="I32" s="435">
        <v>11</v>
      </c>
      <c r="J32" s="207">
        <v>-4</v>
      </c>
      <c r="K32" s="210">
        <v>-36.363636363636367</v>
      </c>
    </row>
    <row r="33" spans="1:11" ht="13.5" customHeight="1" x14ac:dyDescent="0.2">
      <c r="A33" s="203">
        <v>32</v>
      </c>
      <c r="B33" s="204" t="s">
        <v>252</v>
      </c>
      <c r="C33" s="205"/>
      <c r="D33" s="206">
        <v>1.4042867701404287</v>
      </c>
      <c r="E33" s="433">
        <v>19</v>
      </c>
      <c r="F33" s="434">
        <v>31</v>
      </c>
      <c r="G33" s="434">
        <v>73</v>
      </c>
      <c r="H33" s="434">
        <v>46</v>
      </c>
      <c r="I33" s="435">
        <v>15</v>
      </c>
      <c r="J33" s="207">
        <v>4</v>
      </c>
      <c r="K33" s="210">
        <v>26.666666666666668</v>
      </c>
    </row>
    <row r="34" spans="1:11" ht="13.5" customHeight="1" x14ac:dyDescent="0.2">
      <c r="A34" s="203">
        <v>33</v>
      </c>
      <c r="B34" s="204" t="s">
        <v>253</v>
      </c>
      <c r="C34" s="205"/>
      <c r="D34" s="206">
        <v>0.59127864005912789</v>
      </c>
      <c r="E34" s="433">
        <v>8</v>
      </c>
      <c r="F34" s="434">
        <v>16</v>
      </c>
      <c r="G34" s="434">
        <v>28</v>
      </c>
      <c r="H34" s="434">
        <v>16</v>
      </c>
      <c r="I34" s="435">
        <v>10</v>
      </c>
      <c r="J34" s="207">
        <v>-2</v>
      </c>
      <c r="K34" s="210">
        <v>-20</v>
      </c>
    </row>
    <row r="35" spans="1:11" ht="13.5" customHeight="1" x14ac:dyDescent="0.2">
      <c r="A35" s="203">
        <v>34</v>
      </c>
      <c r="B35" s="204" t="s">
        <v>254</v>
      </c>
      <c r="C35" s="205"/>
      <c r="D35" s="206">
        <v>1.4781966001478197</v>
      </c>
      <c r="E35" s="433">
        <v>20</v>
      </c>
      <c r="F35" s="434">
        <v>28</v>
      </c>
      <c r="G35" s="434">
        <v>21</v>
      </c>
      <c r="H35" s="434">
        <v>25</v>
      </c>
      <c r="I35" s="435">
        <v>14</v>
      </c>
      <c r="J35" s="207">
        <v>6</v>
      </c>
      <c r="K35" s="210">
        <v>42.857142857142854</v>
      </c>
    </row>
    <row r="36" spans="1:11" ht="13.5" customHeight="1" x14ac:dyDescent="0.2">
      <c r="A36" s="203">
        <v>41</v>
      </c>
      <c r="B36" s="204" t="s">
        <v>255</v>
      </c>
      <c r="C36" s="205"/>
      <c r="D36" s="206">
        <v>0.66518847006651882</v>
      </c>
      <c r="E36" s="433">
        <v>9</v>
      </c>
      <c r="F36" s="434">
        <v>26</v>
      </c>
      <c r="G36" s="434">
        <v>30</v>
      </c>
      <c r="H36" s="434">
        <v>21</v>
      </c>
      <c r="I36" s="435">
        <v>24</v>
      </c>
      <c r="J36" s="207">
        <v>-15</v>
      </c>
      <c r="K36" s="210">
        <v>-62.5</v>
      </c>
    </row>
    <row r="37" spans="1:11" ht="13.5" customHeight="1" x14ac:dyDescent="0.2">
      <c r="A37" s="203">
        <v>42</v>
      </c>
      <c r="B37" s="204" t="s">
        <v>256</v>
      </c>
      <c r="C37" s="205"/>
      <c r="D37" s="206" t="s">
        <v>546</v>
      </c>
      <c r="E37" s="207" t="s">
        <v>546</v>
      </c>
      <c r="F37" s="434">
        <v>3</v>
      </c>
      <c r="G37" s="208" t="s">
        <v>546</v>
      </c>
      <c r="H37" s="434">
        <v>3</v>
      </c>
      <c r="I37" s="209" t="s">
        <v>546</v>
      </c>
      <c r="J37" s="207" t="s">
        <v>546</v>
      </c>
      <c r="K37" s="210" t="s">
        <v>546</v>
      </c>
    </row>
    <row r="38" spans="1:11" ht="13.5" customHeight="1" x14ac:dyDescent="0.2">
      <c r="A38" s="203">
        <v>43</v>
      </c>
      <c r="B38" s="204" t="s">
        <v>257</v>
      </c>
      <c r="C38" s="205"/>
      <c r="D38" s="206">
        <v>0.81300813008130079</v>
      </c>
      <c r="E38" s="433">
        <v>11</v>
      </c>
      <c r="F38" s="434">
        <v>28</v>
      </c>
      <c r="G38" s="434">
        <v>12</v>
      </c>
      <c r="H38" s="434">
        <v>11</v>
      </c>
      <c r="I38" s="435">
        <v>14</v>
      </c>
      <c r="J38" s="207">
        <v>-3</v>
      </c>
      <c r="K38" s="210">
        <v>-21.428571428571427</v>
      </c>
    </row>
    <row r="39" spans="1:11" ht="13.5" customHeight="1" x14ac:dyDescent="0.2">
      <c r="A39" s="203">
        <v>51</v>
      </c>
      <c r="B39" s="204" t="s">
        <v>258</v>
      </c>
      <c r="C39" s="205"/>
      <c r="D39" s="206">
        <v>21.655580192165559</v>
      </c>
      <c r="E39" s="207">
        <v>293</v>
      </c>
      <c r="F39" s="208">
        <v>310</v>
      </c>
      <c r="G39" s="208">
        <v>180</v>
      </c>
      <c r="H39" s="208">
        <v>178</v>
      </c>
      <c r="I39" s="209">
        <v>237</v>
      </c>
      <c r="J39" s="207">
        <v>56</v>
      </c>
      <c r="K39" s="210">
        <v>23.628691983122362</v>
      </c>
    </row>
    <row r="40" spans="1:11" ht="13.5" customHeight="1" x14ac:dyDescent="0.2">
      <c r="A40" s="203" t="s">
        <v>259</v>
      </c>
      <c r="B40" s="204" t="s">
        <v>260</v>
      </c>
      <c r="C40" s="205"/>
      <c r="D40" s="206">
        <v>20.768662232076867</v>
      </c>
      <c r="E40" s="207">
        <v>281</v>
      </c>
      <c r="F40" s="208">
        <v>291</v>
      </c>
      <c r="G40" s="208">
        <v>168</v>
      </c>
      <c r="H40" s="208">
        <v>166</v>
      </c>
      <c r="I40" s="209">
        <v>230</v>
      </c>
      <c r="J40" s="207">
        <v>51</v>
      </c>
      <c r="K40" s="210">
        <v>22.173913043478262</v>
      </c>
    </row>
    <row r="41" spans="1:11" ht="13.5" customHeight="1" x14ac:dyDescent="0.2">
      <c r="A41" s="203"/>
      <c r="B41" s="204" t="s">
        <v>261</v>
      </c>
      <c r="C41" s="205"/>
      <c r="D41" s="206">
        <v>19.660014781966002</v>
      </c>
      <c r="E41" s="207">
        <v>266</v>
      </c>
      <c r="F41" s="208">
        <v>272</v>
      </c>
      <c r="G41" s="208">
        <v>163</v>
      </c>
      <c r="H41" s="208">
        <v>160</v>
      </c>
      <c r="I41" s="209">
        <v>219</v>
      </c>
      <c r="J41" s="207">
        <v>47</v>
      </c>
      <c r="K41" s="210">
        <v>21.461187214611872</v>
      </c>
    </row>
    <row r="42" spans="1:11" ht="13.5" customHeight="1" x14ac:dyDescent="0.2">
      <c r="A42" s="203">
        <v>52</v>
      </c>
      <c r="B42" s="204" t="s">
        <v>262</v>
      </c>
      <c r="C42" s="205"/>
      <c r="D42" s="206">
        <v>2.6607538802660753</v>
      </c>
      <c r="E42" s="433">
        <v>36</v>
      </c>
      <c r="F42" s="434">
        <v>37</v>
      </c>
      <c r="G42" s="434">
        <v>45</v>
      </c>
      <c r="H42" s="434">
        <v>56</v>
      </c>
      <c r="I42" s="435">
        <v>33</v>
      </c>
      <c r="J42" s="207">
        <v>3</v>
      </c>
      <c r="K42" s="210">
        <v>9.0909090909090917</v>
      </c>
    </row>
    <row r="43" spans="1:11" ht="13.5" customHeight="1" x14ac:dyDescent="0.2">
      <c r="A43" s="203" t="s">
        <v>263</v>
      </c>
      <c r="B43" s="204" t="s">
        <v>264</v>
      </c>
      <c r="C43" s="205"/>
      <c r="D43" s="206">
        <v>1.9955654101995566</v>
      </c>
      <c r="E43" s="433">
        <v>27</v>
      </c>
      <c r="F43" s="434">
        <v>31</v>
      </c>
      <c r="G43" s="434">
        <v>28</v>
      </c>
      <c r="H43" s="434">
        <v>43</v>
      </c>
      <c r="I43" s="435">
        <v>26</v>
      </c>
      <c r="J43" s="207">
        <v>1</v>
      </c>
      <c r="K43" s="210">
        <v>3.8461538461538463</v>
      </c>
    </row>
    <row r="44" spans="1:11" ht="13.5" customHeight="1" x14ac:dyDescent="0.2">
      <c r="A44" s="203">
        <v>53</v>
      </c>
      <c r="B44" s="204" t="s">
        <v>265</v>
      </c>
      <c r="C44" s="205"/>
      <c r="D44" s="206">
        <v>0.59127864005912789</v>
      </c>
      <c r="E44" s="433">
        <v>8</v>
      </c>
      <c r="F44" s="434">
        <v>19</v>
      </c>
      <c r="G44" s="434">
        <v>18</v>
      </c>
      <c r="H44" s="434">
        <v>9</v>
      </c>
      <c r="I44" s="435">
        <v>14</v>
      </c>
      <c r="J44" s="207">
        <v>-6</v>
      </c>
      <c r="K44" s="210">
        <v>-42.857142857142854</v>
      </c>
    </row>
    <row r="45" spans="1:11" ht="13.5" customHeight="1" x14ac:dyDescent="0.2">
      <c r="A45" s="203" t="s">
        <v>266</v>
      </c>
      <c r="B45" s="204" t="s">
        <v>267</v>
      </c>
      <c r="C45" s="205"/>
      <c r="D45" s="206">
        <v>0.44345898004434592</v>
      </c>
      <c r="E45" s="433">
        <v>6</v>
      </c>
      <c r="F45" s="434">
        <v>14</v>
      </c>
      <c r="G45" s="434">
        <v>17</v>
      </c>
      <c r="H45" s="434">
        <v>8</v>
      </c>
      <c r="I45" s="435">
        <v>12</v>
      </c>
      <c r="J45" s="207">
        <v>-6</v>
      </c>
      <c r="K45" s="210">
        <v>-50</v>
      </c>
    </row>
    <row r="46" spans="1:11" ht="13.5" customHeight="1" x14ac:dyDescent="0.2">
      <c r="A46" s="203">
        <v>54</v>
      </c>
      <c r="B46" s="204" t="s">
        <v>268</v>
      </c>
      <c r="C46" s="205"/>
      <c r="D46" s="206">
        <v>2.2172949002217295</v>
      </c>
      <c r="E46" s="433">
        <v>30</v>
      </c>
      <c r="F46" s="434">
        <v>32</v>
      </c>
      <c r="G46" s="434">
        <v>20</v>
      </c>
      <c r="H46" s="434">
        <v>39</v>
      </c>
      <c r="I46" s="435">
        <v>28</v>
      </c>
      <c r="J46" s="207">
        <v>2</v>
      </c>
      <c r="K46" s="210">
        <v>7.1428571428571432</v>
      </c>
    </row>
    <row r="47" spans="1:11" ht="13.5" customHeight="1" x14ac:dyDescent="0.2">
      <c r="A47" s="203">
        <v>61</v>
      </c>
      <c r="B47" s="204" t="s">
        <v>269</v>
      </c>
      <c r="C47" s="205"/>
      <c r="D47" s="206">
        <v>1.6260162601626016</v>
      </c>
      <c r="E47" s="433">
        <v>22</v>
      </c>
      <c r="F47" s="434">
        <v>35</v>
      </c>
      <c r="G47" s="434">
        <v>23</v>
      </c>
      <c r="H47" s="434">
        <v>16</v>
      </c>
      <c r="I47" s="435">
        <v>14</v>
      </c>
      <c r="J47" s="207">
        <v>8</v>
      </c>
      <c r="K47" s="210">
        <v>57.142857142857146</v>
      </c>
    </row>
    <row r="48" spans="1:11" ht="13.5" customHeight="1" x14ac:dyDescent="0.2">
      <c r="A48" s="203">
        <v>62</v>
      </c>
      <c r="B48" s="204" t="s">
        <v>270</v>
      </c>
      <c r="C48" s="205"/>
      <c r="D48" s="206">
        <v>11.677753141167775</v>
      </c>
      <c r="E48" s="207">
        <v>158</v>
      </c>
      <c r="F48" s="208">
        <v>176</v>
      </c>
      <c r="G48" s="208">
        <v>157</v>
      </c>
      <c r="H48" s="208">
        <v>127</v>
      </c>
      <c r="I48" s="209">
        <v>164</v>
      </c>
      <c r="J48" s="207">
        <v>-6</v>
      </c>
      <c r="K48" s="210">
        <v>-3.6585365853658538</v>
      </c>
    </row>
    <row r="49" spans="1:11" ht="13.5" customHeight="1" x14ac:dyDescent="0.2">
      <c r="A49" s="203">
        <v>63</v>
      </c>
      <c r="B49" s="204" t="s">
        <v>271</v>
      </c>
      <c r="C49" s="205"/>
      <c r="D49" s="206">
        <v>4.8041389504804135</v>
      </c>
      <c r="E49" s="433">
        <v>65</v>
      </c>
      <c r="F49" s="434">
        <v>80</v>
      </c>
      <c r="G49" s="434">
        <v>54</v>
      </c>
      <c r="H49" s="434">
        <v>69</v>
      </c>
      <c r="I49" s="435">
        <v>48</v>
      </c>
      <c r="J49" s="207">
        <v>17</v>
      </c>
      <c r="K49" s="210">
        <v>35.416666666666664</v>
      </c>
    </row>
    <row r="50" spans="1:11" ht="13.5" customHeight="1" x14ac:dyDescent="0.2">
      <c r="A50" s="203" t="s">
        <v>272</v>
      </c>
      <c r="B50" s="204" t="s">
        <v>273</v>
      </c>
      <c r="C50" s="205"/>
      <c r="D50" s="206">
        <v>0.36954915003695493</v>
      </c>
      <c r="E50" s="433">
        <v>5</v>
      </c>
      <c r="F50" s="434">
        <v>8</v>
      </c>
      <c r="G50" s="434">
        <v>6</v>
      </c>
      <c r="H50" s="434">
        <v>6</v>
      </c>
      <c r="I50" s="435">
        <v>8</v>
      </c>
      <c r="J50" s="207">
        <v>-3</v>
      </c>
      <c r="K50" s="210">
        <v>-37.5</v>
      </c>
    </row>
    <row r="51" spans="1:11" ht="13.5" customHeight="1" x14ac:dyDescent="0.2">
      <c r="A51" s="203" t="s">
        <v>274</v>
      </c>
      <c r="B51" s="204" t="s">
        <v>275</v>
      </c>
      <c r="C51" s="205"/>
      <c r="D51" s="206">
        <v>4.0650406504065044</v>
      </c>
      <c r="E51" s="433">
        <v>55</v>
      </c>
      <c r="F51" s="434">
        <v>67</v>
      </c>
      <c r="G51" s="434">
        <v>46</v>
      </c>
      <c r="H51" s="434">
        <v>61</v>
      </c>
      <c r="I51" s="435">
        <v>33</v>
      </c>
      <c r="J51" s="207">
        <v>22</v>
      </c>
      <c r="K51" s="210">
        <v>66.666666666666671</v>
      </c>
    </row>
    <row r="52" spans="1:11" ht="13.5" customHeight="1" x14ac:dyDescent="0.2">
      <c r="A52" s="203">
        <v>71</v>
      </c>
      <c r="B52" s="204" t="s">
        <v>276</v>
      </c>
      <c r="C52" s="205"/>
      <c r="D52" s="206">
        <v>5.691056910569106</v>
      </c>
      <c r="E52" s="433">
        <v>77</v>
      </c>
      <c r="F52" s="208">
        <v>159</v>
      </c>
      <c r="G52" s="208">
        <v>112</v>
      </c>
      <c r="H52" s="434">
        <v>95</v>
      </c>
      <c r="I52" s="435">
        <v>75</v>
      </c>
      <c r="J52" s="207">
        <v>2</v>
      </c>
      <c r="K52" s="210">
        <v>2.6666666666666665</v>
      </c>
    </row>
    <row r="53" spans="1:11" ht="13.5" customHeight="1" x14ac:dyDescent="0.2">
      <c r="A53" s="203" t="s">
        <v>277</v>
      </c>
      <c r="B53" s="204" t="s">
        <v>278</v>
      </c>
      <c r="C53" s="205"/>
      <c r="D53" s="206">
        <v>1.2564671101256466</v>
      </c>
      <c r="E53" s="433">
        <v>17</v>
      </c>
      <c r="F53" s="434">
        <v>42</v>
      </c>
      <c r="G53" s="434">
        <v>34</v>
      </c>
      <c r="H53" s="434">
        <v>18</v>
      </c>
      <c r="I53" s="435">
        <v>8</v>
      </c>
      <c r="J53" s="207">
        <v>9</v>
      </c>
      <c r="K53" s="210">
        <v>112.5</v>
      </c>
    </row>
    <row r="54" spans="1:11" ht="13.5" customHeight="1" x14ac:dyDescent="0.2">
      <c r="A54" s="203" t="s">
        <v>279</v>
      </c>
      <c r="B54" s="204" t="s">
        <v>280</v>
      </c>
      <c r="C54" s="205"/>
      <c r="D54" s="206">
        <v>3.4737620103473761</v>
      </c>
      <c r="E54" s="433">
        <v>47</v>
      </c>
      <c r="F54" s="208">
        <v>108</v>
      </c>
      <c r="G54" s="434">
        <v>68</v>
      </c>
      <c r="H54" s="434">
        <v>72</v>
      </c>
      <c r="I54" s="435">
        <v>63</v>
      </c>
      <c r="J54" s="207">
        <v>-16</v>
      </c>
      <c r="K54" s="210">
        <v>-25.396825396825395</v>
      </c>
    </row>
    <row r="55" spans="1:11" ht="13.5" customHeight="1" x14ac:dyDescent="0.2">
      <c r="A55" s="203">
        <v>72</v>
      </c>
      <c r="B55" s="204" t="s">
        <v>281</v>
      </c>
      <c r="C55" s="205"/>
      <c r="D55" s="206">
        <v>2.4390243902439024</v>
      </c>
      <c r="E55" s="433">
        <v>33</v>
      </c>
      <c r="F55" s="434">
        <v>71</v>
      </c>
      <c r="G55" s="434">
        <v>29</v>
      </c>
      <c r="H55" s="434">
        <v>49</v>
      </c>
      <c r="I55" s="435">
        <v>27</v>
      </c>
      <c r="J55" s="207">
        <v>6</v>
      </c>
      <c r="K55" s="210">
        <v>22.222222222222221</v>
      </c>
    </row>
    <row r="56" spans="1:11" ht="13.5" customHeight="1" x14ac:dyDescent="0.2">
      <c r="A56" s="203" t="s">
        <v>282</v>
      </c>
      <c r="B56" s="204" t="s">
        <v>283</v>
      </c>
      <c r="C56" s="205"/>
      <c r="D56" s="206">
        <v>1.3303769401330376</v>
      </c>
      <c r="E56" s="433">
        <v>18</v>
      </c>
      <c r="F56" s="434">
        <v>48</v>
      </c>
      <c r="G56" s="434">
        <v>12</v>
      </c>
      <c r="H56" s="434">
        <v>20</v>
      </c>
      <c r="I56" s="435">
        <v>10</v>
      </c>
      <c r="J56" s="207">
        <v>8</v>
      </c>
      <c r="K56" s="210">
        <v>80</v>
      </c>
    </row>
    <row r="57" spans="1:11" ht="13.5" customHeight="1" x14ac:dyDescent="0.2">
      <c r="A57" s="203" t="s">
        <v>284</v>
      </c>
      <c r="B57" s="204" t="s">
        <v>285</v>
      </c>
      <c r="C57" s="205"/>
      <c r="D57" s="206">
        <v>0.81300813008130079</v>
      </c>
      <c r="E57" s="433">
        <v>11</v>
      </c>
      <c r="F57" s="208" t="s">
        <v>546</v>
      </c>
      <c r="G57" s="434">
        <v>14</v>
      </c>
      <c r="H57" s="434">
        <v>14</v>
      </c>
      <c r="I57" s="435">
        <v>11</v>
      </c>
      <c r="J57" s="207">
        <v>0</v>
      </c>
      <c r="K57" s="210">
        <v>0</v>
      </c>
    </row>
    <row r="58" spans="1:11" ht="13.5" customHeight="1" x14ac:dyDescent="0.2">
      <c r="A58" s="203">
        <v>73</v>
      </c>
      <c r="B58" s="204" t="s">
        <v>286</v>
      </c>
      <c r="C58" s="205"/>
      <c r="D58" s="206">
        <v>3.695491500369549</v>
      </c>
      <c r="E58" s="433">
        <v>50</v>
      </c>
      <c r="F58" s="434">
        <v>81</v>
      </c>
      <c r="G58" s="434">
        <v>24</v>
      </c>
      <c r="H58" s="434">
        <v>54</v>
      </c>
      <c r="I58" s="435">
        <v>39</v>
      </c>
      <c r="J58" s="207">
        <v>11</v>
      </c>
      <c r="K58" s="210">
        <v>28.205128205128204</v>
      </c>
    </row>
    <row r="59" spans="1:11" ht="13.5" customHeight="1" x14ac:dyDescent="0.2">
      <c r="A59" s="203" t="s">
        <v>287</v>
      </c>
      <c r="B59" s="204" t="s">
        <v>288</v>
      </c>
      <c r="C59" s="205"/>
      <c r="D59" s="206">
        <v>3.1781226903178124</v>
      </c>
      <c r="E59" s="433">
        <v>43</v>
      </c>
      <c r="F59" s="434">
        <v>75</v>
      </c>
      <c r="G59" s="434">
        <v>20</v>
      </c>
      <c r="H59" s="434">
        <v>49</v>
      </c>
      <c r="I59" s="435">
        <v>35</v>
      </c>
      <c r="J59" s="207">
        <v>8</v>
      </c>
      <c r="K59" s="210">
        <v>22.857142857142858</v>
      </c>
    </row>
    <row r="60" spans="1:11" ht="13.5" customHeight="1" x14ac:dyDescent="0.2">
      <c r="A60" s="203">
        <v>81</v>
      </c>
      <c r="B60" s="204" t="s">
        <v>289</v>
      </c>
      <c r="C60" s="205"/>
      <c r="D60" s="206">
        <v>8.2779009608277896</v>
      </c>
      <c r="E60" s="207">
        <v>112</v>
      </c>
      <c r="F60" s="208">
        <v>270</v>
      </c>
      <c r="G60" s="434">
        <v>97</v>
      </c>
      <c r="H60" s="208">
        <v>189</v>
      </c>
      <c r="I60" s="209">
        <v>138</v>
      </c>
      <c r="J60" s="207">
        <v>-26</v>
      </c>
      <c r="K60" s="210">
        <v>-18.840579710144926</v>
      </c>
    </row>
    <row r="61" spans="1:11" ht="13.5" customHeight="1" x14ac:dyDescent="0.2">
      <c r="A61" s="203" t="s">
        <v>290</v>
      </c>
      <c r="B61" s="204" t="s">
        <v>291</v>
      </c>
      <c r="C61" s="205"/>
      <c r="D61" s="206">
        <v>1.8477457501847745</v>
      </c>
      <c r="E61" s="433">
        <v>25</v>
      </c>
      <c r="F61" s="434">
        <v>87</v>
      </c>
      <c r="G61" s="434">
        <v>40</v>
      </c>
      <c r="H61" s="434">
        <v>89</v>
      </c>
      <c r="I61" s="435">
        <v>40</v>
      </c>
      <c r="J61" s="207">
        <v>-15</v>
      </c>
      <c r="K61" s="210">
        <v>-37.5</v>
      </c>
    </row>
    <row r="62" spans="1:11" ht="13.5" customHeight="1" x14ac:dyDescent="0.2">
      <c r="A62" s="203" t="s">
        <v>292</v>
      </c>
      <c r="B62" s="204" t="s">
        <v>363</v>
      </c>
      <c r="C62" s="205"/>
      <c r="D62" s="206">
        <v>3.1042128603104211</v>
      </c>
      <c r="E62" s="433">
        <v>42</v>
      </c>
      <c r="F62" s="208">
        <v>137</v>
      </c>
      <c r="G62" s="434">
        <v>25</v>
      </c>
      <c r="H62" s="434">
        <v>52</v>
      </c>
      <c r="I62" s="435">
        <v>57</v>
      </c>
      <c r="J62" s="207">
        <v>-15</v>
      </c>
      <c r="K62" s="210">
        <v>-26.315789473684209</v>
      </c>
    </row>
    <row r="63" spans="1:11" ht="13.5" customHeight="1" x14ac:dyDescent="0.2">
      <c r="A63" s="203" t="s">
        <v>294</v>
      </c>
      <c r="B63" s="204" t="s">
        <v>295</v>
      </c>
      <c r="C63" s="205"/>
      <c r="D63" s="206">
        <v>1.4042867701404287</v>
      </c>
      <c r="E63" s="433">
        <v>19</v>
      </c>
      <c r="F63" s="434">
        <v>21</v>
      </c>
      <c r="G63" s="434">
        <v>18</v>
      </c>
      <c r="H63" s="434">
        <v>40</v>
      </c>
      <c r="I63" s="435">
        <v>20</v>
      </c>
      <c r="J63" s="207">
        <v>-1</v>
      </c>
      <c r="K63" s="210">
        <v>-5</v>
      </c>
    </row>
    <row r="64" spans="1:11" ht="13.5" customHeight="1" x14ac:dyDescent="0.2">
      <c r="A64" s="203" t="s">
        <v>296</v>
      </c>
      <c r="B64" s="204" t="s">
        <v>297</v>
      </c>
      <c r="C64" s="205"/>
      <c r="D64" s="206">
        <v>0.88691796008869184</v>
      </c>
      <c r="E64" s="433">
        <v>12</v>
      </c>
      <c r="F64" s="434">
        <v>8</v>
      </c>
      <c r="G64" s="434">
        <v>5</v>
      </c>
      <c r="H64" s="434">
        <v>3</v>
      </c>
      <c r="I64" s="435">
        <v>9</v>
      </c>
      <c r="J64" s="207">
        <v>3</v>
      </c>
      <c r="K64" s="210">
        <v>33.333333333333336</v>
      </c>
    </row>
    <row r="65" spans="1:11" ht="13.5" customHeight="1" x14ac:dyDescent="0.2">
      <c r="A65" s="203">
        <v>82</v>
      </c>
      <c r="B65" s="204" t="s">
        <v>298</v>
      </c>
      <c r="C65" s="205"/>
      <c r="D65" s="206">
        <v>4.2867701404286773</v>
      </c>
      <c r="E65" s="433">
        <v>58</v>
      </c>
      <c r="F65" s="208">
        <v>123</v>
      </c>
      <c r="G65" s="434">
        <v>43</v>
      </c>
      <c r="H65" s="434">
        <v>63</v>
      </c>
      <c r="I65" s="435">
        <v>62</v>
      </c>
      <c r="J65" s="207">
        <v>-4</v>
      </c>
      <c r="K65" s="210">
        <v>-6.4516129032258061</v>
      </c>
    </row>
    <row r="66" spans="1:11" ht="13.5" customHeight="1" x14ac:dyDescent="0.2">
      <c r="A66" s="203" t="s">
        <v>299</v>
      </c>
      <c r="B66" s="204" t="s">
        <v>547</v>
      </c>
      <c r="C66" s="205"/>
      <c r="D66" s="206">
        <v>3.1042128603104211</v>
      </c>
      <c r="E66" s="433">
        <v>42</v>
      </c>
      <c r="F66" s="434">
        <v>76</v>
      </c>
      <c r="G66" s="434">
        <v>24</v>
      </c>
      <c r="H66" s="434">
        <v>42</v>
      </c>
      <c r="I66" s="435">
        <v>38</v>
      </c>
      <c r="J66" s="207">
        <v>4</v>
      </c>
      <c r="K66" s="210">
        <v>10.526315789473685</v>
      </c>
    </row>
    <row r="67" spans="1:11" ht="13.5" customHeight="1" x14ac:dyDescent="0.2">
      <c r="A67" s="203" t="s">
        <v>300</v>
      </c>
      <c r="B67" s="204" t="s">
        <v>301</v>
      </c>
      <c r="C67" s="205"/>
      <c r="D67" s="206">
        <v>0.66518847006651882</v>
      </c>
      <c r="E67" s="433">
        <v>9</v>
      </c>
      <c r="F67" s="434">
        <v>25</v>
      </c>
      <c r="G67" s="434">
        <v>4</v>
      </c>
      <c r="H67" s="434">
        <v>11</v>
      </c>
      <c r="I67" s="435">
        <v>13</v>
      </c>
      <c r="J67" s="207">
        <v>-4</v>
      </c>
      <c r="K67" s="210">
        <v>-30.76923076923077</v>
      </c>
    </row>
    <row r="68" spans="1:11" ht="13.5" customHeight="1" x14ac:dyDescent="0.2">
      <c r="A68" s="203">
        <v>83</v>
      </c>
      <c r="B68" s="204" t="s">
        <v>302</v>
      </c>
      <c r="C68" s="205"/>
      <c r="D68" s="206">
        <v>5.2475979305247602</v>
      </c>
      <c r="E68" s="433">
        <v>71</v>
      </c>
      <c r="F68" s="208">
        <v>191</v>
      </c>
      <c r="G68" s="434">
        <v>42</v>
      </c>
      <c r="H68" s="434">
        <v>74</v>
      </c>
      <c r="I68" s="435">
        <v>76</v>
      </c>
      <c r="J68" s="207">
        <v>-5</v>
      </c>
      <c r="K68" s="210">
        <v>-6.5789473684210522</v>
      </c>
    </row>
    <row r="69" spans="1:11" ht="13.5" customHeight="1" x14ac:dyDescent="0.2">
      <c r="A69" s="203" t="s">
        <v>303</v>
      </c>
      <c r="B69" s="204" t="s">
        <v>304</v>
      </c>
      <c r="C69" s="205"/>
      <c r="D69" s="206">
        <v>4.6563192904656319</v>
      </c>
      <c r="E69" s="433">
        <v>63</v>
      </c>
      <c r="F69" s="208">
        <v>172</v>
      </c>
      <c r="G69" s="434">
        <v>36</v>
      </c>
      <c r="H69" s="434">
        <v>60</v>
      </c>
      <c r="I69" s="435">
        <v>65</v>
      </c>
      <c r="J69" s="207">
        <v>-2</v>
      </c>
      <c r="K69" s="210">
        <v>-3.0769230769230771</v>
      </c>
    </row>
    <row r="70" spans="1:11" ht="13.5" customHeight="1" x14ac:dyDescent="0.2">
      <c r="A70" s="203"/>
      <c r="B70" s="204" t="s">
        <v>305</v>
      </c>
      <c r="C70" s="205"/>
      <c r="D70" s="206">
        <v>1.5521064301552105</v>
      </c>
      <c r="E70" s="433">
        <v>21</v>
      </c>
      <c r="F70" s="208">
        <v>102</v>
      </c>
      <c r="G70" s="434">
        <v>12</v>
      </c>
      <c r="H70" s="434">
        <v>25</v>
      </c>
      <c r="I70" s="435">
        <v>21</v>
      </c>
      <c r="J70" s="207">
        <v>0</v>
      </c>
      <c r="K70" s="210">
        <v>0</v>
      </c>
    </row>
    <row r="71" spans="1:11" ht="13.5" customHeight="1" x14ac:dyDescent="0.2">
      <c r="A71" s="203">
        <v>84</v>
      </c>
      <c r="B71" s="204" t="s">
        <v>306</v>
      </c>
      <c r="C71" s="205"/>
      <c r="D71" s="206">
        <v>1.6999260901699926</v>
      </c>
      <c r="E71" s="433">
        <v>23</v>
      </c>
      <c r="F71" s="208">
        <v>108</v>
      </c>
      <c r="G71" s="434">
        <v>21</v>
      </c>
      <c r="H71" s="434">
        <v>46</v>
      </c>
      <c r="I71" s="435">
        <v>33</v>
      </c>
      <c r="J71" s="207">
        <v>-10</v>
      </c>
      <c r="K71" s="210">
        <v>-30.303030303030305</v>
      </c>
    </row>
    <row r="72" spans="1:11" ht="13.5" customHeight="1" x14ac:dyDescent="0.2">
      <c r="A72" s="203" t="s">
        <v>307</v>
      </c>
      <c r="B72" s="204" t="s">
        <v>308</v>
      </c>
      <c r="C72" s="205"/>
      <c r="D72" s="206">
        <v>0.88691796008869184</v>
      </c>
      <c r="E72" s="433">
        <v>12</v>
      </c>
      <c r="F72" s="434">
        <v>49</v>
      </c>
      <c r="G72" s="434">
        <v>7</v>
      </c>
      <c r="H72" s="434">
        <v>11</v>
      </c>
      <c r="I72" s="435">
        <v>14</v>
      </c>
      <c r="J72" s="207">
        <v>-2</v>
      </c>
      <c r="K72" s="210">
        <v>-14.285714285714286</v>
      </c>
    </row>
    <row r="73" spans="1:11" ht="13.5" customHeight="1" x14ac:dyDescent="0.2">
      <c r="A73" s="203" t="s">
        <v>309</v>
      </c>
      <c r="B73" s="204" t="s">
        <v>310</v>
      </c>
      <c r="C73" s="205"/>
      <c r="D73" s="206" t="s">
        <v>546</v>
      </c>
      <c r="E73" s="207" t="s">
        <v>546</v>
      </c>
      <c r="F73" s="434">
        <v>4</v>
      </c>
      <c r="G73" s="208">
        <v>0</v>
      </c>
      <c r="H73" s="434">
        <v>5</v>
      </c>
      <c r="I73" s="209" t="s">
        <v>546</v>
      </c>
      <c r="J73" s="207" t="s">
        <v>546</v>
      </c>
      <c r="K73" s="210" t="s">
        <v>546</v>
      </c>
    </row>
    <row r="74" spans="1:11" s="60" customFormat="1" ht="13.5" customHeight="1" x14ac:dyDescent="0.2">
      <c r="A74" s="203" t="s">
        <v>311</v>
      </c>
      <c r="B74" s="204" t="s">
        <v>312</v>
      </c>
      <c r="C74" s="205"/>
      <c r="D74" s="206">
        <v>0.36954915003695493</v>
      </c>
      <c r="E74" s="433">
        <v>5</v>
      </c>
      <c r="F74" s="434">
        <v>6</v>
      </c>
      <c r="G74" s="434">
        <v>11</v>
      </c>
      <c r="H74" s="434">
        <v>18</v>
      </c>
      <c r="I74" s="435">
        <v>9</v>
      </c>
      <c r="J74" s="207">
        <v>-4</v>
      </c>
      <c r="K74" s="210">
        <v>-44.444444444444443</v>
      </c>
    </row>
    <row r="75" spans="1:11" s="87" customFormat="1" ht="13.5" customHeight="1" x14ac:dyDescent="0.2">
      <c r="A75" s="203">
        <v>91</v>
      </c>
      <c r="B75" s="204" t="s">
        <v>313</v>
      </c>
      <c r="C75" s="205"/>
      <c r="D75" s="206">
        <v>0</v>
      </c>
      <c r="E75" s="207">
        <v>0</v>
      </c>
      <c r="F75" s="208">
        <v>0</v>
      </c>
      <c r="G75" s="208">
        <v>0</v>
      </c>
      <c r="H75" s="434">
        <v>4</v>
      </c>
      <c r="I75" s="209" t="s">
        <v>546</v>
      </c>
      <c r="J75" s="207" t="s">
        <v>546</v>
      </c>
      <c r="K75" s="210" t="s">
        <v>546</v>
      </c>
    </row>
    <row r="76" spans="1:11" s="87" customFormat="1" ht="13.5" customHeight="1" x14ac:dyDescent="0.2">
      <c r="A76" s="203">
        <v>92</v>
      </c>
      <c r="B76" s="204" t="s">
        <v>314</v>
      </c>
      <c r="C76" s="205"/>
      <c r="D76" s="206">
        <v>0.36954915003695493</v>
      </c>
      <c r="E76" s="433">
        <v>5</v>
      </c>
      <c r="F76" s="434">
        <v>11</v>
      </c>
      <c r="G76" s="434">
        <v>6</v>
      </c>
      <c r="H76" s="434">
        <v>18</v>
      </c>
      <c r="I76" s="435">
        <v>11</v>
      </c>
      <c r="J76" s="207">
        <v>-6</v>
      </c>
      <c r="K76" s="210">
        <v>-54.545454545454547</v>
      </c>
    </row>
    <row r="77" spans="1:11" s="60" customFormat="1" ht="13.5" customHeight="1" x14ac:dyDescent="0.2">
      <c r="A77" s="203">
        <v>93</v>
      </c>
      <c r="B77" s="204" t="s">
        <v>315</v>
      </c>
      <c r="C77" s="205"/>
      <c r="D77" s="206" t="s">
        <v>546</v>
      </c>
      <c r="E77" s="207" t="s">
        <v>546</v>
      </c>
      <c r="F77" s="208" t="s">
        <v>546</v>
      </c>
      <c r="G77" s="208" t="s">
        <v>546</v>
      </c>
      <c r="H77" s="208" t="s">
        <v>546</v>
      </c>
      <c r="I77" s="209">
        <v>0</v>
      </c>
      <c r="J77" s="207" t="s">
        <v>546</v>
      </c>
      <c r="K77" s="210" t="s">
        <v>546</v>
      </c>
    </row>
    <row r="78" spans="1:11" s="274" customFormat="1" ht="13.5" customHeight="1" x14ac:dyDescent="0.2">
      <c r="A78" s="203">
        <v>94</v>
      </c>
      <c r="B78" s="204" t="s">
        <v>316</v>
      </c>
      <c r="C78" s="205"/>
      <c r="D78" s="206" t="s">
        <v>546</v>
      </c>
      <c r="E78" s="207" t="s">
        <v>546</v>
      </c>
      <c r="F78" s="434">
        <v>7</v>
      </c>
      <c r="G78" s="434">
        <v>5</v>
      </c>
      <c r="H78" s="208" t="s">
        <v>546</v>
      </c>
      <c r="I78" s="209" t="s">
        <v>546</v>
      </c>
      <c r="J78" s="207" t="s">
        <v>546</v>
      </c>
      <c r="K78" s="210" t="s">
        <v>546</v>
      </c>
    </row>
    <row r="79" spans="1:11" s="60" customFormat="1" ht="13.5" customHeight="1" x14ac:dyDescent="0.2">
      <c r="A79" s="217" t="s">
        <v>317</v>
      </c>
      <c r="B79" s="218" t="s">
        <v>318</v>
      </c>
      <c r="C79" s="219"/>
      <c r="D79" s="220" t="s">
        <v>546</v>
      </c>
      <c r="E79" s="221" t="s">
        <v>546</v>
      </c>
      <c r="F79" s="436">
        <v>19</v>
      </c>
      <c r="G79" s="222">
        <v>0</v>
      </c>
      <c r="H79" s="436">
        <v>3</v>
      </c>
      <c r="I79" s="437">
        <v>3</v>
      </c>
      <c r="J79" s="221" t="s">
        <v>546</v>
      </c>
      <c r="K79" s="432" t="s">
        <v>546</v>
      </c>
    </row>
    <row r="80" spans="1:11" s="60" customFormat="1" ht="12.75" customHeight="1" x14ac:dyDescent="0.2">
      <c r="K80" s="88" t="s">
        <v>35</v>
      </c>
    </row>
    <row r="81" spans="1:11" s="60" customFormat="1" ht="15.75" customHeight="1" x14ac:dyDescent="0.2">
      <c r="A81" s="87" t="s">
        <v>114</v>
      </c>
      <c r="B81" s="87"/>
      <c r="C81" s="87"/>
      <c r="D81" s="87"/>
      <c r="E81" s="87"/>
      <c r="F81" s="87"/>
      <c r="G81" s="87"/>
      <c r="H81" s="87"/>
      <c r="I81" s="87"/>
      <c r="J81" s="87"/>
      <c r="K81" s="87"/>
    </row>
    <row r="82" spans="1:11" ht="21.9" customHeight="1" x14ac:dyDescent="0.2">
      <c r="A82" s="443" t="s">
        <v>364</v>
      </c>
      <c r="B82" s="443"/>
      <c r="C82" s="443"/>
      <c r="D82" s="443"/>
      <c r="E82" s="443"/>
      <c r="F82" s="443"/>
      <c r="G82" s="443"/>
      <c r="H82" s="443"/>
      <c r="I82" s="443"/>
      <c r="J82" s="443"/>
      <c r="K82" s="443"/>
    </row>
    <row r="83" spans="1:11" ht="21" customHeight="1" x14ac:dyDescent="0.2">
      <c r="A83" s="515" t="s">
        <v>365</v>
      </c>
      <c r="B83" s="515"/>
      <c r="C83" s="515"/>
      <c r="D83" s="515"/>
      <c r="E83" s="515"/>
      <c r="F83" s="515"/>
      <c r="G83" s="515"/>
      <c r="H83" s="515"/>
      <c r="I83" s="515"/>
      <c r="J83" s="515"/>
      <c r="K83" s="515"/>
    </row>
    <row r="84" spans="1:11" ht="21" customHeight="1" x14ac:dyDescent="0.2">
      <c r="A84" s="443" t="s">
        <v>321</v>
      </c>
      <c r="B84" s="443"/>
      <c r="C84" s="443"/>
      <c r="D84" s="443"/>
      <c r="E84" s="443"/>
      <c r="F84" s="443"/>
      <c r="G84" s="443"/>
      <c r="H84" s="443"/>
      <c r="I84" s="443"/>
      <c r="J84" s="443"/>
      <c r="K84" s="443"/>
    </row>
    <row r="85" spans="1:11" ht="15.75" customHeight="1" x14ac:dyDescent="0.2">
      <c r="A85" s="87" t="s">
        <v>366</v>
      </c>
      <c r="B85" s="60"/>
      <c r="C85" s="60"/>
      <c r="D85" s="60"/>
      <c r="E85" s="60"/>
      <c r="F85" s="60"/>
      <c r="G85" s="60"/>
      <c r="H85" s="60"/>
      <c r="I85" s="60"/>
      <c r="J85" s="60"/>
      <c r="K85" s="60"/>
    </row>
    <row r="86" spans="1:11" ht="15.75" customHeight="1" x14ac:dyDescent="0.2">
      <c r="A86" s="443" t="s">
        <v>322</v>
      </c>
      <c r="B86" s="443"/>
      <c r="C86" s="443"/>
      <c r="D86" s="443"/>
      <c r="E86" s="443"/>
      <c r="F86" s="443"/>
      <c r="G86" s="443"/>
      <c r="H86" s="443"/>
      <c r="I86" s="443"/>
      <c r="J86" s="443"/>
      <c r="K86" s="443"/>
    </row>
    <row r="87" spans="1:11" ht="15.75" customHeight="1" x14ac:dyDescent="0.2">
      <c r="A87" s="60"/>
      <c r="B87" s="60"/>
      <c r="C87" s="60"/>
      <c r="D87" s="60"/>
      <c r="E87" s="60"/>
      <c r="F87" s="60"/>
      <c r="G87" s="60"/>
      <c r="H87" s="60"/>
      <c r="I87" s="60"/>
      <c r="J87" s="60"/>
      <c r="K87" s="60"/>
    </row>
    <row r="88" spans="1:11" ht="15.75" customHeight="1" x14ac:dyDescent="0.2">
      <c r="D88" s="37"/>
      <c r="E88" s="37"/>
      <c r="F88" s="37"/>
      <c r="G88" s="37"/>
      <c r="H88" s="37"/>
      <c r="I88" s="37"/>
      <c r="J88" s="37"/>
      <c r="K88" s="37"/>
    </row>
    <row r="89" spans="1:11" ht="15.75" customHeight="1" x14ac:dyDescent="0.2">
      <c r="D89" s="37"/>
      <c r="E89" s="37"/>
      <c r="F89" s="37"/>
      <c r="G89" s="37"/>
      <c r="H89" s="37"/>
      <c r="I89" s="37"/>
      <c r="J89" s="37"/>
      <c r="K89" s="37"/>
    </row>
    <row r="90" spans="1:11" ht="15.75" customHeight="1" x14ac:dyDescent="0.2">
      <c r="D90" s="37"/>
      <c r="E90" s="37"/>
      <c r="F90" s="37"/>
      <c r="G90" s="37"/>
      <c r="H90" s="37"/>
      <c r="I90" s="37"/>
      <c r="J90" s="37"/>
      <c r="K90" s="37"/>
    </row>
    <row r="91" spans="1:11" ht="15.75" customHeight="1" x14ac:dyDescent="0.2">
      <c r="D91" s="37"/>
      <c r="E91" s="37"/>
      <c r="F91" s="37"/>
      <c r="G91" s="37"/>
      <c r="H91" s="37"/>
      <c r="I91" s="37"/>
      <c r="J91" s="37"/>
      <c r="K91" s="37"/>
    </row>
    <row r="92" spans="1:11" ht="15.75" customHeight="1" x14ac:dyDescent="0.2">
      <c r="D92" s="37"/>
      <c r="E92" s="37"/>
      <c r="F92" s="37"/>
      <c r="G92" s="37"/>
      <c r="H92" s="37"/>
      <c r="I92" s="37"/>
      <c r="J92" s="37"/>
      <c r="K92" s="37"/>
    </row>
    <row r="93" spans="1:11" ht="15.75" customHeight="1" x14ac:dyDescent="0.2">
      <c r="D93" s="37"/>
      <c r="E93" s="37"/>
      <c r="F93" s="37"/>
      <c r="G93" s="37"/>
      <c r="H93" s="37"/>
      <c r="I93" s="37"/>
      <c r="J93" s="37"/>
      <c r="K93" s="37"/>
    </row>
    <row r="94" spans="1:11" ht="15.9" customHeight="1" x14ac:dyDescent="0.2">
      <c r="D94" s="37"/>
      <c r="E94" s="37"/>
      <c r="F94" s="37"/>
      <c r="G94" s="37"/>
      <c r="H94" s="37"/>
      <c r="I94" s="37"/>
      <c r="J94" s="37"/>
      <c r="K94" s="37"/>
    </row>
    <row r="95" spans="1:11" ht="15.9" customHeight="1" x14ac:dyDescent="0.2">
      <c r="D95" s="37"/>
      <c r="E95" s="37"/>
      <c r="F95" s="37"/>
      <c r="G95" s="37"/>
      <c r="H95" s="37"/>
      <c r="I95" s="37"/>
      <c r="J95" s="37"/>
      <c r="K95" s="37"/>
    </row>
    <row r="96" spans="1:11" ht="15.9" customHeight="1" x14ac:dyDescent="0.2">
      <c r="D96" s="37"/>
      <c r="E96" s="37"/>
      <c r="F96" s="37"/>
      <c r="G96" s="37"/>
      <c r="H96" s="37"/>
      <c r="I96" s="37"/>
      <c r="J96" s="37"/>
      <c r="K96" s="37"/>
    </row>
    <row r="97" s="37" customFormat="1" ht="15.9" customHeight="1" x14ac:dyDescent="0.2"/>
    <row r="98" s="37" customFormat="1" ht="15.9" customHeight="1" x14ac:dyDescent="0.2"/>
    <row r="99" s="37" customFormat="1" ht="15.9" customHeight="1" x14ac:dyDescent="0.2"/>
    <row r="100" s="37" customFormat="1" ht="15.9" customHeight="1" x14ac:dyDescent="0.2"/>
    <row r="101" s="37" customFormat="1" ht="15.9" customHeight="1" x14ac:dyDescent="0.2"/>
    <row r="102" s="37" customFormat="1" ht="15.9" customHeight="1" x14ac:dyDescent="0.2"/>
    <row r="103" s="37" customFormat="1" ht="15.9" customHeight="1" x14ac:dyDescent="0.2"/>
    <row r="104" s="37" customFormat="1" ht="15.9" customHeight="1" x14ac:dyDescent="0.2"/>
    <row r="105" s="37" customFormat="1" ht="15.9" customHeight="1" x14ac:dyDescent="0.2"/>
    <row r="106" s="37" customFormat="1" ht="15.9" customHeight="1" x14ac:dyDescent="0.2"/>
    <row r="107" s="37" customFormat="1" ht="15.9" customHeight="1" x14ac:dyDescent="0.2"/>
    <row r="108" s="37" customFormat="1" ht="15.9" customHeight="1" x14ac:dyDescent="0.2"/>
    <row r="109" s="37" customFormat="1" ht="15.9" customHeight="1" x14ac:dyDescent="0.2"/>
    <row r="110" s="37" customFormat="1" ht="15.9" customHeight="1" x14ac:dyDescent="0.2"/>
    <row r="111" s="37" customFormat="1" ht="15.9" customHeight="1" x14ac:dyDescent="0.2"/>
    <row r="112" s="37" customFormat="1" ht="15.9" customHeight="1" x14ac:dyDescent="0.2"/>
    <row r="113" s="37" customFormat="1" ht="15.9" customHeight="1" x14ac:dyDescent="0.2"/>
    <row r="114" s="37" customFormat="1" ht="15.9" customHeight="1" x14ac:dyDescent="0.2"/>
    <row r="115" s="37" customFormat="1" ht="15.9" customHeight="1" x14ac:dyDescent="0.2"/>
    <row r="116" s="37" customFormat="1" ht="15.9" customHeight="1" x14ac:dyDescent="0.2"/>
    <row r="117" s="37" customFormat="1" ht="15.9" customHeight="1" x14ac:dyDescent="0.2"/>
    <row r="118" s="37" customFormat="1" ht="15.9" customHeight="1" x14ac:dyDescent="0.2"/>
    <row r="119" s="37" customFormat="1" ht="15.9" customHeight="1" x14ac:dyDescent="0.2"/>
    <row r="120" s="37" customFormat="1" ht="15.9" customHeight="1" x14ac:dyDescent="0.2"/>
    <row r="121" s="37" customFormat="1" ht="15.9" customHeight="1" x14ac:dyDescent="0.2"/>
    <row r="122" s="37" customFormat="1" ht="15.9" customHeight="1" x14ac:dyDescent="0.2"/>
    <row r="123" s="37" customFormat="1" ht="15.9" customHeight="1" x14ac:dyDescent="0.2"/>
    <row r="124" s="37" customFormat="1" ht="15.9" customHeight="1" x14ac:dyDescent="0.2"/>
    <row r="125" s="37" customFormat="1" ht="15.9" customHeight="1" x14ac:dyDescent="0.2"/>
    <row r="126" s="37" customFormat="1" ht="15.9" customHeight="1" x14ac:dyDescent="0.2"/>
    <row r="127" s="37" customFormat="1" ht="15.9" customHeight="1" x14ac:dyDescent="0.2"/>
    <row r="128" s="37" customFormat="1" ht="15.9" customHeight="1" x14ac:dyDescent="0.2"/>
    <row r="129" s="37" customFormat="1" ht="15.9" customHeight="1" x14ac:dyDescent="0.2"/>
    <row r="130" s="37" customFormat="1" ht="15.9" customHeight="1" x14ac:dyDescent="0.2"/>
    <row r="131" s="37" customFormat="1" ht="15.9" customHeight="1" x14ac:dyDescent="0.2"/>
    <row r="132" s="37" customFormat="1" ht="15.9" customHeight="1" x14ac:dyDescent="0.2"/>
    <row r="133" s="37" customFormat="1" ht="15.9" customHeight="1" x14ac:dyDescent="0.2"/>
    <row r="134" s="37" customFormat="1" ht="15.9" customHeight="1" x14ac:dyDescent="0.2"/>
    <row r="135" s="37" customFormat="1" ht="15.9" customHeight="1" x14ac:dyDescent="0.2"/>
    <row r="136" s="37" customFormat="1" ht="15.9" customHeight="1" x14ac:dyDescent="0.2"/>
    <row r="137" s="37" customFormat="1" ht="15.9" customHeight="1" x14ac:dyDescent="0.2"/>
    <row r="138" s="37" customFormat="1" ht="15.9" customHeight="1" x14ac:dyDescent="0.2"/>
    <row r="139" s="37" customFormat="1" ht="15.9" customHeight="1" x14ac:dyDescent="0.2"/>
    <row r="140" s="37" customFormat="1" ht="15.9" customHeight="1" x14ac:dyDescent="0.2"/>
    <row r="141" s="37" customFormat="1" ht="15.9" customHeight="1" x14ac:dyDescent="0.2"/>
    <row r="142" s="37" customFormat="1" ht="15.9" customHeight="1" x14ac:dyDescent="0.2"/>
    <row r="143" s="37" customFormat="1" ht="15.9" customHeight="1" x14ac:dyDescent="0.2"/>
    <row r="144" s="37" customFormat="1" ht="15.9" customHeight="1" x14ac:dyDescent="0.2"/>
    <row r="145" s="37" customFormat="1" ht="15.9" customHeight="1" x14ac:dyDescent="0.2"/>
    <row r="146" s="37" customFormat="1" ht="15.9" customHeight="1" x14ac:dyDescent="0.2"/>
    <row r="147" s="37" customFormat="1" ht="15.9" customHeight="1" x14ac:dyDescent="0.2"/>
    <row r="148" s="37" customFormat="1" ht="15.9" customHeight="1" x14ac:dyDescent="0.2"/>
    <row r="149" s="37" customFormat="1" ht="15.9" customHeight="1" x14ac:dyDescent="0.2"/>
    <row r="150" s="37" customFormat="1" ht="15.9" customHeight="1" x14ac:dyDescent="0.2"/>
    <row r="151" s="37" customFormat="1" ht="15.9" customHeight="1" x14ac:dyDescent="0.2"/>
    <row r="152" s="37" customFormat="1" ht="15.9" customHeight="1" x14ac:dyDescent="0.2"/>
    <row r="153" s="37" customFormat="1" ht="15.9" customHeight="1" x14ac:dyDescent="0.2"/>
    <row r="154" s="37" customFormat="1" ht="15.9" customHeight="1" x14ac:dyDescent="0.2"/>
    <row r="155" s="37" customFormat="1" ht="15.9" customHeight="1" x14ac:dyDescent="0.2"/>
    <row r="156" s="37" customFormat="1" ht="15.9" customHeight="1" x14ac:dyDescent="0.2"/>
    <row r="157" s="37" customFormat="1" ht="15.9" customHeight="1" x14ac:dyDescent="0.2"/>
    <row r="158" s="37" customFormat="1" ht="15.9" customHeight="1" x14ac:dyDescent="0.2"/>
    <row r="159" s="37" customFormat="1" ht="15.9" customHeight="1" x14ac:dyDescent="0.2"/>
    <row r="160" s="37" customFormat="1" ht="15.9" customHeight="1" x14ac:dyDescent="0.2"/>
    <row r="161" s="37" customFormat="1" ht="15.9" customHeight="1" x14ac:dyDescent="0.2"/>
    <row r="162" s="37" customFormat="1" ht="15.9" customHeight="1" x14ac:dyDescent="0.2"/>
    <row r="163" s="37" customFormat="1" ht="15.9" customHeight="1" x14ac:dyDescent="0.2"/>
    <row r="164" s="37" customFormat="1" ht="15.9" customHeight="1" x14ac:dyDescent="0.2"/>
    <row r="165" s="37" customFormat="1" ht="15.9" customHeight="1" x14ac:dyDescent="0.2"/>
    <row r="166" s="37" customFormat="1" ht="15.9" customHeight="1" x14ac:dyDescent="0.2"/>
    <row r="167" s="37" customFormat="1" ht="15.9" customHeight="1" x14ac:dyDescent="0.2"/>
    <row r="168" s="37" customFormat="1" ht="15.9" customHeight="1" x14ac:dyDescent="0.2"/>
    <row r="169" s="37" customFormat="1" ht="15.9" customHeight="1" x14ac:dyDescent="0.2"/>
    <row r="170" s="37" customFormat="1" ht="15.9" customHeight="1" x14ac:dyDescent="0.2"/>
    <row r="171" s="37" customFormat="1" ht="15.9" customHeight="1" x14ac:dyDescent="0.2"/>
    <row r="172" s="37" customFormat="1" ht="15.9" customHeight="1" x14ac:dyDescent="0.2"/>
    <row r="173" s="37" customFormat="1" ht="15.9" customHeight="1" x14ac:dyDescent="0.2"/>
    <row r="174" s="37" customFormat="1" ht="15.9" customHeight="1" x14ac:dyDescent="0.2"/>
    <row r="175" s="37" customFormat="1" ht="15.9" customHeight="1" x14ac:dyDescent="0.2"/>
    <row r="176" s="37" customFormat="1" ht="15.9" customHeight="1" x14ac:dyDescent="0.2"/>
    <row r="177" s="37" customFormat="1" ht="15.9" customHeight="1" x14ac:dyDescent="0.2"/>
    <row r="178" s="37" customFormat="1" ht="15.9" customHeight="1" x14ac:dyDescent="0.2"/>
    <row r="179" s="37" customFormat="1" ht="15.9" customHeight="1" x14ac:dyDescent="0.2"/>
    <row r="180" s="37" customFormat="1" ht="15.9" customHeight="1" x14ac:dyDescent="0.2"/>
    <row r="181" s="37" customFormat="1" ht="15.9" customHeight="1" x14ac:dyDescent="0.2"/>
    <row r="182" s="37" customFormat="1" ht="15.9" customHeight="1" x14ac:dyDescent="0.2"/>
    <row r="183" s="37" customFormat="1" ht="15.9" customHeight="1" x14ac:dyDescent="0.2"/>
    <row r="184" s="37" customFormat="1" ht="15.9" customHeight="1" x14ac:dyDescent="0.2"/>
    <row r="185" s="37" customFormat="1" ht="15.9" customHeight="1" x14ac:dyDescent="0.2"/>
    <row r="186" s="37" customFormat="1" ht="15.9" customHeight="1" x14ac:dyDescent="0.2"/>
    <row r="187" s="37" customFormat="1" ht="15.9" customHeight="1" x14ac:dyDescent="0.2"/>
    <row r="188" s="37" customFormat="1" ht="15.9" customHeight="1" x14ac:dyDescent="0.2"/>
    <row r="189" s="37" customFormat="1" ht="15.9" customHeight="1" x14ac:dyDescent="0.2"/>
    <row r="190" s="37" customFormat="1" ht="15.9" customHeight="1" x14ac:dyDescent="0.2"/>
    <row r="191" s="37" customFormat="1" ht="15.9" customHeight="1" x14ac:dyDescent="0.2"/>
    <row r="192" s="37" customFormat="1" ht="15.9" customHeight="1" x14ac:dyDescent="0.2"/>
    <row r="193" s="37" customFormat="1" ht="15.9" customHeight="1" x14ac:dyDescent="0.2"/>
    <row r="194" s="37" customFormat="1" ht="15.9" customHeight="1" x14ac:dyDescent="0.2"/>
    <row r="195" s="37" customFormat="1" ht="15.9" customHeight="1" x14ac:dyDescent="0.2"/>
    <row r="196" s="37" customFormat="1" ht="15.9" customHeight="1" x14ac:dyDescent="0.2"/>
    <row r="197" s="37" customFormat="1" ht="15.9" customHeight="1" x14ac:dyDescent="0.2"/>
  </sheetData>
  <mergeCells count="16">
    <mergeCell ref="A86:K86"/>
    <mergeCell ref="A3:K3"/>
    <mergeCell ref="A4:K4"/>
    <mergeCell ref="A5:E5"/>
    <mergeCell ref="A7:C10"/>
    <mergeCell ref="D7:D10"/>
    <mergeCell ref="E7:I7"/>
    <mergeCell ref="J7:K8"/>
    <mergeCell ref="E8:E9"/>
    <mergeCell ref="F8:F9"/>
    <mergeCell ref="G8:G9"/>
    <mergeCell ref="H8:H9"/>
    <mergeCell ref="I8:I9"/>
    <mergeCell ref="A82:K82"/>
    <mergeCell ref="A83:K83"/>
    <mergeCell ref="A84:K84"/>
  </mergeCells>
  <printOptions horizontalCentered="1"/>
  <pageMargins left="0.70866141732283472" right="0.31496062992125984" top="0.74803149606299213" bottom="0.74803149606299213" header="0.31496062992125984" footer="0.31496062992125984"/>
  <pageSetup paperSize="9" scale="78" fitToHeight="0" orientation="portrait" r:id="rId1"/>
  <headerFooter alignWithMargins="0"/>
  <rowBreaks count="1" manualBreakCount="1">
    <brk id="59" max="10"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9D0F2-4502-4E91-BC04-C3BB8E838FD7}">
  <sheetPr codeName="Tabelle22">
    <pageSetUpPr fitToPage="1"/>
  </sheetPr>
  <dimension ref="A1:O200"/>
  <sheetViews>
    <sheetView showGridLines="0" zoomScaleNormal="100" workbookViewId="0">
      <selection activeCell="A2" sqref="A2"/>
    </sheetView>
  </sheetViews>
  <sheetFormatPr baseColWidth="10" defaultColWidth="8.88671875" defaultRowHeight="15.9" customHeight="1" x14ac:dyDescent="0.2"/>
  <cols>
    <col min="1" max="1" width="9.6640625" style="37" customWidth="1"/>
    <col min="2" max="2" width="48.6640625" style="37" customWidth="1"/>
    <col min="3" max="3" width="6.6640625" style="61" customWidth="1"/>
    <col min="4" max="9" width="9.6640625" style="90" customWidth="1"/>
    <col min="10" max="10" width="9.6640625" style="91" customWidth="1"/>
    <col min="11" max="11" width="9.6640625" style="37" customWidth="1"/>
    <col min="12" max="16384" width="8.88671875" style="37"/>
  </cols>
  <sheetData>
    <row r="1" spans="1:15" customFormat="1" ht="36.75" customHeight="1" x14ac:dyDescent="0.25">
      <c r="A1" s="30"/>
      <c r="B1" s="31"/>
      <c r="C1" s="161"/>
      <c r="D1" s="31"/>
      <c r="E1" s="31"/>
      <c r="F1" s="31"/>
      <c r="G1" s="31"/>
      <c r="H1" s="31"/>
      <c r="I1" s="31"/>
      <c r="J1" s="32" t="s">
        <v>38</v>
      </c>
    </row>
    <row r="2" spans="1:15" customFormat="1" ht="6.15" customHeight="1" x14ac:dyDescent="0.25">
      <c r="A2" s="33"/>
      <c r="B2" s="34"/>
      <c r="C2" s="163"/>
      <c r="D2" s="34"/>
      <c r="E2" s="34"/>
      <c r="F2" s="34"/>
      <c r="G2" s="34"/>
      <c r="H2" s="34"/>
      <c r="I2" s="34"/>
      <c r="J2" s="34"/>
    </row>
    <row r="3" spans="1:15" s="35" customFormat="1" ht="24.9" customHeight="1" x14ac:dyDescent="0.25">
      <c r="A3" s="447" t="s">
        <v>367</v>
      </c>
      <c r="B3" s="448"/>
      <c r="C3" s="448"/>
      <c r="D3" s="448"/>
      <c r="E3" s="448"/>
      <c r="F3" s="448"/>
      <c r="G3" s="448"/>
      <c r="H3" s="448"/>
      <c r="I3" s="448"/>
      <c r="J3" s="448"/>
    </row>
    <row r="4" spans="1:15" s="35" customFormat="1" ht="12" customHeight="1" x14ac:dyDescent="0.25">
      <c r="A4" s="449" t="s">
        <v>84</v>
      </c>
      <c r="B4" s="449"/>
      <c r="C4" s="449"/>
      <c r="D4" s="449"/>
      <c r="E4" s="449"/>
      <c r="F4" s="449"/>
      <c r="G4" s="449"/>
      <c r="H4" s="449"/>
      <c r="I4" s="449"/>
      <c r="J4" s="449"/>
    </row>
    <row r="5" spans="1:15" s="35" customFormat="1" ht="12" customHeight="1" x14ac:dyDescent="0.25">
      <c r="A5" s="450" t="s">
        <v>334</v>
      </c>
      <c r="B5" s="450"/>
      <c r="C5" s="450"/>
      <c r="D5" s="450"/>
      <c r="E5" s="165"/>
      <c r="F5" s="165"/>
      <c r="G5" s="165"/>
      <c r="H5" s="165"/>
      <c r="I5" s="165"/>
      <c r="J5" s="165"/>
    </row>
    <row r="6" spans="1:15" s="35" customFormat="1" ht="11.25" customHeight="1" x14ac:dyDescent="0.25">
      <c r="A6" s="145"/>
      <c r="B6" s="146"/>
      <c r="C6" s="146"/>
      <c r="D6" s="146"/>
      <c r="E6" s="146"/>
      <c r="F6" s="146"/>
      <c r="G6" s="146"/>
      <c r="H6" s="146"/>
      <c r="I6" s="146"/>
      <c r="J6" s="146"/>
    </row>
    <row r="7" spans="1:15" customFormat="1" ht="24.9" customHeight="1" x14ac:dyDescent="0.25">
      <c r="A7" s="465" t="s">
        <v>207</v>
      </c>
      <c r="B7" s="466"/>
      <c r="C7" s="459" t="s">
        <v>86</v>
      </c>
      <c r="D7" s="523" t="s">
        <v>368</v>
      </c>
      <c r="E7" s="524"/>
      <c r="F7" s="524"/>
      <c r="G7" s="524"/>
      <c r="H7" s="525"/>
      <c r="I7" s="465" t="s">
        <v>358</v>
      </c>
      <c r="J7" s="466"/>
      <c r="K7" s="37"/>
      <c r="L7" s="37"/>
      <c r="M7" s="37"/>
      <c r="N7" s="37"/>
      <c r="O7" s="37"/>
    </row>
    <row r="8" spans="1:15" ht="21.75" customHeight="1" x14ac:dyDescent="0.2">
      <c r="A8" s="490"/>
      <c r="B8" s="491"/>
      <c r="C8" s="460"/>
      <c r="D8" s="441" t="s">
        <v>334</v>
      </c>
      <c r="E8" s="441" t="s">
        <v>336</v>
      </c>
      <c r="F8" s="441" t="s">
        <v>337</v>
      </c>
      <c r="G8" s="441" t="s">
        <v>338</v>
      </c>
      <c r="H8" s="441" t="s">
        <v>339</v>
      </c>
      <c r="I8" s="467"/>
      <c r="J8" s="468"/>
    </row>
    <row r="9" spans="1:15" ht="12" customHeight="1" x14ac:dyDescent="0.2">
      <c r="A9" s="490"/>
      <c r="B9" s="491"/>
      <c r="C9" s="460"/>
      <c r="D9" s="442"/>
      <c r="E9" s="442"/>
      <c r="F9" s="442"/>
      <c r="G9" s="442"/>
      <c r="H9" s="442"/>
      <c r="I9" s="38" t="s">
        <v>94</v>
      </c>
      <c r="J9" s="39" t="s">
        <v>95</v>
      </c>
    </row>
    <row r="10" spans="1:15" ht="12" customHeight="1" x14ac:dyDescent="0.2">
      <c r="A10" s="180"/>
      <c r="B10" s="181"/>
      <c r="C10" s="461"/>
      <c r="D10" s="40">
        <v>1</v>
      </c>
      <c r="E10" s="40">
        <v>2</v>
      </c>
      <c r="F10" s="40">
        <v>3</v>
      </c>
      <c r="G10" s="40">
        <v>4</v>
      </c>
      <c r="H10" s="40">
        <v>5</v>
      </c>
      <c r="I10" s="40">
        <v>6</v>
      </c>
      <c r="J10" s="40">
        <v>7</v>
      </c>
      <c r="K10" s="41"/>
    </row>
    <row r="11" spans="1:15" s="119" customFormat="1" ht="24.9" customHeight="1" x14ac:dyDescent="0.2">
      <c r="A11" s="488" t="s">
        <v>96</v>
      </c>
      <c r="B11" s="489"/>
      <c r="C11" s="52">
        <v>100</v>
      </c>
      <c r="D11" s="54">
        <v>1552</v>
      </c>
      <c r="E11" s="53">
        <v>2026</v>
      </c>
      <c r="F11" s="53">
        <v>1412</v>
      </c>
      <c r="G11" s="53">
        <v>1783</v>
      </c>
      <c r="H11" s="79">
        <v>1404</v>
      </c>
      <c r="I11" s="54">
        <v>148</v>
      </c>
      <c r="J11" s="55">
        <v>10.541310541310541</v>
      </c>
    </row>
    <row r="12" spans="1:15" ht="24.9" customHeight="1" x14ac:dyDescent="0.2">
      <c r="A12" s="120" t="s">
        <v>124</v>
      </c>
      <c r="B12" s="121" t="s">
        <v>125</v>
      </c>
      <c r="C12" s="52">
        <v>0</v>
      </c>
      <c r="D12" s="54">
        <v>0</v>
      </c>
      <c r="E12" s="53" t="s">
        <v>546</v>
      </c>
      <c r="F12" s="53">
        <v>0</v>
      </c>
      <c r="G12" s="53">
        <v>0</v>
      </c>
      <c r="H12" s="79" t="s">
        <v>546</v>
      </c>
      <c r="I12" s="54" t="s">
        <v>546</v>
      </c>
      <c r="J12" s="55" t="s">
        <v>546</v>
      </c>
    </row>
    <row r="13" spans="1:15" ht="24.9" customHeight="1" x14ac:dyDescent="0.2">
      <c r="A13" s="120" t="s">
        <v>126</v>
      </c>
      <c r="B13" s="126" t="s">
        <v>208</v>
      </c>
      <c r="C13" s="52" t="s">
        <v>546</v>
      </c>
      <c r="D13" s="54" t="s">
        <v>546</v>
      </c>
      <c r="E13" s="53" t="s">
        <v>546</v>
      </c>
      <c r="F13" s="53" t="s">
        <v>546</v>
      </c>
      <c r="G13" s="53" t="s">
        <v>546</v>
      </c>
      <c r="H13" s="79" t="s">
        <v>546</v>
      </c>
      <c r="I13" s="54" t="s">
        <v>546</v>
      </c>
      <c r="J13" s="55" t="s">
        <v>546</v>
      </c>
    </row>
    <row r="14" spans="1:15" s="140" customFormat="1" ht="24.9" customHeight="1" x14ac:dyDescent="0.2">
      <c r="A14" s="120" t="s">
        <v>209</v>
      </c>
      <c r="B14" s="126" t="s">
        <v>129</v>
      </c>
      <c r="C14" s="52">
        <v>16.945876288659793</v>
      </c>
      <c r="D14" s="54">
        <v>263</v>
      </c>
      <c r="E14" s="53">
        <v>326</v>
      </c>
      <c r="F14" s="53">
        <v>276</v>
      </c>
      <c r="G14" s="53">
        <v>336</v>
      </c>
      <c r="H14" s="79">
        <v>216</v>
      </c>
      <c r="I14" s="54">
        <v>47</v>
      </c>
      <c r="J14" s="55">
        <v>21.75925925925926</v>
      </c>
      <c r="K14" s="37"/>
      <c r="L14" s="37"/>
      <c r="M14" s="37"/>
      <c r="N14" s="37"/>
      <c r="O14" s="37"/>
    </row>
    <row r="15" spans="1:15" ht="24.9" customHeight="1" x14ac:dyDescent="0.2">
      <c r="A15" s="120" t="s">
        <v>210</v>
      </c>
      <c r="B15" s="126" t="s">
        <v>211</v>
      </c>
      <c r="C15" s="52">
        <v>1.481958762886598</v>
      </c>
      <c r="D15" s="54">
        <v>23</v>
      </c>
      <c r="E15" s="53">
        <v>27</v>
      </c>
      <c r="F15" s="53">
        <v>16</v>
      </c>
      <c r="G15" s="53">
        <v>24</v>
      </c>
      <c r="H15" s="79">
        <v>18</v>
      </c>
      <c r="I15" s="54">
        <v>5</v>
      </c>
      <c r="J15" s="55">
        <v>27.777777777777779</v>
      </c>
    </row>
    <row r="16" spans="1:15" s="140" customFormat="1" ht="24.9" customHeight="1" x14ac:dyDescent="0.2">
      <c r="A16" s="120" t="s">
        <v>212</v>
      </c>
      <c r="B16" s="126" t="s">
        <v>133</v>
      </c>
      <c r="C16" s="52">
        <v>14.43298969072165</v>
      </c>
      <c r="D16" s="54">
        <v>224</v>
      </c>
      <c r="E16" s="53">
        <v>271</v>
      </c>
      <c r="F16" s="53">
        <v>245</v>
      </c>
      <c r="G16" s="53">
        <v>289</v>
      </c>
      <c r="H16" s="79">
        <v>174</v>
      </c>
      <c r="I16" s="54">
        <v>50</v>
      </c>
      <c r="J16" s="55">
        <v>28.735632183908045</v>
      </c>
      <c r="K16" s="37"/>
      <c r="L16" s="37"/>
      <c r="M16" s="37"/>
      <c r="N16" s="37"/>
      <c r="O16" s="37"/>
    </row>
    <row r="17" spans="1:15" ht="24.9" customHeight="1" x14ac:dyDescent="0.2">
      <c r="A17" s="120" t="s">
        <v>134</v>
      </c>
      <c r="B17" s="126" t="s">
        <v>214</v>
      </c>
      <c r="C17" s="52">
        <v>1.0309278350515463</v>
      </c>
      <c r="D17" s="54">
        <v>16</v>
      </c>
      <c r="E17" s="53">
        <v>28</v>
      </c>
      <c r="F17" s="53">
        <v>15</v>
      </c>
      <c r="G17" s="53">
        <v>23</v>
      </c>
      <c r="H17" s="79">
        <v>24</v>
      </c>
      <c r="I17" s="54">
        <v>-8</v>
      </c>
      <c r="J17" s="55">
        <v>-33.333333333333336</v>
      </c>
    </row>
    <row r="18" spans="1:15" s="140" customFormat="1" ht="24.9" customHeight="1" x14ac:dyDescent="0.2">
      <c r="A18" s="128" t="s">
        <v>136</v>
      </c>
      <c r="B18" s="129" t="s">
        <v>137</v>
      </c>
      <c r="C18" s="52" t="s">
        <v>546</v>
      </c>
      <c r="D18" s="54" t="s">
        <v>546</v>
      </c>
      <c r="E18" s="53" t="s">
        <v>546</v>
      </c>
      <c r="F18" s="53" t="s">
        <v>546</v>
      </c>
      <c r="G18" s="53" t="s">
        <v>546</v>
      </c>
      <c r="H18" s="79" t="s">
        <v>546</v>
      </c>
      <c r="I18" s="54" t="s">
        <v>546</v>
      </c>
      <c r="J18" s="55" t="s">
        <v>546</v>
      </c>
      <c r="K18" s="37"/>
      <c r="L18" s="37"/>
      <c r="M18" s="37"/>
      <c r="N18" s="37"/>
      <c r="O18" s="37"/>
    </row>
    <row r="19" spans="1:15" ht="24.9" customHeight="1" x14ac:dyDescent="0.2">
      <c r="A19" s="120" t="s">
        <v>138</v>
      </c>
      <c r="B19" s="126" t="s">
        <v>139</v>
      </c>
      <c r="C19" s="52">
        <v>16.881443298969071</v>
      </c>
      <c r="D19" s="54">
        <v>262</v>
      </c>
      <c r="E19" s="53">
        <v>321</v>
      </c>
      <c r="F19" s="53">
        <v>216</v>
      </c>
      <c r="G19" s="53">
        <v>258</v>
      </c>
      <c r="H19" s="79">
        <v>217</v>
      </c>
      <c r="I19" s="54">
        <v>45</v>
      </c>
      <c r="J19" s="55">
        <v>20.737327188940093</v>
      </c>
    </row>
    <row r="20" spans="1:15" s="140" customFormat="1" ht="24.9" customHeight="1" x14ac:dyDescent="0.2">
      <c r="A20" s="120" t="s">
        <v>140</v>
      </c>
      <c r="B20" s="126" t="s">
        <v>141</v>
      </c>
      <c r="C20" s="52">
        <v>8.1185567010309274</v>
      </c>
      <c r="D20" s="54">
        <v>126</v>
      </c>
      <c r="E20" s="53">
        <v>134</v>
      </c>
      <c r="F20" s="53">
        <v>95</v>
      </c>
      <c r="G20" s="53">
        <v>96</v>
      </c>
      <c r="H20" s="79">
        <v>109</v>
      </c>
      <c r="I20" s="54">
        <v>17</v>
      </c>
      <c r="J20" s="55">
        <v>15.596330275229358</v>
      </c>
      <c r="K20" s="37"/>
      <c r="L20" s="37"/>
      <c r="M20" s="37"/>
      <c r="N20" s="37"/>
      <c r="O20" s="37"/>
    </row>
    <row r="21" spans="1:15" ht="24.9" customHeight="1" x14ac:dyDescent="0.2">
      <c r="A21" s="128" t="s">
        <v>142</v>
      </c>
      <c r="B21" s="129" t="s">
        <v>143</v>
      </c>
      <c r="C21" s="52">
        <v>5.6701030927835054</v>
      </c>
      <c r="D21" s="54">
        <v>88</v>
      </c>
      <c r="E21" s="53">
        <v>99</v>
      </c>
      <c r="F21" s="53">
        <v>67</v>
      </c>
      <c r="G21" s="53">
        <v>100</v>
      </c>
      <c r="H21" s="79">
        <v>99</v>
      </c>
      <c r="I21" s="54">
        <v>-11</v>
      </c>
      <c r="J21" s="55">
        <v>-11.111111111111111</v>
      </c>
    </row>
    <row r="22" spans="1:15" ht="24.9" customHeight="1" x14ac:dyDescent="0.2">
      <c r="A22" s="128" t="s">
        <v>144</v>
      </c>
      <c r="B22" s="126" t="s">
        <v>145</v>
      </c>
      <c r="C22" s="52">
        <v>0.38659793814432991</v>
      </c>
      <c r="D22" s="54">
        <v>6</v>
      </c>
      <c r="E22" s="53" t="s">
        <v>546</v>
      </c>
      <c r="F22" s="53" t="s">
        <v>546</v>
      </c>
      <c r="G22" s="53">
        <v>11</v>
      </c>
      <c r="H22" s="79">
        <v>5</v>
      </c>
      <c r="I22" s="54">
        <v>1</v>
      </c>
      <c r="J22" s="55">
        <v>20</v>
      </c>
    </row>
    <row r="23" spans="1:15" ht="24.9" customHeight="1" x14ac:dyDescent="0.2">
      <c r="A23" s="120" t="s">
        <v>146</v>
      </c>
      <c r="B23" s="126" t="s">
        <v>147</v>
      </c>
      <c r="C23" s="52">
        <v>1.4175257731958764</v>
      </c>
      <c r="D23" s="54">
        <v>22</v>
      </c>
      <c r="E23" s="53" t="s">
        <v>546</v>
      </c>
      <c r="F23" s="53" t="s">
        <v>546</v>
      </c>
      <c r="G23" s="53">
        <v>38</v>
      </c>
      <c r="H23" s="79">
        <v>16</v>
      </c>
      <c r="I23" s="54">
        <v>6</v>
      </c>
      <c r="J23" s="55">
        <v>37.5</v>
      </c>
    </row>
    <row r="24" spans="1:15" ht="24.9" customHeight="1" x14ac:dyDescent="0.2">
      <c r="A24" s="120" t="s">
        <v>148</v>
      </c>
      <c r="B24" s="126" t="s">
        <v>215</v>
      </c>
      <c r="C24" s="52">
        <v>2.963917525773196</v>
      </c>
      <c r="D24" s="54">
        <v>46</v>
      </c>
      <c r="E24" s="53">
        <v>64</v>
      </c>
      <c r="F24" s="53">
        <v>60</v>
      </c>
      <c r="G24" s="53">
        <v>61</v>
      </c>
      <c r="H24" s="79">
        <v>54</v>
      </c>
      <c r="I24" s="54">
        <v>-8</v>
      </c>
      <c r="J24" s="55">
        <v>-14.814814814814815</v>
      </c>
    </row>
    <row r="25" spans="1:15" ht="24.9" customHeight="1" x14ac:dyDescent="0.2">
      <c r="A25" s="120" t="s">
        <v>150</v>
      </c>
      <c r="B25" s="131" t="s">
        <v>151</v>
      </c>
      <c r="C25" s="52">
        <v>19.265463917525775</v>
      </c>
      <c r="D25" s="54">
        <v>299</v>
      </c>
      <c r="E25" s="53">
        <v>350</v>
      </c>
      <c r="F25" s="53">
        <v>247</v>
      </c>
      <c r="G25" s="53">
        <v>318</v>
      </c>
      <c r="H25" s="79">
        <v>271</v>
      </c>
      <c r="I25" s="54">
        <v>28</v>
      </c>
      <c r="J25" s="55">
        <v>10.332103321033211</v>
      </c>
    </row>
    <row r="26" spans="1:15" ht="24.9" customHeight="1" x14ac:dyDescent="0.2">
      <c r="A26" s="120" t="s">
        <v>217</v>
      </c>
      <c r="B26" s="131" t="s">
        <v>153</v>
      </c>
      <c r="C26" s="52">
        <v>3.8015463917525771</v>
      </c>
      <c r="D26" s="54">
        <v>59</v>
      </c>
      <c r="E26" s="53">
        <v>42</v>
      </c>
      <c r="F26" s="53">
        <v>36</v>
      </c>
      <c r="G26" s="53">
        <v>48</v>
      </c>
      <c r="H26" s="79">
        <v>57</v>
      </c>
      <c r="I26" s="54">
        <v>2</v>
      </c>
      <c r="J26" s="55">
        <v>3.5087719298245612</v>
      </c>
    </row>
    <row r="27" spans="1:15" ht="24.9" customHeight="1" x14ac:dyDescent="0.2">
      <c r="A27" s="128">
        <v>782.78300000000002</v>
      </c>
      <c r="B27" s="130" t="s">
        <v>154</v>
      </c>
      <c r="C27" s="52">
        <v>15.463917525773196</v>
      </c>
      <c r="D27" s="54">
        <v>240</v>
      </c>
      <c r="E27" s="53">
        <v>308</v>
      </c>
      <c r="F27" s="53">
        <v>211</v>
      </c>
      <c r="G27" s="53">
        <v>270</v>
      </c>
      <c r="H27" s="79">
        <v>214</v>
      </c>
      <c r="I27" s="54">
        <v>26</v>
      </c>
      <c r="J27" s="55">
        <v>12.149532710280374</v>
      </c>
    </row>
    <row r="28" spans="1:15" ht="24.9" customHeight="1" x14ac:dyDescent="0.2">
      <c r="A28" s="120" t="s">
        <v>155</v>
      </c>
      <c r="B28" s="126" t="s">
        <v>156</v>
      </c>
      <c r="C28" s="52">
        <v>2.7061855670103094</v>
      </c>
      <c r="D28" s="54">
        <v>42</v>
      </c>
      <c r="E28" s="53">
        <v>74</v>
      </c>
      <c r="F28" s="53">
        <v>61</v>
      </c>
      <c r="G28" s="53">
        <v>71</v>
      </c>
      <c r="H28" s="79">
        <v>39</v>
      </c>
      <c r="I28" s="54">
        <v>3</v>
      </c>
      <c r="J28" s="55">
        <v>7.6923076923076925</v>
      </c>
    </row>
    <row r="29" spans="1:15" ht="24.9" customHeight="1" x14ac:dyDescent="0.2">
      <c r="A29" s="120" t="s">
        <v>157</v>
      </c>
      <c r="B29" s="126" t="s">
        <v>158</v>
      </c>
      <c r="C29" s="52">
        <v>2.5128865979381443</v>
      </c>
      <c r="D29" s="54">
        <v>39</v>
      </c>
      <c r="E29" s="53">
        <v>131</v>
      </c>
      <c r="F29" s="53">
        <v>32</v>
      </c>
      <c r="G29" s="53">
        <v>51</v>
      </c>
      <c r="H29" s="79">
        <v>47</v>
      </c>
      <c r="I29" s="54">
        <v>-8</v>
      </c>
      <c r="J29" s="55">
        <v>-17.021276595744681</v>
      </c>
    </row>
    <row r="30" spans="1:15" ht="24.9" customHeight="1" x14ac:dyDescent="0.2">
      <c r="A30" s="120">
        <v>86</v>
      </c>
      <c r="B30" s="126" t="s">
        <v>159</v>
      </c>
      <c r="C30" s="52">
        <v>7.9252577319587632</v>
      </c>
      <c r="D30" s="54">
        <v>123</v>
      </c>
      <c r="E30" s="53">
        <v>240</v>
      </c>
      <c r="F30" s="53">
        <v>115</v>
      </c>
      <c r="G30" s="53">
        <v>213</v>
      </c>
      <c r="H30" s="79">
        <v>110</v>
      </c>
      <c r="I30" s="54">
        <v>13</v>
      </c>
      <c r="J30" s="55">
        <v>11.818181818181818</v>
      </c>
    </row>
    <row r="31" spans="1:15" ht="24.9" customHeight="1" x14ac:dyDescent="0.2">
      <c r="A31" s="120">
        <v>87.88</v>
      </c>
      <c r="B31" s="131" t="s">
        <v>160</v>
      </c>
      <c r="C31" s="52">
        <v>5.4768041237113403</v>
      </c>
      <c r="D31" s="54">
        <v>85</v>
      </c>
      <c r="E31" s="53">
        <v>129</v>
      </c>
      <c r="F31" s="53">
        <v>63</v>
      </c>
      <c r="G31" s="53">
        <v>94</v>
      </c>
      <c r="H31" s="79">
        <v>66</v>
      </c>
      <c r="I31" s="54">
        <v>19</v>
      </c>
      <c r="J31" s="55">
        <v>28.787878787878789</v>
      </c>
    </row>
    <row r="32" spans="1:15" ht="24.9" customHeight="1" x14ac:dyDescent="0.2">
      <c r="A32" s="120" t="s">
        <v>161</v>
      </c>
      <c r="B32" s="126" t="s">
        <v>162</v>
      </c>
      <c r="C32" s="52">
        <v>1.3530927835051547</v>
      </c>
      <c r="D32" s="54">
        <v>21</v>
      </c>
      <c r="E32" s="53">
        <v>45</v>
      </c>
      <c r="F32" s="53">
        <v>26</v>
      </c>
      <c r="G32" s="53">
        <v>38</v>
      </c>
      <c r="H32" s="79">
        <v>29</v>
      </c>
      <c r="I32" s="54">
        <v>-8</v>
      </c>
      <c r="J32" s="55">
        <v>-27.586206896551722</v>
      </c>
    </row>
    <row r="33" spans="1:10" ht="24.9" customHeight="1" x14ac:dyDescent="0.2">
      <c r="A33" s="120"/>
      <c r="B33" s="131" t="s">
        <v>163</v>
      </c>
      <c r="C33" s="52">
        <v>0</v>
      </c>
      <c r="D33" s="54">
        <v>0</v>
      </c>
      <c r="E33" s="53">
        <v>0</v>
      </c>
      <c r="F33" s="53">
        <v>0</v>
      </c>
      <c r="G33" s="53">
        <v>0</v>
      </c>
      <c r="H33" s="79">
        <v>0</v>
      </c>
      <c r="I33" s="54">
        <v>0</v>
      </c>
      <c r="J33" s="55">
        <v>0</v>
      </c>
    </row>
    <row r="34" spans="1:10" ht="24.9" customHeight="1" x14ac:dyDescent="0.2">
      <c r="A34" s="132" t="s">
        <v>164</v>
      </c>
      <c r="B34" s="133"/>
      <c r="C34" s="183"/>
      <c r="D34" s="54"/>
      <c r="E34" s="53"/>
      <c r="F34" s="53"/>
      <c r="G34" s="53"/>
      <c r="H34" s="79"/>
      <c r="I34" s="76"/>
      <c r="J34" s="77"/>
    </row>
    <row r="35" spans="1:10" ht="24.9" customHeight="1" x14ac:dyDescent="0.2">
      <c r="A35" s="184" t="s">
        <v>124</v>
      </c>
      <c r="B35" s="185" t="s">
        <v>125</v>
      </c>
      <c r="C35" s="52">
        <v>0</v>
      </c>
      <c r="D35" s="54">
        <v>0</v>
      </c>
      <c r="E35" s="53" t="s">
        <v>546</v>
      </c>
      <c r="F35" s="53">
        <v>0</v>
      </c>
      <c r="G35" s="53">
        <v>0</v>
      </c>
      <c r="H35" s="79" t="s">
        <v>546</v>
      </c>
      <c r="I35" s="54" t="s">
        <v>546</v>
      </c>
      <c r="J35" s="55" t="s">
        <v>546</v>
      </c>
    </row>
    <row r="36" spans="1:10" ht="24.9" customHeight="1" x14ac:dyDescent="0.2">
      <c r="A36" s="186" t="s">
        <v>165</v>
      </c>
      <c r="B36" s="187" t="s">
        <v>166</v>
      </c>
      <c r="C36" s="52">
        <v>25.322164948453608</v>
      </c>
      <c r="D36" s="54">
        <v>393</v>
      </c>
      <c r="E36" s="53" t="s">
        <v>546</v>
      </c>
      <c r="F36" s="53">
        <v>381</v>
      </c>
      <c r="G36" s="53">
        <v>434</v>
      </c>
      <c r="H36" s="79" t="s">
        <v>546</v>
      </c>
      <c r="I36" s="54" t="s">
        <v>546</v>
      </c>
      <c r="J36" s="55" t="s">
        <v>546</v>
      </c>
    </row>
    <row r="37" spans="1:10" ht="24.9" customHeight="1" x14ac:dyDescent="0.2">
      <c r="A37" s="188" t="s">
        <v>167</v>
      </c>
      <c r="B37" s="189" t="s">
        <v>168</v>
      </c>
      <c r="C37" s="64">
        <v>74.677835051546396</v>
      </c>
      <c r="D37" s="82">
        <v>1159</v>
      </c>
      <c r="E37" s="83">
        <v>1622</v>
      </c>
      <c r="F37" s="83">
        <v>1031</v>
      </c>
      <c r="G37" s="83">
        <v>1349</v>
      </c>
      <c r="H37" s="84">
        <v>1062</v>
      </c>
      <c r="I37" s="82">
        <v>97</v>
      </c>
      <c r="J37" s="85">
        <v>9.133709981167609</v>
      </c>
    </row>
    <row r="38" spans="1:10" s="87" customFormat="1" ht="11.25" customHeight="1" x14ac:dyDescent="0.2">
      <c r="A38" s="232"/>
      <c r="J38" s="88" t="s">
        <v>35</v>
      </c>
    </row>
    <row r="39" spans="1:10" s="87" customFormat="1" ht="12.75" customHeight="1" x14ac:dyDescent="0.2">
      <c r="A39" s="87" t="s">
        <v>114</v>
      </c>
    </row>
    <row r="40" spans="1:10" s="60" customFormat="1" ht="21" customHeight="1" x14ac:dyDescent="0.2">
      <c r="A40" s="515" t="s">
        <v>369</v>
      </c>
      <c r="B40" s="492"/>
      <c r="C40" s="492"/>
      <c r="D40" s="492"/>
      <c r="E40" s="492"/>
      <c r="F40" s="492"/>
      <c r="G40" s="492"/>
      <c r="H40" s="492"/>
      <c r="I40" s="492"/>
      <c r="J40" s="492"/>
    </row>
    <row r="41" spans="1:10" s="60" customFormat="1" ht="30.6" customHeight="1" x14ac:dyDescent="0.2">
      <c r="A41" s="443" t="s">
        <v>219</v>
      </c>
      <c r="B41" s="443"/>
      <c r="C41" s="443"/>
      <c r="D41" s="443"/>
      <c r="E41" s="443"/>
      <c r="F41" s="443"/>
      <c r="G41" s="443"/>
      <c r="H41" s="443"/>
      <c r="I41" s="443"/>
      <c r="J41" s="443"/>
    </row>
    <row r="42" spans="1:10" s="60" customFormat="1" ht="12.75" customHeight="1" x14ac:dyDescent="0.2"/>
    <row r="43" spans="1:10" s="60" customFormat="1" ht="12.75" customHeight="1" x14ac:dyDescent="0.2"/>
    <row r="44" spans="1:10" ht="12.75" customHeight="1" x14ac:dyDescent="0.2">
      <c r="C44" s="37"/>
      <c r="D44" s="37"/>
      <c r="E44" s="37"/>
      <c r="F44" s="37"/>
      <c r="G44" s="37"/>
      <c r="H44" s="37"/>
      <c r="I44" s="37"/>
      <c r="J44" s="37"/>
    </row>
    <row r="45" spans="1:10" ht="15.9" customHeight="1" x14ac:dyDescent="0.2">
      <c r="C45" s="37"/>
      <c r="D45" s="37"/>
      <c r="E45" s="37"/>
      <c r="F45" s="37"/>
      <c r="G45" s="37"/>
      <c r="H45" s="37"/>
      <c r="I45" s="37"/>
      <c r="J45" s="37"/>
    </row>
    <row r="46" spans="1:10" ht="15.9" customHeight="1" x14ac:dyDescent="0.2">
      <c r="C46" s="37"/>
      <c r="D46" s="37"/>
      <c r="E46" s="37"/>
      <c r="F46" s="37"/>
      <c r="G46" s="37"/>
      <c r="H46" s="37"/>
      <c r="I46" s="37"/>
      <c r="J46" s="37"/>
    </row>
    <row r="47" spans="1:10" ht="15.9" customHeight="1" x14ac:dyDescent="0.2">
      <c r="C47" s="37"/>
      <c r="D47" s="37"/>
      <c r="E47" s="37"/>
      <c r="F47" s="37"/>
      <c r="G47" s="37"/>
      <c r="H47" s="37"/>
      <c r="I47" s="37"/>
      <c r="J47" s="37"/>
    </row>
    <row r="48" spans="1:10" ht="15.9" customHeight="1" x14ac:dyDescent="0.2">
      <c r="C48" s="37"/>
      <c r="D48" s="37"/>
      <c r="E48" s="37"/>
      <c r="F48" s="37"/>
      <c r="G48" s="37"/>
      <c r="H48" s="37"/>
      <c r="I48" s="37"/>
      <c r="J48" s="37"/>
    </row>
    <row r="49" s="37" customFormat="1" ht="15.9" customHeight="1" x14ac:dyDescent="0.2"/>
    <row r="50" s="37" customFormat="1" ht="15.9" customHeight="1" x14ac:dyDescent="0.2"/>
    <row r="51" s="37" customFormat="1" ht="15.9" customHeight="1" x14ac:dyDescent="0.2"/>
    <row r="52" s="37" customFormat="1" ht="15.9" customHeight="1" x14ac:dyDescent="0.2"/>
    <row r="53" s="37" customFormat="1" ht="15.9" customHeight="1" x14ac:dyDescent="0.2"/>
    <row r="54" s="37" customFormat="1" ht="15.9" customHeight="1" x14ac:dyDescent="0.2"/>
    <row r="55" s="37" customFormat="1" ht="15.9" customHeight="1" x14ac:dyDescent="0.2"/>
    <row r="56" s="37" customFormat="1" ht="15.9" customHeight="1" x14ac:dyDescent="0.2"/>
    <row r="57" s="37" customFormat="1" ht="15.9" customHeight="1" x14ac:dyDescent="0.2"/>
    <row r="58" s="37" customFormat="1" ht="15.9" customHeight="1" x14ac:dyDescent="0.2"/>
    <row r="59" s="37" customFormat="1" ht="15.9" customHeight="1" x14ac:dyDescent="0.2"/>
    <row r="60" s="37" customFormat="1" ht="15.9" customHeight="1" x14ac:dyDescent="0.2"/>
    <row r="61" s="37" customFormat="1" ht="15.9" customHeight="1" x14ac:dyDescent="0.2"/>
    <row r="62" s="37" customFormat="1" ht="15.9" customHeight="1" x14ac:dyDescent="0.2"/>
    <row r="63" s="37" customFormat="1" ht="15.9" customHeight="1" x14ac:dyDescent="0.2"/>
    <row r="64" s="37" customFormat="1" ht="15.9" customHeight="1" x14ac:dyDescent="0.2"/>
    <row r="65" s="37" customFormat="1" ht="15.9" customHeight="1" x14ac:dyDescent="0.2"/>
    <row r="66" s="37" customFormat="1" ht="15.9" customHeight="1" x14ac:dyDescent="0.2"/>
    <row r="67" s="37" customFormat="1" ht="15.9" customHeight="1" x14ac:dyDescent="0.2"/>
    <row r="68" s="37" customFormat="1" ht="15.9" customHeight="1" x14ac:dyDescent="0.2"/>
    <row r="69" s="37" customFormat="1" ht="15.9" customHeight="1" x14ac:dyDescent="0.2"/>
    <row r="70" s="37" customFormat="1" ht="15.9" customHeight="1" x14ac:dyDescent="0.2"/>
    <row r="71" s="37" customFormat="1" ht="15.9" customHeight="1" x14ac:dyDescent="0.2"/>
    <row r="72" s="37" customFormat="1" ht="15.9" customHeight="1" x14ac:dyDescent="0.2"/>
    <row r="73" s="37" customFormat="1" ht="15.9" customHeight="1" x14ac:dyDescent="0.2"/>
    <row r="74" s="37" customFormat="1" ht="15.9" customHeight="1" x14ac:dyDescent="0.2"/>
    <row r="75" s="37" customFormat="1" ht="15.9" customHeight="1" x14ac:dyDescent="0.2"/>
    <row r="76" s="37" customFormat="1" ht="15.9" customHeight="1" x14ac:dyDescent="0.2"/>
    <row r="77" s="37" customFormat="1" ht="15.9" customHeight="1" x14ac:dyDescent="0.2"/>
    <row r="78" s="37" customFormat="1" ht="15.9" customHeight="1" x14ac:dyDescent="0.2"/>
    <row r="79" s="37" customFormat="1" ht="15.9" customHeight="1" x14ac:dyDescent="0.2"/>
    <row r="80" s="37" customFormat="1" ht="15.9" customHeight="1" x14ac:dyDescent="0.2"/>
    <row r="81" spans="1:1" s="37" customFormat="1" ht="15.9" customHeight="1" x14ac:dyDescent="0.2"/>
    <row r="82" spans="1:1" s="37" customFormat="1" ht="15.9" customHeight="1" x14ac:dyDescent="0.2"/>
    <row r="83" spans="1:1" s="37" customFormat="1" ht="15.9" customHeight="1" x14ac:dyDescent="0.2"/>
    <row r="84" spans="1:1" s="37" customFormat="1" ht="15.9" customHeight="1" x14ac:dyDescent="0.2"/>
    <row r="85" spans="1:1" s="37" customFormat="1" ht="15.9" customHeight="1" x14ac:dyDescent="0.2"/>
    <row r="86" spans="1:1" s="37" customFormat="1" ht="15.9" customHeight="1" x14ac:dyDescent="0.2"/>
    <row r="87" spans="1:1" s="37" customFormat="1" ht="15.9" customHeight="1" x14ac:dyDescent="0.2"/>
    <row r="88" spans="1:1" s="37" customFormat="1" ht="15.9" customHeight="1" x14ac:dyDescent="0.2">
      <c r="A88" s="299"/>
    </row>
    <row r="89" spans="1:1" s="37" customFormat="1" ht="15.9" customHeight="1" x14ac:dyDescent="0.2"/>
    <row r="90" spans="1:1" s="37" customFormat="1" ht="15.9" customHeight="1" x14ac:dyDescent="0.2"/>
    <row r="91" spans="1:1" s="37" customFormat="1" ht="15.9" customHeight="1" x14ac:dyDescent="0.2"/>
    <row r="92" spans="1:1" s="37" customFormat="1" ht="15.9" customHeight="1" x14ac:dyDescent="0.2"/>
    <row r="93" spans="1:1" s="37" customFormat="1" ht="15.9" customHeight="1" x14ac:dyDescent="0.2"/>
    <row r="94" spans="1:1" s="37" customFormat="1" ht="15.9" customHeight="1" x14ac:dyDescent="0.2"/>
    <row r="95" spans="1:1" s="37" customFormat="1" ht="15.9" customHeight="1" x14ac:dyDescent="0.2"/>
    <row r="96" spans="1:1" s="37" customFormat="1" ht="15.9" customHeight="1" x14ac:dyDescent="0.2"/>
    <row r="97" s="37" customFormat="1" ht="15.9" customHeight="1" x14ac:dyDescent="0.2"/>
    <row r="98" s="37" customFormat="1" ht="15.9" customHeight="1" x14ac:dyDescent="0.2"/>
    <row r="99" s="37" customFormat="1" ht="15.9" customHeight="1" x14ac:dyDescent="0.2"/>
    <row r="100" s="37" customFormat="1" ht="15.9" customHeight="1" x14ac:dyDescent="0.2"/>
    <row r="101" s="37" customFormat="1" ht="15.9" customHeight="1" x14ac:dyDescent="0.2"/>
    <row r="102" s="37" customFormat="1" ht="15.9" customHeight="1" x14ac:dyDescent="0.2"/>
    <row r="103" s="37" customFormat="1" ht="15.9" customHeight="1" x14ac:dyDescent="0.2"/>
    <row r="104" s="37" customFormat="1" ht="15.9" customHeight="1" x14ac:dyDescent="0.2"/>
    <row r="105" s="37" customFormat="1" ht="15.9" customHeight="1" x14ac:dyDescent="0.2"/>
    <row r="106" s="37" customFormat="1" ht="15.9" customHeight="1" x14ac:dyDescent="0.2"/>
    <row r="107" s="37" customFormat="1" ht="15.9" customHeight="1" x14ac:dyDescent="0.2"/>
    <row r="108" s="37" customFormat="1" ht="15.9" customHeight="1" x14ac:dyDescent="0.2"/>
    <row r="109" s="37" customFormat="1" ht="15.9" customHeight="1" x14ac:dyDescent="0.2"/>
    <row r="110" s="37" customFormat="1" ht="15.9" customHeight="1" x14ac:dyDescent="0.2"/>
    <row r="111" s="37" customFormat="1" ht="15.9" customHeight="1" x14ac:dyDescent="0.2"/>
    <row r="112" s="37" customFormat="1" ht="15.9" customHeight="1" x14ac:dyDescent="0.2"/>
    <row r="113" s="37" customFormat="1" ht="15.9" customHeight="1" x14ac:dyDescent="0.2"/>
    <row r="114" s="37" customFormat="1" ht="15.9" customHeight="1" x14ac:dyDescent="0.2"/>
    <row r="115" s="37" customFormat="1" ht="15.9" customHeight="1" x14ac:dyDescent="0.2"/>
    <row r="116" s="37" customFormat="1" ht="15.9" customHeight="1" x14ac:dyDescent="0.2"/>
    <row r="117" s="37" customFormat="1" ht="15.9" customHeight="1" x14ac:dyDescent="0.2"/>
    <row r="118" s="37" customFormat="1" ht="15.9" customHeight="1" x14ac:dyDescent="0.2"/>
    <row r="119" s="37" customFormat="1" ht="15.9" customHeight="1" x14ac:dyDescent="0.2"/>
    <row r="120" s="37" customFormat="1" ht="15.9" customHeight="1" x14ac:dyDescent="0.2"/>
    <row r="121" s="37" customFormat="1" ht="15.9" customHeight="1" x14ac:dyDescent="0.2"/>
    <row r="122" s="37" customFormat="1" ht="15.9" customHeight="1" x14ac:dyDescent="0.2"/>
    <row r="123" s="37" customFormat="1" ht="15.9" customHeight="1" x14ac:dyDescent="0.2"/>
    <row r="124" s="37" customFormat="1" ht="15.9" customHeight="1" x14ac:dyDescent="0.2"/>
    <row r="125" s="37" customFormat="1" ht="15.9" customHeight="1" x14ac:dyDescent="0.2"/>
    <row r="126" s="37" customFormat="1" ht="15.9" customHeight="1" x14ac:dyDescent="0.2"/>
    <row r="127" s="37" customFormat="1" ht="15.9" customHeight="1" x14ac:dyDescent="0.2"/>
    <row r="128" s="37" customFormat="1" ht="15.9" customHeight="1" x14ac:dyDescent="0.2"/>
    <row r="129" s="37" customFormat="1" ht="15.9" customHeight="1" x14ac:dyDescent="0.2"/>
    <row r="130" s="37" customFormat="1" ht="15.9" customHeight="1" x14ac:dyDescent="0.2"/>
    <row r="131" s="37" customFormat="1" ht="15.9" customHeight="1" x14ac:dyDescent="0.2"/>
    <row r="132" s="37" customFormat="1" ht="15.9" customHeight="1" x14ac:dyDescent="0.2"/>
    <row r="133" s="37" customFormat="1" ht="15.9" customHeight="1" x14ac:dyDescent="0.2"/>
    <row r="134" s="37" customFormat="1" ht="15.9" customHeight="1" x14ac:dyDescent="0.2"/>
    <row r="135" s="37" customFormat="1" ht="15.9" customHeight="1" x14ac:dyDescent="0.2"/>
    <row r="136" s="37" customFormat="1" ht="15.9" customHeight="1" x14ac:dyDescent="0.2"/>
    <row r="137" s="37" customFormat="1" ht="15.9" customHeight="1" x14ac:dyDescent="0.2"/>
    <row r="138" s="37" customFormat="1" ht="15.9" customHeight="1" x14ac:dyDescent="0.2"/>
    <row r="139" s="37" customFormat="1" ht="15.9" customHeight="1" x14ac:dyDescent="0.2"/>
    <row r="140" s="37" customFormat="1" ht="15.9" customHeight="1" x14ac:dyDescent="0.2"/>
    <row r="141" s="37" customFormat="1" ht="15.9" customHeight="1" x14ac:dyDescent="0.2"/>
    <row r="142" s="37" customFormat="1" ht="15.9" customHeight="1" x14ac:dyDescent="0.2"/>
    <row r="143" s="37" customFormat="1" ht="15.9" customHeight="1" x14ac:dyDescent="0.2"/>
    <row r="144" s="37" customFormat="1" ht="15.9" customHeight="1" x14ac:dyDescent="0.2"/>
    <row r="145" s="37" customFormat="1" ht="15.9" customHeight="1" x14ac:dyDescent="0.2"/>
    <row r="146" s="37" customFormat="1" ht="15.9" customHeight="1" x14ac:dyDescent="0.2"/>
    <row r="147" s="37" customFormat="1" ht="15.9" customHeight="1" x14ac:dyDescent="0.2"/>
    <row r="148" s="37" customFormat="1" ht="15.9" customHeight="1" x14ac:dyDescent="0.2"/>
    <row r="149" s="37" customFormat="1" ht="15.9" customHeight="1" x14ac:dyDescent="0.2"/>
    <row r="150" s="37" customFormat="1" ht="15.9" customHeight="1" x14ac:dyDescent="0.2"/>
    <row r="151" s="37" customFormat="1" ht="15.9" customHeight="1" x14ac:dyDescent="0.2"/>
    <row r="152" s="37" customFormat="1" ht="15.9" customHeight="1" x14ac:dyDescent="0.2"/>
    <row r="153" s="37" customFormat="1" ht="15.9" customHeight="1" x14ac:dyDescent="0.2"/>
    <row r="154" s="37" customFormat="1" ht="15.9" customHeight="1" x14ac:dyDescent="0.2"/>
    <row r="155" s="37" customFormat="1" ht="15.9" customHeight="1" x14ac:dyDescent="0.2"/>
    <row r="156" s="37" customFormat="1" ht="15.9" customHeight="1" x14ac:dyDescent="0.2"/>
    <row r="157" s="37" customFormat="1" ht="15.9" customHeight="1" x14ac:dyDescent="0.2"/>
    <row r="158" s="37" customFormat="1" ht="15.9" customHeight="1" x14ac:dyDescent="0.2"/>
    <row r="159" s="37" customFormat="1" ht="15.9" customHeight="1" x14ac:dyDescent="0.2"/>
    <row r="160" s="37" customFormat="1" ht="15.9" customHeight="1" x14ac:dyDescent="0.2"/>
    <row r="161" s="37" customFormat="1" ht="15.9" customHeight="1" x14ac:dyDescent="0.2"/>
    <row r="162" s="37" customFormat="1" ht="15.9" customHeight="1" x14ac:dyDescent="0.2"/>
    <row r="163" s="37" customFormat="1" ht="15.9" customHeight="1" x14ac:dyDescent="0.2"/>
    <row r="164" s="37" customFormat="1" ht="15.9" customHeight="1" x14ac:dyDescent="0.2"/>
    <row r="165" s="37" customFormat="1" ht="15.9" customHeight="1" x14ac:dyDescent="0.2"/>
    <row r="166" s="37" customFormat="1" ht="15.9" customHeight="1" x14ac:dyDescent="0.2"/>
    <row r="167" s="37" customFormat="1" ht="15.9" customHeight="1" x14ac:dyDescent="0.2"/>
    <row r="168" s="37" customFormat="1" ht="15.9" customHeight="1" x14ac:dyDescent="0.2"/>
    <row r="169" s="37" customFormat="1" ht="15.9" customHeight="1" x14ac:dyDescent="0.2"/>
    <row r="170" s="37" customFormat="1" ht="15.9" customHeight="1" x14ac:dyDescent="0.2"/>
    <row r="171" s="37" customFormat="1" ht="15.9" customHeight="1" x14ac:dyDescent="0.2"/>
    <row r="172" s="37" customFormat="1" ht="15.9" customHeight="1" x14ac:dyDescent="0.2"/>
    <row r="173" s="37" customFormat="1" ht="15.9" customHeight="1" x14ac:dyDescent="0.2"/>
    <row r="174" s="37" customFormat="1" ht="15.9" customHeight="1" x14ac:dyDescent="0.2"/>
    <row r="175" s="37" customFormat="1" ht="15.9" customHeight="1" x14ac:dyDescent="0.2"/>
    <row r="176" s="37" customFormat="1" ht="15.9" customHeight="1" x14ac:dyDescent="0.2"/>
    <row r="177" s="37" customFormat="1" ht="15.9" customHeight="1" x14ac:dyDescent="0.2"/>
    <row r="178" s="37" customFormat="1" ht="15.9" customHeight="1" x14ac:dyDescent="0.2"/>
    <row r="179" s="37" customFormat="1" ht="15.9" customHeight="1" x14ac:dyDescent="0.2"/>
    <row r="180" s="37" customFormat="1" ht="15.9" customHeight="1" x14ac:dyDescent="0.2"/>
    <row r="181" s="37" customFormat="1" ht="15.9" customHeight="1" x14ac:dyDescent="0.2"/>
    <row r="182" s="37" customFormat="1" ht="15.9" customHeight="1" x14ac:dyDescent="0.2"/>
    <row r="183" s="37" customFormat="1" ht="15.9" customHeight="1" x14ac:dyDescent="0.2"/>
    <row r="184" s="37" customFormat="1" ht="15.9" customHeight="1" x14ac:dyDescent="0.2"/>
    <row r="185" s="37" customFormat="1" ht="15.9" customHeight="1" x14ac:dyDescent="0.2"/>
    <row r="186" s="37" customFormat="1" ht="15.9" customHeight="1" x14ac:dyDescent="0.2"/>
    <row r="187" s="37" customFormat="1" ht="15.9" customHeight="1" x14ac:dyDescent="0.2"/>
    <row r="188" s="37" customFormat="1" ht="15.9" customHeight="1" x14ac:dyDescent="0.2"/>
    <row r="189" s="37" customFormat="1" ht="15.9" customHeight="1" x14ac:dyDescent="0.2"/>
    <row r="190" s="37" customFormat="1" ht="15.9" customHeight="1" x14ac:dyDescent="0.2"/>
    <row r="191" s="37" customFormat="1" ht="15.9" customHeight="1" x14ac:dyDescent="0.2"/>
    <row r="192" s="37" customFormat="1" ht="15.9" customHeight="1" x14ac:dyDescent="0.2"/>
    <row r="193" s="37" customFormat="1" ht="15.9" customHeight="1" x14ac:dyDescent="0.2"/>
    <row r="194" s="37" customFormat="1" ht="15.9" customHeight="1" x14ac:dyDescent="0.2"/>
    <row r="195" s="37" customFormat="1" ht="15.9" customHeight="1" x14ac:dyDescent="0.2"/>
    <row r="196" s="37" customFormat="1" ht="15.9" customHeight="1" x14ac:dyDescent="0.2"/>
    <row r="197" s="37" customFormat="1" ht="15.9" customHeight="1" x14ac:dyDescent="0.2"/>
    <row r="198" s="37" customFormat="1" ht="15.9" customHeight="1" x14ac:dyDescent="0.2"/>
    <row r="199" s="37" customFormat="1" ht="15.9" customHeight="1" x14ac:dyDescent="0.2"/>
    <row r="200" s="37" customFormat="1" ht="15.9" customHeight="1" x14ac:dyDescent="0.2"/>
  </sheetData>
  <mergeCells count="15">
    <mergeCell ref="A3:J3"/>
    <mergeCell ref="A4:J4"/>
    <mergeCell ref="A5:D5"/>
    <mergeCell ref="A7:B9"/>
    <mergeCell ref="C7:C10"/>
    <mergeCell ref="D7:H7"/>
    <mergeCell ref="I7:J8"/>
    <mergeCell ref="D8:D9"/>
    <mergeCell ref="E8:E9"/>
    <mergeCell ref="F8:F9"/>
    <mergeCell ref="G8:G9"/>
    <mergeCell ref="H8:H9"/>
    <mergeCell ref="A11:B11"/>
    <mergeCell ref="A40:J40"/>
    <mergeCell ref="A41:J41"/>
  </mergeCells>
  <printOptions horizontalCentered="1"/>
  <pageMargins left="0.7" right="0.7" top="0.75" bottom="0.75" header="0.3" footer="0.3"/>
  <pageSetup paperSize="9" scale="67"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8EDC6-4FB8-4342-A40C-B8FC8208C008}">
  <sheetPr codeName="Tabelle18">
    <pageSetUpPr fitToPage="1"/>
  </sheetPr>
  <dimension ref="A1:Q197"/>
  <sheetViews>
    <sheetView showGridLines="0" zoomScaleNormal="100" workbookViewId="0"/>
  </sheetViews>
  <sheetFormatPr baseColWidth="10" defaultColWidth="8.88671875" defaultRowHeight="15.9" customHeight="1" x14ac:dyDescent="0.2"/>
  <cols>
    <col min="1" max="1" width="6.6640625" style="37" customWidth="1"/>
    <col min="2" max="2" width="29.6640625" style="37" customWidth="1"/>
    <col min="3" max="3" width="6.6640625" style="37" customWidth="1"/>
    <col min="4" max="4" width="9.6640625" style="61" customWidth="1"/>
    <col min="5" max="10" width="9.6640625" style="90" customWidth="1"/>
    <col min="11" max="11" width="9.6640625" style="91" customWidth="1"/>
    <col min="12" max="12" width="2.109375" style="37" customWidth="1"/>
    <col min="13" max="16384" width="8.88671875" style="37"/>
  </cols>
  <sheetData>
    <row r="1" spans="1:17" customFormat="1" ht="36.75" customHeight="1" x14ac:dyDescent="0.25">
      <c r="A1" s="30"/>
      <c r="B1" s="31"/>
      <c r="C1" s="31"/>
      <c r="D1" s="31"/>
      <c r="E1" s="31"/>
      <c r="F1" s="31"/>
      <c r="G1" s="31"/>
      <c r="H1" s="31"/>
      <c r="I1" s="31"/>
      <c r="J1" s="31"/>
      <c r="K1" s="32" t="s">
        <v>38</v>
      </c>
    </row>
    <row r="2" spans="1:17" customFormat="1" ht="6.15" customHeight="1" x14ac:dyDescent="0.25">
      <c r="A2" s="33"/>
      <c r="B2" s="34"/>
      <c r="C2" s="34"/>
      <c r="D2" s="34"/>
      <c r="E2" s="34"/>
      <c r="F2" s="34"/>
      <c r="G2" s="34"/>
      <c r="H2" s="34"/>
      <c r="I2" s="34"/>
      <c r="J2" s="34"/>
      <c r="K2" s="34"/>
    </row>
    <row r="3" spans="1:17" s="35" customFormat="1" ht="24.9" customHeight="1" x14ac:dyDescent="0.25">
      <c r="A3" s="447" t="s">
        <v>370</v>
      </c>
      <c r="B3" s="448"/>
      <c r="C3" s="448"/>
      <c r="D3" s="448"/>
      <c r="E3" s="448"/>
      <c r="F3" s="448"/>
      <c r="G3" s="448"/>
      <c r="H3" s="448"/>
      <c r="I3" s="448"/>
      <c r="J3" s="448"/>
      <c r="K3" s="448"/>
    </row>
    <row r="4" spans="1:17" s="35" customFormat="1" ht="12" customHeight="1" x14ac:dyDescent="0.25">
      <c r="A4" s="449" t="s">
        <v>84</v>
      </c>
      <c r="B4" s="449"/>
      <c r="C4" s="449"/>
      <c r="D4" s="449"/>
      <c r="E4" s="449"/>
      <c r="F4" s="449"/>
      <c r="G4" s="449"/>
      <c r="H4" s="449"/>
      <c r="I4" s="449"/>
      <c r="J4" s="449"/>
      <c r="K4" s="449"/>
    </row>
    <row r="5" spans="1:17" s="35" customFormat="1" ht="12" customHeight="1" x14ac:dyDescent="0.25">
      <c r="A5" s="450" t="s">
        <v>334</v>
      </c>
      <c r="B5" s="450"/>
      <c r="C5" s="450"/>
      <c r="D5" s="450"/>
      <c r="E5" s="450"/>
      <c r="F5" s="165"/>
      <c r="G5" s="165"/>
      <c r="H5" s="165"/>
      <c r="I5" s="165"/>
      <c r="J5" s="165"/>
      <c r="K5" s="165"/>
    </row>
    <row r="6" spans="1:17" s="35" customFormat="1" ht="11.25" customHeight="1" x14ac:dyDescent="0.25">
      <c r="A6" s="145"/>
      <c r="B6" s="146"/>
      <c r="C6" s="146"/>
      <c r="D6" s="146"/>
      <c r="E6" s="146"/>
      <c r="F6" s="146"/>
      <c r="G6" s="146"/>
      <c r="H6" s="146"/>
      <c r="I6" s="146"/>
      <c r="J6" s="146"/>
    </row>
    <row r="7" spans="1:17" customFormat="1" ht="24.9" customHeight="1" x14ac:dyDescent="0.25">
      <c r="A7" s="465" t="s">
        <v>332</v>
      </c>
      <c r="B7" s="454"/>
      <c r="C7" s="454"/>
      <c r="D7" s="459" t="s">
        <v>86</v>
      </c>
      <c r="E7" s="516" t="s">
        <v>371</v>
      </c>
      <c r="F7" s="517"/>
      <c r="G7" s="517"/>
      <c r="H7" s="517"/>
      <c r="I7" s="518"/>
      <c r="J7" s="465" t="s">
        <v>358</v>
      </c>
      <c r="K7" s="466"/>
      <c r="L7" s="37"/>
      <c r="M7" s="37"/>
      <c r="N7" s="37"/>
      <c r="O7" s="37"/>
      <c r="Q7" s="300"/>
    </row>
    <row r="8" spans="1:17" ht="21.75" customHeight="1" x14ac:dyDescent="0.2">
      <c r="A8" s="455"/>
      <c r="B8" s="456"/>
      <c r="C8" s="456"/>
      <c r="D8" s="460"/>
      <c r="E8" s="441" t="s">
        <v>334</v>
      </c>
      <c r="F8" s="441" t="s">
        <v>336</v>
      </c>
      <c r="G8" s="441" t="s">
        <v>337</v>
      </c>
      <c r="H8" s="441" t="s">
        <v>338</v>
      </c>
      <c r="I8" s="441" t="s">
        <v>339</v>
      </c>
      <c r="J8" s="467"/>
      <c r="K8" s="468"/>
    </row>
    <row r="9" spans="1:17" ht="12" customHeight="1" x14ac:dyDescent="0.2">
      <c r="A9" s="455"/>
      <c r="B9" s="456"/>
      <c r="C9" s="456"/>
      <c r="D9" s="460"/>
      <c r="E9" s="442"/>
      <c r="F9" s="442"/>
      <c r="G9" s="442"/>
      <c r="H9" s="442"/>
      <c r="I9" s="442"/>
      <c r="J9" s="38" t="s">
        <v>94</v>
      </c>
      <c r="K9" s="39" t="s">
        <v>95</v>
      </c>
    </row>
    <row r="10" spans="1:17" ht="12" customHeight="1" x14ac:dyDescent="0.2">
      <c r="A10" s="457"/>
      <c r="B10" s="458"/>
      <c r="C10" s="458"/>
      <c r="D10" s="461"/>
      <c r="E10" s="40">
        <v>1</v>
      </c>
      <c r="F10" s="40">
        <v>2</v>
      </c>
      <c r="G10" s="40">
        <v>3</v>
      </c>
      <c r="H10" s="40">
        <v>4</v>
      </c>
      <c r="I10" s="40">
        <v>5</v>
      </c>
      <c r="J10" s="40">
        <v>6</v>
      </c>
      <c r="K10" s="40">
        <v>7</v>
      </c>
    </row>
    <row r="11" spans="1:17" ht="18" customHeight="1" x14ac:dyDescent="0.2">
      <c r="A11" s="190" t="s">
        <v>96</v>
      </c>
      <c r="B11" s="191"/>
      <c r="C11" s="192"/>
      <c r="D11" s="193">
        <v>100</v>
      </c>
      <c r="E11" s="197">
        <v>1552</v>
      </c>
      <c r="F11" s="240">
        <v>2026</v>
      </c>
      <c r="G11" s="240">
        <v>1412</v>
      </c>
      <c r="H11" s="240">
        <v>1783</v>
      </c>
      <c r="I11" s="196">
        <v>1404</v>
      </c>
      <c r="J11" s="197">
        <v>148</v>
      </c>
      <c r="K11" s="198">
        <v>10.541310541310541</v>
      </c>
    </row>
    <row r="12" spans="1:17" ht="18" customHeight="1" x14ac:dyDescent="0.2">
      <c r="A12" s="199" t="s">
        <v>222</v>
      </c>
      <c r="B12" s="200"/>
      <c r="C12" s="200"/>
      <c r="D12" s="201"/>
      <c r="E12" s="214"/>
      <c r="F12" s="214"/>
      <c r="G12" s="214"/>
      <c r="H12" s="214"/>
      <c r="I12" s="214"/>
      <c r="J12" s="201"/>
      <c r="K12" s="202"/>
    </row>
    <row r="13" spans="1:17" ht="15.9" customHeight="1" x14ac:dyDescent="0.2">
      <c r="A13" s="203" t="s">
        <v>223</v>
      </c>
      <c r="B13" s="204"/>
      <c r="C13" s="205"/>
      <c r="D13" s="206">
        <v>36.855670103092784</v>
      </c>
      <c r="E13" s="207">
        <v>572</v>
      </c>
      <c r="F13" s="208">
        <v>664</v>
      </c>
      <c r="G13" s="208">
        <v>451</v>
      </c>
      <c r="H13" s="208">
        <v>565</v>
      </c>
      <c r="I13" s="209">
        <v>513</v>
      </c>
      <c r="J13" s="207">
        <v>59</v>
      </c>
      <c r="K13" s="210">
        <v>11.500974658869396</v>
      </c>
    </row>
    <row r="14" spans="1:17" ht="15.9" customHeight="1" x14ac:dyDescent="0.2">
      <c r="A14" s="203" t="s">
        <v>224</v>
      </c>
      <c r="B14" s="204"/>
      <c r="C14" s="205"/>
      <c r="D14" s="206">
        <v>49.484536082474229</v>
      </c>
      <c r="E14" s="207">
        <v>768</v>
      </c>
      <c r="F14" s="208">
        <v>1048</v>
      </c>
      <c r="G14" s="208">
        <v>714</v>
      </c>
      <c r="H14" s="208">
        <v>945</v>
      </c>
      <c r="I14" s="209">
        <v>690</v>
      </c>
      <c r="J14" s="207">
        <v>78</v>
      </c>
      <c r="K14" s="210">
        <v>11.304347826086957</v>
      </c>
    </row>
    <row r="15" spans="1:17" ht="15.9" customHeight="1" x14ac:dyDescent="0.2">
      <c r="A15" s="203" t="s">
        <v>225</v>
      </c>
      <c r="B15" s="204"/>
      <c r="C15" s="205"/>
      <c r="D15" s="206">
        <v>7.2809278350515463</v>
      </c>
      <c r="E15" s="207">
        <v>113</v>
      </c>
      <c r="F15" s="208">
        <v>161</v>
      </c>
      <c r="G15" s="208">
        <v>134</v>
      </c>
      <c r="H15" s="208">
        <v>127</v>
      </c>
      <c r="I15" s="435">
        <v>96</v>
      </c>
      <c r="J15" s="207">
        <v>17</v>
      </c>
      <c r="K15" s="210">
        <v>17.708333333333332</v>
      </c>
    </row>
    <row r="16" spans="1:17" ht="15.9" customHeight="1" x14ac:dyDescent="0.2">
      <c r="A16" s="203" t="s">
        <v>226</v>
      </c>
      <c r="B16" s="204"/>
      <c r="C16" s="205"/>
      <c r="D16" s="206">
        <v>5.9922680412371134</v>
      </c>
      <c r="E16" s="433">
        <v>93</v>
      </c>
      <c r="F16" s="208">
        <v>146</v>
      </c>
      <c r="G16" s="208">
        <v>107</v>
      </c>
      <c r="H16" s="208">
        <v>144</v>
      </c>
      <c r="I16" s="209">
        <v>101</v>
      </c>
      <c r="J16" s="207">
        <v>-8</v>
      </c>
      <c r="K16" s="210">
        <v>-7.9207920792079207</v>
      </c>
    </row>
    <row r="17" spans="1:11" ht="18" customHeight="1" x14ac:dyDescent="0.2">
      <c r="A17" s="199" t="s">
        <v>233</v>
      </c>
      <c r="B17" s="200"/>
      <c r="C17" s="200"/>
      <c r="D17" s="201"/>
      <c r="E17" s="214"/>
      <c r="F17" s="214"/>
      <c r="G17" s="214"/>
      <c r="H17" s="214"/>
      <c r="I17" s="214"/>
      <c r="J17" s="201"/>
      <c r="K17" s="202"/>
    </row>
    <row r="18" spans="1:11" ht="13.5" customHeight="1" x14ac:dyDescent="0.2">
      <c r="A18" s="203">
        <v>11</v>
      </c>
      <c r="B18" s="204" t="s">
        <v>234</v>
      </c>
      <c r="C18" s="205"/>
      <c r="D18" s="206">
        <v>0.25773195876288657</v>
      </c>
      <c r="E18" s="433">
        <v>4</v>
      </c>
      <c r="F18" s="434">
        <v>6</v>
      </c>
      <c r="G18" s="208" t="s">
        <v>546</v>
      </c>
      <c r="H18" s="208" t="s">
        <v>546</v>
      </c>
      <c r="I18" s="435">
        <v>6</v>
      </c>
      <c r="J18" s="207">
        <v>-2</v>
      </c>
      <c r="K18" s="210">
        <v>-33.333333333333336</v>
      </c>
    </row>
    <row r="19" spans="1:11" ht="13.5" customHeight="1" x14ac:dyDescent="0.2">
      <c r="A19" s="203" t="s">
        <v>235</v>
      </c>
      <c r="B19" s="204" t="s">
        <v>236</v>
      </c>
      <c r="C19" s="205"/>
      <c r="D19" s="206">
        <v>0.19329896907216496</v>
      </c>
      <c r="E19" s="433">
        <v>3</v>
      </c>
      <c r="F19" s="434">
        <v>3</v>
      </c>
      <c r="G19" s="208">
        <v>0</v>
      </c>
      <c r="H19" s="208" t="s">
        <v>546</v>
      </c>
      <c r="I19" s="435">
        <v>3</v>
      </c>
      <c r="J19" s="207">
        <v>0</v>
      </c>
      <c r="K19" s="210">
        <v>0</v>
      </c>
    </row>
    <row r="20" spans="1:11" ht="13.5" customHeight="1" x14ac:dyDescent="0.2">
      <c r="A20" s="203">
        <v>12</v>
      </c>
      <c r="B20" s="204" t="s">
        <v>237</v>
      </c>
      <c r="C20" s="205"/>
      <c r="D20" s="206">
        <v>0.45103092783505155</v>
      </c>
      <c r="E20" s="433">
        <v>7</v>
      </c>
      <c r="F20" s="208" t="s">
        <v>546</v>
      </c>
      <c r="G20" s="434">
        <v>7</v>
      </c>
      <c r="H20" s="434">
        <v>3</v>
      </c>
      <c r="I20" s="435">
        <v>6</v>
      </c>
      <c r="J20" s="207">
        <v>1</v>
      </c>
      <c r="K20" s="210">
        <v>16.666666666666668</v>
      </c>
    </row>
    <row r="21" spans="1:11" ht="13.5" customHeight="1" x14ac:dyDescent="0.2">
      <c r="A21" s="203">
        <v>21</v>
      </c>
      <c r="B21" s="204" t="s">
        <v>238</v>
      </c>
      <c r="C21" s="205"/>
      <c r="D21" s="206">
        <v>0.77319587628865982</v>
      </c>
      <c r="E21" s="433">
        <v>12</v>
      </c>
      <c r="F21" s="434">
        <v>32</v>
      </c>
      <c r="G21" s="434">
        <v>8</v>
      </c>
      <c r="H21" s="434">
        <v>14</v>
      </c>
      <c r="I21" s="435">
        <v>17</v>
      </c>
      <c r="J21" s="207">
        <v>-5</v>
      </c>
      <c r="K21" s="210">
        <v>-29.411764705882351</v>
      </c>
    </row>
    <row r="22" spans="1:11" ht="13.5" customHeight="1" x14ac:dyDescent="0.2">
      <c r="A22" s="203">
        <v>22</v>
      </c>
      <c r="B22" s="204" t="s">
        <v>239</v>
      </c>
      <c r="C22" s="205"/>
      <c r="D22" s="206">
        <v>2.1907216494845363</v>
      </c>
      <c r="E22" s="433">
        <v>34</v>
      </c>
      <c r="F22" s="434">
        <v>41</v>
      </c>
      <c r="G22" s="434">
        <v>36</v>
      </c>
      <c r="H22" s="434">
        <v>49</v>
      </c>
      <c r="I22" s="435">
        <v>34</v>
      </c>
      <c r="J22" s="207">
        <v>0</v>
      </c>
      <c r="K22" s="210">
        <v>0</v>
      </c>
    </row>
    <row r="23" spans="1:11" ht="13.5" customHeight="1" x14ac:dyDescent="0.2">
      <c r="A23" s="203">
        <v>23</v>
      </c>
      <c r="B23" s="204" t="s">
        <v>240</v>
      </c>
      <c r="C23" s="205"/>
      <c r="D23" s="206">
        <v>0.19329896907216496</v>
      </c>
      <c r="E23" s="433">
        <v>3</v>
      </c>
      <c r="F23" s="434">
        <v>5</v>
      </c>
      <c r="G23" s="208" t="s">
        <v>546</v>
      </c>
      <c r="H23" s="208" t="s">
        <v>546</v>
      </c>
      <c r="I23" s="209" t="s">
        <v>546</v>
      </c>
      <c r="J23" s="207" t="s">
        <v>546</v>
      </c>
      <c r="K23" s="210" t="s">
        <v>546</v>
      </c>
    </row>
    <row r="24" spans="1:11" ht="13.5" customHeight="1" x14ac:dyDescent="0.2">
      <c r="A24" s="203">
        <v>24</v>
      </c>
      <c r="B24" s="204" t="s">
        <v>241</v>
      </c>
      <c r="C24" s="205"/>
      <c r="D24" s="206">
        <v>7.9896907216494846</v>
      </c>
      <c r="E24" s="207">
        <v>124</v>
      </c>
      <c r="F24" s="208">
        <v>133</v>
      </c>
      <c r="G24" s="208">
        <v>114</v>
      </c>
      <c r="H24" s="208">
        <v>130</v>
      </c>
      <c r="I24" s="435">
        <v>99</v>
      </c>
      <c r="J24" s="207">
        <v>25</v>
      </c>
      <c r="K24" s="210">
        <v>25.252525252525253</v>
      </c>
    </row>
    <row r="25" spans="1:11" ht="13.5" customHeight="1" x14ac:dyDescent="0.2">
      <c r="A25" s="203">
        <v>25</v>
      </c>
      <c r="B25" s="204" t="s">
        <v>242</v>
      </c>
      <c r="C25" s="205"/>
      <c r="D25" s="206">
        <v>5.09020618556701</v>
      </c>
      <c r="E25" s="433">
        <v>79</v>
      </c>
      <c r="F25" s="208">
        <v>104</v>
      </c>
      <c r="G25" s="434">
        <v>75</v>
      </c>
      <c r="H25" s="434">
        <v>97</v>
      </c>
      <c r="I25" s="435">
        <v>59</v>
      </c>
      <c r="J25" s="207">
        <v>20</v>
      </c>
      <c r="K25" s="210">
        <v>33.898305084745765</v>
      </c>
    </row>
    <row r="26" spans="1:11" ht="13.5" customHeight="1" x14ac:dyDescent="0.2">
      <c r="A26" s="203">
        <v>26</v>
      </c>
      <c r="B26" s="204" t="s">
        <v>243</v>
      </c>
      <c r="C26" s="205"/>
      <c r="D26" s="206">
        <v>1.9974226804123711</v>
      </c>
      <c r="E26" s="433">
        <v>31</v>
      </c>
      <c r="F26" s="434">
        <v>60</v>
      </c>
      <c r="G26" s="434">
        <v>52</v>
      </c>
      <c r="H26" s="434">
        <v>70</v>
      </c>
      <c r="I26" s="435">
        <v>27</v>
      </c>
      <c r="J26" s="207">
        <v>4</v>
      </c>
      <c r="K26" s="210">
        <v>14.814814814814815</v>
      </c>
    </row>
    <row r="27" spans="1:11" ht="13.5" customHeight="1" x14ac:dyDescent="0.2">
      <c r="A27" s="203">
        <v>27</v>
      </c>
      <c r="B27" s="204" t="s">
        <v>244</v>
      </c>
      <c r="C27" s="205"/>
      <c r="D27" s="206">
        <v>2.7706185567010309</v>
      </c>
      <c r="E27" s="433">
        <v>43</v>
      </c>
      <c r="F27" s="434">
        <v>28</v>
      </c>
      <c r="G27" s="434">
        <v>26</v>
      </c>
      <c r="H27" s="434">
        <v>40</v>
      </c>
      <c r="I27" s="435">
        <v>34</v>
      </c>
      <c r="J27" s="207">
        <v>9</v>
      </c>
      <c r="K27" s="210">
        <v>26.470588235294116</v>
      </c>
    </row>
    <row r="28" spans="1:11" ht="13.5" customHeight="1" x14ac:dyDescent="0.2">
      <c r="A28" s="203">
        <v>28</v>
      </c>
      <c r="B28" s="204" t="s">
        <v>245</v>
      </c>
      <c r="C28" s="205"/>
      <c r="D28" s="206">
        <v>0.57989690721649489</v>
      </c>
      <c r="E28" s="433">
        <v>9</v>
      </c>
      <c r="F28" s="434">
        <v>3</v>
      </c>
      <c r="G28" s="434">
        <v>5</v>
      </c>
      <c r="H28" s="434">
        <v>7</v>
      </c>
      <c r="I28" s="435">
        <v>6</v>
      </c>
      <c r="J28" s="207">
        <v>3</v>
      </c>
      <c r="K28" s="210">
        <v>50</v>
      </c>
    </row>
    <row r="29" spans="1:11" ht="13.5" customHeight="1" x14ac:dyDescent="0.2">
      <c r="A29" s="203">
        <v>29</v>
      </c>
      <c r="B29" s="204" t="s">
        <v>246</v>
      </c>
      <c r="C29" s="205"/>
      <c r="D29" s="206">
        <v>2.384020618556701</v>
      </c>
      <c r="E29" s="433">
        <v>37</v>
      </c>
      <c r="F29" s="434">
        <v>64</v>
      </c>
      <c r="G29" s="434">
        <v>27</v>
      </c>
      <c r="H29" s="434">
        <v>59</v>
      </c>
      <c r="I29" s="435">
        <v>51</v>
      </c>
      <c r="J29" s="207">
        <v>-14</v>
      </c>
      <c r="K29" s="210">
        <v>-27.450980392156861</v>
      </c>
    </row>
    <row r="30" spans="1:11" ht="13.5" customHeight="1" x14ac:dyDescent="0.2">
      <c r="A30" s="203" t="s">
        <v>247</v>
      </c>
      <c r="B30" s="204" t="s">
        <v>248</v>
      </c>
      <c r="C30" s="205"/>
      <c r="D30" s="206" t="s">
        <v>546</v>
      </c>
      <c r="E30" s="207" t="s">
        <v>546</v>
      </c>
      <c r="F30" s="208" t="s">
        <v>546</v>
      </c>
      <c r="G30" s="208" t="s">
        <v>546</v>
      </c>
      <c r="H30" s="208" t="s">
        <v>546</v>
      </c>
      <c r="I30" s="209" t="s">
        <v>546</v>
      </c>
      <c r="J30" s="207" t="s">
        <v>546</v>
      </c>
      <c r="K30" s="210" t="s">
        <v>546</v>
      </c>
    </row>
    <row r="31" spans="1:11" ht="13.5" customHeight="1" x14ac:dyDescent="0.2">
      <c r="A31" s="203" t="s">
        <v>249</v>
      </c>
      <c r="B31" s="204" t="s">
        <v>250</v>
      </c>
      <c r="C31" s="205"/>
      <c r="D31" s="206">
        <v>1.8685567010309279</v>
      </c>
      <c r="E31" s="433">
        <v>29</v>
      </c>
      <c r="F31" s="434">
        <v>48</v>
      </c>
      <c r="G31" s="434">
        <v>24</v>
      </c>
      <c r="H31" s="434">
        <v>48</v>
      </c>
      <c r="I31" s="435">
        <v>46</v>
      </c>
      <c r="J31" s="207">
        <v>-17</v>
      </c>
      <c r="K31" s="210">
        <v>-36.956521739130437</v>
      </c>
    </row>
    <row r="32" spans="1:11" ht="13.5" customHeight="1" x14ac:dyDescent="0.2">
      <c r="A32" s="203">
        <v>31</v>
      </c>
      <c r="B32" s="204" t="s">
        <v>251</v>
      </c>
      <c r="C32" s="205"/>
      <c r="D32" s="206">
        <v>0.38659793814432991</v>
      </c>
      <c r="E32" s="433">
        <v>6</v>
      </c>
      <c r="F32" s="434">
        <v>10</v>
      </c>
      <c r="G32" s="434">
        <v>8</v>
      </c>
      <c r="H32" s="434">
        <v>12</v>
      </c>
      <c r="I32" s="435">
        <v>13</v>
      </c>
      <c r="J32" s="207">
        <v>-7</v>
      </c>
      <c r="K32" s="210">
        <v>-53.846153846153847</v>
      </c>
    </row>
    <row r="33" spans="1:11" ht="13.5" customHeight="1" x14ac:dyDescent="0.2">
      <c r="A33" s="203">
        <v>32</v>
      </c>
      <c r="B33" s="204" t="s">
        <v>252</v>
      </c>
      <c r="C33" s="205"/>
      <c r="D33" s="206">
        <v>3.6082474226804124</v>
      </c>
      <c r="E33" s="433">
        <v>56</v>
      </c>
      <c r="F33" s="434">
        <v>34</v>
      </c>
      <c r="G33" s="434">
        <v>50</v>
      </c>
      <c r="H33" s="434">
        <v>34</v>
      </c>
      <c r="I33" s="435">
        <v>60</v>
      </c>
      <c r="J33" s="207">
        <v>-4</v>
      </c>
      <c r="K33" s="210">
        <v>-6.666666666666667</v>
      </c>
    </row>
    <row r="34" spans="1:11" ht="13.5" customHeight="1" x14ac:dyDescent="0.2">
      <c r="A34" s="203">
        <v>33</v>
      </c>
      <c r="B34" s="204" t="s">
        <v>253</v>
      </c>
      <c r="C34" s="205"/>
      <c r="D34" s="206">
        <v>2.0618556701030926</v>
      </c>
      <c r="E34" s="433">
        <v>32</v>
      </c>
      <c r="F34" s="434">
        <v>19</v>
      </c>
      <c r="G34" s="434">
        <v>16</v>
      </c>
      <c r="H34" s="434">
        <v>20</v>
      </c>
      <c r="I34" s="435">
        <v>20</v>
      </c>
      <c r="J34" s="207">
        <v>12</v>
      </c>
      <c r="K34" s="210">
        <v>60</v>
      </c>
    </row>
    <row r="35" spans="1:11" ht="13.5" customHeight="1" x14ac:dyDescent="0.2">
      <c r="A35" s="203">
        <v>34</v>
      </c>
      <c r="B35" s="204" t="s">
        <v>254</v>
      </c>
      <c r="C35" s="205"/>
      <c r="D35" s="206">
        <v>1.5463917525773196</v>
      </c>
      <c r="E35" s="433">
        <v>24</v>
      </c>
      <c r="F35" s="434">
        <v>21</v>
      </c>
      <c r="G35" s="434">
        <v>14</v>
      </c>
      <c r="H35" s="434">
        <v>25</v>
      </c>
      <c r="I35" s="435">
        <v>18</v>
      </c>
      <c r="J35" s="207">
        <v>6</v>
      </c>
      <c r="K35" s="210">
        <v>33.333333333333336</v>
      </c>
    </row>
    <row r="36" spans="1:11" ht="13.5" customHeight="1" x14ac:dyDescent="0.2">
      <c r="A36" s="203">
        <v>41</v>
      </c>
      <c r="B36" s="204" t="s">
        <v>255</v>
      </c>
      <c r="C36" s="205"/>
      <c r="D36" s="206">
        <v>1.3530927835051547</v>
      </c>
      <c r="E36" s="433">
        <v>21</v>
      </c>
      <c r="F36" s="434">
        <v>18</v>
      </c>
      <c r="G36" s="434">
        <v>25</v>
      </c>
      <c r="H36" s="434">
        <v>9</v>
      </c>
      <c r="I36" s="435">
        <v>18</v>
      </c>
      <c r="J36" s="207">
        <v>3</v>
      </c>
      <c r="K36" s="210">
        <v>16.666666666666668</v>
      </c>
    </row>
    <row r="37" spans="1:11" ht="13.5" customHeight="1" x14ac:dyDescent="0.2">
      <c r="A37" s="203">
        <v>42</v>
      </c>
      <c r="B37" s="204" t="s">
        <v>256</v>
      </c>
      <c r="C37" s="205"/>
      <c r="D37" s="206" t="s">
        <v>546</v>
      </c>
      <c r="E37" s="207" t="s">
        <v>546</v>
      </c>
      <c r="F37" s="208" t="s">
        <v>546</v>
      </c>
      <c r="G37" s="434">
        <v>3</v>
      </c>
      <c r="H37" s="208" t="s">
        <v>546</v>
      </c>
      <c r="I37" s="209" t="s">
        <v>546</v>
      </c>
      <c r="J37" s="207" t="s">
        <v>546</v>
      </c>
      <c r="K37" s="210" t="s">
        <v>546</v>
      </c>
    </row>
    <row r="38" spans="1:11" ht="13.5" customHeight="1" x14ac:dyDescent="0.2">
      <c r="A38" s="203">
        <v>43</v>
      </c>
      <c r="B38" s="204" t="s">
        <v>257</v>
      </c>
      <c r="C38" s="205"/>
      <c r="D38" s="206">
        <v>0.77319587628865982</v>
      </c>
      <c r="E38" s="433">
        <v>12</v>
      </c>
      <c r="F38" s="434">
        <v>26</v>
      </c>
      <c r="G38" s="434">
        <v>21</v>
      </c>
      <c r="H38" s="434">
        <v>18</v>
      </c>
      <c r="I38" s="435">
        <v>14</v>
      </c>
      <c r="J38" s="207">
        <v>-2</v>
      </c>
      <c r="K38" s="210">
        <v>-14.285714285714286</v>
      </c>
    </row>
    <row r="39" spans="1:11" ht="13.5" customHeight="1" x14ac:dyDescent="0.2">
      <c r="A39" s="203">
        <v>51</v>
      </c>
      <c r="B39" s="204" t="s">
        <v>258</v>
      </c>
      <c r="C39" s="205"/>
      <c r="D39" s="206">
        <v>16.172680412371133</v>
      </c>
      <c r="E39" s="207">
        <v>251</v>
      </c>
      <c r="F39" s="208">
        <v>236</v>
      </c>
      <c r="G39" s="208">
        <v>175</v>
      </c>
      <c r="H39" s="208">
        <v>198</v>
      </c>
      <c r="I39" s="209">
        <v>176</v>
      </c>
      <c r="J39" s="207">
        <v>75</v>
      </c>
      <c r="K39" s="210">
        <v>42.613636363636367</v>
      </c>
    </row>
    <row r="40" spans="1:11" ht="13.5" customHeight="1" x14ac:dyDescent="0.2">
      <c r="A40" s="203" t="s">
        <v>259</v>
      </c>
      <c r="B40" s="204" t="s">
        <v>260</v>
      </c>
      <c r="C40" s="205"/>
      <c r="D40" s="206">
        <v>15.592783505154639</v>
      </c>
      <c r="E40" s="207">
        <v>242</v>
      </c>
      <c r="F40" s="208">
        <v>219</v>
      </c>
      <c r="G40" s="208">
        <v>160</v>
      </c>
      <c r="H40" s="208">
        <v>186</v>
      </c>
      <c r="I40" s="209">
        <v>169</v>
      </c>
      <c r="J40" s="207">
        <v>73</v>
      </c>
      <c r="K40" s="210">
        <v>43.19526627218935</v>
      </c>
    </row>
    <row r="41" spans="1:11" ht="13.5" customHeight="1" x14ac:dyDescent="0.2">
      <c r="A41" s="203"/>
      <c r="B41" s="204" t="s">
        <v>261</v>
      </c>
      <c r="C41" s="205"/>
      <c r="D41" s="206">
        <v>15.012886597938145</v>
      </c>
      <c r="E41" s="207">
        <v>233</v>
      </c>
      <c r="F41" s="208">
        <v>207</v>
      </c>
      <c r="G41" s="208">
        <v>155</v>
      </c>
      <c r="H41" s="208">
        <v>177</v>
      </c>
      <c r="I41" s="209">
        <v>159</v>
      </c>
      <c r="J41" s="207">
        <v>74</v>
      </c>
      <c r="K41" s="210">
        <v>46.540880503144656</v>
      </c>
    </row>
    <row r="42" spans="1:11" ht="13.5" customHeight="1" x14ac:dyDescent="0.2">
      <c r="A42" s="203">
        <v>52</v>
      </c>
      <c r="B42" s="204" t="s">
        <v>262</v>
      </c>
      <c r="C42" s="205"/>
      <c r="D42" s="206">
        <v>3.0927835051546393</v>
      </c>
      <c r="E42" s="433">
        <v>48</v>
      </c>
      <c r="F42" s="434">
        <v>48</v>
      </c>
      <c r="G42" s="434">
        <v>36</v>
      </c>
      <c r="H42" s="434">
        <v>60</v>
      </c>
      <c r="I42" s="435">
        <v>57</v>
      </c>
      <c r="J42" s="207">
        <v>-9</v>
      </c>
      <c r="K42" s="210">
        <v>-15.789473684210526</v>
      </c>
    </row>
    <row r="43" spans="1:11" ht="13.5" customHeight="1" x14ac:dyDescent="0.2">
      <c r="A43" s="203" t="s">
        <v>263</v>
      </c>
      <c r="B43" s="204" t="s">
        <v>264</v>
      </c>
      <c r="C43" s="205"/>
      <c r="D43" s="206">
        <v>1.8685567010309279</v>
      </c>
      <c r="E43" s="433">
        <v>29</v>
      </c>
      <c r="F43" s="434">
        <v>37</v>
      </c>
      <c r="G43" s="434">
        <v>31</v>
      </c>
      <c r="H43" s="434">
        <v>48</v>
      </c>
      <c r="I43" s="435">
        <v>31</v>
      </c>
      <c r="J43" s="207">
        <v>-2</v>
      </c>
      <c r="K43" s="210">
        <v>-6.4516129032258061</v>
      </c>
    </row>
    <row r="44" spans="1:11" ht="13.5" customHeight="1" x14ac:dyDescent="0.2">
      <c r="A44" s="203">
        <v>53</v>
      </c>
      <c r="B44" s="204" t="s">
        <v>265</v>
      </c>
      <c r="C44" s="205"/>
      <c r="D44" s="206">
        <v>1.1597938144329898</v>
      </c>
      <c r="E44" s="433">
        <v>18</v>
      </c>
      <c r="F44" s="434">
        <v>8</v>
      </c>
      <c r="G44" s="434">
        <v>11</v>
      </c>
      <c r="H44" s="434">
        <v>17</v>
      </c>
      <c r="I44" s="435">
        <v>12</v>
      </c>
      <c r="J44" s="207">
        <v>6</v>
      </c>
      <c r="K44" s="210">
        <v>50</v>
      </c>
    </row>
    <row r="45" spans="1:11" ht="13.5" customHeight="1" x14ac:dyDescent="0.2">
      <c r="A45" s="203" t="s">
        <v>266</v>
      </c>
      <c r="B45" s="204" t="s">
        <v>267</v>
      </c>
      <c r="C45" s="205"/>
      <c r="D45" s="206">
        <v>0.90206185567010311</v>
      </c>
      <c r="E45" s="433">
        <v>14</v>
      </c>
      <c r="F45" s="434">
        <v>6</v>
      </c>
      <c r="G45" s="434">
        <v>11</v>
      </c>
      <c r="H45" s="434">
        <v>17</v>
      </c>
      <c r="I45" s="435">
        <v>11</v>
      </c>
      <c r="J45" s="207">
        <v>3</v>
      </c>
      <c r="K45" s="210">
        <v>27.272727272727273</v>
      </c>
    </row>
    <row r="46" spans="1:11" ht="13.5" customHeight="1" x14ac:dyDescent="0.2">
      <c r="A46" s="203">
        <v>54</v>
      </c>
      <c r="B46" s="204" t="s">
        <v>268</v>
      </c>
      <c r="C46" s="205"/>
      <c r="D46" s="206">
        <v>1.2886597938144331</v>
      </c>
      <c r="E46" s="433">
        <v>20</v>
      </c>
      <c r="F46" s="434">
        <v>38</v>
      </c>
      <c r="G46" s="434">
        <v>25</v>
      </c>
      <c r="H46" s="434">
        <v>40</v>
      </c>
      <c r="I46" s="435">
        <v>30</v>
      </c>
      <c r="J46" s="207">
        <v>-10</v>
      </c>
      <c r="K46" s="210">
        <v>-33.333333333333336</v>
      </c>
    </row>
    <row r="47" spans="1:11" ht="13.5" customHeight="1" x14ac:dyDescent="0.2">
      <c r="A47" s="203">
        <v>61</v>
      </c>
      <c r="B47" s="204" t="s">
        <v>269</v>
      </c>
      <c r="C47" s="205"/>
      <c r="D47" s="206">
        <v>1.9329896907216495</v>
      </c>
      <c r="E47" s="433">
        <v>30</v>
      </c>
      <c r="F47" s="434">
        <v>34</v>
      </c>
      <c r="G47" s="434">
        <v>25</v>
      </c>
      <c r="H47" s="434">
        <v>29</v>
      </c>
      <c r="I47" s="435">
        <v>25</v>
      </c>
      <c r="J47" s="207">
        <v>5</v>
      </c>
      <c r="K47" s="210">
        <v>20</v>
      </c>
    </row>
    <row r="48" spans="1:11" ht="13.5" customHeight="1" x14ac:dyDescent="0.2">
      <c r="A48" s="203">
        <v>62</v>
      </c>
      <c r="B48" s="204" t="s">
        <v>270</v>
      </c>
      <c r="C48" s="205"/>
      <c r="D48" s="206">
        <v>11.146907216494846</v>
      </c>
      <c r="E48" s="207">
        <v>173</v>
      </c>
      <c r="F48" s="208">
        <v>195</v>
      </c>
      <c r="G48" s="208">
        <v>147</v>
      </c>
      <c r="H48" s="208">
        <v>154</v>
      </c>
      <c r="I48" s="209">
        <v>158</v>
      </c>
      <c r="J48" s="207">
        <v>15</v>
      </c>
      <c r="K48" s="210">
        <v>9.4936708860759502</v>
      </c>
    </row>
    <row r="49" spans="1:11" ht="13.5" customHeight="1" x14ac:dyDescent="0.2">
      <c r="A49" s="203">
        <v>63</v>
      </c>
      <c r="B49" s="204" t="s">
        <v>271</v>
      </c>
      <c r="C49" s="205"/>
      <c r="D49" s="206">
        <v>3.6082474226804124</v>
      </c>
      <c r="E49" s="433">
        <v>56</v>
      </c>
      <c r="F49" s="434">
        <v>71</v>
      </c>
      <c r="G49" s="434">
        <v>49</v>
      </c>
      <c r="H49" s="434">
        <v>64</v>
      </c>
      <c r="I49" s="435">
        <v>62</v>
      </c>
      <c r="J49" s="207">
        <v>-6</v>
      </c>
      <c r="K49" s="210">
        <v>-9.67741935483871</v>
      </c>
    </row>
    <row r="50" spans="1:11" ht="13.5" customHeight="1" x14ac:dyDescent="0.2">
      <c r="A50" s="203" t="s">
        <v>272</v>
      </c>
      <c r="B50" s="204" t="s">
        <v>273</v>
      </c>
      <c r="C50" s="205"/>
      <c r="D50" s="206">
        <v>0.51546391752577314</v>
      </c>
      <c r="E50" s="433">
        <v>8</v>
      </c>
      <c r="F50" s="434">
        <v>9</v>
      </c>
      <c r="G50" s="434">
        <v>6</v>
      </c>
      <c r="H50" s="434">
        <v>7</v>
      </c>
      <c r="I50" s="435">
        <v>10</v>
      </c>
      <c r="J50" s="207">
        <v>-2</v>
      </c>
      <c r="K50" s="210">
        <v>-20</v>
      </c>
    </row>
    <row r="51" spans="1:11" ht="13.5" customHeight="1" x14ac:dyDescent="0.2">
      <c r="A51" s="203" t="s">
        <v>274</v>
      </c>
      <c r="B51" s="204" t="s">
        <v>275</v>
      </c>
      <c r="C51" s="205"/>
      <c r="D51" s="206">
        <v>2.8350515463917527</v>
      </c>
      <c r="E51" s="433">
        <v>44</v>
      </c>
      <c r="F51" s="434">
        <v>58</v>
      </c>
      <c r="G51" s="434">
        <v>42</v>
      </c>
      <c r="H51" s="434">
        <v>51</v>
      </c>
      <c r="I51" s="435">
        <v>50</v>
      </c>
      <c r="J51" s="207">
        <v>-6</v>
      </c>
      <c r="K51" s="210">
        <v>-12</v>
      </c>
    </row>
    <row r="52" spans="1:11" ht="13.5" customHeight="1" x14ac:dyDescent="0.2">
      <c r="A52" s="203">
        <v>71</v>
      </c>
      <c r="B52" s="204" t="s">
        <v>276</v>
      </c>
      <c r="C52" s="205"/>
      <c r="D52" s="206">
        <v>5.2190721649484537</v>
      </c>
      <c r="E52" s="433">
        <v>81</v>
      </c>
      <c r="F52" s="208">
        <v>149</v>
      </c>
      <c r="G52" s="208">
        <v>125</v>
      </c>
      <c r="H52" s="208">
        <v>132</v>
      </c>
      <c r="I52" s="209">
        <v>111</v>
      </c>
      <c r="J52" s="207">
        <v>-30</v>
      </c>
      <c r="K52" s="210">
        <v>-27.027027027027028</v>
      </c>
    </row>
    <row r="53" spans="1:11" ht="13.5" customHeight="1" x14ac:dyDescent="0.2">
      <c r="A53" s="203" t="s">
        <v>277</v>
      </c>
      <c r="B53" s="204" t="s">
        <v>278</v>
      </c>
      <c r="C53" s="205"/>
      <c r="D53" s="206">
        <v>1.1597938144329898</v>
      </c>
      <c r="E53" s="433">
        <v>18</v>
      </c>
      <c r="F53" s="434">
        <v>37</v>
      </c>
      <c r="G53" s="434">
        <v>55</v>
      </c>
      <c r="H53" s="434">
        <v>26</v>
      </c>
      <c r="I53" s="435">
        <v>20</v>
      </c>
      <c r="J53" s="207">
        <v>-2</v>
      </c>
      <c r="K53" s="210">
        <v>-10</v>
      </c>
    </row>
    <row r="54" spans="1:11" ht="13.5" customHeight="1" x14ac:dyDescent="0.2">
      <c r="A54" s="203" t="s">
        <v>279</v>
      </c>
      <c r="B54" s="204" t="s">
        <v>280</v>
      </c>
      <c r="C54" s="205"/>
      <c r="D54" s="206">
        <v>3.865979381443299</v>
      </c>
      <c r="E54" s="433">
        <v>60</v>
      </c>
      <c r="F54" s="208">
        <v>103</v>
      </c>
      <c r="G54" s="434">
        <v>61</v>
      </c>
      <c r="H54" s="208">
        <v>100</v>
      </c>
      <c r="I54" s="435">
        <v>80</v>
      </c>
      <c r="J54" s="207">
        <v>-20</v>
      </c>
      <c r="K54" s="210">
        <v>-25</v>
      </c>
    </row>
    <row r="55" spans="1:11" ht="13.5" customHeight="1" x14ac:dyDescent="0.2">
      <c r="A55" s="203">
        <v>72</v>
      </c>
      <c r="B55" s="204" t="s">
        <v>281</v>
      </c>
      <c r="C55" s="205"/>
      <c r="D55" s="206">
        <v>2.2551546391752577</v>
      </c>
      <c r="E55" s="433">
        <v>35</v>
      </c>
      <c r="F55" s="434">
        <v>45</v>
      </c>
      <c r="G55" s="434">
        <v>47</v>
      </c>
      <c r="H55" s="434">
        <v>57</v>
      </c>
      <c r="I55" s="435">
        <v>23</v>
      </c>
      <c r="J55" s="207">
        <v>12</v>
      </c>
      <c r="K55" s="210">
        <v>52.173913043478258</v>
      </c>
    </row>
    <row r="56" spans="1:11" ht="13.5" customHeight="1" x14ac:dyDescent="0.2">
      <c r="A56" s="203" t="s">
        <v>282</v>
      </c>
      <c r="B56" s="204" t="s">
        <v>283</v>
      </c>
      <c r="C56" s="205"/>
      <c r="D56" s="206">
        <v>1.2242268041237114</v>
      </c>
      <c r="E56" s="433">
        <v>19</v>
      </c>
      <c r="F56" s="434">
        <v>25</v>
      </c>
      <c r="G56" s="434">
        <v>19</v>
      </c>
      <c r="H56" s="434">
        <v>33</v>
      </c>
      <c r="I56" s="435">
        <v>8</v>
      </c>
      <c r="J56" s="207">
        <v>11</v>
      </c>
      <c r="K56" s="210">
        <v>137.5</v>
      </c>
    </row>
    <row r="57" spans="1:11" ht="13.5" customHeight="1" x14ac:dyDescent="0.2">
      <c r="A57" s="203" t="s">
        <v>284</v>
      </c>
      <c r="B57" s="204" t="s">
        <v>285</v>
      </c>
      <c r="C57" s="205"/>
      <c r="D57" s="206">
        <v>0.51546391752577314</v>
      </c>
      <c r="E57" s="433">
        <v>8</v>
      </c>
      <c r="F57" s="434">
        <v>6</v>
      </c>
      <c r="G57" s="434">
        <v>22</v>
      </c>
      <c r="H57" s="434">
        <v>6</v>
      </c>
      <c r="I57" s="435">
        <v>12</v>
      </c>
      <c r="J57" s="207">
        <v>-4</v>
      </c>
      <c r="K57" s="210">
        <v>-33.333333333333336</v>
      </c>
    </row>
    <row r="58" spans="1:11" ht="13.5" customHeight="1" x14ac:dyDescent="0.2">
      <c r="A58" s="203">
        <v>73</v>
      </c>
      <c r="B58" s="204" t="s">
        <v>286</v>
      </c>
      <c r="C58" s="205"/>
      <c r="D58" s="206">
        <v>2.0618556701030926</v>
      </c>
      <c r="E58" s="433">
        <v>32</v>
      </c>
      <c r="F58" s="434">
        <v>45</v>
      </c>
      <c r="G58" s="434">
        <v>38</v>
      </c>
      <c r="H58" s="434">
        <v>50</v>
      </c>
      <c r="I58" s="435">
        <v>31</v>
      </c>
      <c r="J58" s="207">
        <v>1</v>
      </c>
      <c r="K58" s="210">
        <v>3.225806451612903</v>
      </c>
    </row>
    <row r="59" spans="1:11" ht="13.5" customHeight="1" x14ac:dyDescent="0.2">
      <c r="A59" s="203" t="s">
        <v>287</v>
      </c>
      <c r="B59" s="204" t="s">
        <v>288</v>
      </c>
      <c r="C59" s="205"/>
      <c r="D59" s="206">
        <v>1.6752577319587629</v>
      </c>
      <c r="E59" s="433">
        <v>26</v>
      </c>
      <c r="F59" s="434">
        <v>37</v>
      </c>
      <c r="G59" s="434">
        <v>35</v>
      </c>
      <c r="H59" s="434">
        <v>48</v>
      </c>
      <c r="I59" s="435">
        <v>25</v>
      </c>
      <c r="J59" s="207">
        <v>1</v>
      </c>
      <c r="K59" s="210">
        <v>4</v>
      </c>
    </row>
    <row r="60" spans="1:11" ht="13.5" customHeight="1" x14ac:dyDescent="0.2">
      <c r="A60" s="203">
        <v>81</v>
      </c>
      <c r="B60" s="204" t="s">
        <v>289</v>
      </c>
      <c r="C60" s="205"/>
      <c r="D60" s="206">
        <v>7.2809278350515463</v>
      </c>
      <c r="E60" s="207">
        <v>113</v>
      </c>
      <c r="F60" s="208">
        <v>198</v>
      </c>
      <c r="G60" s="208">
        <v>100</v>
      </c>
      <c r="H60" s="208">
        <v>199</v>
      </c>
      <c r="I60" s="209">
        <v>107</v>
      </c>
      <c r="J60" s="207">
        <v>6</v>
      </c>
      <c r="K60" s="210">
        <v>5.6074766355140184</v>
      </c>
    </row>
    <row r="61" spans="1:11" ht="13.5" customHeight="1" x14ac:dyDescent="0.2">
      <c r="A61" s="203" t="s">
        <v>290</v>
      </c>
      <c r="B61" s="204" t="s">
        <v>291</v>
      </c>
      <c r="C61" s="205"/>
      <c r="D61" s="206">
        <v>2.1907216494845363</v>
      </c>
      <c r="E61" s="433">
        <v>34</v>
      </c>
      <c r="F61" s="434">
        <v>82</v>
      </c>
      <c r="G61" s="434">
        <v>34</v>
      </c>
      <c r="H61" s="434">
        <v>84</v>
      </c>
      <c r="I61" s="435">
        <v>28</v>
      </c>
      <c r="J61" s="207">
        <v>6</v>
      </c>
      <c r="K61" s="210">
        <v>21.428571428571427</v>
      </c>
    </row>
    <row r="62" spans="1:11" ht="13.5" customHeight="1" x14ac:dyDescent="0.2">
      <c r="A62" s="203" t="s">
        <v>292</v>
      </c>
      <c r="B62" s="204" t="s">
        <v>363</v>
      </c>
      <c r="C62" s="205"/>
      <c r="D62" s="206">
        <v>3.0927835051546393</v>
      </c>
      <c r="E62" s="433">
        <v>48</v>
      </c>
      <c r="F62" s="434">
        <v>72</v>
      </c>
      <c r="G62" s="434">
        <v>37</v>
      </c>
      <c r="H62" s="434">
        <v>65</v>
      </c>
      <c r="I62" s="435">
        <v>55</v>
      </c>
      <c r="J62" s="207">
        <v>-7</v>
      </c>
      <c r="K62" s="210">
        <v>-12.727272727272727</v>
      </c>
    </row>
    <row r="63" spans="1:11" ht="13.5" customHeight="1" x14ac:dyDescent="0.2">
      <c r="A63" s="203" t="s">
        <v>294</v>
      </c>
      <c r="B63" s="204" t="s">
        <v>295</v>
      </c>
      <c r="C63" s="205"/>
      <c r="D63" s="206">
        <v>0.83762886597938147</v>
      </c>
      <c r="E63" s="433">
        <v>13</v>
      </c>
      <c r="F63" s="434">
        <v>19</v>
      </c>
      <c r="G63" s="434">
        <v>11</v>
      </c>
      <c r="H63" s="434">
        <v>37</v>
      </c>
      <c r="I63" s="435">
        <v>13</v>
      </c>
      <c r="J63" s="207">
        <v>0</v>
      </c>
      <c r="K63" s="210">
        <v>0</v>
      </c>
    </row>
    <row r="64" spans="1:11" ht="13.5" customHeight="1" x14ac:dyDescent="0.2">
      <c r="A64" s="203" t="s">
        <v>296</v>
      </c>
      <c r="B64" s="204" t="s">
        <v>297</v>
      </c>
      <c r="C64" s="205"/>
      <c r="D64" s="206">
        <v>0.25773195876288657</v>
      </c>
      <c r="E64" s="433">
        <v>4</v>
      </c>
      <c r="F64" s="434">
        <v>9</v>
      </c>
      <c r="G64" s="434">
        <v>5</v>
      </c>
      <c r="H64" s="208" t="s">
        <v>546</v>
      </c>
      <c r="I64" s="435">
        <v>3</v>
      </c>
      <c r="J64" s="207">
        <v>1</v>
      </c>
      <c r="K64" s="210">
        <v>33.333333333333336</v>
      </c>
    </row>
    <row r="65" spans="1:11" ht="13.5" customHeight="1" x14ac:dyDescent="0.2">
      <c r="A65" s="203">
        <v>82</v>
      </c>
      <c r="B65" s="204" t="s">
        <v>298</v>
      </c>
      <c r="C65" s="205"/>
      <c r="D65" s="206">
        <v>3.9948453608247423</v>
      </c>
      <c r="E65" s="433">
        <v>62</v>
      </c>
      <c r="F65" s="208">
        <v>120</v>
      </c>
      <c r="G65" s="434">
        <v>49</v>
      </c>
      <c r="H65" s="434">
        <v>74</v>
      </c>
      <c r="I65" s="435">
        <v>48</v>
      </c>
      <c r="J65" s="207">
        <v>14</v>
      </c>
      <c r="K65" s="210">
        <v>29.166666666666668</v>
      </c>
    </row>
    <row r="66" spans="1:11" ht="13.5" customHeight="1" x14ac:dyDescent="0.2">
      <c r="A66" s="203" t="s">
        <v>299</v>
      </c>
      <c r="B66" s="204" t="s">
        <v>549</v>
      </c>
      <c r="C66" s="205"/>
      <c r="D66" s="206">
        <v>2.5128865979381443</v>
      </c>
      <c r="E66" s="433">
        <v>39</v>
      </c>
      <c r="F66" s="434">
        <v>75</v>
      </c>
      <c r="G66" s="434">
        <v>28</v>
      </c>
      <c r="H66" s="434">
        <v>52</v>
      </c>
      <c r="I66" s="435">
        <v>30</v>
      </c>
      <c r="J66" s="207">
        <v>9</v>
      </c>
      <c r="K66" s="210">
        <v>30</v>
      </c>
    </row>
    <row r="67" spans="1:11" ht="13.5" customHeight="1" x14ac:dyDescent="0.2">
      <c r="A67" s="203" t="s">
        <v>300</v>
      </c>
      <c r="B67" s="204" t="s">
        <v>301</v>
      </c>
      <c r="C67" s="205"/>
      <c r="D67" s="206">
        <v>0.57989690721649489</v>
      </c>
      <c r="E67" s="433">
        <v>9</v>
      </c>
      <c r="F67" s="434">
        <v>24</v>
      </c>
      <c r="G67" s="434">
        <v>13</v>
      </c>
      <c r="H67" s="434">
        <v>15</v>
      </c>
      <c r="I67" s="435">
        <v>7</v>
      </c>
      <c r="J67" s="207">
        <v>2</v>
      </c>
      <c r="K67" s="210">
        <v>28.571428571428573</v>
      </c>
    </row>
    <row r="68" spans="1:11" ht="13.5" customHeight="1" x14ac:dyDescent="0.2">
      <c r="A68" s="203">
        <v>83</v>
      </c>
      <c r="B68" s="204" t="s">
        <v>302</v>
      </c>
      <c r="C68" s="205"/>
      <c r="D68" s="206">
        <v>3.4149484536082473</v>
      </c>
      <c r="E68" s="433">
        <v>53</v>
      </c>
      <c r="F68" s="208">
        <v>144</v>
      </c>
      <c r="G68" s="434">
        <v>49</v>
      </c>
      <c r="H68" s="434">
        <v>63</v>
      </c>
      <c r="I68" s="435">
        <v>33</v>
      </c>
      <c r="J68" s="207">
        <v>20</v>
      </c>
      <c r="K68" s="210">
        <v>60.606060606060609</v>
      </c>
    </row>
    <row r="69" spans="1:11" ht="13.5" customHeight="1" x14ac:dyDescent="0.2">
      <c r="A69" s="203" t="s">
        <v>303</v>
      </c>
      <c r="B69" s="204" t="s">
        <v>304</v>
      </c>
      <c r="C69" s="205"/>
      <c r="D69" s="206">
        <v>2.7706185567010309</v>
      </c>
      <c r="E69" s="433">
        <v>43</v>
      </c>
      <c r="F69" s="208">
        <v>134</v>
      </c>
      <c r="G69" s="434">
        <v>44</v>
      </c>
      <c r="H69" s="434">
        <v>50</v>
      </c>
      <c r="I69" s="435">
        <v>26</v>
      </c>
      <c r="J69" s="207">
        <v>17</v>
      </c>
      <c r="K69" s="210">
        <v>65.384615384615387</v>
      </c>
    </row>
    <row r="70" spans="1:11" ht="13.5" customHeight="1" x14ac:dyDescent="0.2">
      <c r="A70" s="203"/>
      <c r="B70" s="204" t="s">
        <v>305</v>
      </c>
      <c r="C70" s="205"/>
      <c r="D70" s="206">
        <v>1.2886597938144331</v>
      </c>
      <c r="E70" s="433">
        <v>20</v>
      </c>
      <c r="F70" s="434">
        <v>77</v>
      </c>
      <c r="G70" s="434">
        <v>20</v>
      </c>
      <c r="H70" s="434">
        <v>23</v>
      </c>
      <c r="I70" s="435">
        <v>16</v>
      </c>
      <c r="J70" s="207">
        <v>4</v>
      </c>
      <c r="K70" s="210">
        <v>25</v>
      </c>
    </row>
    <row r="71" spans="1:11" ht="13.5" customHeight="1" x14ac:dyDescent="0.2">
      <c r="A71" s="203">
        <v>84</v>
      </c>
      <c r="B71" s="204" t="s">
        <v>306</v>
      </c>
      <c r="C71" s="205"/>
      <c r="D71" s="206">
        <v>1.481958762886598</v>
      </c>
      <c r="E71" s="433">
        <v>23</v>
      </c>
      <c r="F71" s="434">
        <v>57</v>
      </c>
      <c r="G71" s="434">
        <v>23</v>
      </c>
      <c r="H71" s="434">
        <v>28</v>
      </c>
      <c r="I71" s="435">
        <v>21</v>
      </c>
      <c r="J71" s="207">
        <v>2</v>
      </c>
      <c r="K71" s="210">
        <v>9.5238095238095237</v>
      </c>
    </row>
    <row r="72" spans="1:11" ht="13.5" customHeight="1" x14ac:dyDescent="0.2">
      <c r="A72" s="203" t="s">
        <v>307</v>
      </c>
      <c r="B72" s="204" t="s">
        <v>308</v>
      </c>
      <c r="C72" s="205"/>
      <c r="D72" s="206">
        <v>0.38659793814432991</v>
      </c>
      <c r="E72" s="433">
        <v>6</v>
      </c>
      <c r="F72" s="434">
        <v>33</v>
      </c>
      <c r="G72" s="434">
        <v>4</v>
      </c>
      <c r="H72" s="434">
        <v>4</v>
      </c>
      <c r="I72" s="209" t="s">
        <v>546</v>
      </c>
      <c r="J72" s="207" t="s">
        <v>546</v>
      </c>
      <c r="K72" s="210" t="s">
        <v>546</v>
      </c>
    </row>
    <row r="73" spans="1:11" ht="13.5" customHeight="1" x14ac:dyDescent="0.2">
      <c r="A73" s="203" t="s">
        <v>309</v>
      </c>
      <c r="B73" s="204" t="s">
        <v>310</v>
      </c>
      <c r="C73" s="205"/>
      <c r="D73" s="206">
        <v>0.19329896907216496</v>
      </c>
      <c r="E73" s="433">
        <v>3</v>
      </c>
      <c r="F73" s="434">
        <v>3</v>
      </c>
      <c r="G73" s="208" t="s">
        <v>546</v>
      </c>
      <c r="H73" s="208" t="s">
        <v>546</v>
      </c>
      <c r="I73" s="209" t="s">
        <v>546</v>
      </c>
      <c r="J73" s="207" t="s">
        <v>546</v>
      </c>
      <c r="K73" s="210" t="s">
        <v>546</v>
      </c>
    </row>
    <row r="74" spans="1:11" s="60" customFormat="1" ht="13.5" customHeight="1" x14ac:dyDescent="0.2">
      <c r="A74" s="203" t="s">
        <v>311</v>
      </c>
      <c r="B74" s="204" t="s">
        <v>312</v>
      </c>
      <c r="C74" s="205"/>
      <c r="D74" s="206">
        <v>0.38659793814432991</v>
      </c>
      <c r="E74" s="433">
        <v>6</v>
      </c>
      <c r="F74" s="434">
        <v>6</v>
      </c>
      <c r="G74" s="434">
        <v>4</v>
      </c>
      <c r="H74" s="434">
        <v>3</v>
      </c>
      <c r="I74" s="435">
        <v>10</v>
      </c>
      <c r="J74" s="207">
        <v>-4</v>
      </c>
      <c r="K74" s="210">
        <v>-40</v>
      </c>
    </row>
    <row r="75" spans="1:11" s="87" customFormat="1" ht="13.5" customHeight="1" x14ac:dyDescent="0.2">
      <c r="A75" s="203">
        <v>91</v>
      </c>
      <c r="B75" s="204" t="s">
        <v>313</v>
      </c>
      <c r="C75" s="205"/>
      <c r="D75" s="206" t="s">
        <v>546</v>
      </c>
      <c r="E75" s="207" t="s">
        <v>546</v>
      </c>
      <c r="F75" s="208" t="s">
        <v>546</v>
      </c>
      <c r="G75" s="208" t="s">
        <v>546</v>
      </c>
      <c r="H75" s="208" t="s">
        <v>546</v>
      </c>
      <c r="I75" s="209">
        <v>0</v>
      </c>
      <c r="J75" s="207" t="s">
        <v>546</v>
      </c>
      <c r="K75" s="210" t="s">
        <v>546</v>
      </c>
    </row>
    <row r="76" spans="1:11" s="87" customFormat="1" ht="13.5" customHeight="1" x14ac:dyDescent="0.2">
      <c r="A76" s="203">
        <v>92</v>
      </c>
      <c r="B76" s="204" t="s">
        <v>314</v>
      </c>
      <c r="C76" s="205"/>
      <c r="D76" s="206">
        <v>0.57989690721649489</v>
      </c>
      <c r="E76" s="433">
        <v>9</v>
      </c>
      <c r="F76" s="434">
        <v>17</v>
      </c>
      <c r="G76" s="434">
        <v>7</v>
      </c>
      <c r="H76" s="434">
        <v>14</v>
      </c>
      <c r="I76" s="435">
        <v>18</v>
      </c>
      <c r="J76" s="207">
        <v>-9</v>
      </c>
      <c r="K76" s="210">
        <v>-50</v>
      </c>
    </row>
    <row r="77" spans="1:11" s="60" customFormat="1" ht="13.5" customHeight="1" x14ac:dyDescent="0.2">
      <c r="A77" s="203">
        <v>93</v>
      </c>
      <c r="B77" s="204" t="s">
        <v>315</v>
      </c>
      <c r="C77" s="205"/>
      <c r="D77" s="206">
        <v>0.25773195876288657</v>
      </c>
      <c r="E77" s="433">
        <v>4</v>
      </c>
      <c r="F77" s="208" t="s">
        <v>546</v>
      </c>
      <c r="G77" s="434">
        <v>4</v>
      </c>
      <c r="H77" s="208" t="s">
        <v>546</v>
      </c>
      <c r="I77" s="209" t="s">
        <v>546</v>
      </c>
      <c r="J77" s="207" t="s">
        <v>546</v>
      </c>
      <c r="K77" s="210" t="s">
        <v>546</v>
      </c>
    </row>
    <row r="78" spans="1:11" s="274" customFormat="1" ht="13.5" customHeight="1" x14ac:dyDescent="0.2">
      <c r="A78" s="203">
        <v>94</v>
      </c>
      <c r="B78" s="204" t="s">
        <v>316</v>
      </c>
      <c r="C78" s="205"/>
      <c r="D78" s="206" t="s">
        <v>546</v>
      </c>
      <c r="E78" s="207" t="s">
        <v>546</v>
      </c>
      <c r="F78" s="434">
        <v>4</v>
      </c>
      <c r="G78" s="434">
        <v>4</v>
      </c>
      <c r="H78" s="434">
        <v>7</v>
      </c>
      <c r="I78" s="209" t="s">
        <v>546</v>
      </c>
      <c r="J78" s="207" t="s">
        <v>546</v>
      </c>
      <c r="K78" s="210" t="s">
        <v>546</v>
      </c>
    </row>
    <row r="79" spans="1:11" s="60" customFormat="1" ht="13.5" customHeight="1" x14ac:dyDescent="0.2">
      <c r="A79" s="217" t="s">
        <v>317</v>
      </c>
      <c r="B79" s="218" t="s">
        <v>318</v>
      </c>
      <c r="C79" s="219"/>
      <c r="D79" s="220">
        <v>0.38659793814432991</v>
      </c>
      <c r="E79" s="438">
        <v>6</v>
      </c>
      <c r="F79" s="436">
        <v>7</v>
      </c>
      <c r="G79" s="436">
        <v>6</v>
      </c>
      <c r="H79" s="222" t="s">
        <v>546</v>
      </c>
      <c r="I79" s="437">
        <v>4</v>
      </c>
      <c r="J79" s="221">
        <v>2</v>
      </c>
      <c r="K79" s="432">
        <v>50</v>
      </c>
    </row>
    <row r="80" spans="1:11" s="60" customFormat="1" ht="12.75" customHeight="1" x14ac:dyDescent="0.2">
      <c r="K80" s="88" t="s">
        <v>35</v>
      </c>
    </row>
    <row r="81" spans="1:11" s="60" customFormat="1" ht="15.75" customHeight="1" x14ac:dyDescent="0.2">
      <c r="A81" s="87" t="s">
        <v>114</v>
      </c>
      <c r="B81" s="87"/>
      <c r="C81" s="87"/>
      <c r="D81" s="87"/>
      <c r="E81" s="87"/>
      <c r="F81" s="87"/>
      <c r="G81" s="87"/>
      <c r="H81" s="87"/>
      <c r="I81" s="87"/>
      <c r="J81" s="87"/>
      <c r="K81" s="87"/>
    </row>
    <row r="82" spans="1:11" ht="21" customHeight="1" x14ac:dyDescent="0.2">
      <c r="A82" s="443" t="s">
        <v>364</v>
      </c>
      <c r="B82" s="443"/>
      <c r="C82" s="443"/>
      <c r="D82" s="443"/>
      <c r="E82" s="443"/>
      <c r="F82" s="443"/>
      <c r="G82" s="443"/>
      <c r="H82" s="443"/>
      <c r="I82" s="443"/>
      <c r="J82" s="443"/>
      <c r="K82" s="443"/>
    </row>
    <row r="83" spans="1:11" ht="21" customHeight="1" x14ac:dyDescent="0.2">
      <c r="A83" s="515" t="s">
        <v>372</v>
      </c>
      <c r="B83" s="515"/>
      <c r="C83" s="515"/>
      <c r="D83" s="515"/>
      <c r="E83" s="515"/>
      <c r="F83" s="515"/>
      <c r="G83" s="515"/>
      <c r="H83" s="515"/>
      <c r="I83" s="515"/>
      <c r="J83" s="515"/>
      <c r="K83" s="515"/>
    </row>
    <row r="84" spans="1:11" ht="21" customHeight="1" x14ac:dyDescent="0.2">
      <c r="A84" s="443" t="s">
        <v>321</v>
      </c>
      <c r="B84" s="443"/>
      <c r="C84" s="443"/>
      <c r="D84" s="443"/>
      <c r="E84" s="443"/>
      <c r="F84" s="443"/>
      <c r="G84" s="443"/>
      <c r="H84" s="443"/>
      <c r="I84" s="443"/>
      <c r="J84" s="443"/>
      <c r="K84" s="443"/>
    </row>
    <row r="85" spans="1:11" ht="15.75" customHeight="1" x14ac:dyDescent="0.2">
      <c r="A85" s="443" t="s">
        <v>366</v>
      </c>
      <c r="B85" s="443"/>
      <c r="C85" s="443"/>
      <c r="D85" s="443"/>
      <c r="E85" s="443"/>
      <c r="F85" s="443"/>
      <c r="G85" s="443"/>
      <c r="H85" s="443"/>
      <c r="I85" s="443"/>
      <c r="J85" s="443"/>
      <c r="K85" s="443"/>
    </row>
    <row r="86" spans="1:11" ht="15.75" customHeight="1" x14ac:dyDescent="0.2">
      <c r="A86" s="443" t="s">
        <v>322</v>
      </c>
      <c r="B86" s="443"/>
      <c r="C86" s="443"/>
      <c r="D86" s="443"/>
      <c r="E86" s="443"/>
      <c r="F86" s="443"/>
      <c r="G86" s="443"/>
      <c r="H86" s="443"/>
      <c r="I86" s="443"/>
      <c r="J86" s="443"/>
      <c r="K86" s="443"/>
    </row>
    <row r="87" spans="1:11" ht="15.75" customHeight="1" x14ac:dyDescent="0.2">
      <c r="A87" s="60"/>
      <c r="B87" s="60"/>
      <c r="C87" s="60"/>
      <c r="D87" s="60"/>
      <c r="E87" s="60"/>
      <c r="F87" s="60"/>
      <c r="G87" s="60"/>
      <c r="H87" s="60"/>
      <c r="I87" s="60"/>
      <c r="J87" s="60"/>
      <c r="K87" s="60"/>
    </row>
    <row r="88" spans="1:11" ht="15.75" customHeight="1" x14ac:dyDescent="0.2">
      <c r="D88" s="37"/>
      <c r="E88" s="37"/>
      <c r="F88" s="37"/>
      <c r="G88" s="37"/>
      <c r="H88" s="37"/>
      <c r="I88" s="37"/>
      <c r="J88" s="37"/>
      <c r="K88" s="37"/>
    </row>
    <row r="89" spans="1:11" ht="15.75" customHeight="1" x14ac:dyDescent="0.2">
      <c r="D89" s="37"/>
      <c r="E89" s="37"/>
      <c r="F89" s="37"/>
      <c r="G89" s="37"/>
      <c r="H89" s="37"/>
      <c r="I89" s="37"/>
      <c r="J89" s="37"/>
      <c r="K89" s="37"/>
    </row>
    <row r="90" spans="1:11" ht="15.75" customHeight="1" x14ac:dyDescent="0.2">
      <c r="D90" s="37"/>
      <c r="E90" s="37"/>
      <c r="F90" s="37"/>
      <c r="G90" s="37"/>
      <c r="H90" s="37"/>
      <c r="I90" s="37"/>
      <c r="J90" s="37"/>
      <c r="K90" s="37"/>
    </row>
    <row r="91" spans="1:11" ht="15.75" customHeight="1" x14ac:dyDescent="0.2">
      <c r="D91" s="37"/>
      <c r="E91" s="37"/>
      <c r="F91" s="37"/>
      <c r="G91" s="37"/>
      <c r="H91" s="37"/>
      <c r="I91" s="37"/>
      <c r="J91" s="37"/>
      <c r="K91" s="37"/>
    </row>
    <row r="92" spans="1:11" ht="15.75" customHeight="1" x14ac:dyDescent="0.2">
      <c r="D92" s="37"/>
      <c r="E92" s="37"/>
      <c r="F92" s="37"/>
      <c r="G92" s="37"/>
      <c r="H92" s="37"/>
      <c r="I92" s="37"/>
      <c r="J92" s="37"/>
      <c r="K92" s="37"/>
    </row>
    <row r="93" spans="1:11" ht="15.9" customHeight="1" x14ac:dyDescent="0.2">
      <c r="D93" s="37"/>
      <c r="E93" s="37"/>
      <c r="F93" s="37"/>
      <c r="G93" s="37"/>
      <c r="H93" s="37"/>
      <c r="I93" s="37"/>
      <c r="J93" s="37"/>
      <c r="K93" s="37"/>
    </row>
    <row r="94" spans="1:11" ht="15.9" customHeight="1" x14ac:dyDescent="0.2">
      <c r="D94" s="37"/>
      <c r="E94" s="37"/>
      <c r="F94" s="37"/>
      <c r="G94" s="37"/>
      <c r="H94" s="37"/>
      <c r="I94" s="37"/>
      <c r="J94" s="37"/>
      <c r="K94" s="37"/>
    </row>
    <row r="95" spans="1:11" ht="15.9" customHeight="1" x14ac:dyDescent="0.2">
      <c r="D95" s="37"/>
      <c r="E95" s="37"/>
      <c r="F95" s="37"/>
      <c r="G95" s="37"/>
      <c r="H95" s="37"/>
      <c r="I95" s="37"/>
      <c r="J95" s="37"/>
      <c r="K95" s="37"/>
    </row>
    <row r="96" spans="1:11" ht="15.9" customHeight="1" x14ac:dyDescent="0.2">
      <c r="D96" s="37"/>
      <c r="E96" s="37"/>
      <c r="F96" s="37"/>
      <c r="G96" s="37"/>
      <c r="H96" s="37"/>
      <c r="I96" s="37"/>
      <c r="J96" s="37"/>
      <c r="K96" s="37"/>
    </row>
    <row r="97" s="37" customFormat="1" ht="15.9" customHeight="1" x14ac:dyDescent="0.2"/>
    <row r="98" s="37" customFormat="1" ht="15.9" customHeight="1" x14ac:dyDescent="0.2"/>
    <row r="99" s="37" customFormat="1" ht="15.9" customHeight="1" x14ac:dyDescent="0.2"/>
    <row r="100" s="37" customFormat="1" ht="15.9" customHeight="1" x14ac:dyDescent="0.2"/>
    <row r="101" s="37" customFormat="1" ht="15.9" customHeight="1" x14ac:dyDescent="0.2"/>
    <row r="102" s="37" customFormat="1" ht="15.9" customHeight="1" x14ac:dyDescent="0.2"/>
    <row r="103" s="37" customFormat="1" ht="15.9" customHeight="1" x14ac:dyDescent="0.2"/>
    <row r="104" s="37" customFormat="1" ht="15.9" customHeight="1" x14ac:dyDescent="0.2"/>
    <row r="105" s="37" customFormat="1" ht="15.9" customHeight="1" x14ac:dyDescent="0.2"/>
    <row r="106" s="37" customFormat="1" ht="15.9" customHeight="1" x14ac:dyDescent="0.2"/>
    <row r="107" s="37" customFormat="1" ht="15.9" customHeight="1" x14ac:dyDescent="0.2"/>
    <row r="108" s="37" customFormat="1" ht="15.9" customHeight="1" x14ac:dyDescent="0.2"/>
    <row r="109" s="37" customFormat="1" ht="15.9" customHeight="1" x14ac:dyDescent="0.2"/>
    <row r="110" s="37" customFormat="1" ht="15.9" customHeight="1" x14ac:dyDescent="0.2"/>
    <row r="111" s="37" customFormat="1" ht="15.9" customHeight="1" x14ac:dyDescent="0.2"/>
    <row r="112" s="37" customFormat="1" ht="15.9" customHeight="1" x14ac:dyDescent="0.2"/>
    <row r="113" s="37" customFormat="1" ht="15.9" customHeight="1" x14ac:dyDescent="0.2"/>
    <row r="114" s="37" customFormat="1" ht="15.9" customHeight="1" x14ac:dyDescent="0.2"/>
    <row r="115" s="37" customFormat="1" ht="15.9" customHeight="1" x14ac:dyDescent="0.2"/>
    <row r="116" s="37" customFormat="1" ht="15.9" customHeight="1" x14ac:dyDescent="0.2"/>
    <row r="117" s="37" customFormat="1" ht="15.9" customHeight="1" x14ac:dyDescent="0.2"/>
    <row r="118" s="37" customFormat="1" ht="15.9" customHeight="1" x14ac:dyDescent="0.2"/>
    <row r="119" s="37" customFormat="1" ht="15.9" customHeight="1" x14ac:dyDescent="0.2"/>
    <row r="120" s="37" customFormat="1" ht="15.9" customHeight="1" x14ac:dyDescent="0.2"/>
    <row r="121" s="37" customFormat="1" ht="15.9" customHeight="1" x14ac:dyDescent="0.2"/>
    <row r="122" s="37" customFormat="1" ht="15.9" customHeight="1" x14ac:dyDescent="0.2"/>
    <row r="123" s="37" customFormat="1" ht="15.9" customHeight="1" x14ac:dyDescent="0.2"/>
    <row r="124" s="37" customFormat="1" ht="15.9" customHeight="1" x14ac:dyDescent="0.2"/>
    <row r="125" s="37" customFormat="1" ht="15.9" customHeight="1" x14ac:dyDescent="0.2"/>
    <row r="126" s="37" customFormat="1" ht="15.9" customHeight="1" x14ac:dyDescent="0.2"/>
    <row r="127" s="37" customFormat="1" ht="15.9" customHeight="1" x14ac:dyDescent="0.2"/>
    <row r="128" s="37" customFormat="1" ht="15.9" customHeight="1" x14ac:dyDescent="0.2"/>
    <row r="129" s="37" customFormat="1" ht="15.9" customHeight="1" x14ac:dyDescent="0.2"/>
    <row r="130" s="37" customFormat="1" ht="15.9" customHeight="1" x14ac:dyDescent="0.2"/>
    <row r="131" s="37" customFormat="1" ht="15.9" customHeight="1" x14ac:dyDescent="0.2"/>
    <row r="132" s="37" customFormat="1" ht="15.9" customHeight="1" x14ac:dyDescent="0.2"/>
    <row r="133" s="37" customFormat="1" ht="15.9" customHeight="1" x14ac:dyDescent="0.2"/>
    <row r="134" s="37" customFormat="1" ht="15.9" customHeight="1" x14ac:dyDescent="0.2"/>
    <row r="135" s="37" customFormat="1" ht="15.9" customHeight="1" x14ac:dyDescent="0.2"/>
    <row r="136" s="37" customFormat="1" ht="15.9" customHeight="1" x14ac:dyDescent="0.2"/>
    <row r="137" s="37" customFormat="1" ht="15.9" customHeight="1" x14ac:dyDescent="0.2"/>
    <row r="138" s="37" customFormat="1" ht="15.9" customHeight="1" x14ac:dyDescent="0.2"/>
    <row r="139" s="37" customFormat="1" ht="15.9" customHeight="1" x14ac:dyDescent="0.2"/>
    <row r="140" s="37" customFormat="1" ht="15.9" customHeight="1" x14ac:dyDescent="0.2"/>
    <row r="141" s="37" customFormat="1" ht="15.9" customHeight="1" x14ac:dyDescent="0.2"/>
    <row r="142" s="37" customFormat="1" ht="15.9" customHeight="1" x14ac:dyDescent="0.2"/>
    <row r="143" s="37" customFormat="1" ht="15.9" customHeight="1" x14ac:dyDescent="0.2"/>
    <row r="144" s="37" customFormat="1" ht="15.9" customHeight="1" x14ac:dyDescent="0.2"/>
    <row r="145" s="37" customFormat="1" ht="15.9" customHeight="1" x14ac:dyDescent="0.2"/>
    <row r="146" s="37" customFormat="1" ht="15.9" customHeight="1" x14ac:dyDescent="0.2"/>
    <row r="147" s="37" customFormat="1" ht="15.9" customHeight="1" x14ac:dyDescent="0.2"/>
    <row r="148" s="37" customFormat="1" ht="15.9" customHeight="1" x14ac:dyDescent="0.2"/>
    <row r="149" s="37" customFormat="1" ht="15.9" customHeight="1" x14ac:dyDescent="0.2"/>
    <row r="150" s="37" customFormat="1" ht="15.9" customHeight="1" x14ac:dyDescent="0.2"/>
    <row r="151" s="37" customFormat="1" ht="15.9" customHeight="1" x14ac:dyDescent="0.2"/>
    <row r="152" s="37" customFormat="1" ht="15.9" customHeight="1" x14ac:dyDescent="0.2"/>
    <row r="153" s="37" customFormat="1" ht="15.9" customHeight="1" x14ac:dyDescent="0.2"/>
    <row r="154" s="37" customFormat="1" ht="15.9" customHeight="1" x14ac:dyDescent="0.2"/>
    <row r="155" s="37" customFormat="1" ht="15.9" customHeight="1" x14ac:dyDescent="0.2"/>
    <row r="156" s="37" customFormat="1" ht="15.9" customHeight="1" x14ac:dyDescent="0.2"/>
    <row r="157" s="37" customFormat="1" ht="15.9" customHeight="1" x14ac:dyDescent="0.2"/>
    <row r="158" s="37" customFormat="1" ht="15.9" customHeight="1" x14ac:dyDescent="0.2"/>
    <row r="159" s="37" customFormat="1" ht="15.9" customHeight="1" x14ac:dyDescent="0.2"/>
    <row r="160" s="37" customFormat="1" ht="15.9" customHeight="1" x14ac:dyDescent="0.2"/>
    <row r="161" s="37" customFormat="1" ht="15.9" customHeight="1" x14ac:dyDescent="0.2"/>
    <row r="162" s="37" customFormat="1" ht="15.9" customHeight="1" x14ac:dyDescent="0.2"/>
    <row r="163" s="37" customFormat="1" ht="15.9" customHeight="1" x14ac:dyDescent="0.2"/>
    <row r="164" s="37" customFormat="1" ht="15.9" customHeight="1" x14ac:dyDescent="0.2"/>
    <row r="165" s="37" customFormat="1" ht="15.9" customHeight="1" x14ac:dyDescent="0.2"/>
    <row r="166" s="37" customFormat="1" ht="15.9" customHeight="1" x14ac:dyDescent="0.2"/>
    <row r="167" s="37" customFormat="1" ht="15.9" customHeight="1" x14ac:dyDescent="0.2"/>
    <row r="168" s="37" customFormat="1" ht="15.9" customHeight="1" x14ac:dyDescent="0.2"/>
    <row r="169" s="37" customFormat="1" ht="15.9" customHeight="1" x14ac:dyDescent="0.2"/>
    <row r="170" s="37" customFormat="1" ht="15.9" customHeight="1" x14ac:dyDescent="0.2"/>
    <row r="171" s="37" customFormat="1" ht="15.9" customHeight="1" x14ac:dyDescent="0.2"/>
    <row r="172" s="37" customFormat="1" ht="15.9" customHeight="1" x14ac:dyDescent="0.2"/>
    <row r="173" s="37" customFormat="1" ht="15.9" customHeight="1" x14ac:dyDescent="0.2"/>
    <row r="174" s="37" customFormat="1" ht="15.9" customHeight="1" x14ac:dyDescent="0.2"/>
    <row r="175" s="37" customFormat="1" ht="15.9" customHeight="1" x14ac:dyDescent="0.2"/>
    <row r="176" s="37" customFormat="1" ht="15.9" customHeight="1" x14ac:dyDescent="0.2"/>
    <row r="177" s="37" customFormat="1" ht="15.9" customHeight="1" x14ac:dyDescent="0.2"/>
    <row r="178" s="37" customFormat="1" ht="15.9" customHeight="1" x14ac:dyDescent="0.2"/>
    <row r="179" s="37" customFormat="1" ht="15.9" customHeight="1" x14ac:dyDescent="0.2"/>
    <row r="180" s="37" customFormat="1" ht="15.9" customHeight="1" x14ac:dyDescent="0.2"/>
    <row r="181" s="37" customFormat="1" ht="15.9" customHeight="1" x14ac:dyDescent="0.2"/>
    <row r="182" s="37" customFormat="1" ht="15.9" customHeight="1" x14ac:dyDescent="0.2"/>
    <row r="183" s="37" customFormat="1" ht="15.9" customHeight="1" x14ac:dyDescent="0.2"/>
    <row r="184" s="37" customFormat="1" ht="15.9" customHeight="1" x14ac:dyDescent="0.2"/>
    <row r="185" s="37" customFormat="1" ht="15.9" customHeight="1" x14ac:dyDescent="0.2"/>
    <row r="186" s="37" customFormat="1" ht="15.9" customHeight="1" x14ac:dyDescent="0.2"/>
    <row r="187" s="37" customFormat="1" ht="15.9" customHeight="1" x14ac:dyDescent="0.2"/>
    <row r="188" s="37" customFormat="1" ht="15.9" customHeight="1" x14ac:dyDescent="0.2"/>
    <row r="189" s="37" customFormat="1" ht="15.9" customHeight="1" x14ac:dyDescent="0.2"/>
    <row r="190" s="37" customFormat="1" ht="15.9" customHeight="1" x14ac:dyDescent="0.2"/>
    <row r="191" s="37" customFormat="1" ht="15.9" customHeight="1" x14ac:dyDescent="0.2"/>
    <row r="192" s="37" customFormat="1" ht="15.9" customHeight="1" x14ac:dyDescent="0.2"/>
    <row r="193" s="37" customFormat="1" ht="15.9" customHeight="1" x14ac:dyDescent="0.2"/>
    <row r="194" s="37" customFormat="1" ht="15.9" customHeight="1" x14ac:dyDescent="0.2"/>
    <row r="195" s="37" customFormat="1" ht="15.9" customHeight="1" x14ac:dyDescent="0.2"/>
    <row r="196" s="37" customFormat="1" ht="15.9" customHeight="1" x14ac:dyDescent="0.2"/>
    <row r="197" s="37" customFormat="1" ht="15.9" customHeight="1" x14ac:dyDescent="0.2"/>
  </sheetData>
  <mergeCells count="17">
    <mergeCell ref="A3:K3"/>
    <mergeCell ref="A4:K4"/>
    <mergeCell ref="A5:E5"/>
    <mergeCell ref="A7:C10"/>
    <mergeCell ref="D7:D10"/>
    <mergeCell ref="E7:I7"/>
    <mergeCell ref="J7:K8"/>
    <mergeCell ref="E8:E9"/>
    <mergeCell ref="F8:F9"/>
    <mergeCell ref="G8:G9"/>
    <mergeCell ref="A86:K86"/>
    <mergeCell ref="H8:H9"/>
    <mergeCell ref="I8:I9"/>
    <mergeCell ref="A82:K82"/>
    <mergeCell ref="A83:K83"/>
    <mergeCell ref="A84:K84"/>
    <mergeCell ref="A85:K85"/>
  </mergeCells>
  <printOptions horizontalCentered="1"/>
  <pageMargins left="0.70866141732283472" right="0.31496062992125984" top="0.74803149606299213" bottom="0.74803149606299213" header="0.31496062992125984" footer="0.31496062992125984"/>
  <pageSetup paperSize="9" scale="78" fitToHeight="0" orientation="portrait" r:id="rId1"/>
  <headerFooter alignWithMargins="0"/>
  <rowBreaks count="1" manualBreakCount="1">
    <brk id="59" max="10"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33041-17CF-4564-89C9-EA2BAFE90800}">
  <sheetPr codeName="Tabelle38"/>
  <dimension ref="A1:N200"/>
  <sheetViews>
    <sheetView showGridLines="0" zoomScaleNormal="100" workbookViewId="0"/>
  </sheetViews>
  <sheetFormatPr baseColWidth="10" defaultColWidth="8.88671875" defaultRowHeight="15.9" customHeight="1" x14ac:dyDescent="0.2"/>
  <cols>
    <col min="1" max="1" width="16.88671875" style="37" customWidth="1"/>
    <col min="2" max="2" width="9.6640625" style="61" customWidth="1"/>
    <col min="3" max="9" width="9.6640625" style="90" customWidth="1"/>
    <col min="10" max="10" width="9.6640625" style="91" customWidth="1"/>
    <col min="11" max="11" width="9.6640625" style="37" customWidth="1"/>
    <col min="12" max="12" width="9.6640625" style="90" customWidth="1"/>
    <col min="13" max="13" width="9.6640625" style="37" customWidth="1"/>
    <col min="14" max="16384" width="8.88671875" style="37"/>
  </cols>
  <sheetData>
    <row r="1" spans="1:13" customFormat="1" ht="36.75" customHeight="1" x14ac:dyDescent="0.25">
      <c r="A1" s="31" t="s">
        <v>61</v>
      </c>
      <c r="B1" s="31"/>
      <c r="C1" s="31"/>
      <c r="D1" s="31"/>
      <c r="E1" s="31"/>
      <c r="F1" s="31"/>
      <c r="G1" s="31"/>
      <c r="H1" s="31"/>
      <c r="I1" s="31"/>
      <c r="J1" s="31"/>
      <c r="K1" s="11"/>
      <c r="L1" s="31"/>
      <c r="M1" s="32" t="s">
        <v>38</v>
      </c>
    </row>
    <row r="2" spans="1:13" customFormat="1" ht="11.25" customHeight="1" x14ac:dyDescent="0.25">
      <c r="A2" s="34"/>
      <c r="B2" s="34"/>
      <c r="C2" s="34"/>
      <c r="D2" s="34"/>
      <c r="E2" s="34"/>
      <c r="F2" s="34"/>
      <c r="G2" s="34"/>
      <c r="H2" s="34"/>
      <c r="I2" s="34"/>
      <c r="J2" s="34"/>
      <c r="K2" s="34"/>
      <c r="L2" s="34"/>
      <c r="M2" s="34"/>
    </row>
    <row r="3" spans="1:13" s="35" customFormat="1" ht="24.9" customHeight="1" x14ac:dyDescent="0.25">
      <c r="A3" s="447" t="s">
        <v>373</v>
      </c>
      <c r="B3" s="448"/>
      <c r="C3" s="448"/>
      <c r="D3" s="448"/>
      <c r="E3" s="448"/>
      <c r="F3" s="448"/>
      <c r="G3" s="448"/>
      <c r="H3" s="448"/>
      <c r="I3" s="448"/>
      <c r="J3" s="448"/>
      <c r="K3" s="448"/>
    </row>
    <row r="4" spans="1:13" s="35" customFormat="1" ht="12" customHeight="1" x14ac:dyDescent="0.25">
      <c r="A4" s="60" t="s">
        <v>374</v>
      </c>
      <c r="B4" s="204"/>
      <c r="C4" s="204"/>
      <c r="D4" s="204"/>
      <c r="E4" s="204"/>
      <c r="F4" s="204"/>
      <c r="G4" s="204"/>
      <c r="H4" s="204"/>
      <c r="I4" s="204"/>
      <c r="J4" s="204"/>
      <c r="K4" s="204"/>
      <c r="L4" s="204"/>
      <c r="M4" s="204"/>
    </row>
    <row r="5" spans="1:13" s="35" customFormat="1" ht="12" customHeight="1" x14ac:dyDescent="0.25">
      <c r="A5" s="529" t="s">
        <v>375</v>
      </c>
      <c r="B5" s="529"/>
      <c r="C5" s="301"/>
      <c r="D5" s="301"/>
      <c r="E5" s="301"/>
      <c r="F5" s="302"/>
      <c r="G5" s="302"/>
      <c r="H5" s="302"/>
      <c r="I5" s="302"/>
      <c r="J5" s="302"/>
      <c r="K5" s="302"/>
      <c r="L5" s="302"/>
      <c r="M5" s="302"/>
    </row>
    <row r="6" spans="1:13" s="35" customFormat="1" ht="16.5" customHeight="1" x14ac:dyDescent="0.25">
      <c r="A6" s="530" t="s">
        <v>376</v>
      </c>
      <c r="B6" s="530"/>
      <c r="C6" s="530"/>
      <c r="D6" s="530"/>
      <c r="E6" s="530"/>
      <c r="F6" s="530"/>
      <c r="G6" s="530"/>
      <c r="H6" s="530"/>
      <c r="I6" s="530"/>
      <c r="J6" s="530"/>
      <c r="K6" s="530"/>
      <c r="L6" s="530"/>
      <c r="M6" s="530"/>
    </row>
    <row r="7" spans="1:13" customFormat="1" ht="33.9" customHeight="1" x14ac:dyDescent="0.25">
      <c r="A7" s="459" t="s">
        <v>377</v>
      </c>
      <c r="B7" s="531" t="s">
        <v>378</v>
      </c>
      <c r="C7" s="531"/>
      <c r="D7" s="531"/>
      <c r="E7" s="531"/>
      <c r="F7" s="531"/>
      <c r="G7" s="531"/>
      <c r="H7" s="532"/>
      <c r="I7" s="531" t="s">
        <v>379</v>
      </c>
      <c r="J7" s="531"/>
      <c r="K7" s="532"/>
      <c r="L7" s="533" t="s">
        <v>380</v>
      </c>
      <c r="M7" s="534"/>
    </row>
    <row r="8" spans="1:13" ht="23.85" customHeight="1" x14ac:dyDescent="0.2">
      <c r="A8" s="460"/>
      <c r="B8" s="303" t="s">
        <v>96</v>
      </c>
      <c r="C8" s="304" t="s">
        <v>98</v>
      </c>
      <c r="D8" s="304" t="s">
        <v>99</v>
      </c>
      <c r="E8" s="304" t="s">
        <v>381</v>
      </c>
      <c r="F8" s="304" t="s">
        <v>382</v>
      </c>
      <c r="G8" s="304" t="s">
        <v>100</v>
      </c>
      <c r="H8" s="305" t="s">
        <v>383</v>
      </c>
      <c r="I8" s="303" t="s">
        <v>96</v>
      </c>
      <c r="J8" s="303" t="s">
        <v>384</v>
      </c>
      <c r="K8" s="306" t="s">
        <v>385</v>
      </c>
      <c r="L8" s="307" t="s">
        <v>386</v>
      </c>
      <c r="M8" s="308" t="s">
        <v>387</v>
      </c>
    </row>
    <row r="9" spans="1:13" ht="12" customHeight="1" x14ac:dyDescent="0.2">
      <c r="A9" s="461"/>
      <c r="B9" s="40">
        <v>1</v>
      </c>
      <c r="C9" s="40">
        <v>2</v>
      </c>
      <c r="D9" s="40">
        <v>3</v>
      </c>
      <c r="E9" s="40">
        <v>4</v>
      </c>
      <c r="F9" s="40">
        <v>5</v>
      </c>
      <c r="G9" s="40">
        <v>6</v>
      </c>
      <c r="H9" s="40">
        <v>7</v>
      </c>
      <c r="I9" s="40">
        <v>8</v>
      </c>
      <c r="J9" s="40">
        <v>9</v>
      </c>
      <c r="K9" s="309">
        <v>10</v>
      </c>
      <c r="L9" s="310">
        <v>11</v>
      </c>
      <c r="M9" s="310">
        <v>12</v>
      </c>
    </row>
    <row r="10" spans="1:13" ht="11.1" customHeight="1" x14ac:dyDescent="0.2">
      <c r="A10" s="311" t="s">
        <v>388</v>
      </c>
      <c r="B10" s="54">
        <v>26164</v>
      </c>
      <c r="C10" s="53">
        <v>13239</v>
      </c>
      <c r="D10" s="53">
        <v>12925</v>
      </c>
      <c r="E10" s="53">
        <v>19003</v>
      </c>
      <c r="F10" s="53">
        <v>7161</v>
      </c>
      <c r="G10" s="53">
        <v>3744</v>
      </c>
      <c r="H10" s="53">
        <v>8318</v>
      </c>
      <c r="I10" s="54">
        <v>5264</v>
      </c>
      <c r="J10" s="53">
        <v>3404</v>
      </c>
      <c r="K10" s="53">
        <v>1860</v>
      </c>
      <c r="L10" s="312">
        <v>1831</v>
      </c>
      <c r="M10" s="313">
        <v>2112</v>
      </c>
    </row>
    <row r="11" spans="1:13" ht="15" customHeight="1" x14ac:dyDescent="0.2">
      <c r="A11" s="311" t="s">
        <v>389</v>
      </c>
      <c r="B11" s="54">
        <v>26169</v>
      </c>
      <c r="C11" s="53">
        <v>13256</v>
      </c>
      <c r="D11" s="53">
        <v>12913</v>
      </c>
      <c r="E11" s="53">
        <v>18981</v>
      </c>
      <c r="F11" s="53">
        <v>7188</v>
      </c>
      <c r="G11" s="53">
        <v>3603</v>
      </c>
      <c r="H11" s="53">
        <v>8466</v>
      </c>
      <c r="I11" s="54">
        <v>5305</v>
      </c>
      <c r="J11" s="53">
        <v>3422</v>
      </c>
      <c r="K11" s="53">
        <v>1883</v>
      </c>
      <c r="L11" s="312">
        <v>1923</v>
      </c>
      <c r="M11" s="313">
        <v>2082</v>
      </c>
    </row>
    <row r="12" spans="1:13" ht="11.1" customHeight="1" x14ac:dyDescent="0.2">
      <c r="A12" s="311" t="s">
        <v>390</v>
      </c>
      <c r="B12" s="54">
        <v>26425</v>
      </c>
      <c r="C12" s="53">
        <v>13491</v>
      </c>
      <c r="D12" s="53">
        <v>12934</v>
      </c>
      <c r="E12" s="53">
        <v>19183</v>
      </c>
      <c r="F12" s="53">
        <v>7242</v>
      </c>
      <c r="G12" s="53">
        <v>3545</v>
      </c>
      <c r="H12" s="53">
        <v>8675</v>
      </c>
      <c r="I12" s="54">
        <v>5349</v>
      </c>
      <c r="J12" s="53">
        <v>3414</v>
      </c>
      <c r="K12" s="53">
        <v>1935</v>
      </c>
      <c r="L12" s="312">
        <v>1343</v>
      </c>
      <c r="M12" s="313">
        <v>1198</v>
      </c>
    </row>
    <row r="13" spans="1:13" ht="11.1" customHeight="1" x14ac:dyDescent="0.2">
      <c r="A13" s="311" t="s">
        <v>391</v>
      </c>
      <c r="B13" s="54">
        <v>26964</v>
      </c>
      <c r="C13" s="53">
        <v>13692</v>
      </c>
      <c r="D13" s="53">
        <v>13272</v>
      </c>
      <c r="E13" s="53">
        <v>19598</v>
      </c>
      <c r="F13" s="53">
        <v>7366</v>
      </c>
      <c r="G13" s="53">
        <v>3828</v>
      </c>
      <c r="H13" s="53">
        <v>8829</v>
      </c>
      <c r="I13" s="54">
        <v>5308</v>
      </c>
      <c r="J13" s="53">
        <v>3389</v>
      </c>
      <c r="K13" s="53">
        <v>1919</v>
      </c>
      <c r="L13" s="312">
        <v>2390</v>
      </c>
      <c r="M13" s="313">
        <v>1997</v>
      </c>
    </row>
    <row r="14" spans="1:13" ht="11.1" customHeight="1" x14ac:dyDescent="0.2">
      <c r="A14" s="311" t="s">
        <v>392</v>
      </c>
      <c r="B14" s="54">
        <v>26753</v>
      </c>
      <c r="C14" s="53">
        <v>13482</v>
      </c>
      <c r="D14" s="53">
        <v>13271</v>
      </c>
      <c r="E14" s="53">
        <v>19299</v>
      </c>
      <c r="F14" s="53">
        <v>7454</v>
      </c>
      <c r="G14" s="53">
        <v>3708</v>
      </c>
      <c r="H14" s="53">
        <v>8856</v>
      </c>
      <c r="I14" s="54">
        <v>5299</v>
      </c>
      <c r="J14" s="53">
        <v>3372</v>
      </c>
      <c r="K14" s="53">
        <v>1927</v>
      </c>
      <c r="L14" s="312">
        <v>1344</v>
      </c>
      <c r="M14" s="313">
        <v>1543</v>
      </c>
    </row>
    <row r="15" spans="1:13" ht="15" customHeight="1" x14ac:dyDescent="0.2">
      <c r="A15" s="311" t="s">
        <v>393</v>
      </c>
      <c r="B15" s="54">
        <v>27045</v>
      </c>
      <c r="C15" s="53">
        <v>13709</v>
      </c>
      <c r="D15" s="53">
        <v>13336</v>
      </c>
      <c r="E15" s="53">
        <v>19549</v>
      </c>
      <c r="F15" s="53">
        <v>7496</v>
      </c>
      <c r="G15" s="53">
        <v>3719</v>
      </c>
      <c r="H15" s="53">
        <v>8967</v>
      </c>
      <c r="I15" s="54">
        <v>5337</v>
      </c>
      <c r="J15" s="53">
        <v>3345</v>
      </c>
      <c r="K15" s="53">
        <v>1992</v>
      </c>
      <c r="L15" s="312">
        <v>1873</v>
      </c>
      <c r="M15" s="313">
        <v>1630</v>
      </c>
    </row>
    <row r="16" spans="1:13" ht="11.1" customHeight="1" x14ac:dyDescent="0.2">
      <c r="A16" s="311" t="s">
        <v>390</v>
      </c>
      <c r="B16" s="54">
        <v>27117</v>
      </c>
      <c r="C16" s="53">
        <v>13878</v>
      </c>
      <c r="D16" s="53">
        <v>13239</v>
      </c>
      <c r="E16" s="53">
        <v>19586</v>
      </c>
      <c r="F16" s="53">
        <v>7531</v>
      </c>
      <c r="G16" s="53">
        <v>3643</v>
      </c>
      <c r="H16" s="53">
        <v>9080</v>
      </c>
      <c r="I16" s="54">
        <v>5417</v>
      </c>
      <c r="J16" s="53">
        <v>3346</v>
      </c>
      <c r="K16" s="53">
        <v>2071</v>
      </c>
      <c r="L16" s="312">
        <v>1497</v>
      </c>
      <c r="M16" s="313">
        <v>1373</v>
      </c>
    </row>
    <row r="17" spans="1:13" ht="11.1" customHeight="1" x14ac:dyDescent="0.2">
      <c r="A17" s="311" t="s">
        <v>391</v>
      </c>
      <c r="B17" s="54">
        <v>27524</v>
      </c>
      <c r="C17" s="53">
        <v>14094</v>
      </c>
      <c r="D17" s="53">
        <v>13430</v>
      </c>
      <c r="E17" s="53">
        <v>19917</v>
      </c>
      <c r="F17" s="53">
        <v>7607</v>
      </c>
      <c r="G17" s="53">
        <v>3888</v>
      </c>
      <c r="H17" s="53">
        <v>9235</v>
      </c>
      <c r="I17" s="54">
        <v>5404</v>
      </c>
      <c r="J17" s="53">
        <v>3297</v>
      </c>
      <c r="K17" s="53">
        <v>2107</v>
      </c>
      <c r="L17" s="312">
        <v>2623</v>
      </c>
      <c r="M17" s="313">
        <v>2299</v>
      </c>
    </row>
    <row r="18" spans="1:13" ht="11.1" customHeight="1" x14ac:dyDescent="0.2">
      <c r="A18" s="311" t="s">
        <v>392</v>
      </c>
      <c r="B18" s="54">
        <v>27335</v>
      </c>
      <c r="C18" s="53">
        <v>13907</v>
      </c>
      <c r="D18" s="53">
        <v>13428</v>
      </c>
      <c r="E18" s="53">
        <v>19675</v>
      </c>
      <c r="F18" s="53">
        <v>7660</v>
      </c>
      <c r="G18" s="53">
        <v>3805</v>
      </c>
      <c r="H18" s="53">
        <v>9229</v>
      </c>
      <c r="I18" s="54">
        <v>5475</v>
      </c>
      <c r="J18" s="53">
        <v>3335</v>
      </c>
      <c r="K18" s="53">
        <v>2140</v>
      </c>
      <c r="L18" s="312">
        <v>1428</v>
      </c>
      <c r="M18" s="313">
        <v>1640</v>
      </c>
    </row>
    <row r="19" spans="1:13" ht="15" customHeight="1" x14ac:dyDescent="0.2">
      <c r="A19" s="311" t="s">
        <v>394</v>
      </c>
      <c r="B19" s="54">
        <v>27305</v>
      </c>
      <c r="C19" s="53">
        <v>13874</v>
      </c>
      <c r="D19" s="53">
        <v>13431</v>
      </c>
      <c r="E19" s="53">
        <v>19641</v>
      </c>
      <c r="F19" s="53">
        <v>7664</v>
      </c>
      <c r="G19" s="53">
        <v>3680</v>
      </c>
      <c r="H19" s="53">
        <v>9306</v>
      </c>
      <c r="I19" s="54">
        <v>5364</v>
      </c>
      <c r="J19" s="53">
        <v>3218</v>
      </c>
      <c r="K19" s="53">
        <v>2146</v>
      </c>
      <c r="L19" s="312">
        <v>1831</v>
      </c>
      <c r="M19" s="313">
        <v>1826</v>
      </c>
    </row>
    <row r="20" spans="1:13" ht="11.1" customHeight="1" x14ac:dyDescent="0.2">
      <c r="A20" s="311" t="s">
        <v>390</v>
      </c>
      <c r="B20" s="54">
        <v>27511</v>
      </c>
      <c r="C20" s="53">
        <v>13998</v>
      </c>
      <c r="D20" s="53">
        <v>13513</v>
      </c>
      <c r="E20" s="53">
        <v>19771</v>
      </c>
      <c r="F20" s="53">
        <v>7740</v>
      </c>
      <c r="G20" s="53">
        <v>3673</v>
      </c>
      <c r="H20" s="53">
        <v>9422</v>
      </c>
      <c r="I20" s="54">
        <v>5432</v>
      </c>
      <c r="J20" s="53">
        <v>3248</v>
      </c>
      <c r="K20" s="53">
        <v>2184</v>
      </c>
      <c r="L20" s="312">
        <v>1626</v>
      </c>
      <c r="M20" s="313">
        <v>1524</v>
      </c>
    </row>
    <row r="21" spans="1:13" ht="11.1" customHeight="1" x14ac:dyDescent="0.2">
      <c r="A21" s="311" t="s">
        <v>391</v>
      </c>
      <c r="B21" s="54">
        <v>27848</v>
      </c>
      <c r="C21" s="53">
        <v>14214</v>
      </c>
      <c r="D21" s="53">
        <v>13634</v>
      </c>
      <c r="E21" s="53">
        <v>20122</v>
      </c>
      <c r="F21" s="53">
        <v>7726</v>
      </c>
      <c r="G21" s="53">
        <v>3938</v>
      </c>
      <c r="H21" s="53">
        <v>9512</v>
      </c>
      <c r="I21" s="54">
        <v>5385</v>
      </c>
      <c r="J21" s="53">
        <v>3224</v>
      </c>
      <c r="K21" s="53">
        <v>2161</v>
      </c>
      <c r="L21" s="312">
        <v>2860</v>
      </c>
      <c r="M21" s="313">
        <v>2588</v>
      </c>
    </row>
    <row r="22" spans="1:13" ht="11.1" customHeight="1" x14ac:dyDescent="0.2">
      <c r="A22" s="311" t="s">
        <v>392</v>
      </c>
      <c r="B22" s="54">
        <v>27744</v>
      </c>
      <c r="C22" s="53">
        <v>14043</v>
      </c>
      <c r="D22" s="53">
        <v>13701</v>
      </c>
      <c r="E22" s="53">
        <v>19892</v>
      </c>
      <c r="F22" s="53">
        <v>7852</v>
      </c>
      <c r="G22" s="53">
        <v>3847</v>
      </c>
      <c r="H22" s="53">
        <v>9543</v>
      </c>
      <c r="I22" s="54">
        <v>5465</v>
      </c>
      <c r="J22" s="53">
        <v>3239</v>
      </c>
      <c r="K22" s="53">
        <v>2226</v>
      </c>
      <c r="L22" s="312">
        <v>1594</v>
      </c>
      <c r="M22" s="313">
        <v>1793</v>
      </c>
    </row>
    <row r="23" spans="1:13" ht="15" customHeight="1" x14ac:dyDescent="0.2">
      <c r="A23" s="311" t="s">
        <v>395</v>
      </c>
      <c r="B23" s="54">
        <v>27806</v>
      </c>
      <c r="C23" s="53">
        <v>14096</v>
      </c>
      <c r="D23" s="53">
        <v>13710</v>
      </c>
      <c r="E23" s="53">
        <v>19902</v>
      </c>
      <c r="F23" s="53">
        <v>7904</v>
      </c>
      <c r="G23" s="53">
        <v>3759</v>
      </c>
      <c r="H23" s="53">
        <v>9634</v>
      </c>
      <c r="I23" s="54">
        <v>5367</v>
      </c>
      <c r="J23" s="53">
        <v>3128</v>
      </c>
      <c r="K23" s="53">
        <v>2239</v>
      </c>
      <c r="L23" s="312">
        <v>2045</v>
      </c>
      <c r="M23" s="313">
        <v>2017</v>
      </c>
    </row>
    <row r="24" spans="1:13" ht="11.1" customHeight="1" x14ac:dyDescent="0.2">
      <c r="A24" s="311" t="s">
        <v>390</v>
      </c>
      <c r="B24" s="54">
        <v>27890</v>
      </c>
      <c r="C24" s="53">
        <v>14215</v>
      </c>
      <c r="D24" s="53">
        <v>13675</v>
      </c>
      <c r="E24" s="53">
        <v>19957</v>
      </c>
      <c r="F24" s="53">
        <v>7933</v>
      </c>
      <c r="G24" s="53">
        <v>3704</v>
      </c>
      <c r="H24" s="53">
        <v>9735</v>
      </c>
      <c r="I24" s="54">
        <v>5399</v>
      </c>
      <c r="J24" s="53">
        <v>3128</v>
      </c>
      <c r="K24" s="53">
        <v>2271</v>
      </c>
      <c r="L24" s="312">
        <v>1701</v>
      </c>
      <c r="M24" s="313">
        <v>1645</v>
      </c>
    </row>
    <row r="25" spans="1:13" ht="11.1" customHeight="1" x14ac:dyDescent="0.2">
      <c r="A25" s="311" t="s">
        <v>391</v>
      </c>
      <c r="B25" s="54">
        <v>28205</v>
      </c>
      <c r="C25" s="53">
        <v>14326</v>
      </c>
      <c r="D25" s="53">
        <v>13879</v>
      </c>
      <c r="E25" s="53">
        <v>20132</v>
      </c>
      <c r="F25" s="53">
        <v>8073</v>
      </c>
      <c r="G25" s="53">
        <v>3977</v>
      </c>
      <c r="H25" s="53">
        <v>9728</v>
      </c>
      <c r="I25" s="54">
        <v>5362</v>
      </c>
      <c r="J25" s="53">
        <v>3072</v>
      </c>
      <c r="K25" s="53">
        <v>2290</v>
      </c>
      <c r="L25" s="312">
        <v>2431</v>
      </c>
      <c r="M25" s="313">
        <v>2126</v>
      </c>
    </row>
    <row r="26" spans="1:13" ht="11.1" customHeight="1" x14ac:dyDescent="0.2">
      <c r="A26" s="311" t="s">
        <v>392</v>
      </c>
      <c r="B26" s="54">
        <v>27965</v>
      </c>
      <c r="C26" s="53">
        <v>14065</v>
      </c>
      <c r="D26" s="53">
        <v>13900</v>
      </c>
      <c r="E26" s="53">
        <v>19800</v>
      </c>
      <c r="F26" s="53">
        <v>8165</v>
      </c>
      <c r="G26" s="53">
        <v>3833</v>
      </c>
      <c r="H26" s="53">
        <v>9691</v>
      </c>
      <c r="I26" s="54">
        <v>5406</v>
      </c>
      <c r="J26" s="53">
        <v>3101</v>
      </c>
      <c r="K26" s="53">
        <v>2305</v>
      </c>
      <c r="L26" s="312">
        <v>1374</v>
      </c>
      <c r="M26" s="313">
        <v>1596</v>
      </c>
    </row>
    <row r="27" spans="1:13" ht="15" customHeight="1" x14ac:dyDescent="0.2">
      <c r="A27" s="311" t="s">
        <v>396</v>
      </c>
      <c r="B27" s="54">
        <v>27853</v>
      </c>
      <c r="C27" s="53">
        <v>14035</v>
      </c>
      <c r="D27" s="53">
        <v>13818</v>
      </c>
      <c r="E27" s="53">
        <v>19727</v>
      </c>
      <c r="F27" s="53">
        <v>8126</v>
      </c>
      <c r="G27" s="53">
        <v>3681</v>
      </c>
      <c r="H27" s="53">
        <v>9768</v>
      </c>
      <c r="I27" s="54">
        <v>5284</v>
      </c>
      <c r="J27" s="53">
        <v>3027</v>
      </c>
      <c r="K27" s="53">
        <v>2257</v>
      </c>
      <c r="L27" s="312">
        <v>1723</v>
      </c>
      <c r="M27" s="313">
        <v>1850</v>
      </c>
    </row>
    <row r="28" spans="1:13" ht="11.1" customHeight="1" x14ac:dyDescent="0.2">
      <c r="A28" s="311" t="s">
        <v>390</v>
      </c>
      <c r="B28" s="54">
        <v>27602</v>
      </c>
      <c r="C28" s="53">
        <v>13903</v>
      </c>
      <c r="D28" s="53">
        <v>13699</v>
      </c>
      <c r="E28" s="53">
        <v>19526</v>
      </c>
      <c r="F28" s="53">
        <v>8076</v>
      </c>
      <c r="G28" s="53">
        <v>3563</v>
      </c>
      <c r="H28" s="53">
        <v>9785</v>
      </c>
      <c r="I28" s="54">
        <v>5238</v>
      </c>
      <c r="J28" s="53">
        <v>3008</v>
      </c>
      <c r="K28" s="53">
        <v>2230</v>
      </c>
      <c r="L28" s="312">
        <v>965</v>
      </c>
      <c r="M28" s="313">
        <v>1283</v>
      </c>
    </row>
    <row r="29" spans="1:13" ht="11.1" customHeight="1" x14ac:dyDescent="0.2">
      <c r="A29" s="311" t="s">
        <v>391</v>
      </c>
      <c r="B29" s="54">
        <v>27838</v>
      </c>
      <c r="C29" s="53">
        <v>13954</v>
      </c>
      <c r="D29" s="53">
        <v>13884</v>
      </c>
      <c r="E29" s="53">
        <v>19641</v>
      </c>
      <c r="F29" s="53">
        <v>8197</v>
      </c>
      <c r="G29" s="53">
        <v>3826</v>
      </c>
      <c r="H29" s="53">
        <v>9753</v>
      </c>
      <c r="I29" s="54">
        <v>5243</v>
      </c>
      <c r="J29" s="53">
        <v>2935</v>
      </c>
      <c r="K29" s="53">
        <v>2308</v>
      </c>
      <c r="L29" s="312">
        <v>2253</v>
      </c>
      <c r="M29" s="313">
        <v>1878</v>
      </c>
    </row>
    <row r="30" spans="1:13" ht="11.1" customHeight="1" x14ac:dyDescent="0.2">
      <c r="A30" s="311" t="s">
        <v>392</v>
      </c>
      <c r="B30" s="54">
        <v>27624</v>
      </c>
      <c r="C30" s="53">
        <v>13813</v>
      </c>
      <c r="D30" s="53">
        <v>13811</v>
      </c>
      <c r="E30" s="53">
        <v>19400</v>
      </c>
      <c r="F30" s="53">
        <v>8224</v>
      </c>
      <c r="G30" s="53">
        <v>3718</v>
      </c>
      <c r="H30" s="53">
        <v>9732</v>
      </c>
      <c r="I30" s="54">
        <v>5239</v>
      </c>
      <c r="J30" s="53">
        <v>2929</v>
      </c>
      <c r="K30" s="53">
        <v>2310</v>
      </c>
      <c r="L30" s="312">
        <v>1326</v>
      </c>
      <c r="M30" s="313">
        <v>1451</v>
      </c>
    </row>
    <row r="31" spans="1:13" ht="15" customHeight="1" x14ac:dyDescent="0.2">
      <c r="A31" s="311" t="s">
        <v>397</v>
      </c>
      <c r="B31" s="54">
        <v>27694</v>
      </c>
      <c r="C31" s="53">
        <v>13862</v>
      </c>
      <c r="D31" s="53">
        <v>13832</v>
      </c>
      <c r="E31" s="53">
        <v>19446</v>
      </c>
      <c r="F31" s="53">
        <v>8248</v>
      </c>
      <c r="G31" s="53">
        <v>3615</v>
      </c>
      <c r="H31" s="53">
        <v>9778</v>
      </c>
      <c r="I31" s="54">
        <v>5178</v>
      </c>
      <c r="J31" s="53">
        <v>2841</v>
      </c>
      <c r="K31" s="53">
        <v>2337</v>
      </c>
      <c r="L31" s="312">
        <v>1968</v>
      </c>
      <c r="M31" s="313">
        <v>1898</v>
      </c>
    </row>
    <row r="32" spans="1:13" ht="11.1" customHeight="1" x14ac:dyDescent="0.2">
      <c r="A32" s="311" t="s">
        <v>390</v>
      </c>
      <c r="B32" s="54">
        <v>27820</v>
      </c>
      <c r="C32" s="53">
        <v>13980</v>
      </c>
      <c r="D32" s="53">
        <v>13840</v>
      </c>
      <c r="E32" s="53">
        <v>19508</v>
      </c>
      <c r="F32" s="53">
        <v>8312</v>
      </c>
      <c r="G32" s="53">
        <v>3539</v>
      </c>
      <c r="H32" s="53">
        <v>9865</v>
      </c>
      <c r="I32" s="54">
        <v>5430</v>
      </c>
      <c r="J32" s="53">
        <v>2940</v>
      </c>
      <c r="K32" s="53">
        <v>2490</v>
      </c>
      <c r="L32" s="312">
        <v>1550</v>
      </c>
      <c r="M32" s="313">
        <v>1488</v>
      </c>
    </row>
    <row r="33" spans="1:13" ht="11.1" customHeight="1" x14ac:dyDescent="0.2">
      <c r="A33" s="311" t="s">
        <v>391</v>
      </c>
      <c r="B33" s="54">
        <v>28226</v>
      </c>
      <c r="C33" s="53">
        <v>14203</v>
      </c>
      <c r="D33" s="53">
        <v>14023</v>
      </c>
      <c r="E33" s="53">
        <v>19840</v>
      </c>
      <c r="F33" s="53">
        <v>8386</v>
      </c>
      <c r="G33" s="53">
        <v>3853</v>
      </c>
      <c r="H33" s="53">
        <v>9922</v>
      </c>
      <c r="I33" s="54">
        <v>5529</v>
      </c>
      <c r="J33" s="53">
        <v>2968</v>
      </c>
      <c r="K33" s="53">
        <v>2561</v>
      </c>
      <c r="L33" s="312">
        <v>2518</v>
      </c>
      <c r="M33" s="313">
        <v>2224</v>
      </c>
    </row>
    <row r="34" spans="1:13" ht="11.1" customHeight="1" x14ac:dyDescent="0.2">
      <c r="A34" s="311" t="s">
        <v>392</v>
      </c>
      <c r="B34" s="54">
        <v>28164</v>
      </c>
      <c r="C34" s="53">
        <v>14035</v>
      </c>
      <c r="D34" s="53">
        <v>14129</v>
      </c>
      <c r="E34" s="53">
        <v>19625</v>
      </c>
      <c r="F34" s="53">
        <v>8539</v>
      </c>
      <c r="G34" s="53">
        <v>3740</v>
      </c>
      <c r="H34" s="53">
        <v>9987</v>
      </c>
      <c r="I34" s="54">
        <v>5571</v>
      </c>
      <c r="J34" s="53">
        <v>2972</v>
      </c>
      <c r="K34" s="53">
        <v>2599</v>
      </c>
      <c r="L34" s="312">
        <v>1549</v>
      </c>
      <c r="M34" s="313">
        <v>1716</v>
      </c>
    </row>
    <row r="35" spans="1:13" ht="15" customHeight="1" x14ac:dyDescent="0.2">
      <c r="A35" s="311" t="s">
        <v>398</v>
      </c>
      <c r="B35" s="54">
        <v>28246</v>
      </c>
      <c r="C35" s="53">
        <v>14074</v>
      </c>
      <c r="D35" s="53">
        <v>14172</v>
      </c>
      <c r="E35" s="53">
        <v>19603</v>
      </c>
      <c r="F35" s="53">
        <v>8643</v>
      </c>
      <c r="G35" s="53">
        <v>3654</v>
      </c>
      <c r="H35" s="53">
        <v>10027</v>
      </c>
      <c r="I35" s="54">
        <v>5515</v>
      </c>
      <c r="J35" s="53">
        <v>2910</v>
      </c>
      <c r="K35" s="53">
        <v>2605</v>
      </c>
      <c r="L35" s="312">
        <v>2037</v>
      </c>
      <c r="M35" s="313">
        <v>1987</v>
      </c>
    </row>
    <row r="36" spans="1:13" ht="11.1" customHeight="1" x14ac:dyDescent="0.2">
      <c r="A36" s="311" t="s">
        <v>390</v>
      </c>
      <c r="B36" s="54">
        <v>28156</v>
      </c>
      <c r="C36" s="53">
        <v>14077</v>
      </c>
      <c r="D36" s="53">
        <v>14079</v>
      </c>
      <c r="E36" s="53">
        <v>19458</v>
      </c>
      <c r="F36" s="53">
        <v>8698</v>
      </c>
      <c r="G36" s="53">
        <v>3509</v>
      </c>
      <c r="H36" s="53">
        <v>10057</v>
      </c>
      <c r="I36" s="54">
        <v>5517</v>
      </c>
      <c r="J36" s="53">
        <v>2927</v>
      </c>
      <c r="K36" s="53">
        <v>2590</v>
      </c>
      <c r="L36" s="312">
        <v>1566</v>
      </c>
      <c r="M36" s="313">
        <v>1638</v>
      </c>
    </row>
    <row r="37" spans="1:13" ht="11.1" customHeight="1" x14ac:dyDescent="0.2">
      <c r="A37" s="311" t="s">
        <v>391</v>
      </c>
      <c r="B37" s="54">
        <v>28430</v>
      </c>
      <c r="C37" s="53">
        <v>14156</v>
      </c>
      <c r="D37" s="53">
        <v>14274</v>
      </c>
      <c r="E37" s="53">
        <v>19686</v>
      </c>
      <c r="F37" s="53">
        <v>8744</v>
      </c>
      <c r="G37" s="53">
        <v>3733</v>
      </c>
      <c r="H37" s="53">
        <v>9980</v>
      </c>
      <c r="I37" s="54">
        <v>5526</v>
      </c>
      <c r="J37" s="53">
        <v>2894</v>
      </c>
      <c r="K37" s="53">
        <v>2632</v>
      </c>
      <c r="L37" s="312">
        <v>2420</v>
      </c>
      <c r="M37" s="313">
        <v>2177</v>
      </c>
    </row>
    <row r="38" spans="1:13" ht="11.1" customHeight="1" x14ac:dyDescent="0.2">
      <c r="A38" s="314" t="s">
        <v>392</v>
      </c>
      <c r="B38" s="54">
        <v>28047</v>
      </c>
      <c r="C38" s="53">
        <v>13934</v>
      </c>
      <c r="D38" s="53">
        <v>14113</v>
      </c>
      <c r="E38" s="53">
        <v>19344</v>
      </c>
      <c r="F38" s="53">
        <v>8703</v>
      </c>
      <c r="G38" s="53">
        <v>3577</v>
      </c>
      <c r="H38" s="53">
        <v>9797</v>
      </c>
      <c r="I38" s="54">
        <v>5565</v>
      </c>
      <c r="J38" s="53">
        <v>2909</v>
      </c>
      <c r="K38" s="53">
        <v>2656</v>
      </c>
      <c r="L38" s="312">
        <v>1454</v>
      </c>
      <c r="M38" s="313">
        <v>1731</v>
      </c>
    </row>
    <row r="39" spans="1:13" ht="15" customHeight="1" x14ac:dyDescent="0.2">
      <c r="A39" s="311" t="s">
        <v>399</v>
      </c>
      <c r="B39" s="54">
        <v>28004</v>
      </c>
      <c r="C39" s="53">
        <v>13985</v>
      </c>
      <c r="D39" s="53">
        <v>14019</v>
      </c>
      <c r="E39" s="53">
        <v>19249</v>
      </c>
      <c r="F39" s="53">
        <v>8755</v>
      </c>
      <c r="G39" s="53">
        <v>3490</v>
      </c>
      <c r="H39" s="53">
        <v>9818</v>
      </c>
      <c r="I39" s="54">
        <v>5583</v>
      </c>
      <c r="J39" s="53">
        <v>2924</v>
      </c>
      <c r="K39" s="53">
        <v>2659</v>
      </c>
      <c r="L39" s="312">
        <v>1880</v>
      </c>
      <c r="M39" s="313">
        <v>1965</v>
      </c>
    </row>
    <row r="40" spans="1:13" ht="11.1" customHeight="1" x14ac:dyDescent="0.2">
      <c r="A40" s="314" t="s">
        <v>390</v>
      </c>
      <c r="B40" s="54">
        <v>27920</v>
      </c>
      <c r="C40" s="53">
        <v>13923</v>
      </c>
      <c r="D40" s="53">
        <v>13997</v>
      </c>
      <c r="E40" s="53">
        <v>19110</v>
      </c>
      <c r="F40" s="53">
        <v>8810</v>
      </c>
      <c r="G40" s="53">
        <v>3355</v>
      </c>
      <c r="H40" s="53">
        <v>9819</v>
      </c>
      <c r="I40" s="54">
        <v>5644</v>
      </c>
      <c r="J40" s="53">
        <v>2975</v>
      </c>
      <c r="K40" s="53">
        <v>2669</v>
      </c>
      <c r="L40" s="312">
        <v>1509</v>
      </c>
      <c r="M40" s="313">
        <v>1540</v>
      </c>
    </row>
    <row r="41" spans="1:13" ht="11.1" customHeight="1" x14ac:dyDescent="0.2">
      <c r="A41" s="311" t="s">
        <v>391</v>
      </c>
      <c r="B41" s="54">
        <v>28429</v>
      </c>
      <c r="C41" s="53">
        <v>14158</v>
      </c>
      <c r="D41" s="53">
        <v>14271</v>
      </c>
      <c r="E41" s="53">
        <v>19537</v>
      </c>
      <c r="F41" s="53">
        <v>8892</v>
      </c>
      <c r="G41" s="53">
        <v>3683</v>
      </c>
      <c r="H41" s="53">
        <v>9813</v>
      </c>
      <c r="I41" s="54">
        <v>5677</v>
      </c>
      <c r="J41" s="53">
        <v>2939</v>
      </c>
      <c r="K41" s="53">
        <v>2738</v>
      </c>
      <c r="L41" s="312">
        <v>2621</v>
      </c>
      <c r="M41" s="313">
        <v>2229</v>
      </c>
    </row>
    <row r="42" spans="1:13" ht="11.1" customHeight="1" x14ac:dyDescent="0.2">
      <c r="A42" s="311" t="s">
        <v>392</v>
      </c>
      <c r="B42" s="54">
        <v>28139</v>
      </c>
      <c r="C42" s="53">
        <v>13964</v>
      </c>
      <c r="D42" s="53">
        <v>14175</v>
      </c>
      <c r="E42" s="53">
        <v>19233</v>
      </c>
      <c r="F42" s="53">
        <v>8906</v>
      </c>
      <c r="G42" s="53">
        <v>3547</v>
      </c>
      <c r="H42" s="53">
        <v>9720</v>
      </c>
      <c r="I42" s="54">
        <v>5678</v>
      </c>
      <c r="J42" s="53">
        <v>2981</v>
      </c>
      <c r="K42" s="53">
        <v>2697</v>
      </c>
      <c r="L42" s="312">
        <v>1395</v>
      </c>
      <c r="M42" s="313">
        <v>1663</v>
      </c>
    </row>
    <row r="43" spans="1:13" ht="15" customHeight="1" x14ac:dyDescent="0.2">
      <c r="A43" s="311" t="s">
        <v>400</v>
      </c>
      <c r="B43" s="54">
        <v>28125</v>
      </c>
      <c r="C43" s="53">
        <v>13956</v>
      </c>
      <c r="D43" s="53">
        <v>14169</v>
      </c>
      <c r="E43" s="53">
        <v>19141</v>
      </c>
      <c r="F43" s="53">
        <v>8984</v>
      </c>
      <c r="G43" s="53">
        <v>3489</v>
      </c>
      <c r="H43" s="53">
        <v>9731</v>
      </c>
      <c r="I43" s="54">
        <v>5637</v>
      </c>
      <c r="J43" s="53">
        <v>2977</v>
      </c>
      <c r="K43" s="53">
        <v>2660</v>
      </c>
      <c r="L43" s="312">
        <v>1937</v>
      </c>
      <c r="M43" s="313">
        <v>2026</v>
      </c>
    </row>
    <row r="44" spans="1:13" ht="11.1" customHeight="1" x14ac:dyDescent="0.2">
      <c r="A44" s="311" t="s">
        <v>390</v>
      </c>
      <c r="B44" s="54">
        <v>28342</v>
      </c>
      <c r="C44" s="53">
        <v>14106</v>
      </c>
      <c r="D44" s="53">
        <v>14236</v>
      </c>
      <c r="E44" s="53">
        <v>19251</v>
      </c>
      <c r="F44" s="53">
        <v>9091</v>
      </c>
      <c r="G44" s="53">
        <v>3412</v>
      </c>
      <c r="H44" s="53">
        <v>9824</v>
      </c>
      <c r="I44" s="54">
        <v>5692</v>
      </c>
      <c r="J44" s="53">
        <v>3035</v>
      </c>
      <c r="K44" s="53">
        <v>2657</v>
      </c>
      <c r="L44" s="312">
        <v>1717</v>
      </c>
      <c r="M44" s="313">
        <v>1675</v>
      </c>
    </row>
    <row r="45" spans="1:13" ht="11.1" customHeight="1" x14ac:dyDescent="0.2">
      <c r="A45" s="311" t="s">
        <v>391</v>
      </c>
      <c r="B45" s="54">
        <v>28732</v>
      </c>
      <c r="C45" s="53">
        <v>14290</v>
      </c>
      <c r="D45" s="53">
        <v>14442</v>
      </c>
      <c r="E45" s="53">
        <v>19614</v>
      </c>
      <c r="F45" s="53">
        <v>9118</v>
      </c>
      <c r="G45" s="53">
        <v>3737</v>
      </c>
      <c r="H45" s="53">
        <v>9770</v>
      </c>
      <c r="I45" s="54">
        <v>5617</v>
      </c>
      <c r="J45" s="53">
        <v>2933</v>
      </c>
      <c r="K45" s="53">
        <v>2684</v>
      </c>
      <c r="L45" s="312">
        <v>2408</v>
      </c>
      <c r="M45" s="313">
        <v>2130</v>
      </c>
    </row>
    <row r="46" spans="1:13" ht="11.1" customHeight="1" x14ac:dyDescent="0.2">
      <c r="A46" s="311" t="s">
        <v>392</v>
      </c>
      <c r="B46" s="54">
        <v>28645</v>
      </c>
      <c r="C46" s="53">
        <v>14144</v>
      </c>
      <c r="D46" s="53">
        <v>14501</v>
      </c>
      <c r="E46" s="53">
        <v>19430</v>
      </c>
      <c r="F46" s="53">
        <v>9215</v>
      </c>
      <c r="G46" s="53">
        <v>3627</v>
      </c>
      <c r="H46" s="53">
        <v>9733</v>
      </c>
      <c r="I46" s="54">
        <v>5660</v>
      </c>
      <c r="J46" s="53">
        <v>2967</v>
      </c>
      <c r="K46" s="53">
        <v>2693</v>
      </c>
      <c r="L46" s="312">
        <v>1280</v>
      </c>
      <c r="M46" s="313">
        <v>1404</v>
      </c>
    </row>
    <row r="47" spans="1:13" ht="15" customHeight="1" x14ac:dyDescent="0.2">
      <c r="A47" s="311" t="s">
        <v>401</v>
      </c>
      <c r="B47" s="54">
        <v>28545</v>
      </c>
      <c r="C47" s="53">
        <v>14089</v>
      </c>
      <c r="D47" s="53">
        <v>14456</v>
      </c>
      <c r="E47" s="53">
        <v>19298</v>
      </c>
      <c r="F47" s="53">
        <v>9247</v>
      </c>
      <c r="G47" s="53">
        <v>3479</v>
      </c>
      <c r="H47" s="53">
        <v>9672</v>
      </c>
      <c r="I47" s="54">
        <v>5552</v>
      </c>
      <c r="J47" s="53">
        <v>2938</v>
      </c>
      <c r="K47" s="53">
        <v>2614</v>
      </c>
      <c r="L47" s="312">
        <v>1639</v>
      </c>
      <c r="M47" s="313">
        <v>1783</v>
      </c>
    </row>
    <row r="48" spans="1:13" ht="11.1" customHeight="1" x14ac:dyDescent="0.2">
      <c r="A48" s="311" t="s">
        <v>390</v>
      </c>
      <c r="B48" s="54">
        <v>28503</v>
      </c>
      <c r="C48" s="53">
        <v>14135</v>
      </c>
      <c r="D48" s="53">
        <v>14368</v>
      </c>
      <c r="E48" s="53">
        <v>19245</v>
      </c>
      <c r="F48" s="53">
        <v>9258</v>
      </c>
      <c r="G48" s="53">
        <v>3399</v>
      </c>
      <c r="H48" s="53">
        <v>9677</v>
      </c>
      <c r="I48" s="54">
        <v>5636</v>
      </c>
      <c r="J48" s="53">
        <v>2958</v>
      </c>
      <c r="K48" s="53">
        <v>2678</v>
      </c>
      <c r="L48" s="312">
        <v>1382</v>
      </c>
      <c r="M48" s="313">
        <v>1412</v>
      </c>
    </row>
    <row r="49" spans="1:14" ht="11.1" customHeight="1" x14ac:dyDescent="0.2">
      <c r="A49" s="311" t="s">
        <v>391</v>
      </c>
      <c r="B49" s="54">
        <v>28969</v>
      </c>
      <c r="C49" s="53">
        <v>14408</v>
      </c>
      <c r="D49" s="53">
        <v>14561</v>
      </c>
      <c r="E49" s="53">
        <v>19666</v>
      </c>
      <c r="F49" s="53">
        <v>9303</v>
      </c>
      <c r="G49" s="53">
        <v>3681</v>
      </c>
      <c r="H49" s="53">
        <v>9627</v>
      </c>
      <c r="I49" s="54">
        <v>5629</v>
      </c>
      <c r="J49" s="53">
        <v>2931</v>
      </c>
      <c r="K49" s="53">
        <v>2698</v>
      </c>
      <c r="L49" s="312">
        <v>2366</v>
      </c>
      <c r="M49" s="313">
        <v>2026</v>
      </c>
    </row>
    <row r="50" spans="1:14" ht="11.1" customHeight="1" x14ac:dyDescent="0.2">
      <c r="A50" s="311" t="s">
        <v>392</v>
      </c>
      <c r="B50" s="82">
        <v>28773</v>
      </c>
      <c r="C50" s="83">
        <v>14256</v>
      </c>
      <c r="D50" s="83">
        <v>14517</v>
      </c>
      <c r="E50" s="83">
        <v>19440</v>
      </c>
      <c r="F50" s="83">
        <v>9333</v>
      </c>
      <c r="G50" s="83">
        <v>3595</v>
      </c>
      <c r="H50" s="83">
        <v>9533</v>
      </c>
      <c r="I50" s="82">
        <v>5650</v>
      </c>
      <c r="J50" s="83">
        <v>2919</v>
      </c>
      <c r="K50" s="83">
        <v>2731</v>
      </c>
      <c r="L50" s="315">
        <v>1353</v>
      </c>
      <c r="M50" s="316">
        <v>1552</v>
      </c>
    </row>
    <row r="51" spans="1:14" s="60" customFormat="1" ht="11.25" customHeight="1" x14ac:dyDescent="0.2">
      <c r="A51" s="317"/>
      <c r="B51" s="317"/>
      <c r="C51" s="317"/>
      <c r="D51" s="317"/>
      <c r="E51" s="317"/>
      <c r="F51" s="317"/>
      <c r="G51" s="317"/>
      <c r="H51" s="317"/>
      <c r="I51" s="317"/>
      <c r="J51" s="317"/>
      <c r="K51" s="87"/>
      <c r="L51" s="317"/>
      <c r="M51" s="88" t="s">
        <v>35</v>
      </c>
    </row>
    <row r="52" spans="1:14" s="60" customFormat="1" ht="21" customHeight="1" x14ac:dyDescent="0.2">
      <c r="A52" s="443" t="s">
        <v>402</v>
      </c>
      <c r="B52" s="443"/>
      <c r="C52" s="443"/>
      <c r="D52" s="443"/>
      <c r="E52" s="443"/>
      <c r="F52" s="443"/>
      <c r="G52" s="443"/>
      <c r="H52" s="443"/>
      <c r="I52" s="443"/>
      <c r="J52" s="443"/>
      <c r="K52" s="443"/>
      <c r="L52" s="443"/>
      <c r="M52" s="443"/>
    </row>
    <row r="53" spans="1:14" s="60" customFormat="1" ht="12" customHeight="1" x14ac:dyDescent="0.2">
      <c r="A53" s="526" t="s">
        <v>403</v>
      </c>
      <c r="B53" s="526"/>
      <c r="C53" s="526"/>
      <c r="D53" s="526"/>
      <c r="E53" s="526"/>
      <c r="F53" s="526"/>
      <c r="G53" s="526"/>
      <c r="H53" s="526"/>
      <c r="I53" s="526"/>
      <c r="J53" s="526"/>
      <c r="K53" s="526"/>
      <c r="L53" s="526"/>
      <c r="M53" s="526"/>
    </row>
    <row r="54" spans="1:14" s="87" customFormat="1" ht="12.75" customHeight="1" x14ac:dyDescent="0.2">
      <c r="A54" s="443" t="s">
        <v>321</v>
      </c>
      <c r="B54" s="443"/>
      <c r="C54" s="443"/>
      <c r="D54" s="443"/>
      <c r="E54" s="443"/>
      <c r="F54" s="443"/>
      <c r="G54" s="443"/>
      <c r="H54" s="443"/>
      <c r="I54" s="443"/>
      <c r="J54" s="443"/>
      <c r="K54" s="443"/>
      <c r="L54" s="443"/>
      <c r="M54" s="443"/>
    </row>
    <row r="55" spans="1:14" s="140" customFormat="1" ht="12.75" customHeight="1" x14ac:dyDescent="0.2">
      <c r="A55" s="445"/>
      <c r="B55" s="446"/>
      <c r="C55" s="446"/>
      <c r="D55" s="446"/>
      <c r="E55" s="446"/>
      <c r="F55" s="446"/>
      <c r="G55" s="446"/>
      <c r="H55" s="446"/>
      <c r="I55" s="446"/>
      <c r="J55" s="446"/>
      <c r="K55" s="446"/>
    </row>
    <row r="56" spans="1:14" s="140" customFormat="1" ht="18" customHeight="1" x14ac:dyDescent="0.25">
      <c r="A56" s="527" t="s">
        <v>550</v>
      </c>
      <c r="B56" s="527"/>
      <c r="C56" s="527"/>
      <c r="D56" s="527"/>
      <c r="E56" s="527"/>
      <c r="F56" s="527"/>
      <c r="G56" s="527"/>
      <c r="H56" s="527"/>
      <c r="I56" s="527"/>
      <c r="J56" s="527"/>
      <c r="K56" s="527"/>
    </row>
    <row r="57" spans="1:14" s="140" customFormat="1" ht="11.25" customHeight="1" x14ac:dyDescent="0.25">
      <c r="A57" s="528"/>
      <c r="B57" s="528"/>
      <c r="C57" s="528"/>
      <c r="D57" s="528"/>
      <c r="E57" s="528"/>
      <c r="F57" s="528"/>
      <c r="G57" s="528"/>
      <c r="H57" s="528"/>
      <c r="I57" s="528"/>
      <c r="J57" s="528"/>
      <c r="L57" s="143"/>
      <c r="N57" s="143"/>
    </row>
    <row r="58" spans="1:14" ht="12.75" customHeight="1" x14ac:dyDescent="0.25">
      <c r="A58" s="318"/>
      <c r="B58" s="318"/>
      <c r="C58" s="318"/>
      <c r="D58" s="318"/>
      <c r="E58" s="318"/>
      <c r="F58" s="318"/>
      <c r="G58" s="318"/>
      <c r="H58" s="318"/>
      <c r="I58" s="318"/>
      <c r="J58" s="318"/>
      <c r="L58" s="318"/>
      <c r="N58" s="115"/>
    </row>
    <row r="59" spans="1:14" ht="12.75" customHeight="1" x14ac:dyDescent="0.25">
      <c r="A59" s="318"/>
      <c r="B59" s="318"/>
      <c r="C59" s="318"/>
      <c r="D59" s="318"/>
      <c r="E59" s="318"/>
      <c r="F59" s="318"/>
      <c r="G59" s="318"/>
      <c r="H59" s="318"/>
      <c r="I59" s="318"/>
      <c r="J59" s="318"/>
      <c r="L59" s="318"/>
    </row>
    <row r="60" spans="1:14" ht="12.75" customHeight="1" x14ac:dyDescent="0.2">
      <c r="B60" s="37"/>
      <c r="C60" s="37"/>
      <c r="D60" s="37"/>
      <c r="E60" s="37"/>
      <c r="F60" s="37"/>
      <c r="G60" s="37"/>
      <c r="H60" s="37"/>
      <c r="I60" s="37"/>
      <c r="J60" s="37"/>
      <c r="L60" s="37"/>
    </row>
    <row r="61" spans="1:14" ht="12.75" customHeight="1" x14ac:dyDescent="0.2">
      <c r="B61" s="37"/>
      <c r="C61" s="37"/>
      <c r="D61" s="37"/>
      <c r="E61" s="37"/>
      <c r="F61" s="37"/>
      <c r="G61" s="37"/>
      <c r="H61" s="37"/>
      <c r="I61" s="37"/>
      <c r="J61" s="37"/>
      <c r="L61" s="37"/>
    </row>
    <row r="62" spans="1:14" ht="12.75" customHeight="1" x14ac:dyDescent="0.2">
      <c r="B62" s="37"/>
      <c r="C62" s="37"/>
      <c r="D62" s="37"/>
      <c r="E62" s="37"/>
      <c r="F62" s="37"/>
      <c r="G62" s="37"/>
      <c r="H62" s="37"/>
      <c r="I62" s="37"/>
      <c r="J62" s="37"/>
      <c r="L62" s="37"/>
    </row>
    <row r="63" spans="1:14" ht="12.75" customHeight="1" x14ac:dyDescent="0.2">
      <c r="B63" s="37"/>
      <c r="C63" s="37"/>
      <c r="D63" s="37"/>
      <c r="E63" s="37"/>
      <c r="F63" s="37"/>
      <c r="G63" s="37"/>
      <c r="H63" s="37"/>
      <c r="I63" s="37"/>
      <c r="J63" s="37"/>
      <c r="L63" s="37"/>
    </row>
    <row r="64" spans="1:14" ht="15.9" customHeight="1" x14ac:dyDescent="0.2">
      <c r="B64" s="37"/>
      <c r="C64" s="37"/>
      <c r="D64" s="37"/>
      <c r="E64" s="37"/>
      <c r="F64" s="37"/>
      <c r="G64" s="37"/>
      <c r="H64" s="37"/>
      <c r="I64" s="37"/>
      <c r="J64" s="37"/>
      <c r="L64" s="37"/>
    </row>
    <row r="65" spans="2:13" ht="15.9" customHeight="1" x14ac:dyDescent="0.2">
      <c r="B65" s="37"/>
      <c r="C65" s="37"/>
      <c r="D65" s="37"/>
      <c r="E65" s="37"/>
      <c r="F65" s="37"/>
      <c r="G65" s="37"/>
      <c r="H65" s="37"/>
      <c r="I65" s="37"/>
      <c r="J65" s="37"/>
      <c r="L65" s="37"/>
    </row>
    <row r="66" spans="2:13" ht="15.9" customHeight="1" x14ac:dyDescent="0.2">
      <c r="B66" s="37"/>
      <c r="C66" s="37"/>
      <c r="D66" s="37"/>
      <c r="E66" s="37"/>
      <c r="F66" s="37"/>
      <c r="G66" s="37"/>
      <c r="H66" s="37"/>
      <c r="I66" s="37"/>
      <c r="J66" s="37"/>
      <c r="L66" s="37"/>
    </row>
    <row r="67" spans="2:13" ht="15.9" customHeight="1" x14ac:dyDescent="0.2">
      <c r="B67" s="37"/>
      <c r="C67" s="37"/>
      <c r="D67" s="37"/>
      <c r="E67" s="37"/>
      <c r="F67" s="37"/>
      <c r="G67" s="37"/>
      <c r="H67" s="37"/>
      <c r="I67" s="37"/>
      <c r="J67" s="37"/>
      <c r="L67" s="37"/>
    </row>
    <row r="68" spans="2:13" ht="15.9" customHeight="1" x14ac:dyDescent="0.2">
      <c r="B68" s="37"/>
      <c r="C68" s="37"/>
      <c r="D68" s="37"/>
      <c r="E68" s="37"/>
      <c r="F68" s="37"/>
      <c r="G68" s="37"/>
      <c r="H68" s="37"/>
      <c r="I68" s="37"/>
      <c r="J68" s="37"/>
      <c r="L68" s="37"/>
    </row>
    <row r="69" spans="2:13" ht="15.9" customHeight="1" x14ac:dyDescent="0.2">
      <c r="B69" s="37"/>
      <c r="C69" s="37"/>
      <c r="D69" s="37"/>
      <c r="E69" s="37"/>
      <c r="F69" s="37"/>
      <c r="G69" s="37"/>
      <c r="H69" s="37"/>
      <c r="I69" s="37"/>
      <c r="J69" s="37"/>
      <c r="L69" s="37"/>
    </row>
    <row r="70" spans="2:13" ht="15.9" customHeight="1" x14ac:dyDescent="0.2">
      <c r="B70" s="37"/>
      <c r="C70" s="37"/>
      <c r="D70" s="37"/>
      <c r="E70" s="37"/>
      <c r="F70" s="37"/>
      <c r="G70" s="37"/>
      <c r="H70" s="37"/>
      <c r="I70" s="37"/>
      <c r="J70" s="37"/>
      <c r="K70" s="178"/>
      <c r="L70" s="37"/>
      <c r="M70" s="178"/>
    </row>
    <row r="71" spans="2:13" ht="15.9" customHeight="1" x14ac:dyDescent="0.2">
      <c r="B71" s="37"/>
      <c r="C71" s="37"/>
      <c r="D71" s="37"/>
      <c r="E71" s="37"/>
      <c r="F71" s="37"/>
      <c r="G71" s="37"/>
      <c r="H71" s="37"/>
      <c r="I71" s="37"/>
      <c r="J71" s="37"/>
      <c r="K71" s="178"/>
      <c r="L71" s="37"/>
      <c r="M71" s="178"/>
    </row>
    <row r="72" spans="2:13" ht="15.9" customHeight="1" x14ac:dyDescent="0.2">
      <c r="B72" s="37"/>
      <c r="C72" s="37"/>
      <c r="D72" s="37"/>
      <c r="E72" s="37"/>
      <c r="F72" s="37"/>
      <c r="G72" s="37"/>
      <c r="H72" s="37"/>
      <c r="I72" s="37"/>
      <c r="J72" s="37"/>
      <c r="K72" s="178"/>
      <c r="L72" s="37"/>
      <c r="M72" s="178"/>
    </row>
    <row r="73" spans="2:13" ht="15.9" customHeight="1" x14ac:dyDescent="0.2">
      <c r="B73" s="37"/>
      <c r="C73" s="37"/>
      <c r="D73" s="37"/>
      <c r="E73" s="37"/>
      <c r="F73" s="37"/>
      <c r="G73" s="37"/>
      <c r="H73" s="37"/>
      <c r="I73" s="37"/>
      <c r="J73" s="37"/>
      <c r="L73" s="37"/>
    </row>
    <row r="74" spans="2:13" ht="15.9" customHeight="1" x14ac:dyDescent="0.2">
      <c r="B74" s="37"/>
      <c r="C74" s="37"/>
      <c r="D74" s="37"/>
      <c r="E74" s="37"/>
      <c r="F74" s="37"/>
      <c r="G74" s="37"/>
      <c r="H74" s="37"/>
      <c r="I74" s="37"/>
      <c r="J74" s="37"/>
      <c r="L74" s="37"/>
    </row>
    <row r="75" spans="2:13" ht="15.9" customHeight="1" x14ac:dyDescent="0.2">
      <c r="B75" s="37"/>
      <c r="C75" s="37"/>
      <c r="D75" s="37"/>
      <c r="E75" s="37"/>
      <c r="F75" s="37"/>
      <c r="G75" s="37"/>
      <c r="H75" s="37"/>
      <c r="I75" s="37"/>
      <c r="J75" s="37"/>
      <c r="L75" s="37"/>
    </row>
    <row r="76" spans="2:13" ht="15.9" customHeight="1" x14ac:dyDescent="0.2">
      <c r="B76" s="37"/>
      <c r="C76" s="37"/>
      <c r="D76" s="37"/>
      <c r="E76" s="37"/>
      <c r="F76" s="37"/>
      <c r="G76" s="37"/>
      <c r="H76" s="37"/>
      <c r="I76" s="37"/>
      <c r="J76" s="37"/>
      <c r="L76" s="37"/>
    </row>
    <row r="77" spans="2:13" ht="15.9" customHeight="1" x14ac:dyDescent="0.2">
      <c r="B77" s="37"/>
      <c r="C77" s="37"/>
      <c r="D77" s="37"/>
      <c r="E77" s="37"/>
      <c r="F77" s="37"/>
      <c r="G77" s="37"/>
      <c r="H77" s="37"/>
      <c r="I77" s="37"/>
      <c r="J77" s="37"/>
      <c r="L77" s="37"/>
    </row>
    <row r="78" spans="2:13" ht="15.9" customHeight="1" x14ac:dyDescent="0.2">
      <c r="B78" s="37"/>
      <c r="C78" s="37"/>
      <c r="D78" s="37"/>
      <c r="E78" s="37"/>
      <c r="F78" s="37"/>
      <c r="G78" s="37"/>
      <c r="H78" s="37"/>
      <c r="I78" s="37"/>
      <c r="J78" s="37"/>
      <c r="L78" s="37"/>
    </row>
    <row r="79" spans="2:13" ht="15.9" customHeight="1" x14ac:dyDescent="0.2">
      <c r="B79" s="37"/>
      <c r="C79" s="37"/>
      <c r="D79" s="37"/>
      <c r="E79" s="37"/>
      <c r="F79" s="37"/>
      <c r="G79" s="37"/>
      <c r="H79" s="37"/>
      <c r="I79" s="37"/>
      <c r="J79" s="37"/>
      <c r="L79" s="37"/>
    </row>
    <row r="80" spans="2:13" ht="15.9" customHeight="1" x14ac:dyDescent="0.2">
      <c r="B80" s="37"/>
      <c r="C80" s="37"/>
      <c r="D80" s="37"/>
      <c r="E80" s="37"/>
      <c r="F80" s="37"/>
      <c r="G80" s="37"/>
      <c r="H80" s="37"/>
      <c r="I80" s="37"/>
      <c r="J80" s="37"/>
      <c r="L80" s="37"/>
    </row>
    <row r="81" s="37" customFormat="1" ht="15.9" customHeight="1" x14ac:dyDescent="0.2"/>
    <row r="82" s="37" customFormat="1" ht="15.9" customHeight="1" x14ac:dyDescent="0.2"/>
    <row r="83" s="37" customFormat="1" ht="15.9" customHeight="1" x14ac:dyDescent="0.2"/>
    <row r="84" s="37" customFormat="1" ht="15.9" customHeight="1" x14ac:dyDescent="0.2"/>
    <row r="85" s="37" customFormat="1" ht="15.9" customHeight="1" x14ac:dyDescent="0.2"/>
    <row r="86" s="37" customFormat="1" ht="15.9" customHeight="1" x14ac:dyDescent="0.2"/>
    <row r="87" s="37" customFormat="1" ht="15.9" customHeight="1" x14ac:dyDescent="0.2"/>
    <row r="88" s="37" customFormat="1" ht="15.9" customHeight="1" x14ac:dyDescent="0.2"/>
    <row r="89" s="37" customFormat="1" ht="15.9" customHeight="1" x14ac:dyDescent="0.2"/>
    <row r="90" s="37" customFormat="1" ht="15.9" customHeight="1" x14ac:dyDescent="0.2"/>
    <row r="91" s="37" customFormat="1" ht="15.9" customHeight="1" x14ac:dyDescent="0.2"/>
    <row r="92" s="37" customFormat="1" ht="15.9" customHeight="1" x14ac:dyDescent="0.2"/>
    <row r="93" s="37" customFormat="1" ht="15.9" customHeight="1" x14ac:dyDescent="0.2"/>
    <row r="94" s="37" customFormat="1" ht="15.9" customHeight="1" x14ac:dyDescent="0.2"/>
    <row r="95" s="37" customFormat="1" ht="15.9" customHeight="1" x14ac:dyDescent="0.2"/>
    <row r="96" s="37" customFormat="1" ht="15.9" customHeight="1" x14ac:dyDescent="0.2"/>
    <row r="97" s="37" customFormat="1" ht="15.9" customHeight="1" x14ac:dyDescent="0.2"/>
    <row r="98" s="37" customFormat="1" ht="15.9" customHeight="1" x14ac:dyDescent="0.2"/>
    <row r="99" s="37" customFormat="1" ht="15.9" customHeight="1" x14ac:dyDescent="0.2"/>
    <row r="100" s="37" customFormat="1" ht="15.9" customHeight="1" x14ac:dyDescent="0.2"/>
    <row r="101" s="37" customFormat="1" ht="15.9" customHeight="1" x14ac:dyDescent="0.2"/>
    <row r="102" s="37" customFormat="1" ht="15.9" customHeight="1" x14ac:dyDescent="0.2"/>
    <row r="103" s="37" customFormat="1" ht="15.9" customHeight="1" x14ac:dyDescent="0.2"/>
    <row r="104" s="37" customFormat="1" ht="15.9" customHeight="1" x14ac:dyDescent="0.2"/>
    <row r="105" s="37" customFormat="1" ht="15.9" customHeight="1" x14ac:dyDescent="0.2"/>
    <row r="106" s="37" customFormat="1" ht="15.9" customHeight="1" x14ac:dyDescent="0.2"/>
    <row r="107" s="37" customFormat="1" ht="15.9" customHeight="1" x14ac:dyDescent="0.2"/>
    <row r="108" s="37" customFormat="1" ht="15.9" customHeight="1" x14ac:dyDescent="0.2"/>
    <row r="109" s="37" customFormat="1" ht="15.9" customHeight="1" x14ac:dyDescent="0.2"/>
    <row r="110" s="37" customFormat="1" ht="15.9" customHeight="1" x14ac:dyDescent="0.2"/>
    <row r="111" s="37" customFormat="1" ht="15.9" customHeight="1" x14ac:dyDescent="0.2"/>
    <row r="112" s="37" customFormat="1" ht="15.9" customHeight="1" x14ac:dyDescent="0.2"/>
    <row r="113" s="37" customFormat="1" ht="15.9" customHeight="1" x14ac:dyDescent="0.2"/>
    <row r="114" s="37" customFormat="1" ht="15.9" customHeight="1" x14ac:dyDescent="0.2"/>
    <row r="115" s="37" customFormat="1" ht="15.9" customHeight="1" x14ac:dyDescent="0.2"/>
    <row r="116" s="37" customFormat="1" ht="15.9" customHeight="1" x14ac:dyDescent="0.2"/>
    <row r="117" s="37" customFormat="1" ht="15.9" customHeight="1" x14ac:dyDescent="0.2"/>
    <row r="118" s="37" customFormat="1" ht="15.9" customHeight="1" x14ac:dyDescent="0.2"/>
    <row r="119" s="37" customFormat="1" ht="15.9" customHeight="1" x14ac:dyDescent="0.2"/>
    <row r="120" s="37" customFormat="1" ht="15.9" customHeight="1" x14ac:dyDescent="0.2"/>
    <row r="121" s="37" customFormat="1" ht="15.9" customHeight="1" x14ac:dyDescent="0.2"/>
    <row r="122" s="37" customFormat="1" ht="15.9" customHeight="1" x14ac:dyDescent="0.2"/>
    <row r="123" s="37" customFormat="1" ht="15.9" customHeight="1" x14ac:dyDescent="0.2"/>
    <row r="124" s="37" customFormat="1" ht="15.9" customHeight="1" x14ac:dyDescent="0.2"/>
    <row r="125" s="37" customFormat="1" ht="15.9" customHeight="1" x14ac:dyDescent="0.2"/>
    <row r="126" s="37" customFormat="1" ht="15.9" customHeight="1" x14ac:dyDescent="0.2"/>
    <row r="127" s="37" customFormat="1" ht="15.9" customHeight="1" x14ac:dyDescent="0.2"/>
    <row r="128" s="37" customFormat="1" ht="15.9" customHeight="1" x14ac:dyDescent="0.2"/>
    <row r="129" s="37" customFormat="1" ht="15.9" customHeight="1" x14ac:dyDescent="0.2"/>
    <row r="130" s="37" customFormat="1" ht="15.9" customHeight="1" x14ac:dyDescent="0.2"/>
    <row r="131" s="37" customFormat="1" ht="15.9" customHeight="1" x14ac:dyDescent="0.2"/>
    <row r="132" s="37" customFormat="1" ht="15.9" customHeight="1" x14ac:dyDescent="0.2"/>
    <row r="133" s="37" customFormat="1" ht="15.9" customHeight="1" x14ac:dyDescent="0.2"/>
    <row r="134" s="37" customFormat="1" ht="15.9" customHeight="1" x14ac:dyDescent="0.2"/>
    <row r="135" s="37" customFormat="1" ht="15.9" customHeight="1" x14ac:dyDescent="0.2"/>
    <row r="136" s="37" customFormat="1" ht="15.9" customHeight="1" x14ac:dyDescent="0.2"/>
    <row r="137" s="37" customFormat="1" ht="15.9" customHeight="1" x14ac:dyDescent="0.2"/>
    <row r="138" s="37" customFormat="1" ht="15.9" customHeight="1" x14ac:dyDescent="0.2"/>
    <row r="139" s="37" customFormat="1" ht="15.9" customHeight="1" x14ac:dyDescent="0.2"/>
    <row r="140" s="37" customFormat="1" ht="15.9" customHeight="1" x14ac:dyDescent="0.2"/>
    <row r="141" s="37" customFormat="1" ht="15.9" customHeight="1" x14ac:dyDescent="0.2"/>
    <row r="142" s="37" customFormat="1" ht="15.9" customHeight="1" x14ac:dyDescent="0.2"/>
    <row r="143" s="37" customFormat="1" ht="15.9" customHeight="1" x14ac:dyDescent="0.2"/>
    <row r="144" s="37" customFormat="1" ht="15.9" customHeight="1" x14ac:dyDescent="0.2"/>
    <row r="145" s="37" customFormat="1" ht="15.9" customHeight="1" x14ac:dyDescent="0.2"/>
    <row r="146" s="37" customFormat="1" ht="15.9" customHeight="1" x14ac:dyDescent="0.2"/>
    <row r="147" s="37" customFormat="1" ht="15.9" customHeight="1" x14ac:dyDescent="0.2"/>
    <row r="148" s="37" customFormat="1" ht="15.9" customHeight="1" x14ac:dyDescent="0.2"/>
    <row r="149" s="37" customFormat="1" ht="15.9" customHeight="1" x14ac:dyDescent="0.2"/>
    <row r="150" s="37" customFormat="1" ht="15.9" customHeight="1" x14ac:dyDescent="0.2"/>
    <row r="151" s="37" customFormat="1" ht="15.9" customHeight="1" x14ac:dyDescent="0.2"/>
    <row r="152" s="37" customFormat="1" ht="15.9" customHeight="1" x14ac:dyDescent="0.2"/>
    <row r="153" s="37" customFormat="1" ht="15.9" customHeight="1" x14ac:dyDescent="0.2"/>
    <row r="154" s="37" customFormat="1" ht="15.9" customHeight="1" x14ac:dyDescent="0.2"/>
    <row r="155" s="37" customFormat="1" ht="15.9" customHeight="1" x14ac:dyDescent="0.2"/>
    <row r="156" s="37" customFormat="1" ht="15.9" customHeight="1" x14ac:dyDescent="0.2"/>
    <row r="157" s="37" customFormat="1" ht="15.9" customHeight="1" x14ac:dyDescent="0.2"/>
    <row r="158" s="37" customFormat="1" ht="15.9" customHeight="1" x14ac:dyDescent="0.2"/>
    <row r="159" s="37" customFormat="1" ht="15.9" customHeight="1" x14ac:dyDescent="0.2"/>
    <row r="160" s="37" customFormat="1" ht="15.9" customHeight="1" x14ac:dyDescent="0.2"/>
    <row r="161" s="37" customFormat="1" ht="15.9" customHeight="1" x14ac:dyDescent="0.2"/>
    <row r="162" s="37" customFormat="1" ht="15.9" customHeight="1" x14ac:dyDescent="0.2"/>
    <row r="163" s="37" customFormat="1" ht="15.9" customHeight="1" x14ac:dyDescent="0.2"/>
    <row r="164" s="37" customFormat="1" ht="15.9" customHeight="1" x14ac:dyDescent="0.2"/>
    <row r="165" s="37" customFormat="1" ht="15.9" customHeight="1" x14ac:dyDescent="0.2"/>
    <row r="166" s="37" customFormat="1" ht="15.9" customHeight="1" x14ac:dyDescent="0.2"/>
    <row r="167" s="37" customFormat="1" ht="15.9" customHeight="1" x14ac:dyDescent="0.2"/>
    <row r="168" s="37" customFormat="1" ht="15.9" customHeight="1" x14ac:dyDescent="0.2"/>
    <row r="169" s="37" customFormat="1" ht="15.9" customHeight="1" x14ac:dyDescent="0.2"/>
    <row r="170" s="37" customFormat="1" ht="15.9" customHeight="1" x14ac:dyDescent="0.2"/>
    <row r="171" s="37" customFormat="1" ht="15.9" customHeight="1" x14ac:dyDescent="0.2"/>
    <row r="172" s="37" customFormat="1" ht="15.9" customHeight="1" x14ac:dyDescent="0.2"/>
    <row r="173" s="37" customFormat="1" ht="15.9" customHeight="1" x14ac:dyDescent="0.2"/>
    <row r="174" s="37" customFormat="1" ht="15.9" customHeight="1" x14ac:dyDescent="0.2"/>
    <row r="175" s="37" customFormat="1" ht="15.9" customHeight="1" x14ac:dyDescent="0.2"/>
    <row r="176" s="37" customFormat="1" ht="15.9" customHeight="1" x14ac:dyDescent="0.2"/>
    <row r="177" s="37" customFormat="1" ht="15.9" customHeight="1" x14ac:dyDescent="0.2"/>
    <row r="178" s="37" customFormat="1" ht="15.9" customHeight="1" x14ac:dyDescent="0.2"/>
    <row r="179" s="37" customFormat="1" ht="15.9" customHeight="1" x14ac:dyDescent="0.2"/>
    <row r="180" s="37" customFormat="1" ht="15.9" customHeight="1" x14ac:dyDescent="0.2"/>
    <row r="181" s="37" customFormat="1" ht="15.9" customHeight="1" x14ac:dyDescent="0.2"/>
    <row r="182" s="37" customFormat="1" ht="15.9" customHeight="1" x14ac:dyDescent="0.2"/>
    <row r="183" s="37" customFormat="1" ht="15.9" customHeight="1" x14ac:dyDescent="0.2"/>
    <row r="184" s="37" customFormat="1" ht="15.9" customHeight="1" x14ac:dyDescent="0.2"/>
    <row r="185" s="37" customFormat="1" ht="15.9" customHeight="1" x14ac:dyDescent="0.2"/>
    <row r="186" s="37" customFormat="1" ht="15.9" customHeight="1" x14ac:dyDescent="0.2"/>
    <row r="187" s="37" customFormat="1" ht="15.9" customHeight="1" x14ac:dyDescent="0.2"/>
    <row r="188" s="37" customFormat="1" ht="15.9" customHeight="1" x14ac:dyDescent="0.2"/>
    <row r="189" s="37" customFormat="1" ht="15.9" customHeight="1" x14ac:dyDescent="0.2"/>
    <row r="190" s="37" customFormat="1" ht="15.9" customHeight="1" x14ac:dyDescent="0.2"/>
    <row r="191" s="37" customFormat="1" ht="15.9" customHeight="1" x14ac:dyDescent="0.2"/>
    <row r="192" s="37" customFormat="1" ht="15.9" customHeight="1" x14ac:dyDescent="0.2"/>
    <row r="193" s="37" customFormat="1" ht="15.9" customHeight="1" x14ac:dyDescent="0.2"/>
    <row r="194" s="37" customFormat="1" ht="15.9" customHeight="1" x14ac:dyDescent="0.2"/>
    <row r="195" s="37" customFormat="1" ht="15.9" customHeight="1" x14ac:dyDescent="0.2"/>
    <row r="196" s="37" customFormat="1" ht="15.9" customHeight="1" x14ac:dyDescent="0.2"/>
    <row r="197" s="37" customFormat="1" ht="15.9" customHeight="1" x14ac:dyDescent="0.2"/>
    <row r="198" s="37" customFormat="1" ht="15.9" customHeight="1" x14ac:dyDescent="0.2"/>
    <row r="199" s="37" customFormat="1" ht="15.9" customHeight="1" x14ac:dyDescent="0.2"/>
    <row r="200" s="37" customFormat="1" ht="15.9" customHeight="1" x14ac:dyDescent="0.2"/>
  </sheetData>
  <mergeCells count="13">
    <mergeCell ref="A57:J57"/>
    <mergeCell ref="A3:K3"/>
    <mergeCell ref="A5:B5"/>
    <mergeCell ref="A6:M6"/>
    <mergeCell ref="A7:A9"/>
    <mergeCell ref="B7:H7"/>
    <mergeCell ref="I7:K7"/>
    <mergeCell ref="L7:M7"/>
    <mergeCell ref="A52:M52"/>
    <mergeCell ref="A53:M53"/>
    <mergeCell ref="A54:M54"/>
    <mergeCell ref="A55:K55"/>
    <mergeCell ref="A56:K56"/>
  </mergeCells>
  <printOptions horizontalCentered="1"/>
  <pageMargins left="0.7" right="0.7" top="0.75" bottom="0.75" header="0.3" footer="0.3"/>
  <pageSetup paperSize="9" scale="67" fitToWidth="0"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B0DA6-15EF-47FF-A606-D9893ED5B59B}">
  <sheetPr codeName="Tabelle4">
    <pageSetUpPr fitToPage="1"/>
  </sheetPr>
  <dimension ref="A1:D41"/>
  <sheetViews>
    <sheetView zoomScaleNormal="100" zoomScaleSheetLayoutView="100" workbookViewId="0"/>
  </sheetViews>
  <sheetFormatPr baseColWidth="10" defaultColWidth="11.44140625" defaultRowHeight="15" customHeight="1" x14ac:dyDescent="0.25"/>
  <cols>
    <col min="1" max="1" width="31.6640625" style="3" customWidth="1"/>
    <col min="2" max="2" width="60.6640625" style="3" customWidth="1"/>
    <col min="3" max="16384" width="11.44140625" style="3"/>
  </cols>
  <sheetData>
    <row r="1" spans="1:4" ht="33" customHeight="1" x14ac:dyDescent="0.25">
      <c r="A1" s="1"/>
      <c r="B1" s="2"/>
    </row>
    <row r="4" spans="1:4" ht="15" customHeight="1" x14ac:dyDescent="0.25">
      <c r="A4" s="4" t="s">
        <v>0</v>
      </c>
    </row>
    <row r="6" spans="1:4" ht="15" customHeight="1" x14ac:dyDescent="0.25">
      <c r="A6" s="5" t="s">
        <v>1</v>
      </c>
      <c r="B6" s="439" t="s">
        <v>2</v>
      </c>
      <c r="C6" s="439"/>
      <c r="D6" s="439"/>
    </row>
    <row r="7" spans="1:4" ht="9" customHeight="1" x14ac:dyDescent="0.25"/>
    <row r="8" spans="1:4" ht="15" customHeight="1" x14ac:dyDescent="0.25">
      <c r="A8" s="5" t="s">
        <v>3</v>
      </c>
      <c r="B8" s="3">
        <v>709</v>
      </c>
    </row>
    <row r="9" spans="1:4" ht="9" customHeight="1" x14ac:dyDescent="0.25"/>
    <row r="10" spans="1:4" ht="15" customHeight="1" x14ac:dyDescent="0.25">
      <c r="A10" s="5" t="s">
        <v>4</v>
      </c>
      <c r="B10" s="3" t="s">
        <v>5</v>
      </c>
    </row>
    <row r="11" spans="1:4" ht="9" customHeight="1" x14ac:dyDescent="0.25"/>
    <row r="12" spans="1:4" ht="15" customHeight="1" x14ac:dyDescent="0.25">
      <c r="A12" s="5" t="s">
        <v>6</v>
      </c>
      <c r="B12" s="3" t="s">
        <v>7</v>
      </c>
    </row>
    <row r="13" spans="1:4" ht="9" customHeight="1" x14ac:dyDescent="0.25"/>
    <row r="14" spans="1:4" ht="15" customHeight="1" x14ac:dyDescent="0.25">
      <c r="A14" s="5" t="s">
        <v>8</v>
      </c>
      <c r="B14" s="3" t="s">
        <v>9</v>
      </c>
    </row>
    <row r="15" spans="1:4" ht="9" customHeight="1" x14ac:dyDescent="0.25"/>
    <row r="16" spans="1:4" ht="15" customHeight="1" x14ac:dyDescent="0.25">
      <c r="A16" s="5" t="s">
        <v>10</v>
      </c>
      <c r="B16" s="3" t="s">
        <v>11</v>
      </c>
    </row>
    <row r="17" spans="1:2" ht="9" customHeight="1" x14ac:dyDescent="0.25"/>
    <row r="18" spans="1:2" ht="15" customHeight="1" x14ac:dyDescent="0.25">
      <c r="A18" s="5" t="s">
        <v>12</v>
      </c>
      <c r="B18" s="3" t="s">
        <v>13</v>
      </c>
    </row>
    <row r="19" spans="1:2" ht="9" customHeight="1" x14ac:dyDescent="0.25"/>
    <row r="20" spans="1:2" ht="15" customHeight="1" x14ac:dyDescent="0.25">
      <c r="A20" s="5" t="s">
        <v>14</v>
      </c>
      <c r="B20" s="6" t="s">
        <v>15</v>
      </c>
    </row>
    <row r="21" spans="1:2" ht="9" customHeight="1" x14ac:dyDescent="0.25"/>
    <row r="22" spans="1:2" ht="110.25" customHeight="1" x14ac:dyDescent="0.25">
      <c r="A22" s="5" t="s">
        <v>16</v>
      </c>
      <c r="B22" s="3" t="s">
        <v>17</v>
      </c>
    </row>
    <row r="23" spans="1:2" ht="9" customHeight="1" x14ac:dyDescent="0.25">
      <c r="A23" s="5"/>
    </row>
    <row r="24" spans="1:2" ht="9" customHeight="1" x14ac:dyDescent="0.25"/>
    <row r="25" spans="1:2" ht="15" customHeight="1" x14ac:dyDescent="0.25">
      <c r="A25" s="5" t="s">
        <v>18</v>
      </c>
      <c r="B25" s="3" t="s">
        <v>19</v>
      </c>
    </row>
    <row r="26" spans="1:2" ht="15" customHeight="1" x14ac:dyDescent="0.25">
      <c r="B26" s="3" t="s">
        <v>20</v>
      </c>
    </row>
    <row r="27" spans="1:2" ht="15" customHeight="1" x14ac:dyDescent="0.25">
      <c r="A27" s="5" t="s">
        <v>21</v>
      </c>
      <c r="B27" s="3" t="s">
        <v>22</v>
      </c>
    </row>
    <row r="28" spans="1:2" ht="15" customHeight="1" x14ac:dyDescent="0.25">
      <c r="B28" s="3" t="s">
        <v>23</v>
      </c>
    </row>
    <row r="29" spans="1:2" ht="15" customHeight="1" x14ac:dyDescent="0.25">
      <c r="B29" s="3" t="s">
        <v>24</v>
      </c>
    </row>
    <row r="30" spans="1:2" ht="15" customHeight="1" x14ac:dyDescent="0.25">
      <c r="A30" s="3" t="s">
        <v>25</v>
      </c>
      <c r="B30" s="7" t="s">
        <v>26</v>
      </c>
    </row>
    <row r="31" spans="1:2" ht="15" customHeight="1" x14ac:dyDescent="0.25">
      <c r="A31" s="3" t="s">
        <v>27</v>
      </c>
      <c r="B31" s="3" t="s">
        <v>28</v>
      </c>
    </row>
    <row r="33" spans="1:2" ht="9" customHeight="1" x14ac:dyDescent="0.25"/>
    <row r="34" spans="1:2" ht="15" customHeight="1" x14ac:dyDescent="0.25">
      <c r="A34" s="5" t="s">
        <v>29</v>
      </c>
      <c r="B34" s="8" t="s">
        <v>30</v>
      </c>
    </row>
    <row r="35" spans="1:2" ht="9" customHeight="1" x14ac:dyDescent="0.25"/>
    <row r="36" spans="1:2" ht="15" customHeight="1" x14ac:dyDescent="0.25">
      <c r="A36" s="5" t="s">
        <v>31</v>
      </c>
      <c r="B36" s="3" t="s">
        <v>32</v>
      </c>
    </row>
    <row r="37" spans="1:2" ht="25.5" customHeight="1" x14ac:dyDescent="0.25">
      <c r="B37" s="3" t="s">
        <v>33</v>
      </c>
    </row>
    <row r="38" spans="1:2" ht="9" customHeight="1" x14ac:dyDescent="0.25"/>
    <row r="39" spans="1:2" ht="15" customHeight="1" x14ac:dyDescent="0.25">
      <c r="A39" s="5" t="s">
        <v>34</v>
      </c>
      <c r="B39" s="3" t="s">
        <v>35</v>
      </c>
    </row>
    <row r="40" spans="1:2" ht="15" customHeight="1" x14ac:dyDescent="0.25">
      <c r="B40" s="8" t="s">
        <v>36</v>
      </c>
    </row>
    <row r="41" spans="1:2" ht="105" customHeight="1" x14ac:dyDescent="0.25">
      <c r="B41" s="8" t="s">
        <v>37</v>
      </c>
    </row>
  </sheetData>
  <mergeCells count="1">
    <mergeCell ref="B6:D6"/>
  </mergeCells>
  <hyperlinks>
    <hyperlink ref="B34" r:id="rId1" xr:uid="{F5EED020-583A-4F25-8C5B-8DD9E02D2127}"/>
    <hyperlink ref="B40" r:id="rId2" xr:uid="{AD2CBBF0-2493-42DA-92D4-5D0F82D8E39C}"/>
    <hyperlink ref="B41" r:id="rId3" display="https://statistik.arbeitsagentur.de/" xr:uid="{DC25DE12-480F-4ECB-BD3B-48A8EBAF36C3}"/>
    <hyperlink ref="C30" r:id="rId4" display="Statistik-Service-Ost@arbeitsagentur.de" xr:uid="{15F71D72-9F13-42F7-A2EE-9597365CF7A6}"/>
    <hyperlink ref="B30" r:id="rId5" xr:uid="{AFAE3FA6-E7C9-47AC-BA9F-9DFE91BFAA56}"/>
  </hyperlinks>
  <pageMargins left="0.70866141732283472" right="0.39370078740157483" top="0.39370078740157483" bottom="0.59055118110236227" header="0.51181102362204722" footer="0.51181102362204722"/>
  <pageSetup paperSize="9" scale="80" orientation="portrait" r:id="rId6"/>
  <drawing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07858-3D5E-41DF-ACCB-4CD23C810926}">
  <sheetPr codeName="Tabelle31">
    <pageSetUpPr fitToPage="1"/>
  </sheetPr>
  <dimension ref="A1:F289"/>
  <sheetViews>
    <sheetView showGridLines="0" zoomScaleNormal="100" workbookViewId="0"/>
  </sheetViews>
  <sheetFormatPr baseColWidth="10" defaultColWidth="11.44140625" defaultRowHeight="13.2" x14ac:dyDescent="0.25"/>
  <cols>
    <col min="1" max="1" width="2.109375" customWidth="1"/>
    <col min="2" max="2" width="104.109375" customWidth="1"/>
    <col min="7" max="7" width="4.6640625" customWidth="1"/>
  </cols>
  <sheetData>
    <row r="1" spans="1:6" ht="39.75" customHeight="1" x14ac:dyDescent="0.25">
      <c r="A1" s="319"/>
      <c r="B1" s="32" t="s">
        <v>38</v>
      </c>
    </row>
    <row r="2" spans="1:6" ht="25.5" customHeight="1" x14ac:dyDescent="0.25">
      <c r="B2" s="164" t="s">
        <v>404</v>
      </c>
    </row>
    <row r="3" spans="1:6" ht="24.9" customHeight="1" x14ac:dyDescent="0.25">
      <c r="A3" s="320"/>
      <c r="B3" s="321" t="s">
        <v>405</v>
      </c>
    </row>
    <row r="4" spans="1:6" s="324" customFormat="1" ht="117" x14ac:dyDescent="0.25">
      <c r="A4" s="322"/>
      <c r="B4" s="323" t="s">
        <v>406</v>
      </c>
      <c r="C4" s="322"/>
      <c r="D4" s="322"/>
      <c r="E4" s="322"/>
      <c r="F4" s="322"/>
    </row>
    <row r="5" spans="1:6" s="324" customFormat="1" x14ac:dyDescent="0.25">
      <c r="A5" s="322"/>
      <c r="B5" s="323"/>
      <c r="C5" s="322"/>
      <c r="D5" s="322"/>
      <c r="E5" s="322"/>
      <c r="F5" s="322"/>
    </row>
    <row r="6" spans="1:6" s="324" customFormat="1" x14ac:dyDescent="0.25">
      <c r="A6" s="322"/>
      <c r="B6" s="325" t="s">
        <v>407</v>
      </c>
      <c r="C6" s="322"/>
      <c r="D6" s="322"/>
      <c r="E6" s="322"/>
      <c r="F6" s="322"/>
    </row>
    <row r="7" spans="1:6" x14ac:dyDescent="0.25">
      <c r="A7" s="320"/>
      <c r="B7" s="326"/>
      <c r="C7" s="320"/>
      <c r="D7" s="320"/>
      <c r="E7" s="320"/>
      <c r="F7" s="320"/>
    </row>
    <row r="8" spans="1:6" ht="150" customHeight="1" x14ac:dyDescent="0.25">
      <c r="A8" s="320"/>
      <c r="B8" s="327" t="s">
        <v>408</v>
      </c>
      <c r="C8" s="320"/>
      <c r="D8" s="320"/>
      <c r="E8" s="320"/>
      <c r="F8" s="320"/>
    </row>
    <row r="9" spans="1:6" x14ac:dyDescent="0.25">
      <c r="A9" s="320"/>
      <c r="B9" s="328" t="s">
        <v>409</v>
      </c>
      <c r="C9" s="320"/>
      <c r="D9" s="320"/>
      <c r="E9" s="320"/>
      <c r="F9" s="320"/>
    </row>
    <row r="10" spans="1:6" x14ac:dyDescent="0.25">
      <c r="A10" s="320"/>
      <c r="B10" s="329"/>
      <c r="C10" s="320"/>
      <c r="D10" s="320"/>
      <c r="E10" s="320"/>
      <c r="F10" s="320"/>
    </row>
    <row r="11" spans="1:6" ht="114.6" x14ac:dyDescent="0.25">
      <c r="A11" s="320"/>
      <c r="B11" s="327" t="s">
        <v>410</v>
      </c>
      <c r="C11" s="320"/>
      <c r="D11" s="320"/>
      <c r="E11" s="320"/>
      <c r="F11" s="320"/>
    </row>
    <row r="12" spans="1:6" x14ac:dyDescent="0.25">
      <c r="A12" s="320"/>
      <c r="B12" s="328" t="s">
        <v>411</v>
      </c>
      <c r="C12" s="320"/>
      <c r="D12" s="320"/>
      <c r="E12" s="320"/>
      <c r="F12" s="320"/>
    </row>
    <row r="13" spans="1:6" x14ac:dyDescent="0.25">
      <c r="A13" s="320"/>
      <c r="B13" s="327"/>
      <c r="C13" s="320"/>
      <c r="D13" s="320"/>
      <c r="E13" s="320"/>
      <c r="F13" s="320"/>
    </row>
    <row r="14" spans="1:6" ht="137.4" x14ac:dyDescent="0.25">
      <c r="A14" s="320"/>
      <c r="B14" s="327" t="s">
        <v>412</v>
      </c>
      <c r="C14" s="320"/>
      <c r="D14" s="320"/>
      <c r="E14" s="320"/>
      <c r="F14" s="320"/>
    </row>
    <row r="15" spans="1:6" x14ac:dyDescent="0.25">
      <c r="A15" s="320"/>
      <c r="B15" s="328" t="s">
        <v>413</v>
      </c>
      <c r="C15" s="320"/>
      <c r="D15" s="320"/>
      <c r="E15" s="320"/>
      <c r="F15" s="320"/>
    </row>
    <row r="16" spans="1:6" x14ac:dyDescent="0.25">
      <c r="A16" s="320"/>
      <c r="B16" s="326"/>
      <c r="C16" s="320"/>
      <c r="D16" s="320"/>
      <c r="E16" s="320"/>
      <c r="F16" s="320"/>
    </row>
    <row r="17" spans="1:6" ht="171.6" x14ac:dyDescent="0.25">
      <c r="A17" s="320"/>
      <c r="B17" s="327" t="s">
        <v>414</v>
      </c>
      <c r="C17" s="320"/>
      <c r="D17" s="320"/>
      <c r="E17" s="320"/>
      <c r="F17" s="320"/>
    </row>
    <row r="18" spans="1:6" x14ac:dyDescent="0.25">
      <c r="A18" s="320"/>
      <c r="B18" s="328" t="s">
        <v>415</v>
      </c>
      <c r="C18" s="320"/>
      <c r="D18" s="320"/>
      <c r="E18" s="320"/>
      <c r="F18" s="320"/>
    </row>
    <row r="19" spans="1:6" x14ac:dyDescent="0.25">
      <c r="A19" s="320"/>
      <c r="B19" s="327"/>
      <c r="C19" s="320"/>
      <c r="D19" s="320"/>
      <c r="E19" s="320"/>
      <c r="F19" s="320"/>
    </row>
    <row r="20" spans="1:6" ht="160.19999999999999" x14ac:dyDescent="0.25">
      <c r="A20" s="320"/>
      <c r="B20" s="327" t="s">
        <v>416</v>
      </c>
      <c r="C20" s="320"/>
      <c r="D20" s="320"/>
      <c r="E20" s="320"/>
      <c r="F20" s="320"/>
    </row>
    <row r="21" spans="1:6" x14ac:dyDescent="0.25">
      <c r="A21" s="320"/>
      <c r="B21" s="327"/>
      <c r="C21" s="320"/>
      <c r="D21" s="320"/>
      <c r="E21" s="320"/>
      <c r="F21" s="320"/>
    </row>
    <row r="22" spans="1:6" x14ac:dyDescent="0.25">
      <c r="A22" s="320"/>
      <c r="B22" s="326"/>
      <c r="C22" s="320"/>
      <c r="D22" s="320"/>
      <c r="E22" s="320"/>
      <c r="F22" s="320"/>
    </row>
    <row r="23" spans="1:6" x14ac:dyDescent="0.25">
      <c r="A23" s="320"/>
      <c r="B23" s="330" t="s">
        <v>417</v>
      </c>
      <c r="C23" s="320"/>
      <c r="D23" s="320"/>
      <c r="E23" s="320"/>
      <c r="F23" s="320"/>
    </row>
    <row r="24" spans="1:6" s="12" customFormat="1" ht="26.4" x14ac:dyDescent="0.2">
      <c r="A24" s="331"/>
      <c r="B24" s="332" t="s">
        <v>418</v>
      </c>
      <c r="C24" s="330"/>
      <c r="D24" s="330"/>
      <c r="E24" s="330"/>
      <c r="F24" s="330"/>
    </row>
    <row r="25" spans="1:6" x14ac:dyDescent="0.25">
      <c r="A25" s="333"/>
      <c r="B25" s="320"/>
      <c r="C25" s="320"/>
      <c r="D25" s="320"/>
      <c r="E25" s="320"/>
      <c r="F25" s="320"/>
    </row>
    <row r="26" spans="1:6" x14ac:dyDescent="0.25">
      <c r="A26" s="320"/>
      <c r="B26" s="320"/>
      <c r="C26" s="320"/>
      <c r="D26" s="320"/>
      <c r="E26" s="320"/>
      <c r="F26" s="320"/>
    </row>
    <row r="27" spans="1:6" x14ac:dyDescent="0.25">
      <c r="A27" s="320"/>
      <c r="B27" s="320"/>
      <c r="C27" s="320"/>
      <c r="D27" s="320"/>
      <c r="E27" s="320"/>
      <c r="F27" s="320"/>
    </row>
    <row r="28" spans="1:6" x14ac:dyDescent="0.25">
      <c r="A28" s="320"/>
      <c r="B28" s="320"/>
      <c r="C28" s="320"/>
      <c r="D28" s="320"/>
      <c r="E28" s="320"/>
      <c r="F28" s="320"/>
    </row>
    <row r="29" spans="1:6" x14ac:dyDescent="0.25">
      <c r="A29" s="320"/>
      <c r="B29" s="320"/>
      <c r="C29" s="320"/>
      <c r="D29" s="320"/>
      <c r="E29" s="320"/>
      <c r="F29" s="320"/>
    </row>
    <row r="30" spans="1:6" x14ac:dyDescent="0.25">
      <c r="A30" s="320"/>
      <c r="B30" s="320"/>
      <c r="C30" s="320"/>
      <c r="D30" s="320"/>
      <c r="E30" s="320"/>
      <c r="F30" s="320"/>
    </row>
    <row r="31" spans="1:6" x14ac:dyDescent="0.25">
      <c r="A31" s="320"/>
      <c r="B31" s="320"/>
      <c r="C31" s="320"/>
      <c r="D31" s="320"/>
      <c r="E31" s="320"/>
      <c r="F31" s="320"/>
    </row>
    <row r="32" spans="1:6" x14ac:dyDescent="0.25">
      <c r="A32" s="320"/>
      <c r="B32" s="320"/>
      <c r="C32" s="320"/>
      <c r="D32" s="320"/>
      <c r="E32" s="320"/>
      <c r="F32" s="320"/>
    </row>
    <row r="33" spans="1:6" x14ac:dyDescent="0.25">
      <c r="A33" s="329"/>
      <c r="B33" s="329"/>
      <c r="C33" s="329"/>
      <c r="D33" s="329"/>
      <c r="E33" s="329"/>
      <c r="F33" s="329"/>
    </row>
    <row r="34" spans="1:6" x14ac:dyDescent="0.25">
      <c r="A34" s="320"/>
      <c r="B34" s="320"/>
      <c r="C34" s="320"/>
      <c r="D34" s="320"/>
      <c r="E34" s="320"/>
      <c r="F34" s="320"/>
    </row>
    <row r="35" spans="1:6" x14ac:dyDescent="0.25">
      <c r="A35" s="320"/>
      <c r="B35" s="320"/>
      <c r="C35" s="320"/>
      <c r="D35" s="320"/>
      <c r="E35" s="320"/>
      <c r="F35" s="320"/>
    </row>
    <row r="36" spans="1:6" ht="8.1" customHeight="1" x14ac:dyDescent="0.25">
      <c r="A36" s="320"/>
      <c r="B36" s="320"/>
      <c r="C36" s="320"/>
      <c r="D36" s="320"/>
      <c r="E36" s="320"/>
      <c r="F36" s="320"/>
    </row>
    <row r="37" spans="1:6" ht="13.5" customHeight="1" x14ac:dyDescent="0.25">
      <c r="A37" s="320"/>
      <c r="B37" s="320"/>
      <c r="C37" s="320"/>
      <c r="D37" s="320"/>
      <c r="E37" s="320"/>
      <c r="F37" s="320"/>
    </row>
    <row r="38" spans="1:6" x14ac:dyDescent="0.25">
      <c r="A38" s="320"/>
      <c r="B38" s="320"/>
      <c r="C38" s="320"/>
      <c r="D38" s="320"/>
      <c r="E38" s="320"/>
      <c r="F38" s="320"/>
    </row>
    <row r="39" spans="1:6" x14ac:dyDescent="0.25">
      <c r="A39" s="320"/>
      <c r="B39" s="320"/>
      <c r="C39" s="320"/>
      <c r="D39" s="320"/>
      <c r="E39" s="320"/>
      <c r="F39" s="320"/>
    </row>
    <row r="40" spans="1:6" x14ac:dyDescent="0.25">
      <c r="A40" s="320"/>
      <c r="B40" s="320"/>
      <c r="C40" s="320"/>
      <c r="D40" s="320"/>
      <c r="E40" s="320"/>
      <c r="F40" s="320"/>
    </row>
    <row r="41" spans="1:6" x14ac:dyDescent="0.25">
      <c r="A41" s="320"/>
      <c r="B41" s="320"/>
      <c r="C41" s="320"/>
      <c r="D41" s="320"/>
      <c r="E41" s="320"/>
      <c r="F41" s="320"/>
    </row>
    <row r="42" spans="1:6" x14ac:dyDescent="0.25">
      <c r="A42" s="320"/>
      <c r="B42" s="320"/>
      <c r="C42" s="320"/>
      <c r="D42" s="320"/>
      <c r="E42" s="320"/>
      <c r="F42" s="320"/>
    </row>
    <row r="43" spans="1:6" ht="33" customHeight="1" x14ac:dyDescent="0.25">
      <c r="A43" s="320"/>
      <c r="B43" s="320"/>
      <c r="C43" s="320"/>
      <c r="D43" s="320"/>
      <c r="E43" s="320"/>
      <c r="F43" s="320"/>
    </row>
    <row r="44" spans="1:6" ht="16.5" customHeight="1" x14ac:dyDescent="0.25">
      <c r="A44" s="320"/>
      <c r="B44" s="320"/>
      <c r="C44" s="320"/>
      <c r="D44" s="320"/>
      <c r="E44" s="320"/>
      <c r="F44" s="320"/>
    </row>
    <row r="45" spans="1:6" x14ac:dyDescent="0.25">
      <c r="A45" s="320"/>
      <c r="B45" s="320"/>
      <c r="C45" s="320"/>
      <c r="D45" s="320"/>
      <c r="E45" s="320"/>
      <c r="F45" s="320"/>
    </row>
    <row r="46" spans="1:6" x14ac:dyDescent="0.25">
      <c r="A46" s="320"/>
      <c r="B46" s="320"/>
      <c r="C46" s="320"/>
      <c r="D46" s="320"/>
      <c r="E46" s="320"/>
      <c r="F46" s="320"/>
    </row>
    <row r="47" spans="1:6" x14ac:dyDescent="0.25">
      <c r="A47" s="320"/>
      <c r="B47" s="320"/>
      <c r="C47" s="320"/>
      <c r="D47" s="320"/>
      <c r="E47" s="320"/>
      <c r="F47" s="320"/>
    </row>
    <row r="48" spans="1:6" x14ac:dyDescent="0.25">
      <c r="A48" s="320"/>
      <c r="B48" s="320"/>
      <c r="C48" s="320"/>
      <c r="D48" s="320"/>
      <c r="E48" s="320"/>
      <c r="F48" s="320"/>
    </row>
    <row r="49" spans="1:6" x14ac:dyDescent="0.25">
      <c r="A49" s="320"/>
      <c r="B49" s="320"/>
      <c r="C49" s="320"/>
      <c r="D49" s="320"/>
      <c r="E49" s="320"/>
      <c r="F49" s="320"/>
    </row>
    <row r="50" spans="1:6" x14ac:dyDescent="0.25">
      <c r="A50" s="320"/>
      <c r="B50" s="320"/>
      <c r="C50" s="320"/>
      <c r="D50" s="320"/>
      <c r="E50" s="320"/>
      <c r="F50" s="320"/>
    </row>
    <row r="51" spans="1:6" x14ac:dyDescent="0.25">
      <c r="A51" s="320"/>
      <c r="B51" s="320"/>
      <c r="C51" s="320"/>
      <c r="D51" s="320"/>
      <c r="E51" s="320"/>
      <c r="F51" s="320"/>
    </row>
    <row r="52" spans="1:6" x14ac:dyDescent="0.25">
      <c r="A52" s="320"/>
      <c r="B52" s="320"/>
      <c r="C52" s="320"/>
      <c r="D52" s="320"/>
      <c r="E52" s="320"/>
      <c r="F52" s="320"/>
    </row>
    <row r="53" spans="1:6" x14ac:dyDescent="0.25">
      <c r="A53" s="320"/>
      <c r="B53" s="320"/>
      <c r="C53" s="320"/>
      <c r="D53" s="320"/>
      <c r="E53" s="320"/>
      <c r="F53" s="320"/>
    </row>
    <row r="54" spans="1:6" x14ac:dyDescent="0.25">
      <c r="A54" s="320"/>
      <c r="B54" s="320"/>
      <c r="C54" s="320"/>
      <c r="D54" s="320"/>
      <c r="E54" s="320"/>
      <c r="F54" s="320"/>
    </row>
    <row r="55" spans="1:6" x14ac:dyDescent="0.25">
      <c r="A55" s="320"/>
      <c r="B55" s="320"/>
      <c r="C55" s="320"/>
      <c r="D55" s="320"/>
      <c r="E55" s="320"/>
      <c r="F55" s="320"/>
    </row>
    <row r="56" spans="1:6" x14ac:dyDescent="0.25">
      <c r="A56" s="320"/>
      <c r="B56" s="320"/>
      <c r="C56" s="320"/>
      <c r="D56" s="320"/>
      <c r="E56" s="320"/>
      <c r="F56" s="320"/>
    </row>
    <row r="57" spans="1:6" x14ac:dyDescent="0.25">
      <c r="A57" s="320"/>
      <c r="B57" s="320"/>
      <c r="C57" s="320"/>
      <c r="D57" s="320"/>
      <c r="E57" s="320"/>
      <c r="F57" s="320"/>
    </row>
    <row r="58" spans="1:6" x14ac:dyDescent="0.25">
      <c r="A58" s="320"/>
      <c r="B58" s="320"/>
      <c r="C58" s="320"/>
      <c r="D58" s="320"/>
      <c r="E58" s="320"/>
      <c r="F58" s="320"/>
    </row>
    <row r="59" spans="1:6" x14ac:dyDescent="0.25">
      <c r="A59" s="320"/>
      <c r="B59" s="320"/>
      <c r="C59" s="320"/>
      <c r="D59" s="320"/>
      <c r="E59" s="320"/>
      <c r="F59" s="320"/>
    </row>
    <row r="60" spans="1:6" x14ac:dyDescent="0.25">
      <c r="A60" s="320"/>
      <c r="B60" s="320"/>
      <c r="C60" s="320"/>
      <c r="D60" s="320"/>
      <c r="E60" s="320"/>
      <c r="F60" s="320"/>
    </row>
    <row r="61" spans="1:6" x14ac:dyDescent="0.25">
      <c r="A61" s="320"/>
      <c r="B61" s="320"/>
      <c r="C61" s="320"/>
      <c r="D61" s="320"/>
      <c r="E61" s="320"/>
      <c r="F61" s="320"/>
    </row>
    <row r="62" spans="1:6" x14ac:dyDescent="0.25">
      <c r="A62" s="320"/>
      <c r="B62" s="320"/>
      <c r="C62" s="320"/>
      <c r="D62" s="320"/>
      <c r="E62" s="320"/>
      <c r="F62" s="320"/>
    </row>
    <row r="63" spans="1:6" x14ac:dyDescent="0.25">
      <c r="A63" s="320"/>
      <c r="B63" s="320"/>
      <c r="C63" s="320"/>
      <c r="D63" s="320"/>
      <c r="E63" s="320"/>
      <c r="F63" s="320"/>
    </row>
    <row r="64" spans="1:6" x14ac:dyDescent="0.25">
      <c r="A64" s="320"/>
      <c r="B64" s="320"/>
      <c r="C64" s="320"/>
      <c r="D64" s="320"/>
      <c r="E64" s="320"/>
      <c r="F64" s="320"/>
    </row>
    <row r="65" spans="1:6" x14ac:dyDescent="0.25">
      <c r="A65" s="320"/>
      <c r="B65" s="320"/>
      <c r="C65" s="320"/>
      <c r="D65" s="320"/>
      <c r="E65" s="320"/>
      <c r="F65" s="320"/>
    </row>
    <row r="66" spans="1:6" x14ac:dyDescent="0.25">
      <c r="A66" s="320"/>
      <c r="B66" s="320"/>
      <c r="C66" s="320"/>
      <c r="D66" s="320"/>
      <c r="E66" s="320"/>
      <c r="F66" s="320"/>
    </row>
    <row r="67" spans="1:6" x14ac:dyDescent="0.25">
      <c r="A67" s="320"/>
      <c r="B67" s="320"/>
      <c r="C67" s="320"/>
      <c r="D67" s="320"/>
      <c r="E67" s="320"/>
      <c r="F67" s="320"/>
    </row>
    <row r="68" spans="1:6" x14ac:dyDescent="0.25">
      <c r="A68" s="320"/>
      <c r="B68" s="320"/>
      <c r="C68" s="320"/>
      <c r="D68" s="320"/>
      <c r="E68" s="320"/>
      <c r="F68" s="320"/>
    </row>
    <row r="69" spans="1:6" x14ac:dyDescent="0.25">
      <c r="A69" s="320"/>
      <c r="B69" s="320"/>
      <c r="C69" s="320"/>
      <c r="D69" s="320"/>
      <c r="E69" s="320"/>
      <c r="F69" s="320"/>
    </row>
    <row r="70" spans="1:6" x14ac:dyDescent="0.25">
      <c r="A70" s="320"/>
      <c r="B70" s="320"/>
      <c r="C70" s="320"/>
      <c r="D70" s="320"/>
      <c r="E70" s="320"/>
      <c r="F70" s="320"/>
    </row>
    <row r="71" spans="1:6" x14ac:dyDescent="0.25">
      <c r="A71" s="320"/>
      <c r="B71" s="320"/>
      <c r="C71" s="320"/>
      <c r="D71" s="320"/>
      <c r="E71" s="320"/>
      <c r="F71" s="320"/>
    </row>
    <row r="72" spans="1:6" x14ac:dyDescent="0.25">
      <c r="A72" s="320"/>
      <c r="B72" s="320"/>
      <c r="C72" s="320"/>
      <c r="D72" s="320"/>
      <c r="E72" s="320"/>
      <c r="F72" s="320"/>
    </row>
    <row r="73" spans="1:6" x14ac:dyDescent="0.25">
      <c r="A73" s="320"/>
      <c r="B73" s="320"/>
      <c r="C73" s="320"/>
      <c r="D73" s="320"/>
      <c r="E73" s="320"/>
      <c r="F73" s="320"/>
    </row>
    <row r="74" spans="1:6" x14ac:dyDescent="0.25">
      <c r="A74" s="320"/>
      <c r="B74" s="320"/>
      <c r="C74" s="320"/>
      <c r="D74" s="320"/>
      <c r="E74" s="320"/>
      <c r="F74" s="320"/>
    </row>
    <row r="75" spans="1:6" x14ac:dyDescent="0.25">
      <c r="A75" s="320"/>
      <c r="B75" s="320"/>
      <c r="C75" s="320"/>
      <c r="D75" s="320"/>
      <c r="E75" s="320"/>
      <c r="F75" s="320"/>
    </row>
    <row r="76" spans="1:6" x14ac:dyDescent="0.25">
      <c r="A76" s="320"/>
      <c r="B76" s="320"/>
      <c r="C76" s="320"/>
      <c r="D76" s="320"/>
      <c r="E76" s="320"/>
      <c r="F76" s="320"/>
    </row>
    <row r="77" spans="1:6" x14ac:dyDescent="0.25">
      <c r="A77" s="320"/>
      <c r="B77" s="320"/>
      <c r="C77" s="320"/>
      <c r="D77" s="320"/>
      <c r="E77" s="320"/>
      <c r="F77" s="320"/>
    </row>
    <row r="78" spans="1:6" x14ac:dyDescent="0.25">
      <c r="A78" s="320"/>
      <c r="B78" s="320"/>
      <c r="C78" s="320"/>
      <c r="D78" s="320"/>
      <c r="E78" s="320"/>
      <c r="F78" s="320"/>
    </row>
    <row r="79" spans="1:6" x14ac:dyDescent="0.25">
      <c r="A79" s="320"/>
      <c r="B79" s="320"/>
      <c r="C79" s="320"/>
      <c r="D79" s="320"/>
      <c r="E79" s="320"/>
      <c r="F79" s="320"/>
    </row>
    <row r="80" spans="1:6" x14ac:dyDescent="0.25">
      <c r="A80" s="320"/>
      <c r="B80" s="320"/>
      <c r="C80" s="320"/>
      <c r="D80" s="320"/>
      <c r="E80" s="320"/>
      <c r="F80" s="320"/>
    </row>
    <row r="81" spans="1:6" x14ac:dyDescent="0.25">
      <c r="A81" s="320"/>
      <c r="B81" s="320"/>
      <c r="C81" s="320"/>
      <c r="D81" s="320"/>
      <c r="E81" s="320"/>
      <c r="F81" s="320"/>
    </row>
    <row r="82" spans="1:6" x14ac:dyDescent="0.25">
      <c r="A82" s="320"/>
      <c r="B82" s="320"/>
      <c r="C82" s="320"/>
      <c r="D82" s="320"/>
      <c r="E82" s="320"/>
      <c r="F82" s="320"/>
    </row>
    <row r="83" spans="1:6" x14ac:dyDescent="0.25">
      <c r="A83" s="320"/>
      <c r="B83" s="320"/>
      <c r="C83" s="320"/>
      <c r="D83" s="320"/>
      <c r="E83" s="320"/>
      <c r="F83" s="320"/>
    </row>
    <row r="84" spans="1:6" x14ac:dyDescent="0.25">
      <c r="A84" s="320"/>
      <c r="B84" s="320"/>
      <c r="C84" s="320"/>
      <c r="D84" s="320"/>
      <c r="E84" s="320"/>
      <c r="F84" s="320"/>
    </row>
    <row r="85" spans="1:6" x14ac:dyDescent="0.25">
      <c r="A85" s="320"/>
      <c r="B85" s="320"/>
      <c r="C85" s="320"/>
      <c r="D85" s="320"/>
      <c r="E85" s="320"/>
      <c r="F85" s="320"/>
    </row>
    <row r="86" spans="1:6" x14ac:dyDescent="0.25">
      <c r="A86" s="320"/>
      <c r="B86" s="320"/>
      <c r="C86" s="320"/>
      <c r="D86" s="320"/>
      <c r="E86" s="320"/>
      <c r="F86" s="320"/>
    </row>
    <row r="87" spans="1:6" x14ac:dyDescent="0.25">
      <c r="A87" s="320"/>
      <c r="B87" s="320"/>
      <c r="C87" s="320"/>
      <c r="D87" s="320"/>
      <c r="E87" s="320"/>
      <c r="F87" s="320"/>
    </row>
    <row r="88" spans="1:6" x14ac:dyDescent="0.25">
      <c r="A88" s="320"/>
      <c r="B88" s="320"/>
      <c r="C88" s="320"/>
      <c r="D88" s="320"/>
      <c r="E88" s="320"/>
      <c r="F88" s="320"/>
    </row>
    <row r="89" spans="1:6" x14ac:dyDescent="0.25">
      <c r="A89" s="320"/>
      <c r="B89" s="320"/>
      <c r="C89" s="320"/>
      <c r="D89" s="320"/>
      <c r="E89" s="320"/>
      <c r="F89" s="320"/>
    </row>
    <row r="90" spans="1:6" x14ac:dyDescent="0.25">
      <c r="A90" s="320"/>
      <c r="B90" s="320"/>
      <c r="C90" s="320"/>
      <c r="D90" s="320"/>
      <c r="E90" s="320"/>
      <c r="F90" s="320"/>
    </row>
    <row r="91" spans="1:6" x14ac:dyDescent="0.25">
      <c r="A91" s="320"/>
      <c r="B91" s="320"/>
      <c r="C91" s="320"/>
      <c r="D91" s="320"/>
      <c r="E91" s="320"/>
      <c r="F91" s="320"/>
    </row>
    <row r="92" spans="1:6" x14ac:dyDescent="0.25">
      <c r="A92" s="320"/>
      <c r="B92" s="320"/>
      <c r="C92" s="320"/>
      <c r="D92" s="320"/>
      <c r="E92" s="320"/>
      <c r="F92" s="320"/>
    </row>
    <row r="93" spans="1:6" x14ac:dyDescent="0.25">
      <c r="A93" s="320"/>
      <c r="B93" s="320"/>
      <c r="C93" s="320"/>
      <c r="D93" s="320"/>
      <c r="E93" s="320"/>
      <c r="F93" s="320"/>
    </row>
    <row r="94" spans="1:6" x14ac:dyDescent="0.25">
      <c r="A94" s="320"/>
      <c r="B94" s="320"/>
      <c r="C94" s="320"/>
      <c r="D94" s="320"/>
      <c r="E94" s="320"/>
      <c r="F94" s="320"/>
    </row>
    <row r="95" spans="1:6" x14ac:dyDescent="0.25">
      <c r="A95" s="320"/>
      <c r="B95" s="320"/>
      <c r="C95" s="320"/>
      <c r="D95" s="320"/>
      <c r="E95" s="320"/>
      <c r="F95" s="320"/>
    </row>
    <row r="96" spans="1:6" x14ac:dyDescent="0.25">
      <c r="A96" s="320"/>
      <c r="B96" s="320"/>
      <c r="C96" s="320"/>
      <c r="D96" s="320"/>
      <c r="E96" s="320"/>
      <c r="F96" s="320"/>
    </row>
    <row r="97" spans="1:6" x14ac:dyDescent="0.25">
      <c r="A97" s="320"/>
      <c r="B97" s="320"/>
      <c r="C97" s="320"/>
      <c r="D97" s="320"/>
      <c r="E97" s="320"/>
      <c r="F97" s="320"/>
    </row>
    <row r="98" spans="1:6" x14ac:dyDescent="0.25">
      <c r="A98" s="320"/>
      <c r="B98" s="320"/>
      <c r="C98" s="320"/>
      <c r="D98" s="320"/>
      <c r="E98" s="320"/>
      <c r="F98" s="320"/>
    </row>
    <row r="99" spans="1:6" x14ac:dyDescent="0.25">
      <c r="A99" s="320"/>
      <c r="B99" s="320"/>
      <c r="C99" s="320"/>
      <c r="D99" s="320"/>
      <c r="E99" s="320"/>
      <c r="F99" s="320"/>
    </row>
    <row r="100" spans="1:6" x14ac:dyDescent="0.25">
      <c r="A100" s="320"/>
      <c r="B100" s="320"/>
      <c r="C100" s="320"/>
      <c r="D100" s="320"/>
      <c r="E100" s="320"/>
      <c r="F100" s="320"/>
    </row>
    <row r="101" spans="1:6" x14ac:dyDescent="0.25">
      <c r="A101" s="320"/>
      <c r="B101" s="320"/>
      <c r="C101" s="320"/>
      <c r="D101" s="320"/>
      <c r="E101" s="320"/>
      <c r="F101" s="320"/>
    </row>
    <row r="102" spans="1:6" x14ac:dyDescent="0.25">
      <c r="A102" s="320"/>
      <c r="B102" s="320"/>
      <c r="C102" s="320"/>
      <c r="D102" s="320"/>
      <c r="E102" s="320"/>
      <c r="F102" s="320"/>
    </row>
    <row r="103" spans="1:6" x14ac:dyDescent="0.25">
      <c r="A103" s="320"/>
      <c r="B103" s="320"/>
      <c r="C103" s="320"/>
      <c r="D103" s="320"/>
      <c r="E103" s="320"/>
      <c r="F103" s="320"/>
    </row>
    <row r="104" spans="1:6" x14ac:dyDescent="0.25">
      <c r="A104" s="320"/>
      <c r="B104" s="320"/>
      <c r="C104" s="320"/>
      <c r="D104" s="320"/>
      <c r="E104" s="320"/>
      <c r="F104" s="320"/>
    </row>
    <row r="105" spans="1:6" x14ac:dyDescent="0.25">
      <c r="A105" s="320"/>
      <c r="B105" s="320"/>
      <c r="C105" s="320"/>
      <c r="D105" s="320"/>
      <c r="E105" s="320"/>
      <c r="F105" s="320"/>
    </row>
    <row r="106" spans="1:6" x14ac:dyDescent="0.25">
      <c r="A106" s="320"/>
      <c r="B106" s="320"/>
      <c r="C106" s="320"/>
      <c r="D106" s="320"/>
      <c r="E106" s="320"/>
      <c r="F106" s="320"/>
    </row>
    <row r="107" spans="1:6" x14ac:dyDescent="0.25">
      <c r="A107" s="320"/>
      <c r="B107" s="320"/>
      <c r="C107" s="320"/>
      <c r="D107" s="320"/>
      <c r="E107" s="320"/>
      <c r="F107" s="320"/>
    </row>
    <row r="108" spans="1:6" x14ac:dyDescent="0.25">
      <c r="A108" s="320"/>
      <c r="B108" s="320"/>
      <c r="C108" s="320"/>
      <c r="D108" s="320"/>
      <c r="E108" s="320"/>
      <c r="F108" s="320"/>
    </row>
    <row r="109" spans="1:6" x14ac:dyDescent="0.25">
      <c r="A109" s="320"/>
      <c r="B109" s="320"/>
      <c r="C109" s="320"/>
      <c r="D109" s="320"/>
      <c r="E109" s="320"/>
      <c r="F109" s="320"/>
    </row>
    <row r="110" spans="1:6" x14ac:dyDescent="0.25">
      <c r="A110" s="320"/>
      <c r="B110" s="320"/>
      <c r="C110" s="320"/>
      <c r="D110" s="320"/>
      <c r="E110" s="320"/>
      <c r="F110" s="320"/>
    </row>
    <row r="111" spans="1:6" x14ac:dyDescent="0.25">
      <c r="A111" s="320"/>
      <c r="B111" s="320"/>
      <c r="C111" s="320"/>
      <c r="D111" s="320"/>
      <c r="E111" s="320"/>
      <c r="F111" s="320"/>
    </row>
    <row r="112" spans="1:6" x14ac:dyDescent="0.25">
      <c r="A112" s="320"/>
      <c r="B112" s="320"/>
      <c r="C112" s="320"/>
      <c r="D112" s="320"/>
      <c r="E112" s="320"/>
      <c r="F112" s="320"/>
    </row>
    <row r="113" spans="1:6" x14ac:dyDescent="0.25">
      <c r="A113" s="320"/>
      <c r="B113" s="320"/>
      <c r="C113" s="320"/>
      <c r="D113" s="320"/>
      <c r="E113" s="320"/>
      <c r="F113" s="320"/>
    </row>
    <row r="114" spans="1:6" x14ac:dyDescent="0.25">
      <c r="A114" s="320"/>
      <c r="B114" s="320"/>
      <c r="C114" s="320"/>
      <c r="D114" s="320"/>
      <c r="E114" s="320"/>
      <c r="F114" s="320"/>
    </row>
    <row r="115" spans="1:6" x14ac:dyDescent="0.25">
      <c r="A115" s="320"/>
      <c r="B115" s="320"/>
      <c r="C115" s="320"/>
      <c r="D115" s="320"/>
      <c r="E115" s="320"/>
      <c r="F115" s="320"/>
    </row>
    <row r="116" spans="1:6" x14ac:dyDescent="0.25">
      <c r="A116" s="320"/>
      <c r="B116" s="320"/>
      <c r="C116" s="320"/>
      <c r="D116" s="320"/>
      <c r="E116" s="320"/>
      <c r="F116" s="320"/>
    </row>
    <row r="117" spans="1:6" x14ac:dyDescent="0.25">
      <c r="A117" s="320"/>
      <c r="B117" s="320"/>
      <c r="C117" s="320"/>
      <c r="D117" s="320"/>
      <c r="E117" s="320"/>
      <c r="F117" s="320"/>
    </row>
    <row r="118" spans="1:6" x14ac:dyDescent="0.25">
      <c r="A118" s="320"/>
      <c r="B118" s="320"/>
      <c r="C118" s="320"/>
      <c r="D118" s="320"/>
      <c r="E118" s="320"/>
      <c r="F118" s="320"/>
    </row>
    <row r="119" spans="1:6" x14ac:dyDescent="0.25">
      <c r="A119" s="320"/>
      <c r="B119" s="320"/>
      <c r="C119" s="320"/>
      <c r="D119" s="320"/>
      <c r="E119" s="320"/>
      <c r="F119" s="320"/>
    </row>
    <row r="120" spans="1:6" x14ac:dyDescent="0.25">
      <c r="A120" s="320"/>
      <c r="B120" s="320"/>
      <c r="C120" s="320"/>
      <c r="D120" s="320"/>
      <c r="E120" s="320"/>
      <c r="F120" s="320"/>
    </row>
    <row r="121" spans="1:6" x14ac:dyDescent="0.25">
      <c r="A121" s="320"/>
      <c r="B121" s="320"/>
      <c r="C121" s="320"/>
      <c r="D121" s="320"/>
      <c r="E121" s="320"/>
      <c r="F121" s="320"/>
    </row>
    <row r="122" spans="1:6" x14ac:dyDescent="0.25">
      <c r="A122" s="320"/>
      <c r="B122" s="320"/>
      <c r="C122" s="320"/>
      <c r="D122" s="320"/>
      <c r="E122" s="320"/>
      <c r="F122" s="320"/>
    </row>
    <row r="123" spans="1:6" x14ac:dyDescent="0.25">
      <c r="A123" s="320"/>
      <c r="B123" s="320"/>
      <c r="C123" s="320"/>
      <c r="D123" s="320"/>
      <c r="E123" s="320"/>
      <c r="F123" s="320"/>
    </row>
    <row r="124" spans="1:6" x14ac:dyDescent="0.25">
      <c r="A124" s="320"/>
      <c r="B124" s="320"/>
      <c r="C124" s="320"/>
      <c r="D124" s="320"/>
      <c r="E124" s="320"/>
      <c r="F124" s="320"/>
    </row>
    <row r="125" spans="1:6" x14ac:dyDescent="0.25">
      <c r="A125" s="320"/>
      <c r="B125" s="320"/>
      <c r="C125" s="320"/>
      <c r="D125" s="320"/>
      <c r="E125" s="320"/>
      <c r="F125" s="320"/>
    </row>
    <row r="126" spans="1:6" x14ac:dyDescent="0.25">
      <c r="A126" s="320"/>
      <c r="B126" s="320"/>
      <c r="C126" s="320"/>
      <c r="D126" s="320"/>
      <c r="E126" s="320"/>
      <c r="F126" s="320"/>
    </row>
    <row r="127" spans="1:6" x14ac:dyDescent="0.25">
      <c r="A127" s="320"/>
      <c r="B127" s="320"/>
      <c r="C127" s="320"/>
      <c r="D127" s="320"/>
      <c r="E127" s="320"/>
      <c r="F127" s="320"/>
    </row>
    <row r="128" spans="1:6" x14ac:dyDescent="0.25">
      <c r="A128" s="320"/>
      <c r="B128" s="320"/>
      <c r="C128" s="320"/>
      <c r="D128" s="320"/>
      <c r="E128" s="320"/>
      <c r="F128" s="320"/>
    </row>
    <row r="129" spans="1:6" x14ac:dyDescent="0.25">
      <c r="A129" s="320"/>
      <c r="B129" s="320"/>
      <c r="C129" s="320"/>
      <c r="D129" s="320"/>
      <c r="E129" s="320"/>
      <c r="F129" s="320"/>
    </row>
    <row r="130" spans="1:6" x14ac:dyDescent="0.25">
      <c r="A130" s="320"/>
      <c r="B130" s="320"/>
      <c r="C130" s="320"/>
      <c r="D130" s="320"/>
      <c r="E130" s="320"/>
      <c r="F130" s="320"/>
    </row>
    <row r="131" spans="1:6" x14ac:dyDescent="0.25">
      <c r="A131" s="320"/>
      <c r="B131" s="320"/>
      <c r="C131" s="320"/>
      <c r="D131" s="320"/>
      <c r="E131" s="320"/>
      <c r="F131" s="320"/>
    </row>
    <row r="132" spans="1:6" x14ac:dyDescent="0.25">
      <c r="A132" s="320"/>
      <c r="B132" s="320"/>
      <c r="C132" s="320"/>
      <c r="D132" s="320"/>
      <c r="E132" s="320"/>
      <c r="F132" s="320"/>
    </row>
    <row r="133" spans="1:6" x14ac:dyDescent="0.25">
      <c r="A133" s="320"/>
      <c r="B133" s="320"/>
      <c r="C133" s="320"/>
      <c r="D133" s="320"/>
      <c r="E133" s="320"/>
      <c r="F133" s="320"/>
    </row>
    <row r="134" spans="1:6" x14ac:dyDescent="0.25">
      <c r="A134" s="320"/>
      <c r="B134" s="320"/>
      <c r="C134" s="320"/>
      <c r="D134" s="320"/>
      <c r="E134" s="320"/>
      <c r="F134" s="320"/>
    </row>
    <row r="135" spans="1:6" x14ac:dyDescent="0.25">
      <c r="A135" s="320"/>
      <c r="B135" s="320"/>
      <c r="C135" s="320"/>
      <c r="D135" s="320"/>
      <c r="E135" s="320"/>
      <c r="F135" s="320"/>
    </row>
    <row r="136" spans="1:6" x14ac:dyDescent="0.25">
      <c r="A136" s="320"/>
      <c r="B136" s="320"/>
      <c r="C136" s="320"/>
      <c r="D136" s="320"/>
      <c r="E136" s="320"/>
      <c r="F136" s="320"/>
    </row>
    <row r="137" spans="1:6" x14ac:dyDescent="0.25">
      <c r="A137" s="320"/>
      <c r="B137" s="320"/>
      <c r="C137" s="320"/>
      <c r="D137" s="320"/>
      <c r="E137" s="320"/>
      <c r="F137" s="320"/>
    </row>
    <row r="138" spans="1:6" x14ac:dyDescent="0.25">
      <c r="A138" s="320"/>
      <c r="B138" s="320"/>
      <c r="C138" s="320"/>
      <c r="D138" s="320"/>
      <c r="E138" s="320"/>
      <c r="F138" s="320"/>
    </row>
    <row r="139" spans="1:6" x14ac:dyDescent="0.25">
      <c r="A139" s="320"/>
      <c r="B139" s="320"/>
      <c r="C139" s="320"/>
      <c r="D139" s="320"/>
      <c r="E139" s="320"/>
      <c r="F139" s="320"/>
    </row>
    <row r="140" spans="1:6" x14ac:dyDescent="0.25">
      <c r="A140" s="320"/>
      <c r="B140" s="320"/>
      <c r="C140" s="320"/>
      <c r="D140" s="320"/>
      <c r="E140" s="320"/>
      <c r="F140" s="320"/>
    </row>
    <row r="141" spans="1:6" x14ac:dyDescent="0.25">
      <c r="A141" s="320"/>
      <c r="B141" s="320"/>
      <c r="C141" s="320"/>
      <c r="D141" s="320"/>
      <c r="E141" s="320"/>
      <c r="F141" s="320"/>
    </row>
    <row r="142" spans="1:6" x14ac:dyDescent="0.25">
      <c r="A142" s="320"/>
      <c r="B142" s="320"/>
      <c r="C142" s="320"/>
      <c r="D142" s="320"/>
      <c r="E142" s="320"/>
      <c r="F142" s="320"/>
    </row>
    <row r="143" spans="1:6" x14ac:dyDescent="0.25">
      <c r="A143" s="320"/>
      <c r="B143" s="320"/>
      <c r="C143" s="320"/>
      <c r="D143" s="320"/>
      <c r="E143" s="320"/>
      <c r="F143" s="320"/>
    </row>
    <row r="144" spans="1:6" x14ac:dyDescent="0.25">
      <c r="A144" s="320"/>
      <c r="B144" s="320"/>
      <c r="C144" s="320"/>
      <c r="D144" s="320"/>
      <c r="E144" s="320"/>
      <c r="F144" s="320"/>
    </row>
    <row r="145" spans="1:6" x14ac:dyDescent="0.25">
      <c r="A145" s="320"/>
      <c r="B145" s="320"/>
      <c r="C145" s="320"/>
      <c r="D145" s="320"/>
      <c r="E145" s="320"/>
      <c r="F145" s="320"/>
    </row>
    <row r="146" spans="1:6" x14ac:dyDescent="0.25">
      <c r="A146" s="320"/>
      <c r="B146" s="320"/>
      <c r="C146" s="320"/>
      <c r="D146" s="320"/>
      <c r="E146" s="320"/>
      <c r="F146" s="320"/>
    </row>
    <row r="147" spans="1:6" x14ac:dyDescent="0.25">
      <c r="A147" s="320"/>
      <c r="B147" s="320"/>
      <c r="C147" s="320"/>
      <c r="D147" s="320"/>
      <c r="E147" s="320"/>
      <c r="F147" s="320"/>
    </row>
    <row r="148" spans="1:6" x14ac:dyDescent="0.25">
      <c r="A148" s="320"/>
      <c r="B148" s="320"/>
      <c r="C148" s="320"/>
      <c r="D148" s="320"/>
      <c r="E148" s="320"/>
      <c r="F148" s="320"/>
    </row>
    <row r="149" spans="1:6" x14ac:dyDescent="0.25">
      <c r="A149" s="320"/>
      <c r="B149" s="320"/>
      <c r="C149" s="320"/>
      <c r="D149" s="320"/>
      <c r="E149" s="320"/>
      <c r="F149" s="320"/>
    </row>
    <row r="150" spans="1:6" x14ac:dyDescent="0.25">
      <c r="A150" s="320"/>
      <c r="B150" s="320"/>
      <c r="C150" s="320"/>
      <c r="D150" s="320"/>
      <c r="E150" s="320"/>
      <c r="F150" s="320"/>
    </row>
    <row r="151" spans="1:6" x14ac:dyDescent="0.25">
      <c r="A151" s="320"/>
      <c r="B151" s="320"/>
      <c r="C151" s="320"/>
      <c r="D151" s="320"/>
      <c r="E151" s="320"/>
      <c r="F151" s="320"/>
    </row>
    <row r="152" spans="1:6" x14ac:dyDescent="0.25">
      <c r="A152" s="320"/>
      <c r="B152" s="320"/>
      <c r="C152" s="320"/>
      <c r="D152" s="320"/>
      <c r="E152" s="320"/>
      <c r="F152" s="320"/>
    </row>
    <row r="153" spans="1:6" x14ac:dyDescent="0.25">
      <c r="A153" s="320"/>
      <c r="B153" s="320"/>
      <c r="C153" s="320"/>
      <c r="D153" s="320"/>
      <c r="E153" s="320"/>
      <c r="F153" s="320"/>
    </row>
    <row r="154" spans="1:6" x14ac:dyDescent="0.25">
      <c r="A154" s="320"/>
      <c r="B154" s="320"/>
      <c r="C154" s="320"/>
      <c r="D154" s="320"/>
      <c r="E154" s="320"/>
      <c r="F154" s="320"/>
    </row>
    <row r="155" spans="1:6" x14ac:dyDescent="0.25">
      <c r="A155" s="320"/>
      <c r="B155" s="320"/>
      <c r="C155" s="320"/>
      <c r="D155" s="320"/>
      <c r="E155" s="320"/>
      <c r="F155" s="320"/>
    </row>
    <row r="156" spans="1:6" x14ac:dyDescent="0.25">
      <c r="A156" s="320"/>
      <c r="B156" s="320"/>
      <c r="C156" s="320"/>
      <c r="D156" s="320"/>
      <c r="E156" s="320"/>
      <c r="F156" s="320"/>
    </row>
    <row r="157" spans="1:6" x14ac:dyDescent="0.25">
      <c r="A157" s="320"/>
      <c r="B157" s="320"/>
      <c r="C157" s="320"/>
      <c r="D157" s="320"/>
      <c r="E157" s="320"/>
      <c r="F157" s="320"/>
    </row>
    <row r="158" spans="1:6" x14ac:dyDescent="0.25">
      <c r="A158" s="320"/>
      <c r="B158" s="320"/>
      <c r="C158" s="320"/>
      <c r="D158" s="320"/>
      <c r="E158" s="320"/>
      <c r="F158" s="320"/>
    </row>
    <row r="159" spans="1:6" x14ac:dyDescent="0.25">
      <c r="A159" s="320"/>
      <c r="B159" s="320"/>
      <c r="C159" s="320"/>
      <c r="D159" s="320"/>
      <c r="E159" s="320"/>
      <c r="F159" s="320"/>
    </row>
    <row r="160" spans="1:6" x14ac:dyDescent="0.25">
      <c r="A160" s="320"/>
      <c r="B160" s="320"/>
      <c r="C160" s="320"/>
      <c r="D160" s="320"/>
      <c r="E160" s="320"/>
      <c r="F160" s="320"/>
    </row>
    <row r="161" spans="1:6" x14ac:dyDescent="0.25">
      <c r="A161" s="320"/>
      <c r="B161" s="320"/>
      <c r="C161" s="320"/>
      <c r="D161" s="320"/>
      <c r="E161" s="320"/>
      <c r="F161" s="320"/>
    </row>
    <row r="162" spans="1:6" x14ac:dyDescent="0.25">
      <c r="A162" s="320"/>
      <c r="B162" s="320"/>
      <c r="C162" s="320"/>
      <c r="D162" s="320"/>
      <c r="E162" s="320"/>
      <c r="F162" s="320"/>
    </row>
    <row r="163" spans="1:6" x14ac:dyDescent="0.25">
      <c r="A163" s="320"/>
      <c r="B163" s="320"/>
      <c r="C163" s="320"/>
      <c r="D163" s="320"/>
      <c r="E163" s="320"/>
      <c r="F163" s="320"/>
    </row>
    <row r="164" spans="1:6" x14ac:dyDescent="0.25">
      <c r="A164" s="320"/>
      <c r="B164" s="320"/>
      <c r="C164" s="320"/>
      <c r="D164" s="320"/>
      <c r="E164" s="320"/>
      <c r="F164" s="320"/>
    </row>
    <row r="165" spans="1:6" x14ac:dyDescent="0.25">
      <c r="A165" s="320"/>
      <c r="B165" s="320"/>
      <c r="C165" s="320"/>
      <c r="D165" s="320"/>
      <c r="E165" s="320"/>
      <c r="F165" s="320"/>
    </row>
    <row r="166" spans="1:6" x14ac:dyDescent="0.25">
      <c r="A166" s="320"/>
      <c r="B166" s="320"/>
      <c r="C166" s="320"/>
      <c r="D166" s="320"/>
      <c r="E166" s="320"/>
      <c r="F166" s="320"/>
    </row>
    <row r="167" spans="1:6" x14ac:dyDescent="0.25">
      <c r="A167" s="320"/>
      <c r="B167" s="320"/>
      <c r="C167" s="320"/>
      <c r="D167" s="320"/>
      <c r="E167" s="320"/>
      <c r="F167" s="320"/>
    </row>
    <row r="168" spans="1:6" x14ac:dyDescent="0.25">
      <c r="A168" s="320"/>
      <c r="B168" s="320"/>
      <c r="C168" s="320"/>
      <c r="D168" s="320"/>
      <c r="E168" s="320"/>
      <c r="F168" s="320"/>
    </row>
    <row r="169" spans="1:6" x14ac:dyDescent="0.25">
      <c r="A169" s="320"/>
      <c r="B169" s="320"/>
      <c r="C169" s="320"/>
      <c r="D169" s="320"/>
      <c r="E169" s="320"/>
      <c r="F169" s="320"/>
    </row>
    <row r="170" spans="1:6" x14ac:dyDescent="0.25">
      <c r="A170" s="320"/>
      <c r="B170" s="320"/>
      <c r="C170" s="320"/>
      <c r="D170" s="320"/>
      <c r="E170" s="320"/>
      <c r="F170" s="320"/>
    </row>
    <row r="171" spans="1:6" x14ac:dyDescent="0.25">
      <c r="A171" s="320"/>
      <c r="B171" s="320"/>
      <c r="C171" s="320"/>
      <c r="D171" s="320"/>
      <c r="E171" s="320"/>
      <c r="F171" s="320"/>
    </row>
    <row r="172" spans="1:6" x14ac:dyDescent="0.25">
      <c r="A172" s="320"/>
      <c r="B172" s="320"/>
      <c r="C172" s="320"/>
      <c r="D172" s="320"/>
      <c r="E172" s="320"/>
      <c r="F172" s="320"/>
    </row>
    <row r="173" spans="1:6" x14ac:dyDescent="0.25">
      <c r="A173" s="320"/>
      <c r="B173" s="320"/>
      <c r="C173" s="320"/>
      <c r="D173" s="320"/>
      <c r="E173" s="320"/>
      <c r="F173" s="320"/>
    </row>
    <row r="174" spans="1:6" x14ac:dyDescent="0.25">
      <c r="A174" s="320"/>
      <c r="B174" s="320"/>
      <c r="C174" s="320"/>
      <c r="D174" s="320"/>
      <c r="E174" s="320"/>
      <c r="F174" s="320"/>
    </row>
    <row r="175" spans="1:6" x14ac:dyDescent="0.25">
      <c r="A175" s="320"/>
      <c r="B175" s="320"/>
      <c r="C175" s="320"/>
      <c r="D175" s="320"/>
      <c r="E175" s="320"/>
      <c r="F175" s="320"/>
    </row>
    <row r="176" spans="1:6" x14ac:dyDescent="0.25">
      <c r="A176" s="320"/>
      <c r="B176" s="320"/>
      <c r="C176" s="320"/>
      <c r="D176" s="320"/>
      <c r="E176" s="320"/>
      <c r="F176" s="320"/>
    </row>
    <row r="177" spans="1:6" x14ac:dyDescent="0.25">
      <c r="A177" s="320"/>
      <c r="B177" s="320"/>
      <c r="C177" s="320"/>
      <c r="D177" s="320"/>
      <c r="E177" s="320"/>
      <c r="F177" s="320"/>
    </row>
    <row r="178" spans="1:6" x14ac:dyDescent="0.25">
      <c r="A178" s="320"/>
      <c r="B178" s="320"/>
      <c r="C178" s="320"/>
      <c r="D178" s="320"/>
      <c r="E178" s="320"/>
      <c r="F178" s="320"/>
    </row>
    <row r="179" spans="1:6" x14ac:dyDescent="0.25">
      <c r="A179" s="320"/>
      <c r="B179" s="320"/>
      <c r="C179" s="320"/>
      <c r="D179" s="320"/>
      <c r="E179" s="320"/>
      <c r="F179" s="320"/>
    </row>
    <row r="180" spans="1:6" x14ac:dyDescent="0.25">
      <c r="A180" s="320"/>
      <c r="B180" s="320"/>
      <c r="C180" s="320"/>
      <c r="D180" s="320"/>
      <c r="E180" s="320"/>
      <c r="F180" s="320"/>
    </row>
    <row r="181" spans="1:6" x14ac:dyDescent="0.25">
      <c r="A181" s="320"/>
      <c r="B181" s="320"/>
      <c r="C181" s="320"/>
      <c r="D181" s="320"/>
      <c r="E181" s="320"/>
      <c r="F181" s="320"/>
    </row>
    <row r="182" spans="1:6" x14ac:dyDescent="0.25">
      <c r="A182" s="320"/>
      <c r="B182" s="320"/>
      <c r="C182" s="320"/>
      <c r="D182" s="320"/>
      <c r="E182" s="320"/>
      <c r="F182" s="320"/>
    </row>
    <row r="183" spans="1:6" x14ac:dyDescent="0.25">
      <c r="A183" s="320"/>
      <c r="B183" s="320"/>
      <c r="C183" s="320"/>
      <c r="D183" s="320"/>
      <c r="E183" s="320"/>
      <c r="F183" s="320"/>
    </row>
    <row r="184" spans="1:6" x14ac:dyDescent="0.25">
      <c r="A184" s="320"/>
      <c r="B184" s="320"/>
      <c r="C184" s="320"/>
      <c r="D184" s="320"/>
      <c r="E184" s="320"/>
      <c r="F184" s="320"/>
    </row>
    <row r="185" spans="1:6" x14ac:dyDescent="0.25">
      <c r="A185" s="320"/>
      <c r="B185" s="320"/>
      <c r="C185" s="320"/>
      <c r="D185" s="320"/>
      <c r="E185" s="320"/>
      <c r="F185" s="320"/>
    </row>
    <row r="186" spans="1:6" x14ac:dyDescent="0.25">
      <c r="A186" s="320"/>
      <c r="B186" s="320"/>
      <c r="C186" s="320"/>
      <c r="D186" s="320"/>
      <c r="E186" s="320"/>
      <c r="F186" s="320"/>
    </row>
    <row r="187" spans="1:6" x14ac:dyDescent="0.25">
      <c r="A187" s="320"/>
      <c r="B187" s="320"/>
      <c r="C187" s="320"/>
      <c r="D187" s="320"/>
      <c r="E187" s="320"/>
      <c r="F187" s="320"/>
    </row>
    <row r="188" spans="1:6" x14ac:dyDescent="0.25">
      <c r="A188" s="320"/>
      <c r="B188" s="320"/>
      <c r="C188" s="320"/>
      <c r="D188" s="320"/>
      <c r="E188" s="320"/>
      <c r="F188" s="320"/>
    </row>
    <row r="189" spans="1:6" x14ac:dyDescent="0.25">
      <c r="A189" s="320"/>
      <c r="B189" s="320"/>
      <c r="C189" s="320"/>
      <c r="D189" s="320"/>
      <c r="E189" s="320"/>
      <c r="F189" s="320"/>
    </row>
    <row r="190" spans="1:6" x14ac:dyDescent="0.25">
      <c r="A190" s="320"/>
      <c r="B190" s="320"/>
      <c r="C190" s="320"/>
      <c r="D190" s="320"/>
      <c r="E190" s="320"/>
      <c r="F190" s="320"/>
    </row>
    <row r="191" spans="1:6" x14ac:dyDescent="0.25">
      <c r="A191" s="320"/>
      <c r="B191" s="320"/>
      <c r="C191" s="320"/>
      <c r="D191" s="320"/>
      <c r="E191" s="320"/>
      <c r="F191" s="320"/>
    </row>
    <row r="192" spans="1:6" x14ac:dyDescent="0.25">
      <c r="A192" s="320"/>
      <c r="B192" s="320"/>
      <c r="C192" s="320"/>
      <c r="D192" s="320"/>
      <c r="E192" s="320"/>
      <c r="F192" s="320"/>
    </row>
    <row r="193" spans="1:6" x14ac:dyDescent="0.25">
      <c r="A193" s="320"/>
      <c r="B193" s="320"/>
      <c r="C193" s="320"/>
      <c r="D193" s="320"/>
      <c r="E193" s="320"/>
      <c r="F193" s="320"/>
    </row>
    <row r="194" spans="1:6" x14ac:dyDescent="0.25">
      <c r="A194" s="320"/>
      <c r="B194" s="320"/>
      <c r="C194" s="320"/>
      <c r="D194" s="320"/>
      <c r="E194" s="320"/>
      <c r="F194" s="320"/>
    </row>
    <row r="195" spans="1:6" x14ac:dyDescent="0.25">
      <c r="A195" s="320"/>
      <c r="B195" s="320"/>
      <c r="C195" s="320"/>
      <c r="D195" s="320"/>
      <c r="E195" s="320"/>
      <c r="F195" s="320"/>
    </row>
    <row r="196" spans="1:6" x14ac:dyDescent="0.25">
      <c r="A196" s="320"/>
      <c r="B196" s="320"/>
      <c r="C196" s="320"/>
      <c r="D196" s="320"/>
      <c r="E196" s="320"/>
      <c r="F196" s="320"/>
    </row>
    <row r="197" spans="1:6" x14ac:dyDescent="0.25">
      <c r="A197" s="320"/>
      <c r="B197" s="320"/>
      <c r="C197" s="320"/>
      <c r="D197" s="320"/>
      <c r="E197" s="320"/>
      <c r="F197" s="320"/>
    </row>
    <row r="198" spans="1:6" x14ac:dyDescent="0.25">
      <c r="A198" s="320"/>
      <c r="B198" s="320"/>
      <c r="C198" s="320"/>
      <c r="D198" s="320"/>
      <c r="E198" s="320"/>
      <c r="F198" s="320"/>
    </row>
    <row r="199" spans="1:6" x14ac:dyDescent="0.25">
      <c r="A199" s="320"/>
      <c r="B199" s="320"/>
      <c r="C199" s="320"/>
      <c r="D199" s="320"/>
      <c r="E199" s="320"/>
      <c r="F199" s="320"/>
    </row>
    <row r="200" spans="1:6" x14ac:dyDescent="0.25">
      <c r="A200" s="320"/>
      <c r="B200" s="320"/>
      <c r="C200" s="320"/>
      <c r="D200" s="320"/>
      <c r="E200" s="320"/>
      <c r="F200" s="320"/>
    </row>
    <row r="201" spans="1:6" x14ac:dyDescent="0.25">
      <c r="A201" s="320"/>
      <c r="B201" s="320"/>
      <c r="C201" s="320"/>
      <c r="D201" s="320"/>
      <c r="E201" s="320"/>
      <c r="F201" s="320"/>
    </row>
    <row r="202" spans="1:6" x14ac:dyDescent="0.25">
      <c r="A202" s="320"/>
      <c r="B202" s="320"/>
      <c r="C202" s="320"/>
      <c r="D202" s="320"/>
      <c r="E202" s="320"/>
      <c r="F202" s="320"/>
    </row>
    <row r="203" spans="1:6" x14ac:dyDescent="0.25">
      <c r="A203" s="320"/>
      <c r="B203" s="320"/>
      <c r="C203" s="320"/>
      <c r="D203" s="320"/>
      <c r="E203" s="320"/>
      <c r="F203" s="320"/>
    </row>
    <row r="204" spans="1:6" x14ac:dyDescent="0.25">
      <c r="A204" s="320"/>
      <c r="B204" s="320"/>
      <c r="C204" s="320"/>
      <c r="D204" s="320"/>
      <c r="E204" s="320"/>
      <c r="F204" s="320"/>
    </row>
    <row r="205" spans="1:6" x14ac:dyDescent="0.25">
      <c r="A205" s="320"/>
      <c r="B205" s="320"/>
      <c r="C205" s="320"/>
      <c r="D205" s="320"/>
      <c r="E205" s="320"/>
      <c r="F205" s="320"/>
    </row>
    <row r="206" spans="1:6" x14ac:dyDescent="0.25">
      <c r="A206" s="320"/>
      <c r="B206" s="320"/>
      <c r="C206" s="320"/>
      <c r="D206" s="320"/>
      <c r="E206" s="320"/>
      <c r="F206" s="320"/>
    </row>
    <row r="207" spans="1:6" x14ac:dyDescent="0.25">
      <c r="A207" s="320"/>
      <c r="B207" s="320"/>
      <c r="C207" s="320"/>
      <c r="D207" s="320"/>
      <c r="E207" s="320"/>
      <c r="F207" s="320"/>
    </row>
    <row r="208" spans="1:6" x14ac:dyDescent="0.25">
      <c r="A208" s="320"/>
      <c r="B208" s="320"/>
      <c r="C208" s="320"/>
      <c r="D208" s="320"/>
      <c r="E208" s="320"/>
      <c r="F208" s="320"/>
    </row>
    <row r="209" spans="1:6" x14ac:dyDescent="0.25">
      <c r="A209" s="320"/>
      <c r="B209" s="320"/>
      <c r="C209" s="320"/>
      <c r="D209" s="320"/>
      <c r="E209" s="320"/>
      <c r="F209" s="320"/>
    </row>
    <row r="210" spans="1:6" x14ac:dyDescent="0.25">
      <c r="A210" s="320"/>
      <c r="B210" s="320"/>
      <c r="C210" s="320"/>
      <c r="D210" s="320"/>
      <c r="E210" s="320"/>
      <c r="F210" s="320"/>
    </row>
    <row r="211" spans="1:6" x14ac:dyDescent="0.25">
      <c r="A211" s="320"/>
      <c r="B211" s="320"/>
      <c r="C211" s="320"/>
      <c r="D211" s="320"/>
      <c r="E211" s="320"/>
      <c r="F211" s="320"/>
    </row>
    <row r="212" spans="1:6" x14ac:dyDescent="0.25">
      <c r="A212" s="320"/>
      <c r="B212" s="320"/>
      <c r="C212" s="320"/>
      <c r="D212" s="320"/>
      <c r="E212" s="320"/>
      <c r="F212" s="320"/>
    </row>
    <row r="213" spans="1:6" x14ac:dyDescent="0.25">
      <c r="A213" s="320"/>
      <c r="B213" s="320"/>
      <c r="C213" s="320"/>
      <c r="D213" s="320"/>
      <c r="E213" s="320"/>
      <c r="F213" s="320"/>
    </row>
    <row r="214" spans="1:6" x14ac:dyDescent="0.25">
      <c r="A214" s="320"/>
      <c r="B214" s="320"/>
      <c r="C214" s="320"/>
      <c r="D214" s="320"/>
      <c r="E214" s="320"/>
      <c r="F214" s="320"/>
    </row>
    <row r="215" spans="1:6" x14ac:dyDescent="0.25">
      <c r="A215" s="320"/>
      <c r="B215" s="320"/>
      <c r="C215" s="320"/>
      <c r="D215" s="320"/>
      <c r="E215" s="320"/>
      <c r="F215" s="320"/>
    </row>
    <row r="216" spans="1:6" x14ac:dyDescent="0.25">
      <c r="A216" s="320"/>
      <c r="B216" s="320"/>
      <c r="C216" s="320"/>
      <c r="D216" s="320"/>
      <c r="E216" s="320"/>
      <c r="F216" s="320"/>
    </row>
    <row r="217" spans="1:6" x14ac:dyDescent="0.25">
      <c r="A217" s="320"/>
      <c r="B217" s="320"/>
      <c r="C217" s="320"/>
      <c r="D217" s="320"/>
      <c r="E217" s="320"/>
      <c r="F217" s="320"/>
    </row>
    <row r="218" spans="1:6" x14ac:dyDescent="0.25">
      <c r="A218" s="320"/>
      <c r="B218" s="320"/>
      <c r="C218" s="320"/>
      <c r="D218" s="320"/>
      <c r="E218" s="320"/>
      <c r="F218" s="320"/>
    </row>
    <row r="219" spans="1:6" x14ac:dyDescent="0.25">
      <c r="A219" s="320"/>
      <c r="B219" s="320"/>
      <c r="C219" s="320"/>
      <c r="D219" s="320"/>
      <c r="E219" s="320"/>
      <c r="F219" s="320"/>
    </row>
    <row r="220" spans="1:6" x14ac:dyDescent="0.25">
      <c r="A220" s="320"/>
      <c r="B220" s="320"/>
      <c r="C220" s="320"/>
      <c r="D220" s="320"/>
      <c r="E220" s="320"/>
      <c r="F220" s="320"/>
    </row>
    <row r="221" spans="1:6" x14ac:dyDescent="0.25">
      <c r="A221" s="320"/>
      <c r="B221" s="320"/>
      <c r="C221" s="320"/>
      <c r="D221" s="320"/>
      <c r="E221" s="320"/>
      <c r="F221" s="320"/>
    </row>
    <row r="222" spans="1:6" x14ac:dyDescent="0.25">
      <c r="A222" s="320"/>
      <c r="B222" s="320"/>
      <c r="C222" s="320"/>
      <c r="D222" s="320"/>
      <c r="E222" s="320"/>
      <c r="F222" s="320"/>
    </row>
    <row r="223" spans="1:6" x14ac:dyDescent="0.25">
      <c r="A223" s="320"/>
      <c r="B223" s="320"/>
      <c r="C223" s="320"/>
      <c r="D223" s="320"/>
      <c r="E223" s="320"/>
      <c r="F223" s="320"/>
    </row>
    <row r="224" spans="1:6" x14ac:dyDescent="0.25">
      <c r="A224" s="320"/>
      <c r="B224" s="320"/>
      <c r="C224" s="320"/>
      <c r="D224" s="320"/>
      <c r="E224" s="320"/>
      <c r="F224" s="320"/>
    </row>
    <row r="225" spans="1:6" x14ac:dyDescent="0.25">
      <c r="A225" s="320"/>
      <c r="B225" s="320"/>
      <c r="C225" s="320"/>
      <c r="D225" s="320"/>
      <c r="E225" s="320"/>
      <c r="F225" s="320"/>
    </row>
    <row r="226" spans="1:6" x14ac:dyDescent="0.25">
      <c r="A226" s="320"/>
      <c r="B226" s="320"/>
      <c r="C226" s="320"/>
      <c r="D226" s="320"/>
      <c r="E226" s="320"/>
      <c r="F226" s="320"/>
    </row>
    <row r="227" spans="1:6" x14ac:dyDescent="0.25">
      <c r="A227" s="320"/>
      <c r="B227" s="320"/>
      <c r="C227" s="320"/>
      <c r="D227" s="320"/>
      <c r="E227" s="320"/>
      <c r="F227" s="320"/>
    </row>
    <row r="228" spans="1:6" x14ac:dyDescent="0.25">
      <c r="A228" s="320"/>
      <c r="B228" s="320"/>
      <c r="C228" s="320"/>
      <c r="D228" s="320"/>
      <c r="E228" s="320"/>
      <c r="F228" s="320"/>
    </row>
    <row r="229" spans="1:6" x14ac:dyDescent="0.25">
      <c r="A229" s="320"/>
      <c r="B229" s="320"/>
      <c r="C229" s="320"/>
      <c r="D229" s="320"/>
      <c r="E229" s="320"/>
      <c r="F229" s="320"/>
    </row>
    <row r="230" spans="1:6" x14ac:dyDescent="0.25">
      <c r="A230" s="320"/>
      <c r="B230" s="320"/>
      <c r="C230" s="320"/>
      <c r="D230" s="320"/>
      <c r="E230" s="320"/>
      <c r="F230" s="320"/>
    </row>
    <row r="231" spans="1:6" x14ac:dyDescent="0.25">
      <c r="A231" s="320"/>
      <c r="B231" s="320"/>
      <c r="C231" s="320"/>
      <c r="D231" s="320"/>
      <c r="E231" s="320"/>
      <c r="F231" s="320"/>
    </row>
    <row r="232" spans="1:6" x14ac:dyDescent="0.25">
      <c r="A232" s="320"/>
      <c r="B232" s="320"/>
      <c r="C232" s="320"/>
      <c r="D232" s="320"/>
      <c r="E232" s="320"/>
      <c r="F232" s="320"/>
    </row>
    <row r="233" spans="1:6" x14ac:dyDescent="0.25">
      <c r="A233" s="320"/>
      <c r="B233" s="320"/>
      <c r="C233" s="320"/>
      <c r="D233" s="320"/>
      <c r="E233" s="320"/>
      <c r="F233" s="320"/>
    </row>
    <row r="234" spans="1:6" x14ac:dyDescent="0.25">
      <c r="A234" s="320"/>
      <c r="B234" s="320"/>
      <c r="C234" s="320"/>
      <c r="D234" s="320"/>
      <c r="E234" s="320"/>
      <c r="F234" s="320"/>
    </row>
    <row r="235" spans="1:6" x14ac:dyDescent="0.25">
      <c r="A235" s="320"/>
      <c r="B235" s="320"/>
      <c r="C235" s="320"/>
      <c r="D235" s="320"/>
      <c r="E235" s="320"/>
      <c r="F235" s="320"/>
    </row>
    <row r="236" spans="1:6" x14ac:dyDescent="0.25">
      <c r="A236" s="320"/>
      <c r="B236" s="320"/>
      <c r="C236" s="320"/>
      <c r="D236" s="320"/>
      <c r="E236" s="320"/>
      <c r="F236" s="320"/>
    </row>
    <row r="237" spans="1:6" x14ac:dyDescent="0.25">
      <c r="A237" s="320"/>
      <c r="B237" s="320"/>
      <c r="C237" s="320"/>
      <c r="D237" s="320"/>
      <c r="E237" s="320"/>
      <c r="F237" s="320"/>
    </row>
    <row r="238" spans="1:6" x14ac:dyDescent="0.25">
      <c r="A238" s="320"/>
      <c r="B238" s="320"/>
      <c r="C238" s="320"/>
      <c r="D238" s="320"/>
      <c r="E238" s="320"/>
      <c r="F238" s="320"/>
    </row>
    <row r="239" spans="1:6" x14ac:dyDescent="0.25">
      <c r="A239" s="320"/>
      <c r="B239" s="320"/>
      <c r="C239" s="320"/>
      <c r="D239" s="320"/>
      <c r="E239" s="320"/>
      <c r="F239" s="320"/>
    </row>
    <row r="240" spans="1:6" x14ac:dyDescent="0.25">
      <c r="A240" s="320"/>
      <c r="B240" s="320"/>
      <c r="C240" s="320"/>
      <c r="D240" s="320"/>
      <c r="E240" s="320"/>
      <c r="F240" s="320"/>
    </row>
    <row r="241" spans="1:6" x14ac:dyDescent="0.25">
      <c r="A241" s="320"/>
      <c r="B241" s="320"/>
      <c r="C241" s="320"/>
      <c r="D241" s="320"/>
      <c r="E241" s="320"/>
      <c r="F241" s="320"/>
    </row>
    <row r="242" spans="1:6" x14ac:dyDescent="0.25">
      <c r="A242" s="320"/>
      <c r="B242" s="320"/>
      <c r="C242" s="320"/>
      <c r="D242" s="320"/>
      <c r="E242" s="320"/>
      <c r="F242" s="320"/>
    </row>
    <row r="243" spans="1:6" x14ac:dyDescent="0.25">
      <c r="A243" s="320"/>
      <c r="B243" s="320"/>
      <c r="C243" s="320"/>
      <c r="D243" s="320"/>
      <c r="E243" s="320"/>
      <c r="F243" s="320"/>
    </row>
    <row r="244" spans="1:6" x14ac:dyDescent="0.25">
      <c r="A244" s="320"/>
      <c r="B244" s="320"/>
      <c r="C244" s="320"/>
      <c r="D244" s="320"/>
      <c r="E244" s="320"/>
      <c r="F244" s="320"/>
    </row>
    <row r="245" spans="1:6" x14ac:dyDescent="0.25">
      <c r="A245" s="320"/>
      <c r="B245" s="320"/>
      <c r="C245" s="320"/>
      <c r="D245" s="320"/>
      <c r="E245" s="320"/>
      <c r="F245" s="320"/>
    </row>
    <row r="246" spans="1:6" x14ac:dyDescent="0.25">
      <c r="A246" s="320"/>
      <c r="B246" s="320"/>
      <c r="C246" s="320"/>
      <c r="D246" s="320"/>
      <c r="E246" s="320"/>
      <c r="F246" s="320"/>
    </row>
    <row r="247" spans="1:6" x14ac:dyDescent="0.25">
      <c r="A247" s="320"/>
      <c r="B247" s="320"/>
      <c r="C247" s="320"/>
      <c r="D247" s="320"/>
      <c r="E247" s="320"/>
      <c r="F247" s="320"/>
    </row>
    <row r="248" spans="1:6" x14ac:dyDescent="0.25">
      <c r="A248" s="320"/>
      <c r="B248" s="320"/>
      <c r="C248" s="320"/>
      <c r="D248" s="320"/>
      <c r="E248" s="320"/>
      <c r="F248" s="320"/>
    </row>
    <row r="249" spans="1:6" x14ac:dyDescent="0.25">
      <c r="A249" s="320"/>
      <c r="B249" s="320"/>
      <c r="C249" s="320"/>
      <c r="D249" s="320"/>
      <c r="E249" s="320"/>
      <c r="F249" s="320"/>
    </row>
    <row r="250" spans="1:6" x14ac:dyDescent="0.25">
      <c r="A250" s="320"/>
      <c r="B250" s="320"/>
      <c r="C250" s="320"/>
      <c r="D250" s="320"/>
      <c r="E250" s="320"/>
      <c r="F250" s="320"/>
    </row>
    <row r="251" spans="1:6" x14ac:dyDescent="0.25">
      <c r="A251" s="320"/>
      <c r="B251" s="320"/>
      <c r="C251" s="320"/>
      <c r="D251" s="320"/>
      <c r="E251" s="320"/>
      <c r="F251" s="320"/>
    </row>
    <row r="252" spans="1:6" x14ac:dyDescent="0.25">
      <c r="A252" s="320"/>
      <c r="B252" s="320"/>
      <c r="C252" s="320"/>
      <c r="D252" s="320"/>
      <c r="E252" s="320"/>
      <c r="F252" s="320"/>
    </row>
    <row r="253" spans="1:6" x14ac:dyDescent="0.25">
      <c r="A253" s="320"/>
      <c r="B253" s="320"/>
      <c r="C253" s="320"/>
      <c r="D253" s="320"/>
      <c r="E253" s="320"/>
      <c r="F253" s="320"/>
    </row>
    <row r="254" spans="1:6" x14ac:dyDescent="0.25">
      <c r="A254" s="320"/>
      <c r="B254" s="320"/>
      <c r="C254" s="320"/>
      <c r="D254" s="320"/>
      <c r="E254" s="320"/>
      <c r="F254" s="320"/>
    </row>
    <row r="255" spans="1:6" x14ac:dyDescent="0.25">
      <c r="A255" s="320"/>
      <c r="B255" s="320"/>
      <c r="C255" s="320"/>
      <c r="D255" s="320"/>
      <c r="E255" s="320"/>
      <c r="F255" s="320"/>
    </row>
    <row r="256" spans="1:6" x14ac:dyDescent="0.25">
      <c r="A256" s="320"/>
      <c r="B256" s="320"/>
      <c r="C256" s="320"/>
      <c r="D256" s="320"/>
      <c r="E256" s="320"/>
      <c r="F256" s="320"/>
    </row>
    <row r="257" spans="1:6" x14ac:dyDescent="0.25">
      <c r="A257" s="320"/>
      <c r="B257" s="320"/>
      <c r="C257" s="320"/>
      <c r="D257" s="320"/>
      <c r="E257" s="320"/>
      <c r="F257" s="320"/>
    </row>
    <row r="258" spans="1:6" x14ac:dyDescent="0.25">
      <c r="A258" s="320"/>
      <c r="B258" s="320"/>
      <c r="C258" s="320"/>
      <c r="D258" s="320"/>
      <c r="E258" s="320"/>
      <c r="F258" s="320"/>
    </row>
    <row r="259" spans="1:6" x14ac:dyDescent="0.25">
      <c r="A259" s="320"/>
      <c r="B259" s="320"/>
      <c r="C259" s="320"/>
      <c r="D259" s="320"/>
      <c r="E259" s="320"/>
      <c r="F259" s="320"/>
    </row>
    <row r="260" spans="1:6" x14ac:dyDescent="0.25">
      <c r="A260" s="320"/>
      <c r="B260" s="320"/>
      <c r="C260" s="320"/>
      <c r="D260" s="320"/>
      <c r="E260" s="320"/>
      <c r="F260" s="320"/>
    </row>
    <row r="261" spans="1:6" x14ac:dyDescent="0.25">
      <c r="A261" s="320"/>
      <c r="B261" s="320"/>
      <c r="C261" s="320"/>
      <c r="D261" s="320"/>
      <c r="E261" s="320"/>
      <c r="F261" s="320"/>
    </row>
    <row r="262" spans="1:6" x14ac:dyDescent="0.25">
      <c r="A262" s="320"/>
      <c r="B262" s="320"/>
      <c r="C262" s="320"/>
      <c r="D262" s="320"/>
      <c r="E262" s="320"/>
      <c r="F262" s="320"/>
    </row>
    <row r="263" spans="1:6" x14ac:dyDescent="0.25">
      <c r="A263" s="320"/>
      <c r="B263" s="320"/>
      <c r="C263" s="320"/>
      <c r="D263" s="320"/>
      <c r="E263" s="320"/>
      <c r="F263" s="320"/>
    </row>
    <row r="264" spans="1:6" x14ac:dyDescent="0.25">
      <c r="A264" s="320"/>
      <c r="B264" s="320"/>
      <c r="C264" s="320"/>
      <c r="D264" s="320"/>
      <c r="E264" s="320"/>
      <c r="F264" s="320"/>
    </row>
    <row r="265" spans="1:6" x14ac:dyDescent="0.25">
      <c r="A265" s="320"/>
      <c r="B265" s="320"/>
      <c r="C265" s="320"/>
      <c r="D265" s="320"/>
      <c r="E265" s="320"/>
      <c r="F265" s="320"/>
    </row>
    <row r="266" spans="1:6" x14ac:dyDescent="0.25">
      <c r="A266" s="320"/>
      <c r="B266" s="320"/>
      <c r="C266" s="320"/>
      <c r="D266" s="320"/>
      <c r="E266" s="320"/>
      <c r="F266" s="320"/>
    </row>
    <row r="267" spans="1:6" x14ac:dyDescent="0.25">
      <c r="A267" s="320"/>
      <c r="B267" s="320"/>
      <c r="C267" s="320"/>
      <c r="D267" s="320"/>
      <c r="E267" s="320"/>
      <c r="F267" s="320"/>
    </row>
    <row r="268" spans="1:6" x14ac:dyDescent="0.25">
      <c r="A268" s="320"/>
      <c r="B268" s="320"/>
      <c r="C268" s="320"/>
      <c r="D268" s="320"/>
      <c r="E268" s="320"/>
      <c r="F268" s="320"/>
    </row>
    <row r="269" spans="1:6" x14ac:dyDescent="0.25">
      <c r="A269" s="320"/>
      <c r="B269" s="320"/>
      <c r="C269" s="320"/>
      <c r="D269" s="320"/>
      <c r="E269" s="320"/>
      <c r="F269" s="320"/>
    </row>
    <row r="270" spans="1:6" x14ac:dyDescent="0.25">
      <c r="A270" s="320"/>
      <c r="B270" s="320"/>
      <c r="C270" s="320"/>
      <c r="D270" s="320"/>
      <c r="E270" s="320"/>
      <c r="F270" s="320"/>
    </row>
    <row r="271" spans="1:6" x14ac:dyDescent="0.25">
      <c r="A271" s="320"/>
      <c r="B271" s="320"/>
      <c r="C271" s="320"/>
      <c r="D271" s="320"/>
      <c r="E271" s="320"/>
      <c r="F271" s="320"/>
    </row>
    <row r="272" spans="1:6" x14ac:dyDescent="0.25">
      <c r="A272" s="320"/>
      <c r="B272" s="320"/>
      <c r="C272" s="320"/>
      <c r="D272" s="320"/>
      <c r="E272" s="320"/>
      <c r="F272" s="320"/>
    </row>
    <row r="273" spans="1:6" x14ac:dyDescent="0.25">
      <c r="A273" s="320"/>
      <c r="B273" s="320"/>
      <c r="C273" s="320"/>
      <c r="D273" s="320"/>
      <c r="E273" s="320"/>
      <c r="F273" s="320"/>
    </row>
    <row r="274" spans="1:6" x14ac:dyDescent="0.25">
      <c r="A274" s="320"/>
      <c r="B274" s="320"/>
      <c r="C274" s="320"/>
      <c r="D274" s="320"/>
      <c r="E274" s="320"/>
      <c r="F274" s="320"/>
    </row>
    <row r="275" spans="1:6" x14ac:dyDescent="0.25">
      <c r="A275" s="320"/>
      <c r="B275" s="320"/>
      <c r="C275" s="320"/>
      <c r="D275" s="320"/>
      <c r="E275" s="320"/>
      <c r="F275" s="320"/>
    </row>
    <row r="276" spans="1:6" x14ac:dyDescent="0.25">
      <c r="A276" s="320"/>
      <c r="B276" s="320"/>
      <c r="C276" s="320"/>
      <c r="D276" s="320"/>
      <c r="E276" s="320"/>
      <c r="F276" s="320"/>
    </row>
    <row r="277" spans="1:6" x14ac:dyDescent="0.25">
      <c r="A277" s="320"/>
      <c r="B277" s="320"/>
      <c r="C277" s="320"/>
      <c r="D277" s="320"/>
      <c r="E277" s="320"/>
      <c r="F277" s="320"/>
    </row>
    <row r="278" spans="1:6" x14ac:dyDescent="0.25">
      <c r="A278" s="320"/>
      <c r="B278" s="320"/>
      <c r="C278" s="320"/>
      <c r="D278" s="320"/>
      <c r="E278" s="320"/>
      <c r="F278" s="320"/>
    </row>
    <row r="279" spans="1:6" x14ac:dyDescent="0.25">
      <c r="A279" s="320"/>
      <c r="B279" s="320"/>
      <c r="C279" s="320"/>
      <c r="D279" s="320"/>
      <c r="E279" s="320"/>
      <c r="F279" s="320"/>
    </row>
    <row r="280" spans="1:6" x14ac:dyDescent="0.25">
      <c r="A280" s="320"/>
      <c r="B280" s="320"/>
      <c r="C280" s="320"/>
      <c r="D280" s="320"/>
      <c r="E280" s="320"/>
      <c r="F280" s="320"/>
    </row>
    <row r="281" spans="1:6" x14ac:dyDescent="0.25">
      <c r="A281" s="320"/>
      <c r="B281" s="320"/>
      <c r="C281" s="320"/>
      <c r="D281" s="320"/>
      <c r="E281" s="320"/>
      <c r="F281" s="320"/>
    </row>
    <row r="282" spans="1:6" x14ac:dyDescent="0.25">
      <c r="A282" s="320"/>
      <c r="B282" s="320"/>
      <c r="C282" s="320"/>
      <c r="D282" s="320"/>
      <c r="E282" s="320"/>
      <c r="F282" s="320"/>
    </row>
    <row r="283" spans="1:6" x14ac:dyDescent="0.25">
      <c r="A283" s="320"/>
      <c r="B283" s="320"/>
      <c r="C283" s="320"/>
      <c r="D283" s="320"/>
      <c r="E283" s="320"/>
      <c r="F283" s="320"/>
    </row>
    <row r="284" spans="1:6" x14ac:dyDescent="0.25">
      <c r="A284" s="320"/>
      <c r="B284" s="320"/>
      <c r="C284" s="320"/>
      <c r="D284" s="320"/>
      <c r="E284" s="320"/>
      <c r="F284" s="320"/>
    </row>
    <row r="285" spans="1:6" x14ac:dyDescent="0.25">
      <c r="A285" s="320"/>
      <c r="B285" s="320"/>
      <c r="C285" s="320"/>
      <c r="D285" s="320"/>
      <c r="E285" s="320"/>
      <c r="F285" s="320"/>
    </row>
    <row r="286" spans="1:6" x14ac:dyDescent="0.25">
      <c r="A286" s="320"/>
      <c r="B286" s="320"/>
      <c r="C286" s="320"/>
      <c r="D286" s="320"/>
      <c r="E286" s="320"/>
      <c r="F286" s="320"/>
    </row>
    <row r="287" spans="1:6" x14ac:dyDescent="0.25">
      <c r="A287" s="320"/>
      <c r="B287" s="320"/>
      <c r="C287" s="320"/>
      <c r="D287" s="320"/>
      <c r="E287" s="320"/>
      <c r="F287" s="320"/>
    </row>
    <row r="288" spans="1:6" x14ac:dyDescent="0.25">
      <c r="A288" s="320"/>
      <c r="B288" s="320"/>
      <c r="C288" s="320"/>
      <c r="D288" s="320"/>
      <c r="E288" s="320"/>
      <c r="F288" s="320"/>
    </row>
    <row r="289" spans="1:6" x14ac:dyDescent="0.25">
      <c r="A289" s="320"/>
      <c r="B289" s="320"/>
      <c r="C289" s="320"/>
      <c r="D289" s="320"/>
      <c r="E289" s="320"/>
      <c r="F289" s="320"/>
    </row>
  </sheetData>
  <hyperlinks>
    <hyperlink ref="B24" r:id="rId1" xr:uid="{26F7352E-51AB-4250-AF52-26272CB17552}"/>
    <hyperlink ref="B9" r:id="rId2" xr:uid="{B86EA7E6-90F5-4CC0-82F0-9D8AC30CCCB6}"/>
    <hyperlink ref="B12" r:id="rId3" xr:uid="{3671A491-78EF-4E71-A0CD-BCCE90F793E4}"/>
    <hyperlink ref="B15" r:id="rId4" xr:uid="{A5390BCC-C74F-4D65-ACFC-86E3DB008DFC}"/>
    <hyperlink ref="B18" r:id="rId5" xr:uid="{6FB63445-5DAD-4D4D-AC50-2924845CAD47}"/>
  </hyperlinks>
  <pageMargins left="0.70866141732283472" right="0.70866141732283472" top="0.39370078740157483" bottom="0.39370078740157483" header="0.31496062992125984" footer="0.31496062992125984"/>
  <pageSetup paperSize="9" scale="83" fitToHeight="0" orientation="portrait" r:id="rId6"/>
  <rowBreaks count="1" manualBreakCount="1">
    <brk id="16" max="16383" man="1"/>
  </rowBreaks>
  <drawing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F3208-59A3-4B2A-AD3C-EBA3F61A564F}">
  <sheetPr codeName="Tabelle3"/>
  <dimension ref="A1:B20"/>
  <sheetViews>
    <sheetView zoomScaleNormal="100" zoomScaleSheetLayoutView="100" workbookViewId="0">
      <selection sqref="A1:B1"/>
    </sheetView>
  </sheetViews>
  <sheetFormatPr baseColWidth="10" defaultColWidth="12.5546875" defaultRowHeight="11.4" x14ac:dyDescent="0.2"/>
  <cols>
    <col min="1" max="1" width="2.33203125" style="335" customWidth="1"/>
    <col min="2" max="2" width="87.44140625" style="335" customWidth="1"/>
    <col min="3" max="6" width="117.44140625" style="335" customWidth="1"/>
    <col min="7" max="16384" width="12.5546875" style="335"/>
  </cols>
  <sheetData>
    <row r="1" spans="1:2" s="334" customFormat="1" ht="36.75" customHeight="1" x14ac:dyDescent="0.2">
      <c r="A1" s="535" t="s">
        <v>38</v>
      </c>
      <c r="B1" s="535"/>
    </row>
    <row r="2" spans="1:2" ht="19.5" customHeight="1" x14ac:dyDescent="0.2">
      <c r="B2" s="336" t="s">
        <v>419</v>
      </c>
    </row>
    <row r="3" spans="1:2" ht="13.8" x14ac:dyDescent="0.25">
      <c r="B3" s="337" t="s">
        <v>77</v>
      </c>
    </row>
    <row r="5" spans="1:2" ht="29.25" customHeight="1" x14ac:dyDescent="0.2">
      <c r="B5" s="338" t="s">
        <v>420</v>
      </c>
    </row>
    <row r="6" spans="1:2" ht="9.9" customHeight="1" x14ac:dyDescent="0.2">
      <c r="B6" s="338"/>
    </row>
    <row r="7" spans="1:2" ht="73.5" customHeight="1" x14ac:dyDescent="0.2">
      <c r="B7" s="338" t="s">
        <v>421</v>
      </c>
    </row>
    <row r="8" spans="1:2" ht="9.9" customHeight="1" x14ac:dyDescent="0.2">
      <c r="B8" s="338"/>
    </row>
    <row r="9" spans="1:2" ht="50.25" customHeight="1" x14ac:dyDescent="0.2">
      <c r="B9" s="338" t="s">
        <v>422</v>
      </c>
    </row>
    <row r="10" spans="1:2" ht="9.9" customHeight="1" x14ac:dyDescent="0.2">
      <c r="B10" s="338"/>
    </row>
    <row r="11" spans="1:2" ht="79.5" customHeight="1" x14ac:dyDescent="0.2">
      <c r="B11" s="338" t="s">
        <v>423</v>
      </c>
    </row>
    <row r="12" spans="1:2" ht="9.9" customHeight="1" x14ac:dyDescent="0.2">
      <c r="B12" s="338"/>
    </row>
    <row r="13" spans="1:2" ht="48.75" customHeight="1" x14ac:dyDescent="0.2">
      <c r="B13" s="338" t="s">
        <v>424</v>
      </c>
    </row>
    <row r="14" spans="1:2" ht="9.9" customHeight="1" x14ac:dyDescent="0.2">
      <c r="B14" s="338"/>
    </row>
    <row r="15" spans="1:2" ht="33" customHeight="1" x14ac:dyDescent="0.2">
      <c r="B15" s="338" t="s">
        <v>425</v>
      </c>
    </row>
    <row r="16" spans="1:2" ht="9.9" customHeight="1" x14ac:dyDescent="0.2">
      <c r="B16" s="338"/>
    </row>
    <row r="17" spans="2:2" ht="91.2" x14ac:dyDescent="0.2">
      <c r="B17" s="338" t="s">
        <v>426</v>
      </c>
    </row>
    <row r="18" spans="2:2" ht="9.9" customHeight="1" x14ac:dyDescent="0.2">
      <c r="B18" s="338"/>
    </row>
    <row r="19" spans="2:2" ht="13.5" customHeight="1" x14ac:dyDescent="0.2">
      <c r="B19" s="339" t="s">
        <v>427</v>
      </c>
    </row>
    <row r="20" spans="2:2" ht="40.5" customHeight="1" x14ac:dyDescent="0.2">
      <c r="B20" s="340" t="s">
        <v>428</v>
      </c>
    </row>
  </sheetData>
  <mergeCells count="1">
    <mergeCell ref="A1:B1"/>
  </mergeCells>
  <hyperlinks>
    <hyperlink ref="B20" r:id="rId1" xr:uid="{DD434369-0DA4-4B1F-993E-1BECA00CB6DB}"/>
  </hyperlinks>
  <pageMargins left="0.7" right="0.7" top="0.78740157499999996" bottom="0.78740157499999996" header="0.3" footer="0.3"/>
  <pageSetup paperSize="9" orientation="portrait"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4B86E-0E8C-4AC9-92C8-4170166DD74B}">
  <sheetPr codeName="Tabelle6">
    <pageSetUpPr fitToPage="1"/>
  </sheetPr>
  <dimension ref="A1:F289"/>
  <sheetViews>
    <sheetView showGridLines="0" zoomScaleNormal="100" workbookViewId="0">
      <selection sqref="A1:B1"/>
    </sheetView>
  </sheetViews>
  <sheetFormatPr baseColWidth="10" defaultColWidth="12.5546875" defaultRowHeight="13.2" x14ac:dyDescent="0.25"/>
  <cols>
    <col min="1" max="1" width="2.109375" style="341" customWidth="1"/>
    <col min="2" max="2" width="87.44140625" style="341" customWidth="1"/>
    <col min="3" max="6" width="12.5546875" style="341"/>
    <col min="7" max="7" width="4.6640625" style="341" customWidth="1"/>
    <col min="8" max="16384" width="12.5546875" style="341"/>
  </cols>
  <sheetData>
    <row r="1" spans="1:2" ht="39.75" customHeight="1" x14ac:dyDescent="0.25">
      <c r="A1" s="536" t="s">
        <v>38</v>
      </c>
      <c r="B1" s="536"/>
    </row>
    <row r="2" spans="1:2" ht="25.5" customHeight="1" x14ac:dyDescent="0.25">
      <c r="B2" s="342" t="s">
        <v>419</v>
      </c>
    </row>
    <row r="3" spans="1:2" ht="24.9" customHeight="1" x14ac:dyDescent="0.25">
      <c r="A3" s="343"/>
      <c r="B3" s="344" t="s">
        <v>79</v>
      </c>
    </row>
    <row r="4" spans="1:2" s="335" customFormat="1" ht="11.4" x14ac:dyDescent="0.2"/>
    <row r="5" spans="1:2" s="335" customFormat="1" ht="139.5" customHeight="1" x14ac:dyDescent="0.2">
      <c r="B5" s="338" t="s">
        <v>429</v>
      </c>
    </row>
    <row r="6" spans="1:2" s="335" customFormat="1" ht="9.9" customHeight="1" x14ac:dyDescent="0.2">
      <c r="B6" s="338"/>
    </row>
    <row r="7" spans="1:2" s="335" customFormat="1" ht="222.75" customHeight="1" x14ac:dyDescent="0.2">
      <c r="B7" s="338" t="s">
        <v>430</v>
      </c>
    </row>
    <row r="8" spans="1:2" s="335" customFormat="1" ht="9.9" customHeight="1" x14ac:dyDescent="0.2">
      <c r="B8" s="338"/>
    </row>
    <row r="9" spans="1:2" s="335" customFormat="1" ht="61.5" customHeight="1" x14ac:dyDescent="0.2">
      <c r="B9" s="345" t="s">
        <v>431</v>
      </c>
    </row>
    <row r="10" spans="1:2" s="335" customFormat="1" ht="9.9" customHeight="1" x14ac:dyDescent="0.2">
      <c r="B10" s="338"/>
    </row>
    <row r="11" spans="1:2" s="335" customFormat="1" ht="152.25" customHeight="1" x14ac:dyDescent="0.2">
      <c r="B11" s="338" t="s">
        <v>432</v>
      </c>
    </row>
    <row r="12" spans="1:2" s="335" customFormat="1" ht="9.9" customHeight="1" x14ac:dyDescent="0.2">
      <c r="B12" s="338"/>
    </row>
    <row r="13" spans="1:2" s="335" customFormat="1" ht="96" customHeight="1" x14ac:dyDescent="0.2">
      <c r="B13" s="338" t="s">
        <v>433</v>
      </c>
    </row>
    <row r="14" spans="1:2" s="335" customFormat="1" ht="9.9" customHeight="1" x14ac:dyDescent="0.2">
      <c r="B14" s="338"/>
    </row>
    <row r="15" spans="1:2" s="335" customFormat="1" ht="176.25" customHeight="1" x14ac:dyDescent="0.2">
      <c r="B15" s="345" t="s">
        <v>434</v>
      </c>
    </row>
    <row r="16" spans="1:2" s="335" customFormat="1" ht="9.9" customHeight="1" x14ac:dyDescent="0.2">
      <c r="B16" s="338"/>
    </row>
    <row r="17" spans="1:6" s="335" customFormat="1" ht="26.25" customHeight="1" x14ac:dyDescent="0.2">
      <c r="B17" s="339" t="s">
        <v>435</v>
      </c>
    </row>
    <row r="18" spans="1:6" s="335" customFormat="1" ht="37.5" customHeight="1" x14ac:dyDescent="0.25">
      <c r="B18" s="346" t="s">
        <v>436</v>
      </c>
    </row>
    <row r="19" spans="1:6" s="335" customFormat="1" ht="11.4" x14ac:dyDescent="0.2"/>
    <row r="20" spans="1:6" s="335" customFormat="1" ht="11.4" x14ac:dyDescent="0.2"/>
    <row r="21" spans="1:6" s="335" customFormat="1" ht="11.4" x14ac:dyDescent="0.2"/>
    <row r="22" spans="1:6" x14ac:dyDescent="0.25">
      <c r="A22" s="343"/>
      <c r="B22" s="343"/>
      <c r="C22" s="343"/>
      <c r="D22" s="343"/>
      <c r="E22" s="343"/>
      <c r="F22" s="343"/>
    </row>
    <row r="23" spans="1:6" x14ac:dyDescent="0.25">
      <c r="A23" s="343"/>
      <c r="B23" s="343"/>
      <c r="C23" s="343"/>
      <c r="D23" s="343"/>
      <c r="E23" s="343"/>
      <c r="F23" s="343"/>
    </row>
    <row r="24" spans="1:6" x14ac:dyDescent="0.25">
      <c r="A24" s="347"/>
      <c r="B24" s="343"/>
      <c r="C24" s="343"/>
      <c r="D24" s="343"/>
      <c r="E24" s="343"/>
      <c r="F24" s="343"/>
    </row>
    <row r="25" spans="1:6" x14ac:dyDescent="0.25">
      <c r="A25" s="348"/>
      <c r="B25" s="343"/>
      <c r="C25" s="343"/>
      <c r="D25" s="343"/>
      <c r="E25" s="343"/>
      <c r="F25" s="343"/>
    </row>
    <row r="26" spans="1:6" x14ac:dyDescent="0.25">
      <c r="A26" s="343"/>
      <c r="B26" s="343"/>
      <c r="C26" s="343"/>
      <c r="D26" s="343"/>
      <c r="E26" s="343"/>
      <c r="F26" s="343"/>
    </row>
    <row r="27" spans="1:6" x14ac:dyDescent="0.25">
      <c r="A27" s="343"/>
      <c r="B27" s="343"/>
      <c r="C27" s="343"/>
      <c r="D27" s="343"/>
      <c r="E27" s="343"/>
      <c r="F27" s="343"/>
    </row>
    <row r="28" spans="1:6" x14ac:dyDescent="0.25">
      <c r="A28" s="343"/>
      <c r="B28" s="343"/>
      <c r="C28" s="343"/>
      <c r="D28" s="343"/>
      <c r="E28" s="343"/>
      <c r="F28" s="343"/>
    </row>
    <row r="29" spans="1:6" x14ac:dyDescent="0.25">
      <c r="A29" s="343"/>
      <c r="B29" s="343"/>
      <c r="C29" s="343"/>
      <c r="D29" s="343"/>
      <c r="E29" s="343"/>
      <c r="F29" s="343"/>
    </row>
    <row r="30" spans="1:6" x14ac:dyDescent="0.25">
      <c r="A30" s="343"/>
      <c r="B30" s="343"/>
      <c r="C30" s="343"/>
      <c r="D30" s="343"/>
      <c r="E30" s="343"/>
      <c r="F30" s="343"/>
    </row>
    <row r="31" spans="1:6" x14ac:dyDescent="0.25">
      <c r="A31" s="343"/>
      <c r="B31" s="343"/>
      <c r="C31" s="343"/>
      <c r="D31" s="343"/>
      <c r="E31" s="343"/>
      <c r="F31" s="343"/>
    </row>
    <row r="32" spans="1:6" x14ac:dyDescent="0.25">
      <c r="A32" s="343"/>
      <c r="B32" s="343"/>
      <c r="C32" s="343"/>
      <c r="D32" s="343"/>
      <c r="E32" s="343"/>
      <c r="F32" s="343"/>
    </row>
    <row r="33" spans="1:6" x14ac:dyDescent="0.25">
      <c r="A33" s="349"/>
      <c r="B33" s="349"/>
      <c r="C33" s="349"/>
      <c r="D33" s="349"/>
      <c r="E33" s="349"/>
      <c r="F33" s="349"/>
    </row>
    <row r="34" spans="1:6" x14ac:dyDescent="0.25">
      <c r="A34" s="343"/>
      <c r="B34" s="343"/>
      <c r="C34" s="343"/>
      <c r="D34" s="343"/>
      <c r="E34" s="343"/>
      <c r="F34" s="343"/>
    </row>
    <row r="35" spans="1:6" x14ac:dyDescent="0.25">
      <c r="A35" s="343"/>
      <c r="B35" s="343"/>
      <c r="C35" s="343"/>
      <c r="D35" s="343"/>
      <c r="E35" s="343"/>
      <c r="F35" s="343"/>
    </row>
    <row r="36" spans="1:6" ht="8.1" customHeight="1" x14ac:dyDescent="0.25">
      <c r="A36" s="343"/>
      <c r="B36" s="343"/>
      <c r="C36" s="343"/>
      <c r="D36" s="343"/>
      <c r="E36" s="343"/>
      <c r="F36" s="343"/>
    </row>
    <row r="37" spans="1:6" ht="13.5" customHeight="1" x14ac:dyDescent="0.25">
      <c r="A37" s="343"/>
      <c r="B37" s="343"/>
      <c r="C37" s="343"/>
      <c r="D37" s="343"/>
      <c r="E37" s="343"/>
      <c r="F37" s="343"/>
    </row>
    <row r="38" spans="1:6" x14ac:dyDescent="0.25">
      <c r="A38" s="343"/>
      <c r="B38" s="343"/>
      <c r="C38" s="343"/>
      <c r="D38" s="343"/>
      <c r="E38" s="343"/>
      <c r="F38" s="343"/>
    </row>
    <row r="39" spans="1:6" x14ac:dyDescent="0.25">
      <c r="A39" s="343"/>
      <c r="B39" s="343"/>
      <c r="C39" s="343"/>
      <c r="D39" s="343"/>
      <c r="E39" s="343"/>
      <c r="F39" s="343"/>
    </row>
    <row r="40" spans="1:6" x14ac:dyDescent="0.25">
      <c r="A40" s="343"/>
      <c r="B40" s="343"/>
      <c r="C40" s="343"/>
      <c r="D40" s="343"/>
      <c r="E40" s="343"/>
      <c r="F40" s="343"/>
    </row>
    <row r="41" spans="1:6" x14ac:dyDescent="0.25">
      <c r="A41" s="343"/>
      <c r="B41" s="343"/>
      <c r="C41" s="343"/>
      <c r="D41" s="343"/>
      <c r="E41" s="343"/>
      <c r="F41" s="343"/>
    </row>
    <row r="42" spans="1:6" x14ac:dyDescent="0.25">
      <c r="A42" s="343"/>
      <c r="B42" s="343"/>
      <c r="C42" s="343"/>
      <c r="D42" s="343"/>
      <c r="E42" s="343"/>
      <c r="F42" s="343"/>
    </row>
    <row r="43" spans="1:6" ht="33" customHeight="1" x14ac:dyDescent="0.25">
      <c r="A43" s="343"/>
      <c r="B43" s="343"/>
      <c r="C43" s="343"/>
      <c r="D43" s="343"/>
      <c r="E43" s="343"/>
      <c r="F43" s="343"/>
    </row>
    <row r="44" spans="1:6" ht="16.5" customHeight="1" x14ac:dyDescent="0.25">
      <c r="A44" s="343"/>
      <c r="B44" s="343"/>
      <c r="C44" s="343"/>
      <c r="D44" s="343"/>
      <c r="E44" s="343"/>
      <c r="F44" s="343"/>
    </row>
    <row r="45" spans="1:6" x14ac:dyDescent="0.25">
      <c r="A45" s="343"/>
      <c r="B45" s="343"/>
      <c r="C45" s="343"/>
      <c r="D45" s="343"/>
      <c r="E45" s="343"/>
      <c r="F45" s="343"/>
    </row>
    <row r="46" spans="1:6" x14ac:dyDescent="0.25">
      <c r="A46" s="343"/>
      <c r="B46" s="343"/>
      <c r="C46" s="343"/>
      <c r="D46" s="343"/>
      <c r="E46" s="343"/>
      <c r="F46" s="343"/>
    </row>
    <row r="47" spans="1:6" x14ac:dyDescent="0.25">
      <c r="A47" s="343"/>
      <c r="B47" s="343"/>
      <c r="C47" s="343"/>
      <c r="D47" s="343"/>
      <c r="E47" s="343"/>
      <c r="F47" s="343"/>
    </row>
    <row r="48" spans="1:6" x14ac:dyDescent="0.25">
      <c r="A48" s="343"/>
      <c r="B48" s="343"/>
      <c r="C48" s="343"/>
      <c r="D48" s="343"/>
      <c r="E48" s="343"/>
      <c r="F48" s="343"/>
    </row>
    <row r="49" spans="1:6" x14ac:dyDescent="0.25">
      <c r="A49" s="343"/>
      <c r="B49" s="343"/>
      <c r="C49" s="343"/>
      <c r="D49" s="343"/>
      <c r="E49" s="343"/>
      <c r="F49" s="343"/>
    </row>
    <row r="50" spans="1:6" x14ac:dyDescent="0.25">
      <c r="A50" s="343"/>
      <c r="B50" s="343"/>
      <c r="C50" s="343"/>
      <c r="D50" s="343"/>
      <c r="E50" s="343"/>
      <c r="F50" s="343"/>
    </row>
    <row r="51" spans="1:6" x14ac:dyDescent="0.25">
      <c r="A51" s="343"/>
      <c r="B51" s="343"/>
      <c r="C51" s="343"/>
      <c r="D51" s="343"/>
      <c r="E51" s="343"/>
      <c r="F51" s="343"/>
    </row>
    <row r="52" spans="1:6" x14ac:dyDescent="0.25">
      <c r="A52" s="343"/>
      <c r="B52" s="343"/>
      <c r="C52" s="343"/>
      <c r="D52" s="343"/>
      <c r="E52" s="343"/>
      <c r="F52" s="343"/>
    </row>
    <row r="53" spans="1:6" x14ac:dyDescent="0.25">
      <c r="A53" s="343"/>
      <c r="B53" s="343"/>
      <c r="C53" s="343"/>
      <c r="D53" s="343"/>
      <c r="E53" s="343"/>
      <c r="F53" s="343"/>
    </row>
    <row r="54" spans="1:6" x14ac:dyDescent="0.25">
      <c r="A54" s="343"/>
      <c r="B54" s="343"/>
      <c r="C54" s="343"/>
      <c r="D54" s="343"/>
      <c r="E54" s="343"/>
      <c r="F54" s="343"/>
    </row>
    <row r="55" spans="1:6" x14ac:dyDescent="0.25">
      <c r="A55" s="343"/>
      <c r="B55" s="343"/>
      <c r="C55" s="343"/>
      <c r="D55" s="343"/>
      <c r="E55" s="343"/>
      <c r="F55" s="343"/>
    </row>
    <row r="56" spans="1:6" x14ac:dyDescent="0.25">
      <c r="A56" s="343"/>
      <c r="B56" s="343"/>
      <c r="C56" s="343"/>
      <c r="D56" s="343"/>
      <c r="E56" s="343"/>
      <c r="F56" s="343"/>
    </row>
    <row r="57" spans="1:6" x14ac:dyDescent="0.25">
      <c r="A57" s="343"/>
      <c r="B57" s="343"/>
      <c r="C57" s="343"/>
      <c r="D57" s="343"/>
      <c r="E57" s="343"/>
      <c r="F57" s="343"/>
    </row>
    <row r="58" spans="1:6" x14ac:dyDescent="0.25">
      <c r="A58" s="343"/>
      <c r="B58" s="343"/>
      <c r="C58" s="343"/>
      <c r="D58" s="343"/>
      <c r="E58" s="343"/>
      <c r="F58" s="343"/>
    </row>
    <row r="59" spans="1:6" x14ac:dyDescent="0.25">
      <c r="A59" s="343"/>
      <c r="B59" s="343"/>
      <c r="C59" s="343"/>
      <c r="D59" s="343"/>
      <c r="E59" s="343"/>
      <c r="F59" s="343"/>
    </row>
    <row r="60" spans="1:6" x14ac:dyDescent="0.25">
      <c r="A60" s="343"/>
      <c r="B60" s="343"/>
      <c r="C60" s="343"/>
      <c r="D60" s="343"/>
      <c r="E60" s="343"/>
      <c r="F60" s="343"/>
    </row>
    <row r="61" spans="1:6" x14ac:dyDescent="0.25">
      <c r="A61" s="343"/>
      <c r="B61" s="343"/>
      <c r="C61" s="343"/>
      <c r="D61" s="343"/>
      <c r="E61" s="343"/>
      <c r="F61" s="343"/>
    </row>
    <row r="62" spans="1:6" x14ac:dyDescent="0.25">
      <c r="A62" s="343"/>
      <c r="B62" s="343"/>
      <c r="C62" s="343"/>
      <c r="D62" s="343"/>
      <c r="E62" s="343"/>
      <c r="F62" s="343"/>
    </row>
    <row r="63" spans="1:6" x14ac:dyDescent="0.25">
      <c r="A63" s="343"/>
      <c r="B63" s="343"/>
      <c r="C63" s="343"/>
      <c r="D63" s="343"/>
      <c r="E63" s="343"/>
      <c r="F63" s="343"/>
    </row>
    <row r="64" spans="1:6" x14ac:dyDescent="0.25">
      <c r="A64" s="343"/>
      <c r="B64" s="343"/>
      <c r="C64" s="343"/>
      <c r="D64" s="343"/>
      <c r="E64" s="343"/>
      <c r="F64" s="343"/>
    </row>
    <row r="65" spans="1:6" x14ac:dyDescent="0.25">
      <c r="A65" s="343"/>
      <c r="B65" s="343"/>
      <c r="C65" s="343"/>
      <c r="D65" s="343"/>
      <c r="E65" s="343"/>
      <c r="F65" s="343"/>
    </row>
    <row r="66" spans="1:6" x14ac:dyDescent="0.25">
      <c r="A66" s="343"/>
      <c r="B66" s="343"/>
      <c r="C66" s="343"/>
      <c r="D66" s="343"/>
      <c r="E66" s="343"/>
      <c r="F66" s="343"/>
    </row>
    <row r="67" spans="1:6" x14ac:dyDescent="0.25">
      <c r="A67" s="343"/>
      <c r="B67" s="343"/>
      <c r="C67" s="343"/>
      <c r="D67" s="343"/>
      <c r="E67" s="343"/>
      <c r="F67" s="343"/>
    </row>
    <row r="68" spans="1:6" x14ac:dyDescent="0.25">
      <c r="A68" s="343"/>
      <c r="B68" s="343"/>
      <c r="C68" s="343"/>
      <c r="D68" s="343"/>
      <c r="E68" s="343"/>
      <c r="F68" s="343"/>
    </row>
    <row r="69" spans="1:6" x14ac:dyDescent="0.25">
      <c r="A69" s="343"/>
      <c r="B69" s="343"/>
      <c r="C69" s="343"/>
      <c r="D69" s="343"/>
      <c r="E69" s="343"/>
      <c r="F69" s="343"/>
    </row>
    <row r="70" spans="1:6" x14ac:dyDescent="0.25">
      <c r="A70" s="343"/>
      <c r="B70" s="343"/>
      <c r="C70" s="343"/>
      <c r="D70" s="343"/>
      <c r="E70" s="343"/>
      <c r="F70" s="343"/>
    </row>
    <row r="71" spans="1:6" x14ac:dyDescent="0.25">
      <c r="A71" s="343"/>
      <c r="B71" s="343"/>
      <c r="C71" s="343"/>
      <c r="D71" s="343"/>
      <c r="E71" s="343"/>
      <c r="F71" s="343"/>
    </row>
    <row r="72" spans="1:6" x14ac:dyDescent="0.25">
      <c r="A72" s="343"/>
      <c r="B72" s="343"/>
      <c r="C72" s="343"/>
      <c r="D72" s="343"/>
      <c r="E72" s="343"/>
      <c r="F72" s="343"/>
    </row>
    <row r="73" spans="1:6" x14ac:dyDescent="0.25">
      <c r="A73" s="343"/>
      <c r="B73" s="343"/>
      <c r="C73" s="343"/>
      <c r="D73" s="343"/>
      <c r="E73" s="343"/>
      <c r="F73" s="343"/>
    </row>
    <row r="74" spans="1:6" x14ac:dyDescent="0.25">
      <c r="A74" s="343"/>
      <c r="B74" s="343"/>
      <c r="C74" s="343"/>
      <c r="D74" s="343"/>
      <c r="E74" s="343"/>
      <c r="F74" s="343"/>
    </row>
    <row r="75" spans="1:6" x14ac:dyDescent="0.25">
      <c r="A75" s="343"/>
      <c r="B75" s="343"/>
      <c r="C75" s="343"/>
      <c r="D75" s="343"/>
      <c r="E75" s="343"/>
      <c r="F75" s="343"/>
    </row>
    <row r="76" spans="1:6" x14ac:dyDescent="0.25">
      <c r="A76" s="343"/>
      <c r="B76" s="343"/>
      <c r="C76" s="343"/>
      <c r="D76" s="343"/>
      <c r="E76" s="343"/>
      <c r="F76" s="343"/>
    </row>
    <row r="77" spans="1:6" x14ac:dyDescent="0.25">
      <c r="A77" s="343"/>
      <c r="B77" s="343"/>
      <c r="C77" s="343"/>
      <c r="D77" s="343"/>
      <c r="E77" s="343"/>
      <c r="F77" s="343"/>
    </row>
    <row r="78" spans="1:6" x14ac:dyDescent="0.25">
      <c r="A78" s="343"/>
      <c r="B78" s="343"/>
      <c r="C78" s="343"/>
      <c r="D78" s="343"/>
      <c r="E78" s="343"/>
      <c r="F78" s="343"/>
    </row>
    <row r="79" spans="1:6" x14ac:dyDescent="0.25">
      <c r="A79" s="343"/>
      <c r="B79" s="343"/>
      <c r="C79" s="343"/>
      <c r="D79" s="343"/>
      <c r="E79" s="343"/>
      <c r="F79" s="343"/>
    </row>
    <row r="80" spans="1:6" x14ac:dyDescent="0.25">
      <c r="A80" s="343"/>
      <c r="B80" s="343"/>
      <c r="C80" s="343"/>
      <c r="D80" s="343"/>
      <c r="E80" s="343"/>
      <c r="F80" s="343"/>
    </row>
    <row r="81" spans="1:6" x14ac:dyDescent="0.25">
      <c r="A81" s="343"/>
      <c r="B81" s="343"/>
      <c r="C81" s="343"/>
      <c r="D81" s="343"/>
      <c r="E81" s="343"/>
      <c r="F81" s="343"/>
    </row>
    <row r="82" spans="1:6" x14ac:dyDescent="0.25">
      <c r="A82" s="343"/>
      <c r="B82" s="343"/>
      <c r="C82" s="343"/>
      <c r="D82" s="343"/>
      <c r="E82" s="343"/>
      <c r="F82" s="343"/>
    </row>
    <row r="83" spans="1:6" x14ac:dyDescent="0.25">
      <c r="A83" s="343"/>
      <c r="B83" s="343"/>
      <c r="C83" s="343"/>
      <c r="D83" s="343"/>
      <c r="E83" s="343"/>
      <c r="F83" s="343"/>
    </row>
    <row r="84" spans="1:6" x14ac:dyDescent="0.25">
      <c r="A84" s="343"/>
      <c r="B84" s="343"/>
      <c r="C84" s="343"/>
      <c r="D84" s="343"/>
      <c r="E84" s="343"/>
      <c r="F84" s="343"/>
    </row>
    <row r="85" spans="1:6" x14ac:dyDescent="0.25">
      <c r="A85" s="343"/>
      <c r="B85" s="343"/>
      <c r="C85" s="343"/>
      <c r="D85" s="343"/>
      <c r="E85" s="343"/>
      <c r="F85" s="343"/>
    </row>
    <row r="86" spans="1:6" x14ac:dyDescent="0.25">
      <c r="A86" s="343"/>
      <c r="B86" s="343"/>
      <c r="C86" s="343"/>
      <c r="D86" s="343"/>
      <c r="E86" s="343"/>
      <c r="F86" s="343"/>
    </row>
    <row r="87" spans="1:6" x14ac:dyDescent="0.25">
      <c r="A87" s="343"/>
      <c r="B87" s="343"/>
      <c r="C87" s="343"/>
      <c r="D87" s="343"/>
      <c r="E87" s="343"/>
      <c r="F87" s="343"/>
    </row>
    <row r="88" spans="1:6" x14ac:dyDescent="0.25">
      <c r="A88" s="343"/>
      <c r="B88" s="343"/>
      <c r="C88" s="343"/>
      <c r="D88" s="343"/>
      <c r="E88" s="343"/>
      <c r="F88" s="343"/>
    </row>
    <row r="89" spans="1:6" x14ac:dyDescent="0.25">
      <c r="A89" s="343"/>
      <c r="B89" s="343"/>
      <c r="C89" s="343"/>
      <c r="D89" s="343"/>
      <c r="E89" s="343"/>
      <c r="F89" s="343"/>
    </row>
    <row r="90" spans="1:6" x14ac:dyDescent="0.25">
      <c r="A90" s="343"/>
      <c r="B90" s="343"/>
      <c r="C90" s="343"/>
      <c r="D90" s="343"/>
      <c r="E90" s="343"/>
      <c r="F90" s="343"/>
    </row>
    <row r="91" spans="1:6" x14ac:dyDescent="0.25">
      <c r="A91" s="343"/>
      <c r="B91" s="343"/>
      <c r="C91" s="343"/>
      <c r="D91" s="343"/>
      <c r="E91" s="343"/>
      <c r="F91" s="343"/>
    </row>
    <row r="92" spans="1:6" x14ac:dyDescent="0.25">
      <c r="A92" s="343"/>
      <c r="B92" s="343"/>
      <c r="C92" s="343"/>
      <c r="D92" s="343"/>
      <c r="E92" s="343"/>
      <c r="F92" s="343"/>
    </row>
    <row r="93" spans="1:6" x14ac:dyDescent="0.25">
      <c r="A93" s="343"/>
      <c r="B93" s="343"/>
      <c r="C93" s="343"/>
      <c r="D93" s="343"/>
      <c r="E93" s="343"/>
      <c r="F93" s="343"/>
    </row>
    <row r="94" spans="1:6" x14ac:dyDescent="0.25">
      <c r="A94" s="343"/>
      <c r="B94" s="343"/>
      <c r="C94" s="343"/>
      <c r="D94" s="343"/>
      <c r="E94" s="343"/>
      <c r="F94" s="343"/>
    </row>
    <row r="95" spans="1:6" x14ac:dyDescent="0.25">
      <c r="A95" s="343"/>
      <c r="B95" s="343"/>
      <c r="C95" s="343"/>
      <c r="D95" s="343"/>
      <c r="E95" s="343"/>
      <c r="F95" s="343"/>
    </row>
    <row r="96" spans="1:6" x14ac:dyDescent="0.25">
      <c r="A96" s="343"/>
      <c r="B96" s="343"/>
      <c r="C96" s="343"/>
      <c r="D96" s="343"/>
      <c r="E96" s="343"/>
      <c r="F96" s="343"/>
    </row>
    <row r="97" spans="1:6" x14ac:dyDescent="0.25">
      <c r="A97" s="343"/>
      <c r="B97" s="343"/>
      <c r="C97" s="343"/>
      <c r="D97" s="343"/>
      <c r="E97" s="343"/>
      <c r="F97" s="343"/>
    </row>
    <row r="98" spans="1:6" x14ac:dyDescent="0.25">
      <c r="A98" s="343"/>
      <c r="B98" s="343"/>
      <c r="C98" s="343"/>
      <c r="D98" s="343"/>
      <c r="E98" s="343"/>
      <c r="F98" s="343"/>
    </row>
    <row r="99" spans="1:6" x14ac:dyDescent="0.25">
      <c r="A99" s="343"/>
      <c r="B99" s="343"/>
      <c r="C99" s="343"/>
      <c r="D99" s="343"/>
      <c r="E99" s="343"/>
      <c r="F99" s="343"/>
    </row>
    <row r="100" spans="1:6" x14ac:dyDescent="0.25">
      <c r="A100" s="343"/>
      <c r="B100" s="343"/>
      <c r="C100" s="343"/>
      <c r="D100" s="343"/>
      <c r="E100" s="343"/>
      <c r="F100" s="343"/>
    </row>
    <row r="101" spans="1:6" x14ac:dyDescent="0.25">
      <c r="A101" s="343"/>
      <c r="B101" s="343"/>
      <c r="C101" s="343"/>
      <c r="D101" s="343"/>
      <c r="E101" s="343"/>
      <c r="F101" s="343"/>
    </row>
    <row r="102" spans="1:6" x14ac:dyDescent="0.25">
      <c r="A102" s="343"/>
      <c r="B102" s="343"/>
      <c r="C102" s="343"/>
      <c r="D102" s="343"/>
      <c r="E102" s="343"/>
      <c r="F102" s="343"/>
    </row>
    <row r="103" spans="1:6" x14ac:dyDescent="0.25">
      <c r="A103" s="343"/>
      <c r="B103" s="343"/>
      <c r="C103" s="343"/>
      <c r="D103" s="343"/>
      <c r="E103" s="343"/>
      <c r="F103" s="343"/>
    </row>
    <row r="104" spans="1:6" x14ac:dyDescent="0.25">
      <c r="A104" s="343"/>
      <c r="B104" s="343"/>
      <c r="C104" s="343"/>
      <c r="D104" s="343"/>
      <c r="E104" s="343"/>
      <c r="F104" s="343"/>
    </row>
    <row r="105" spans="1:6" x14ac:dyDescent="0.25">
      <c r="A105" s="343"/>
      <c r="B105" s="343"/>
      <c r="C105" s="343"/>
      <c r="D105" s="343"/>
      <c r="E105" s="343"/>
      <c r="F105" s="343"/>
    </row>
    <row r="106" spans="1:6" x14ac:dyDescent="0.25">
      <c r="A106" s="343"/>
      <c r="B106" s="343"/>
      <c r="C106" s="343"/>
      <c r="D106" s="343"/>
      <c r="E106" s="343"/>
      <c r="F106" s="343"/>
    </row>
    <row r="107" spans="1:6" x14ac:dyDescent="0.25">
      <c r="A107" s="343"/>
      <c r="B107" s="343"/>
      <c r="C107" s="343"/>
      <c r="D107" s="343"/>
      <c r="E107" s="343"/>
      <c r="F107" s="343"/>
    </row>
    <row r="108" spans="1:6" x14ac:dyDescent="0.25">
      <c r="A108" s="343"/>
      <c r="B108" s="343"/>
      <c r="C108" s="343"/>
      <c r="D108" s="343"/>
      <c r="E108" s="343"/>
      <c r="F108" s="343"/>
    </row>
    <row r="109" spans="1:6" x14ac:dyDescent="0.25">
      <c r="A109" s="343"/>
      <c r="B109" s="343"/>
      <c r="C109" s="343"/>
      <c r="D109" s="343"/>
      <c r="E109" s="343"/>
      <c r="F109" s="343"/>
    </row>
    <row r="110" spans="1:6" x14ac:dyDescent="0.25">
      <c r="A110" s="343"/>
      <c r="B110" s="343"/>
      <c r="C110" s="343"/>
      <c r="D110" s="343"/>
      <c r="E110" s="343"/>
      <c r="F110" s="343"/>
    </row>
    <row r="111" spans="1:6" x14ac:dyDescent="0.25">
      <c r="A111" s="343"/>
      <c r="B111" s="343"/>
      <c r="C111" s="343"/>
      <c r="D111" s="343"/>
      <c r="E111" s="343"/>
      <c r="F111" s="343"/>
    </row>
    <row r="112" spans="1:6" x14ac:dyDescent="0.25">
      <c r="A112" s="343"/>
      <c r="B112" s="343"/>
      <c r="C112" s="343"/>
      <c r="D112" s="343"/>
      <c r="E112" s="343"/>
      <c r="F112" s="343"/>
    </row>
    <row r="113" spans="1:6" x14ac:dyDescent="0.25">
      <c r="A113" s="343"/>
      <c r="B113" s="343"/>
      <c r="C113" s="343"/>
      <c r="D113" s="343"/>
      <c r="E113" s="343"/>
      <c r="F113" s="343"/>
    </row>
    <row r="114" spans="1:6" x14ac:dyDescent="0.25">
      <c r="A114" s="343"/>
      <c r="B114" s="343"/>
      <c r="C114" s="343"/>
      <c r="D114" s="343"/>
      <c r="E114" s="343"/>
      <c r="F114" s="343"/>
    </row>
    <row r="115" spans="1:6" x14ac:dyDescent="0.25">
      <c r="A115" s="343"/>
      <c r="B115" s="343"/>
      <c r="C115" s="343"/>
      <c r="D115" s="343"/>
      <c r="E115" s="343"/>
      <c r="F115" s="343"/>
    </row>
    <row r="116" spans="1:6" x14ac:dyDescent="0.25">
      <c r="A116" s="343"/>
      <c r="B116" s="343"/>
      <c r="C116" s="343"/>
      <c r="D116" s="343"/>
      <c r="E116" s="343"/>
      <c r="F116" s="343"/>
    </row>
    <row r="117" spans="1:6" x14ac:dyDescent="0.25">
      <c r="A117" s="343"/>
      <c r="B117" s="343"/>
      <c r="C117" s="343"/>
      <c r="D117" s="343"/>
      <c r="E117" s="343"/>
      <c r="F117" s="343"/>
    </row>
    <row r="118" spans="1:6" x14ac:dyDescent="0.25">
      <c r="A118" s="343"/>
      <c r="B118" s="343"/>
      <c r="C118" s="343"/>
      <c r="D118" s="343"/>
      <c r="E118" s="343"/>
      <c r="F118" s="343"/>
    </row>
    <row r="119" spans="1:6" x14ac:dyDescent="0.25">
      <c r="A119" s="343"/>
      <c r="B119" s="343"/>
      <c r="C119" s="343"/>
      <c r="D119" s="343"/>
      <c r="E119" s="343"/>
      <c r="F119" s="343"/>
    </row>
    <row r="120" spans="1:6" x14ac:dyDescent="0.25">
      <c r="A120" s="343"/>
      <c r="B120" s="343"/>
      <c r="C120" s="343"/>
      <c r="D120" s="343"/>
      <c r="E120" s="343"/>
      <c r="F120" s="343"/>
    </row>
    <row r="121" spans="1:6" x14ac:dyDescent="0.25">
      <c r="A121" s="343"/>
      <c r="B121" s="343"/>
      <c r="C121" s="343"/>
      <c r="D121" s="343"/>
      <c r="E121" s="343"/>
      <c r="F121" s="343"/>
    </row>
    <row r="122" spans="1:6" x14ac:dyDescent="0.25">
      <c r="A122" s="343"/>
      <c r="B122" s="343"/>
      <c r="C122" s="343"/>
      <c r="D122" s="343"/>
      <c r="E122" s="343"/>
      <c r="F122" s="343"/>
    </row>
    <row r="123" spans="1:6" x14ac:dyDescent="0.25">
      <c r="A123" s="343"/>
      <c r="B123" s="343"/>
      <c r="C123" s="343"/>
      <c r="D123" s="343"/>
      <c r="E123" s="343"/>
      <c r="F123" s="343"/>
    </row>
    <row r="124" spans="1:6" x14ac:dyDescent="0.25">
      <c r="A124" s="343"/>
      <c r="B124" s="343"/>
      <c r="C124" s="343"/>
      <c r="D124" s="343"/>
      <c r="E124" s="343"/>
      <c r="F124" s="343"/>
    </row>
    <row r="125" spans="1:6" x14ac:dyDescent="0.25">
      <c r="A125" s="343"/>
      <c r="B125" s="343"/>
      <c r="C125" s="343"/>
      <c r="D125" s="343"/>
      <c r="E125" s="343"/>
      <c r="F125" s="343"/>
    </row>
    <row r="126" spans="1:6" x14ac:dyDescent="0.25">
      <c r="A126" s="343"/>
      <c r="B126" s="343"/>
      <c r="C126" s="343"/>
      <c r="D126" s="343"/>
      <c r="E126" s="343"/>
      <c r="F126" s="343"/>
    </row>
    <row r="127" spans="1:6" x14ac:dyDescent="0.25">
      <c r="A127" s="343"/>
      <c r="B127" s="343"/>
      <c r="C127" s="343"/>
      <c r="D127" s="343"/>
      <c r="E127" s="343"/>
      <c r="F127" s="343"/>
    </row>
    <row r="128" spans="1:6" x14ac:dyDescent="0.25">
      <c r="A128" s="343"/>
      <c r="B128" s="343"/>
      <c r="C128" s="343"/>
      <c r="D128" s="343"/>
      <c r="E128" s="343"/>
      <c r="F128" s="343"/>
    </row>
    <row r="129" spans="1:6" x14ac:dyDescent="0.25">
      <c r="A129" s="343"/>
      <c r="B129" s="343"/>
      <c r="C129" s="343"/>
      <c r="D129" s="343"/>
      <c r="E129" s="343"/>
      <c r="F129" s="343"/>
    </row>
    <row r="130" spans="1:6" x14ac:dyDescent="0.25">
      <c r="A130" s="343"/>
      <c r="B130" s="343"/>
      <c r="C130" s="343"/>
      <c r="D130" s="343"/>
      <c r="E130" s="343"/>
      <c r="F130" s="343"/>
    </row>
    <row r="131" spans="1:6" x14ac:dyDescent="0.25">
      <c r="A131" s="343"/>
      <c r="B131" s="343"/>
      <c r="C131" s="343"/>
      <c r="D131" s="343"/>
      <c r="E131" s="343"/>
      <c r="F131" s="343"/>
    </row>
    <row r="132" spans="1:6" x14ac:dyDescent="0.25">
      <c r="A132" s="343"/>
      <c r="B132" s="343"/>
      <c r="C132" s="343"/>
      <c r="D132" s="343"/>
      <c r="E132" s="343"/>
      <c r="F132" s="343"/>
    </row>
    <row r="133" spans="1:6" x14ac:dyDescent="0.25">
      <c r="A133" s="343"/>
      <c r="B133" s="343"/>
      <c r="C133" s="343"/>
      <c r="D133" s="343"/>
      <c r="E133" s="343"/>
      <c r="F133" s="343"/>
    </row>
    <row r="134" spans="1:6" x14ac:dyDescent="0.25">
      <c r="A134" s="343"/>
      <c r="B134" s="343"/>
      <c r="C134" s="343"/>
      <c r="D134" s="343"/>
      <c r="E134" s="343"/>
      <c r="F134" s="343"/>
    </row>
    <row r="135" spans="1:6" x14ac:dyDescent="0.25">
      <c r="A135" s="343"/>
      <c r="B135" s="343"/>
      <c r="C135" s="343"/>
      <c r="D135" s="343"/>
      <c r="E135" s="343"/>
      <c r="F135" s="343"/>
    </row>
    <row r="136" spans="1:6" x14ac:dyDescent="0.25">
      <c r="A136" s="343"/>
      <c r="B136" s="343"/>
      <c r="C136" s="343"/>
      <c r="D136" s="343"/>
      <c r="E136" s="343"/>
      <c r="F136" s="343"/>
    </row>
    <row r="137" spans="1:6" x14ac:dyDescent="0.25">
      <c r="A137" s="343"/>
      <c r="B137" s="343"/>
      <c r="C137" s="343"/>
      <c r="D137" s="343"/>
      <c r="E137" s="343"/>
      <c r="F137" s="343"/>
    </row>
    <row r="138" spans="1:6" x14ac:dyDescent="0.25">
      <c r="A138" s="343"/>
      <c r="B138" s="343"/>
      <c r="C138" s="343"/>
      <c r="D138" s="343"/>
      <c r="E138" s="343"/>
      <c r="F138" s="343"/>
    </row>
    <row r="139" spans="1:6" x14ac:dyDescent="0.25">
      <c r="A139" s="343"/>
      <c r="B139" s="343"/>
      <c r="C139" s="343"/>
      <c r="D139" s="343"/>
      <c r="E139" s="343"/>
      <c r="F139" s="343"/>
    </row>
    <row r="140" spans="1:6" x14ac:dyDescent="0.25">
      <c r="A140" s="343"/>
      <c r="B140" s="343"/>
      <c r="C140" s="343"/>
      <c r="D140" s="343"/>
      <c r="E140" s="343"/>
      <c r="F140" s="343"/>
    </row>
    <row r="141" spans="1:6" x14ac:dyDescent="0.25">
      <c r="A141" s="343"/>
      <c r="B141" s="343"/>
      <c r="C141" s="343"/>
      <c r="D141" s="343"/>
      <c r="E141" s="343"/>
      <c r="F141" s="343"/>
    </row>
    <row r="142" spans="1:6" x14ac:dyDescent="0.25">
      <c r="A142" s="343"/>
      <c r="B142" s="343"/>
      <c r="C142" s="343"/>
      <c r="D142" s="343"/>
      <c r="E142" s="343"/>
      <c r="F142" s="343"/>
    </row>
    <row r="143" spans="1:6" x14ac:dyDescent="0.25">
      <c r="A143" s="343"/>
      <c r="B143" s="343"/>
      <c r="C143" s="343"/>
      <c r="D143" s="343"/>
      <c r="E143" s="343"/>
      <c r="F143" s="343"/>
    </row>
    <row r="144" spans="1:6" x14ac:dyDescent="0.25">
      <c r="A144" s="343"/>
      <c r="B144" s="343"/>
      <c r="C144" s="343"/>
      <c r="D144" s="343"/>
      <c r="E144" s="343"/>
      <c r="F144" s="343"/>
    </row>
    <row r="145" spans="1:6" x14ac:dyDescent="0.25">
      <c r="A145" s="343"/>
      <c r="B145" s="343"/>
      <c r="C145" s="343"/>
      <c r="D145" s="343"/>
      <c r="E145" s="343"/>
      <c r="F145" s="343"/>
    </row>
    <row r="146" spans="1:6" x14ac:dyDescent="0.25">
      <c r="A146" s="343"/>
      <c r="B146" s="343"/>
      <c r="C146" s="343"/>
      <c r="D146" s="343"/>
      <c r="E146" s="343"/>
      <c r="F146" s="343"/>
    </row>
    <row r="147" spans="1:6" x14ac:dyDescent="0.25">
      <c r="A147" s="343"/>
      <c r="B147" s="343"/>
      <c r="C147" s="343"/>
      <c r="D147" s="343"/>
      <c r="E147" s="343"/>
      <c r="F147" s="343"/>
    </row>
    <row r="148" spans="1:6" x14ac:dyDescent="0.25">
      <c r="A148" s="343"/>
      <c r="B148" s="343"/>
      <c r="C148" s="343"/>
      <c r="D148" s="343"/>
      <c r="E148" s="343"/>
      <c r="F148" s="343"/>
    </row>
    <row r="149" spans="1:6" x14ac:dyDescent="0.25">
      <c r="A149" s="343"/>
      <c r="B149" s="343"/>
      <c r="C149" s="343"/>
      <c r="D149" s="343"/>
      <c r="E149" s="343"/>
      <c r="F149" s="343"/>
    </row>
    <row r="150" spans="1:6" x14ac:dyDescent="0.25">
      <c r="A150" s="343"/>
      <c r="B150" s="343"/>
      <c r="C150" s="343"/>
      <c r="D150" s="343"/>
      <c r="E150" s="343"/>
      <c r="F150" s="343"/>
    </row>
    <row r="151" spans="1:6" x14ac:dyDescent="0.25">
      <c r="A151" s="343"/>
      <c r="B151" s="343"/>
      <c r="C151" s="343"/>
      <c r="D151" s="343"/>
      <c r="E151" s="343"/>
      <c r="F151" s="343"/>
    </row>
    <row r="152" spans="1:6" x14ac:dyDescent="0.25">
      <c r="A152" s="343"/>
      <c r="B152" s="343"/>
      <c r="C152" s="343"/>
      <c r="D152" s="343"/>
      <c r="E152" s="343"/>
      <c r="F152" s="343"/>
    </row>
    <row r="153" spans="1:6" x14ac:dyDescent="0.25">
      <c r="A153" s="343"/>
      <c r="B153" s="343"/>
      <c r="C153" s="343"/>
      <c r="D153" s="343"/>
      <c r="E153" s="343"/>
      <c r="F153" s="343"/>
    </row>
    <row r="154" spans="1:6" x14ac:dyDescent="0.25">
      <c r="A154" s="343"/>
      <c r="B154" s="343"/>
      <c r="C154" s="343"/>
      <c r="D154" s="343"/>
      <c r="E154" s="343"/>
      <c r="F154" s="343"/>
    </row>
    <row r="155" spans="1:6" x14ac:dyDescent="0.25">
      <c r="A155" s="343"/>
      <c r="B155" s="343"/>
      <c r="C155" s="343"/>
      <c r="D155" s="343"/>
      <c r="E155" s="343"/>
      <c r="F155" s="343"/>
    </row>
    <row r="156" spans="1:6" x14ac:dyDescent="0.25">
      <c r="A156" s="343"/>
      <c r="B156" s="343"/>
      <c r="C156" s="343"/>
      <c r="D156" s="343"/>
      <c r="E156" s="343"/>
      <c r="F156" s="343"/>
    </row>
    <row r="157" spans="1:6" x14ac:dyDescent="0.25">
      <c r="A157" s="343"/>
      <c r="B157" s="343"/>
      <c r="C157" s="343"/>
      <c r="D157" s="343"/>
      <c r="E157" s="343"/>
      <c r="F157" s="343"/>
    </row>
    <row r="158" spans="1:6" x14ac:dyDescent="0.25">
      <c r="A158" s="343"/>
      <c r="B158" s="343"/>
      <c r="C158" s="343"/>
      <c r="D158" s="343"/>
      <c r="E158" s="343"/>
      <c r="F158" s="343"/>
    </row>
    <row r="159" spans="1:6" x14ac:dyDescent="0.25">
      <c r="A159" s="343"/>
      <c r="B159" s="343"/>
      <c r="C159" s="343"/>
      <c r="D159" s="343"/>
      <c r="E159" s="343"/>
      <c r="F159" s="343"/>
    </row>
    <row r="160" spans="1:6" x14ac:dyDescent="0.25">
      <c r="A160" s="343"/>
      <c r="B160" s="343"/>
      <c r="C160" s="343"/>
      <c r="D160" s="343"/>
      <c r="E160" s="343"/>
      <c r="F160" s="343"/>
    </row>
    <row r="161" spans="1:6" x14ac:dyDescent="0.25">
      <c r="A161" s="343"/>
      <c r="B161" s="343"/>
      <c r="C161" s="343"/>
      <c r="D161" s="343"/>
      <c r="E161" s="343"/>
      <c r="F161" s="343"/>
    </row>
    <row r="162" spans="1:6" x14ac:dyDescent="0.25">
      <c r="A162" s="343"/>
      <c r="B162" s="343"/>
      <c r="C162" s="343"/>
      <c r="D162" s="343"/>
      <c r="E162" s="343"/>
      <c r="F162" s="343"/>
    </row>
    <row r="163" spans="1:6" x14ac:dyDescent="0.25">
      <c r="A163" s="343"/>
      <c r="B163" s="343"/>
      <c r="C163" s="343"/>
      <c r="D163" s="343"/>
      <c r="E163" s="343"/>
      <c r="F163" s="343"/>
    </row>
    <row r="164" spans="1:6" x14ac:dyDescent="0.25">
      <c r="A164" s="343"/>
      <c r="B164" s="343"/>
      <c r="C164" s="343"/>
      <c r="D164" s="343"/>
      <c r="E164" s="343"/>
      <c r="F164" s="343"/>
    </row>
    <row r="165" spans="1:6" x14ac:dyDescent="0.25">
      <c r="A165" s="343"/>
      <c r="B165" s="343"/>
      <c r="C165" s="343"/>
      <c r="D165" s="343"/>
      <c r="E165" s="343"/>
      <c r="F165" s="343"/>
    </row>
    <row r="166" spans="1:6" x14ac:dyDescent="0.25">
      <c r="A166" s="343"/>
      <c r="B166" s="343"/>
      <c r="C166" s="343"/>
      <c r="D166" s="343"/>
      <c r="E166" s="343"/>
      <c r="F166" s="343"/>
    </row>
    <row r="167" spans="1:6" x14ac:dyDescent="0.25">
      <c r="A167" s="343"/>
      <c r="B167" s="343"/>
      <c r="C167" s="343"/>
      <c r="D167" s="343"/>
      <c r="E167" s="343"/>
      <c r="F167" s="343"/>
    </row>
    <row r="168" spans="1:6" x14ac:dyDescent="0.25">
      <c r="A168" s="343"/>
      <c r="B168" s="343"/>
      <c r="C168" s="343"/>
      <c r="D168" s="343"/>
      <c r="E168" s="343"/>
      <c r="F168" s="343"/>
    </row>
    <row r="169" spans="1:6" x14ac:dyDescent="0.25">
      <c r="A169" s="343"/>
      <c r="B169" s="343"/>
      <c r="C169" s="343"/>
      <c r="D169" s="343"/>
      <c r="E169" s="343"/>
      <c r="F169" s="343"/>
    </row>
    <row r="170" spans="1:6" x14ac:dyDescent="0.25">
      <c r="A170" s="343"/>
      <c r="B170" s="343"/>
      <c r="C170" s="343"/>
      <c r="D170" s="343"/>
      <c r="E170" s="343"/>
      <c r="F170" s="343"/>
    </row>
    <row r="171" spans="1:6" x14ac:dyDescent="0.25">
      <c r="A171" s="343"/>
      <c r="B171" s="343"/>
      <c r="C171" s="343"/>
      <c r="D171" s="343"/>
      <c r="E171" s="343"/>
      <c r="F171" s="343"/>
    </row>
    <row r="172" spans="1:6" x14ac:dyDescent="0.25">
      <c r="A172" s="343"/>
      <c r="B172" s="343"/>
      <c r="C172" s="343"/>
      <c r="D172" s="343"/>
      <c r="E172" s="343"/>
      <c r="F172" s="343"/>
    </row>
    <row r="173" spans="1:6" x14ac:dyDescent="0.25">
      <c r="A173" s="343"/>
      <c r="B173" s="343"/>
      <c r="C173" s="343"/>
      <c r="D173" s="343"/>
      <c r="E173" s="343"/>
      <c r="F173" s="343"/>
    </row>
    <row r="174" spans="1:6" x14ac:dyDescent="0.25">
      <c r="A174" s="343"/>
      <c r="B174" s="343"/>
      <c r="C174" s="343"/>
      <c r="D174" s="343"/>
      <c r="E174" s="343"/>
      <c r="F174" s="343"/>
    </row>
    <row r="175" spans="1:6" x14ac:dyDescent="0.25">
      <c r="A175" s="343"/>
      <c r="B175" s="343"/>
      <c r="C175" s="343"/>
      <c r="D175" s="343"/>
      <c r="E175" s="343"/>
      <c r="F175" s="343"/>
    </row>
    <row r="176" spans="1:6" x14ac:dyDescent="0.25">
      <c r="A176" s="343"/>
      <c r="B176" s="343"/>
      <c r="C176" s="343"/>
      <c r="D176" s="343"/>
      <c r="E176" s="343"/>
      <c r="F176" s="343"/>
    </row>
    <row r="177" spans="1:6" x14ac:dyDescent="0.25">
      <c r="A177" s="343"/>
      <c r="B177" s="343"/>
      <c r="C177" s="343"/>
      <c r="D177" s="343"/>
      <c r="E177" s="343"/>
      <c r="F177" s="343"/>
    </row>
    <row r="178" spans="1:6" x14ac:dyDescent="0.25">
      <c r="A178" s="343"/>
      <c r="B178" s="343"/>
      <c r="C178" s="343"/>
      <c r="D178" s="343"/>
      <c r="E178" s="343"/>
      <c r="F178" s="343"/>
    </row>
    <row r="179" spans="1:6" x14ac:dyDescent="0.25">
      <c r="A179" s="343"/>
      <c r="B179" s="343"/>
      <c r="C179" s="343"/>
      <c r="D179" s="343"/>
      <c r="E179" s="343"/>
      <c r="F179" s="343"/>
    </row>
    <row r="180" spans="1:6" x14ac:dyDescent="0.25">
      <c r="A180" s="343"/>
      <c r="B180" s="343"/>
      <c r="C180" s="343"/>
      <c r="D180" s="343"/>
      <c r="E180" s="343"/>
      <c r="F180" s="343"/>
    </row>
    <row r="181" spans="1:6" x14ac:dyDescent="0.25">
      <c r="A181" s="343"/>
      <c r="B181" s="343"/>
      <c r="C181" s="343"/>
      <c r="D181" s="343"/>
      <c r="E181" s="343"/>
      <c r="F181" s="343"/>
    </row>
    <row r="182" spans="1:6" x14ac:dyDescent="0.25">
      <c r="A182" s="343"/>
      <c r="B182" s="343"/>
      <c r="C182" s="343"/>
      <c r="D182" s="343"/>
      <c r="E182" s="343"/>
      <c r="F182" s="343"/>
    </row>
    <row r="183" spans="1:6" x14ac:dyDescent="0.25">
      <c r="A183" s="343"/>
      <c r="B183" s="343"/>
      <c r="C183" s="343"/>
      <c r="D183" s="343"/>
      <c r="E183" s="343"/>
      <c r="F183" s="343"/>
    </row>
    <row r="184" spans="1:6" x14ac:dyDescent="0.25">
      <c r="A184" s="343"/>
      <c r="B184" s="343"/>
      <c r="C184" s="343"/>
      <c r="D184" s="343"/>
      <c r="E184" s="343"/>
      <c r="F184" s="343"/>
    </row>
    <row r="185" spans="1:6" x14ac:dyDescent="0.25">
      <c r="A185" s="343"/>
      <c r="B185" s="343"/>
      <c r="C185" s="343"/>
      <c r="D185" s="343"/>
      <c r="E185" s="343"/>
      <c r="F185" s="343"/>
    </row>
    <row r="186" spans="1:6" x14ac:dyDescent="0.25">
      <c r="A186" s="343"/>
      <c r="B186" s="343"/>
      <c r="C186" s="343"/>
      <c r="D186" s="343"/>
      <c r="E186" s="343"/>
      <c r="F186" s="343"/>
    </row>
    <row r="187" spans="1:6" x14ac:dyDescent="0.25">
      <c r="A187" s="343"/>
      <c r="B187" s="343"/>
      <c r="C187" s="343"/>
      <c r="D187" s="343"/>
      <c r="E187" s="343"/>
      <c r="F187" s="343"/>
    </row>
    <row r="188" spans="1:6" x14ac:dyDescent="0.25">
      <c r="A188" s="343"/>
      <c r="B188" s="343"/>
      <c r="C188" s="343"/>
      <c r="D188" s="343"/>
      <c r="E188" s="343"/>
      <c r="F188" s="343"/>
    </row>
    <row r="189" spans="1:6" x14ac:dyDescent="0.25">
      <c r="A189" s="343"/>
      <c r="B189" s="343"/>
      <c r="C189" s="343"/>
      <c r="D189" s="343"/>
      <c r="E189" s="343"/>
      <c r="F189" s="343"/>
    </row>
    <row r="190" spans="1:6" x14ac:dyDescent="0.25">
      <c r="A190" s="343"/>
      <c r="B190" s="343"/>
      <c r="C190" s="343"/>
      <c r="D190" s="343"/>
      <c r="E190" s="343"/>
      <c r="F190" s="343"/>
    </row>
    <row r="191" spans="1:6" x14ac:dyDescent="0.25">
      <c r="A191" s="343"/>
      <c r="B191" s="343"/>
      <c r="C191" s="343"/>
      <c r="D191" s="343"/>
      <c r="E191" s="343"/>
      <c r="F191" s="343"/>
    </row>
    <row r="192" spans="1:6" x14ac:dyDescent="0.25">
      <c r="A192" s="343"/>
      <c r="B192" s="343"/>
      <c r="C192" s="343"/>
      <c r="D192" s="343"/>
      <c r="E192" s="343"/>
      <c r="F192" s="343"/>
    </row>
    <row r="193" spans="1:6" x14ac:dyDescent="0.25">
      <c r="A193" s="343"/>
      <c r="B193" s="343"/>
      <c r="C193" s="343"/>
      <c r="D193" s="343"/>
      <c r="E193" s="343"/>
      <c r="F193" s="343"/>
    </row>
    <row r="194" spans="1:6" x14ac:dyDescent="0.25">
      <c r="A194" s="343"/>
      <c r="B194" s="343"/>
      <c r="C194" s="343"/>
      <c r="D194" s="343"/>
      <c r="E194" s="343"/>
      <c r="F194" s="343"/>
    </row>
    <row r="195" spans="1:6" x14ac:dyDescent="0.25">
      <c r="A195" s="343"/>
      <c r="B195" s="343"/>
      <c r="C195" s="343"/>
      <c r="D195" s="343"/>
      <c r="E195" s="343"/>
      <c r="F195" s="343"/>
    </row>
    <row r="196" spans="1:6" x14ac:dyDescent="0.25">
      <c r="A196" s="343"/>
      <c r="B196" s="343"/>
      <c r="C196" s="343"/>
      <c r="D196" s="343"/>
      <c r="E196" s="343"/>
      <c r="F196" s="343"/>
    </row>
    <row r="197" spans="1:6" x14ac:dyDescent="0.25">
      <c r="A197" s="343"/>
      <c r="B197" s="343"/>
      <c r="C197" s="343"/>
      <c r="D197" s="343"/>
      <c r="E197" s="343"/>
      <c r="F197" s="343"/>
    </row>
    <row r="198" spans="1:6" x14ac:dyDescent="0.25">
      <c r="A198" s="343"/>
      <c r="B198" s="343"/>
      <c r="C198" s="343"/>
      <c r="D198" s="343"/>
      <c r="E198" s="343"/>
      <c r="F198" s="343"/>
    </row>
    <row r="199" spans="1:6" x14ac:dyDescent="0.25">
      <c r="A199" s="343"/>
      <c r="B199" s="343"/>
      <c r="C199" s="343"/>
      <c r="D199" s="343"/>
      <c r="E199" s="343"/>
      <c r="F199" s="343"/>
    </row>
    <row r="200" spans="1:6" x14ac:dyDescent="0.25">
      <c r="A200" s="343"/>
      <c r="B200" s="343"/>
      <c r="C200" s="343"/>
      <c r="D200" s="343"/>
      <c r="E200" s="343"/>
      <c r="F200" s="343"/>
    </row>
    <row r="201" spans="1:6" x14ac:dyDescent="0.25">
      <c r="A201" s="343"/>
      <c r="B201" s="343"/>
      <c r="C201" s="343"/>
      <c r="D201" s="343"/>
      <c r="E201" s="343"/>
      <c r="F201" s="343"/>
    </row>
    <row r="202" spans="1:6" x14ac:dyDescent="0.25">
      <c r="A202" s="343"/>
      <c r="B202" s="343"/>
      <c r="C202" s="343"/>
      <c r="D202" s="343"/>
      <c r="E202" s="343"/>
      <c r="F202" s="343"/>
    </row>
    <row r="203" spans="1:6" x14ac:dyDescent="0.25">
      <c r="A203" s="343"/>
      <c r="B203" s="343"/>
      <c r="C203" s="343"/>
      <c r="D203" s="343"/>
      <c r="E203" s="343"/>
      <c r="F203" s="343"/>
    </row>
    <row r="204" spans="1:6" x14ac:dyDescent="0.25">
      <c r="A204" s="343"/>
      <c r="B204" s="343"/>
      <c r="C204" s="343"/>
      <c r="D204" s="343"/>
      <c r="E204" s="343"/>
      <c r="F204" s="343"/>
    </row>
    <row r="205" spans="1:6" x14ac:dyDescent="0.25">
      <c r="A205" s="343"/>
      <c r="B205" s="343"/>
      <c r="C205" s="343"/>
      <c r="D205" s="343"/>
      <c r="E205" s="343"/>
      <c r="F205" s="343"/>
    </row>
    <row r="206" spans="1:6" x14ac:dyDescent="0.25">
      <c r="A206" s="343"/>
      <c r="B206" s="343"/>
      <c r="C206" s="343"/>
      <c r="D206" s="343"/>
      <c r="E206" s="343"/>
      <c r="F206" s="343"/>
    </row>
    <row r="207" spans="1:6" x14ac:dyDescent="0.25">
      <c r="A207" s="343"/>
      <c r="B207" s="343"/>
      <c r="C207" s="343"/>
      <c r="D207" s="343"/>
      <c r="E207" s="343"/>
      <c r="F207" s="343"/>
    </row>
    <row r="208" spans="1:6" x14ac:dyDescent="0.25">
      <c r="A208" s="343"/>
      <c r="B208" s="343"/>
      <c r="C208" s="343"/>
      <c r="D208" s="343"/>
      <c r="E208" s="343"/>
      <c r="F208" s="343"/>
    </row>
    <row r="209" spans="1:6" x14ac:dyDescent="0.25">
      <c r="A209" s="343"/>
      <c r="B209" s="343"/>
      <c r="C209" s="343"/>
      <c r="D209" s="343"/>
      <c r="E209" s="343"/>
      <c r="F209" s="343"/>
    </row>
    <row r="210" spans="1:6" x14ac:dyDescent="0.25">
      <c r="A210" s="343"/>
      <c r="B210" s="343"/>
      <c r="C210" s="343"/>
      <c r="D210" s="343"/>
      <c r="E210" s="343"/>
      <c r="F210" s="343"/>
    </row>
    <row r="211" spans="1:6" x14ac:dyDescent="0.25">
      <c r="A211" s="343"/>
      <c r="B211" s="343"/>
      <c r="C211" s="343"/>
      <c r="D211" s="343"/>
      <c r="E211" s="343"/>
      <c r="F211" s="343"/>
    </row>
    <row r="212" spans="1:6" x14ac:dyDescent="0.25">
      <c r="A212" s="343"/>
      <c r="B212" s="343"/>
      <c r="C212" s="343"/>
      <c r="D212" s="343"/>
      <c r="E212" s="343"/>
      <c r="F212" s="343"/>
    </row>
    <row r="213" spans="1:6" x14ac:dyDescent="0.25">
      <c r="A213" s="343"/>
      <c r="B213" s="343"/>
      <c r="C213" s="343"/>
      <c r="D213" s="343"/>
      <c r="E213" s="343"/>
      <c r="F213" s="343"/>
    </row>
    <row r="214" spans="1:6" x14ac:dyDescent="0.25">
      <c r="A214" s="343"/>
      <c r="B214" s="343"/>
      <c r="C214" s="343"/>
      <c r="D214" s="343"/>
      <c r="E214" s="343"/>
      <c r="F214" s="343"/>
    </row>
    <row r="215" spans="1:6" x14ac:dyDescent="0.25">
      <c r="A215" s="343"/>
      <c r="B215" s="343"/>
      <c r="C215" s="343"/>
      <c r="D215" s="343"/>
      <c r="E215" s="343"/>
      <c r="F215" s="343"/>
    </row>
    <row r="216" spans="1:6" x14ac:dyDescent="0.25">
      <c r="A216" s="343"/>
      <c r="B216" s="343"/>
      <c r="C216" s="343"/>
      <c r="D216" s="343"/>
      <c r="E216" s="343"/>
      <c r="F216" s="343"/>
    </row>
    <row r="217" spans="1:6" x14ac:dyDescent="0.25">
      <c r="A217" s="343"/>
      <c r="B217" s="343"/>
      <c r="C217" s="343"/>
      <c r="D217" s="343"/>
      <c r="E217" s="343"/>
      <c r="F217" s="343"/>
    </row>
    <row r="218" spans="1:6" x14ac:dyDescent="0.25">
      <c r="A218" s="343"/>
      <c r="B218" s="343"/>
      <c r="C218" s="343"/>
      <c r="D218" s="343"/>
      <c r="E218" s="343"/>
      <c r="F218" s="343"/>
    </row>
    <row r="219" spans="1:6" x14ac:dyDescent="0.25">
      <c r="A219" s="343"/>
      <c r="B219" s="343"/>
      <c r="C219" s="343"/>
      <c r="D219" s="343"/>
      <c r="E219" s="343"/>
      <c r="F219" s="343"/>
    </row>
    <row r="220" spans="1:6" x14ac:dyDescent="0.25">
      <c r="A220" s="343"/>
      <c r="B220" s="343"/>
      <c r="C220" s="343"/>
      <c r="D220" s="343"/>
      <c r="E220" s="343"/>
      <c r="F220" s="343"/>
    </row>
    <row r="221" spans="1:6" x14ac:dyDescent="0.25">
      <c r="A221" s="343"/>
      <c r="B221" s="343"/>
      <c r="C221" s="343"/>
      <c r="D221" s="343"/>
      <c r="E221" s="343"/>
      <c r="F221" s="343"/>
    </row>
    <row r="222" spans="1:6" x14ac:dyDescent="0.25">
      <c r="A222" s="343"/>
      <c r="B222" s="343"/>
      <c r="C222" s="343"/>
      <c r="D222" s="343"/>
      <c r="E222" s="343"/>
      <c r="F222" s="343"/>
    </row>
    <row r="223" spans="1:6" x14ac:dyDescent="0.25">
      <c r="A223" s="343"/>
      <c r="B223" s="343"/>
      <c r="C223" s="343"/>
      <c r="D223" s="343"/>
      <c r="E223" s="343"/>
      <c r="F223" s="343"/>
    </row>
    <row r="224" spans="1:6" x14ac:dyDescent="0.25">
      <c r="A224" s="343"/>
      <c r="B224" s="343"/>
      <c r="C224" s="343"/>
      <c r="D224" s="343"/>
      <c r="E224" s="343"/>
      <c r="F224" s="343"/>
    </row>
    <row r="225" spans="1:6" x14ac:dyDescent="0.25">
      <c r="A225" s="343"/>
      <c r="B225" s="343"/>
      <c r="C225" s="343"/>
      <c r="D225" s="343"/>
      <c r="E225" s="343"/>
      <c r="F225" s="343"/>
    </row>
    <row r="226" spans="1:6" x14ac:dyDescent="0.25">
      <c r="A226" s="343"/>
      <c r="B226" s="343"/>
      <c r="C226" s="343"/>
      <c r="D226" s="343"/>
      <c r="E226" s="343"/>
      <c r="F226" s="343"/>
    </row>
    <row r="227" spans="1:6" x14ac:dyDescent="0.25">
      <c r="A227" s="343"/>
      <c r="B227" s="343"/>
      <c r="C227" s="343"/>
      <c r="D227" s="343"/>
      <c r="E227" s="343"/>
      <c r="F227" s="343"/>
    </row>
    <row r="228" spans="1:6" x14ac:dyDescent="0.25">
      <c r="A228" s="343"/>
      <c r="B228" s="343"/>
      <c r="C228" s="343"/>
      <c r="D228" s="343"/>
      <c r="E228" s="343"/>
      <c r="F228" s="343"/>
    </row>
    <row r="229" spans="1:6" x14ac:dyDescent="0.25">
      <c r="A229" s="343"/>
      <c r="B229" s="343"/>
      <c r="C229" s="343"/>
      <c r="D229" s="343"/>
      <c r="E229" s="343"/>
      <c r="F229" s="343"/>
    </row>
    <row r="230" spans="1:6" x14ac:dyDescent="0.25">
      <c r="A230" s="343"/>
      <c r="B230" s="343"/>
      <c r="C230" s="343"/>
      <c r="D230" s="343"/>
      <c r="E230" s="343"/>
      <c r="F230" s="343"/>
    </row>
    <row r="231" spans="1:6" x14ac:dyDescent="0.25">
      <c r="A231" s="343"/>
      <c r="B231" s="343"/>
      <c r="C231" s="343"/>
      <c r="D231" s="343"/>
      <c r="E231" s="343"/>
      <c r="F231" s="343"/>
    </row>
    <row r="232" spans="1:6" x14ac:dyDescent="0.25">
      <c r="A232" s="343"/>
      <c r="B232" s="343"/>
      <c r="C232" s="343"/>
      <c r="D232" s="343"/>
      <c r="E232" s="343"/>
      <c r="F232" s="343"/>
    </row>
    <row r="233" spans="1:6" x14ac:dyDescent="0.25">
      <c r="A233" s="343"/>
      <c r="B233" s="343"/>
      <c r="C233" s="343"/>
      <c r="D233" s="343"/>
      <c r="E233" s="343"/>
      <c r="F233" s="343"/>
    </row>
    <row r="234" spans="1:6" x14ac:dyDescent="0.25">
      <c r="A234" s="343"/>
      <c r="B234" s="343"/>
      <c r="C234" s="343"/>
      <c r="D234" s="343"/>
      <c r="E234" s="343"/>
      <c r="F234" s="343"/>
    </row>
    <row r="235" spans="1:6" x14ac:dyDescent="0.25">
      <c r="A235" s="343"/>
      <c r="B235" s="343"/>
      <c r="C235" s="343"/>
      <c r="D235" s="343"/>
      <c r="E235" s="343"/>
      <c r="F235" s="343"/>
    </row>
    <row r="236" spans="1:6" x14ac:dyDescent="0.25">
      <c r="A236" s="343"/>
      <c r="B236" s="343"/>
      <c r="C236" s="343"/>
      <c r="D236" s="343"/>
      <c r="E236" s="343"/>
      <c r="F236" s="343"/>
    </row>
    <row r="237" spans="1:6" x14ac:dyDescent="0.25">
      <c r="A237" s="343"/>
      <c r="B237" s="343"/>
      <c r="C237" s="343"/>
      <c r="D237" s="343"/>
      <c r="E237" s="343"/>
      <c r="F237" s="343"/>
    </row>
    <row r="238" spans="1:6" x14ac:dyDescent="0.25">
      <c r="A238" s="343"/>
      <c r="B238" s="343"/>
      <c r="C238" s="343"/>
      <c r="D238" s="343"/>
      <c r="E238" s="343"/>
      <c r="F238" s="343"/>
    </row>
    <row r="239" spans="1:6" x14ac:dyDescent="0.25">
      <c r="A239" s="343"/>
      <c r="B239" s="343"/>
      <c r="C239" s="343"/>
      <c r="D239" s="343"/>
      <c r="E239" s="343"/>
      <c r="F239" s="343"/>
    </row>
    <row r="240" spans="1:6" x14ac:dyDescent="0.25">
      <c r="A240" s="343"/>
      <c r="B240" s="343"/>
      <c r="C240" s="343"/>
      <c r="D240" s="343"/>
      <c r="E240" s="343"/>
      <c r="F240" s="343"/>
    </row>
    <row r="241" spans="1:6" x14ac:dyDescent="0.25">
      <c r="A241" s="343"/>
      <c r="B241" s="343"/>
      <c r="C241" s="343"/>
      <c r="D241" s="343"/>
      <c r="E241" s="343"/>
      <c r="F241" s="343"/>
    </row>
    <row r="242" spans="1:6" x14ac:dyDescent="0.25">
      <c r="A242" s="343"/>
      <c r="B242" s="343"/>
      <c r="C242" s="343"/>
      <c r="D242" s="343"/>
      <c r="E242" s="343"/>
      <c r="F242" s="343"/>
    </row>
    <row r="243" spans="1:6" x14ac:dyDescent="0.25">
      <c r="A243" s="343"/>
      <c r="B243" s="343"/>
      <c r="C243" s="343"/>
      <c r="D243" s="343"/>
      <c r="E243" s="343"/>
      <c r="F243" s="343"/>
    </row>
    <row r="244" spans="1:6" x14ac:dyDescent="0.25">
      <c r="A244" s="343"/>
      <c r="B244" s="343"/>
      <c r="C244" s="343"/>
      <c r="D244" s="343"/>
      <c r="E244" s="343"/>
      <c r="F244" s="343"/>
    </row>
    <row r="245" spans="1:6" x14ac:dyDescent="0.25">
      <c r="A245" s="343"/>
      <c r="B245" s="343"/>
      <c r="C245" s="343"/>
      <c r="D245" s="343"/>
      <c r="E245" s="343"/>
      <c r="F245" s="343"/>
    </row>
    <row r="246" spans="1:6" x14ac:dyDescent="0.25">
      <c r="A246" s="343"/>
      <c r="B246" s="343"/>
      <c r="C246" s="343"/>
      <c r="D246" s="343"/>
      <c r="E246" s="343"/>
      <c r="F246" s="343"/>
    </row>
    <row r="247" spans="1:6" x14ac:dyDescent="0.25">
      <c r="A247" s="343"/>
      <c r="B247" s="343"/>
      <c r="C247" s="343"/>
      <c r="D247" s="343"/>
      <c r="E247" s="343"/>
      <c r="F247" s="343"/>
    </row>
    <row r="248" spans="1:6" x14ac:dyDescent="0.25">
      <c r="A248" s="343"/>
      <c r="B248" s="343"/>
      <c r="C248" s="343"/>
      <c r="D248" s="343"/>
      <c r="E248" s="343"/>
      <c r="F248" s="343"/>
    </row>
    <row r="249" spans="1:6" x14ac:dyDescent="0.25">
      <c r="A249" s="343"/>
      <c r="B249" s="343"/>
      <c r="C249" s="343"/>
      <c r="D249" s="343"/>
      <c r="E249" s="343"/>
      <c r="F249" s="343"/>
    </row>
    <row r="250" spans="1:6" x14ac:dyDescent="0.25">
      <c r="A250" s="343"/>
      <c r="B250" s="343"/>
      <c r="C250" s="343"/>
      <c r="D250" s="343"/>
      <c r="E250" s="343"/>
      <c r="F250" s="343"/>
    </row>
    <row r="251" spans="1:6" x14ac:dyDescent="0.25">
      <c r="A251" s="343"/>
      <c r="B251" s="343"/>
      <c r="C251" s="343"/>
      <c r="D251" s="343"/>
      <c r="E251" s="343"/>
      <c r="F251" s="343"/>
    </row>
    <row r="252" spans="1:6" x14ac:dyDescent="0.25">
      <c r="A252" s="343"/>
      <c r="B252" s="343"/>
      <c r="C252" s="343"/>
      <c r="D252" s="343"/>
      <c r="E252" s="343"/>
      <c r="F252" s="343"/>
    </row>
    <row r="253" spans="1:6" x14ac:dyDescent="0.25">
      <c r="A253" s="343"/>
      <c r="B253" s="343"/>
      <c r="C253" s="343"/>
      <c r="D253" s="343"/>
      <c r="E253" s="343"/>
      <c r="F253" s="343"/>
    </row>
    <row r="254" spans="1:6" x14ac:dyDescent="0.25">
      <c r="A254" s="343"/>
      <c r="B254" s="343"/>
      <c r="C254" s="343"/>
      <c r="D254" s="343"/>
      <c r="E254" s="343"/>
      <c r="F254" s="343"/>
    </row>
    <row r="255" spans="1:6" x14ac:dyDescent="0.25">
      <c r="A255" s="343"/>
      <c r="B255" s="343"/>
      <c r="C255" s="343"/>
      <c r="D255" s="343"/>
      <c r="E255" s="343"/>
      <c r="F255" s="343"/>
    </row>
    <row r="256" spans="1:6" x14ac:dyDescent="0.25">
      <c r="A256" s="343"/>
      <c r="B256" s="343"/>
      <c r="C256" s="343"/>
      <c r="D256" s="343"/>
      <c r="E256" s="343"/>
      <c r="F256" s="343"/>
    </row>
    <row r="257" spans="1:6" x14ac:dyDescent="0.25">
      <c r="A257" s="343"/>
      <c r="B257" s="343"/>
      <c r="C257" s="343"/>
      <c r="D257" s="343"/>
      <c r="E257" s="343"/>
      <c r="F257" s="343"/>
    </row>
    <row r="258" spans="1:6" x14ac:dyDescent="0.25">
      <c r="A258" s="343"/>
      <c r="B258" s="343"/>
      <c r="C258" s="343"/>
      <c r="D258" s="343"/>
      <c r="E258" s="343"/>
      <c r="F258" s="343"/>
    </row>
    <row r="259" spans="1:6" x14ac:dyDescent="0.25">
      <c r="A259" s="343"/>
      <c r="B259" s="343"/>
      <c r="C259" s="343"/>
      <c r="D259" s="343"/>
      <c r="E259" s="343"/>
      <c r="F259" s="343"/>
    </row>
    <row r="260" spans="1:6" x14ac:dyDescent="0.25">
      <c r="A260" s="343"/>
      <c r="B260" s="343"/>
      <c r="C260" s="343"/>
      <c r="D260" s="343"/>
      <c r="E260" s="343"/>
      <c r="F260" s="343"/>
    </row>
    <row r="261" spans="1:6" x14ac:dyDescent="0.25">
      <c r="A261" s="343"/>
      <c r="B261" s="343"/>
      <c r="C261" s="343"/>
      <c r="D261" s="343"/>
      <c r="E261" s="343"/>
      <c r="F261" s="343"/>
    </row>
    <row r="262" spans="1:6" x14ac:dyDescent="0.25">
      <c r="A262" s="343"/>
      <c r="B262" s="343"/>
      <c r="C262" s="343"/>
      <c r="D262" s="343"/>
      <c r="E262" s="343"/>
      <c r="F262" s="343"/>
    </row>
    <row r="263" spans="1:6" x14ac:dyDescent="0.25">
      <c r="A263" s="343"/>
      <c r="B263" s="343"/>
      <c r="C263" s="343"/>
      <c r="D263" s="343"/>
      <c r="E263" s="343"/>
      <c r="F263" s="343"/>
    </row>
    <row r="264" spans="1:6" x14ac:dyDescent="0.25">
      <c r="A264" s="343"/>
      <c r="B264" s="343"/>
      <c r="C264" s="343"/>
      <c r="D264" s="343"/>
      <c r="E264" s="343"/>
      <c r="F264" s="343"/>
    </row>
    <row r="265" spans="1:6" x14ac:dyDescent="0.25">
      <c r="A265" s="343"/>
      <c r="B265" s="343"/>
      <c r="C265" s="343"/>
      <c r="D265" s="343"/>
      <c r="E265" s="343"/>
      <c r="F265" s="343"/>
    </row>
    <row r="266" spans="1:6" x14ac:dyDescent="0.25">
      <c r="A266" s="343"/>
      <c r="B266" s="343"/>
      <c r="C266" s="343"/>
      <c r="D266" s="343"/>
      <c r="E266" s="343"/>
      <c r="F266" s="343"/>
    </row>
    <row r="267" spans="1:6" x14ac:dyDescent="0.25">
      <c r="A267" s="343"/>
      <c r="B267" s="343"/>
      <c r="C267" s="343"/>
      <c r="D267" s="343"/>
      <c r="E267" s="343"/>
      <c r="F267" s="343"/>
    </row>
    <row r="268" spans="1:6" x14ac:dyDescent="0.25">
      <c r="A268" s="343"/>
      <c r="B268" s="343"/>
      <c r="C268" s="343"/>
      <c r="D268" s="343"/>
      <c r="E268" s="343"/>
      <c r="F268" s="343"/>
    </row>
    <row r="269" spans="1:6" x14ac:dyDescent="0.25">
      <c r="A269" s="343"/>
      <c r="B269" s="343"/>
      <c r="C269" s="343"/>
      <c r="D269" s="343"/>
      <c r="E269" s="343"/>
      <c r="F269" s="343"/>
    </row>
    <row r="270" spans="1:6" x14ac:dyDescent="0.25">
      <c r="A270" s="343"/>
      <c r="B270" s="343"/>
      <c r="C270" s="343"/>
      <c r="D270" s="343"/>
      <c r="E270" s="343"/>
      <c r="F270" s="343"/>
    </row>
    <row r="271" spans="1:6" x14ac:dyDescent="0.25">
      <c r="A271" s="343"/>
      <c r="B271" s="343"/>
      <c r="C271" s="343"/>
      <c r="D271" s="343"/>
      <c r="E271" s="343"/>
      <c r="F271" s="343"/>
    </row>
    <row r="272" spans="1:6" x14ac:dyDescent="0.25">
      <c r="A272" s="343"/>
      <c r="B272" s="343"/>
      <c r="C272" s="343"/>
      <c r="D272" s="343"/>
      <c r="E272" s="343"/>
      <c r="F272" s="343"/>
    </row>
    <row r="273" spans="1:6" x14ac:dyDescent="0.25">
      <c r="A273" s="343"/>
      <c r="B273" s="343"/>
      <c r="C273" s="343"/>
      <c r="D273" s="343"/>
      <c r="E273" s="343"/>
      <c r="F273" s="343"/>
    </row>
    <row r="274" spans="1:6" x14ac:dyDescent="0.25">
      <c r="A274" s="343"/>
      <c r="B274" s="343"/>
      <c r="C274" s="343"/>
      <c r="D274" s="343"/>
      <c r="E274" s="343"/>
      <c r="F274" s="343"/>
    </row>
    <row r="275" spans="1:6" x14ac:dyDescent="0.25">
      <c r="A275" s="343"/>
      <c r="B275" s="343"/>
      <c r="C275" s="343"/>
      <c r="D275" s="343"/>
      <c r="E275" s="343"/>
      <c r="F275" s="343"/>
    </row>
    <row r="276" spans="1:6" x14ac:dyDescent="0.25">
      <c r="A276" s="343"/>
      <c r="B276" s="343"/>
      <c r="C276" s="343"/>
      <c r="D276" s="343"/>
      <c r="E276" s="343"/>
      <c r="F276" s="343"/>
    </row>
    <row r="277" spans="1:6" x14ac:dyDescent="0.25">
      <c r="A277" s="343"/>
      <c r="B277" s="343"/>
      <c r="C277" s="343"/>
      <c r="D277" s="343"/>
      <c r="E277" s="343"/>
      <c r="F277" s="343"/>
    </row>
    <row r="278" spans="1:6" x14ac:dyDescent="0.25">
      <c r="A278" s="343"/>
      <c r="B278" s="343"/>
      <c r="C278" s="343"/>
      <c r="D278" s="343"/>
      <c r="E278" s="343"/>
      <c r="F278" s="343"/>
    </row>
    <row r="279" spans="1:6" x14ac:dyDescent="0.25">
      <c r="A279" s="343"/>
      <c r="B279" s="343"/>
      <c r="C279" s="343"/>
      <c r="D279" s="343"/>
      <c r="E279" s="343"/>
      <c r="F279" s="343"/>
    </row>
    <row r="280" spans="1:6" x14ac:dyDescent="0.25">
      <c r="A280" s="343"/>
      <c r="B280" s="343"/>
      <c r="C280" s="343"/>
      <c r="D280" s="343"/>
      <c r="E280" s="343"/>
      <c r="F280" s="343"/>
    </row>
    <row r="281" spans="1:6" x14ac:dyDescent="0.25">
      <c r="A281" s="343"/>
      <c r="B281" s="343"/>
      <c r="C281" s="343"/>
      <c r="D281" s="343"/>
      <c r="E281" s="343"/>
      <c r="F281" s="343"/>
    </row>
    <row r="282" spans="1:6" x14ac:dyDescent="0.25">
      <c r="A282" s="343"/>
      <c r="B282" s="343"/>
      <c r="C282" s="343"/>
      <c r="D282" s="343"/>
      <c r="E282" s="343"/>
      <c r="F282" s="343"/>
    </row>
    <row r="283" spans="1:6" x14ac:dyDescent="0.25">
      <c r="A283" s="343"/>
      <c r="B283" s="343"/>
      <c r="C283" s="343"/>
      <c r="D283" s="343"/>
      <c r="E283" s="343"/>
      <c r="F283" s="343"/>
    </row>
    <row r="284" spans="1:6" x14ac:dyDescent="0.25">
      <c r="A284" s="343"/>
      <c r="B284" s="343"/>
      <c r="C284" s="343"/>
      <c r="D284" s="343"/>
      <c r="E284" s="343"/>
      <c r="F284" s="343"/>
    </row>
    <row r="285" spans="1:6" x14ac:dyDescent="0.25">
      <c r="A285" s="343"/>
      <c r="B285" s="343"/>
      <c r="C285" s="343"/>
      <c r="D285" s="343"/>
      <c r="E285" s="343"/>
      <c r="F285" s="343"/>
    </row>
    <row r="286" spans="1:6" x14ac:dyDescent="0.25">
      <c r="A286" s="343"/>
      <c r="B286" s="343"/>
      <c r="C286" s="343"/>
      <c r="D286" s="343"/>
      <c r="E286" s="343"/>
      <c r="F286" s="343"/>
    </row>
    <row r="287" spans="1:6" x14ac:dyDescent="0.25">
      <c r="A287" s="343"/>
      <c r="B287" s="343"/>
      <c r="C287" s="343"/>
      <c r="D287" s="343"/>
      <c r="E287" s="343"/>
      <c r="F287" s="343"/>
    </row>
    <row r="288" spans="1:6" x14ac:dyDescent="0.25">
      <c r="A288" s="343"/>
      <c r="B288" s="343"/>
      <c r="C288" s="343"/>
      <c r="D288" s="343"/>
      <c r="E288" s="343"/>
      <c r="F288" s="343"/>
    </row>
    <row r="289" spans="1:6" x14ac:dyDescent="0.25">
      <c r="A289" s="343"/>
      <c r="B289" s="343"/>
      <c r="C289" s="343"/>
      <c r="D289" s="343"/>
      <c r="E289" s="343"/>
      <c r="F289" s="343"/>
    </row>
  </sheetData>
  <mergeCells count="1">
    <mergeCell ref="A1:B1"/>
  </mergeCells>
  <hyperlinks>
    <hyperlink ref="B18" r:id="rId1" xr:uid="{E6153373-2B5B-4737-ADEF-74E7A9244370}"/>
  </hyperlinks>
  <pageMargins left="0.70866141732283472" right="0.70866141732283472" top="0.78740157480314965" bottom="0.78740157480314965" header="0.31496062992125984" footer="0.31496062992125984"/>
  <pageSetup paperSize="9" scale="99" fitToHeight="0" orientation="portrait" r:id="rId2"/>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35F42-3A92-44DD-8247-983367572413}">
  <sheetPr codeName="Tabelle19">
    <pageSetUpPr fitToPage="1"/>
  </sheetPr>
  <dimension ref="A1:F297"/>
  <sheetViews>
    <sheetView showGridLines="0" zoomScaleNormal="100" workbookViewId="0">
      <selection sqref="A1:B1"/>
    </sheetView>
  </sheetViews>
  <sheetFormatPr baseColWidth="10" defaultColWidth="11.44140625" defaultRowHeight="13.2" x14ac:dyDescent="0.25"/>
  <cols>
    <col min="1" max="1" width="2.109375" style="341" customWidth="1"/>
    <col min="2" max="2" width="87.44140625" style="341" customWidth="1"/>
    <col min="3" max="6" width="11.44140625" style="341"/>
    <col min="7" max="7" width="4.5546875" style="341" customWidth="1"/>
    <col min="8" max="16384" width="11.44140625" style="341"/>
  </cols>
  <sheetData>
    <row r="1" spans="1:6" ht="39.75" customHeight="1" x14ac:dyDescent="0.25">
      <c r="A1" s="536" t="s">
        <v>38</v>
      </c>
      <c r="B1" s="536"/>
    </row>
    <row r="2" spans="1:6" ht="25.5" customHeight="1" x14ac:dyDescent="0.25">
      <c r="B2" s="342" t="s">
        <v>437</v>
      </c>
    </row>
    <row r="3" spans="1:6" ht="24.9" customHeight="1" x14ac:dyDescent="0.25">
      <c r="A3" s="343"/>
      <c r="B3" s="350" t="s">
        <v>438</v>
      </c>
    </row>
    <row r="4" spans="1:6" ht="145.94999999999999" customHeight="1" x14ac:dyDescent="0.25">
      <c r="A4" s="343"/>
      <c r="B4" s="351" t="s">
        <v>439</v>
      </c>
    </row>
    <row r="5" spans="1:6" ht="12.75" customHeight="1" x14ac:dyDescent="0.25">
      <c r="A5" s="343"/>
      <c r="B5" s="352"/>
    </row>
    <row r="6" spans="1:6" ht="152.4" x14ac:dyDescent="0.25">
      <c r="A6" s="343"/>
      <c r="B6" s="353" t="s">
        <v>440</v>
      </c>
    </row>
    <row r="7" spans="1:6" ht="19.649999999999999" customHeight="1" x14ac:dyDescent="0.25">
      <c r="A7" s="343"/>
      <c r="B7" s="354" t="s">
        <v>441</v>
      </c>
    </row>
    <row r="8" spans="1:6" ht="12.75" customHeight="1" x14ac:dyDescent="0.25">
      <c r="A8" s="343"/>
      <c r="B8" s="352"/>
    </row>
    <row r="9" spans="1:6" ht="147" customHeight="1" x14ac:dyDescent="0.25">
      <c r="A9" s="343"/>
      <c r="B9" s="355" t="s">
        <v>442</v>
      </c>
    </row>
    <row r="10" spans="1:6" s="358" customFormat="1" ht="19.649999999999999" customHeight="1" x14ac:dyDescent="0.25">
      <c r="A10" s="356"/>
      <c r="B10" s="357" t="s">
        <v>443</v>
      </c>
      <c r="C10" s="356"/>
      <c r="D10" s="356"/>
      <c r="E10" s="356"/>
      <c r="F10" s="356"/>
    </row>
    <row r="11" spans="1:6" s="358" customFormat="1" x14ac:dyDescent="0.25">
      <c r="A11" s="356"/>
      <c r="B11" s="359"/>
      <c r="C11" s="356"/>
      <c r="D11" s="356"/>
      <c r="E11" s="356"/>
      <c r="F11" s="356"/>
    </row>
    <row r="12" spans="1:6" ht="64.5" customHeight="1" x14ac:dyDescent="0.25">
      <c r="A12" s="343"/>
      <c r="B12" s="353" t="s">
        <v>444</v>
      </c>
      <c r="C12" s="343"/>
      <c r="D12" s="343"/>
      <c r="E12" s="343"/>
      <c r="F12" s="343"/>
    </row>
    <row r="13" spans="1:6" ht="61.5" customHeight="1" x14ac:dyDescent="0.25">
      <c r="A13" s="343"/>
      <c r="B13" s="360" t="s">
        <v>445</v>
      </c>
      <c r="C13" s="343"/>
      <c r="D13" s="343"/>
      <c r="E13" s="343"/>
      <c r="F13" s="343"/>
    </row>
    <row r="14" spans="1:6" ht="99.15" customHeight="1" x14ac:dyDescent="0.25">
      <c r="A14" s="343"/>
      <c r="B14" s="351" t="s">
        <v>446</v>
      </c>
      <c r="C14" s="343"/>
      <c r="D14" s="343"/>
      <c r="E14" s="343"/>
      <c r="F14" s="343"/>
    </row>
    <row r="15" spans="1:6" ht="19.649999999999999" customHeight="1" x14ac:dyDescent="0.25">
      <c r="A15" s="343"/>
      <c r="B15" s="357" t="s">
        <v>447</v>
      </c>
      <c r="C15" s="343"/>
      <c r="D15" s="343"/>
      <c r="E15" s="343"/>
      <c r="F15" s="343"/>
    </row>
    <row r="16" spans="1:6" x14ac:dyDescent="0.25">
      <c r="A16" s="343"/>
      <c r="B16" s="353"/>
      <c r="C16" s="343"/>
      <c r="D16" s="343"/>
      <c r="E16" s="343"/>
      <c r="F16" s="343"/>
    </row>
    <row r="17" spans="1:6" x14ac:dyDescent="0.25">
      <c r="A17" s="343"/>
      <c r="C17" s="343"/>
      <c r="D17" s="343"/>
      <c r="E17" s="343"/>
      <c r="F17" s="343"/>
    </row>
    <row r="18" spans="1:6" x14ac:dyDescent="0.25">
      <c r="A18" s="343"/>
      <c r="B18" s="353"/>
      <c r="C18" s="343"/>
      <c r="D18" s="343"/>
      <c r="E18" s="343"/>
      <c r="F18" s="343"/>
    </row>
    <row r="19" spans="1:6" x14ac:dyDescent="0.25">
      <c r="A19" s="343"/>
      <c r="B19" s="351"/>
      <c r="C19" s="343"/>
      <c r="D19" s="343"/>
      <c r="E19" s="343"/>
      <c r="F19" s="343"/>
    </row>
    <row r="20" spans="1:6" x14ac:dyDescent="0.25">
      <c r="A20" s="343"/>
      <c r="B20" s="353"/>
      <c r="C20" s="343"/>
      <c r="D20" s="343"/>
      <c r="E20" s="343"/>
      <c r="F20" s="343"/>
    </row>
    <row r="21" spans="1:6" x14ac:dyDescent="0.25">
      <c r="A21" s="343"/>
      <c r="B21" s="353"/>
      <c r="C21" s="343"/>
      <c r="D21" s="343"/>
      <c r="E21" s="343"/>
      <c r="F21" s="343"/>
    </row>
    <row r="22" spans="1:6" x14ac:dyDescent="0.25">
      <c r="A22" s="343"/>
      <c r="C22" s="343"/>
      <c r="D22" s="343"/>
      <c r="E22" s="343"/>
      <c r="F22" s="343"/>
    </row>
    <row r="23" spans="1:6" x14ac:dyDescent="0.25">
      <c r="A23" s="343"/>
      <c r="B23" s="353"/>
      <c r="C23" s="343"/>
      <c r="D23" s="343"/>
      <c r="E23" s="343"/>
      <c r="F23" s="343"/>
    </row>
    <row r="24" spans="1:6" x14ac:dyDescent="0.25">
      <c r="A24" s="343"/>
      <c r="B24" s="353"/>
      <c r="C24" s="343"/>
      <c r="D24" s="343"/>
      <c r="E24" s="343"/>
      <c r="F24" s="343"/>
    </row>
    <row r="25" spans="1:6" x14ac:dyDescent="0.25">
      <c r="A25" s="343"/>
      <c r="B25" s="343"/>
      <c r="C25" s="343"/>
      <c r="D25" s="343"/>
      <c r="E25" s="343"/>
      <c r="F25" s="343"/>
    </row>
    <row r="26" spans="1:6" x14ac:dyDescent="0.25">
      <c r="A26" s="361"/>
      <c r="B26" s="353"/>
      <c r="C26" s="361"/>
      <c r="D26" s="361"/>
      <c r="E26" s="361"/>
      <c r="F26" s="361"/>
    </row>
    <row r="27" spans="1:6" x14ac:dyDescent="0.25">
      <c r="A27" s="343"/>
      <c r="B27" s="353"/>
      <c r="C27" s="343"/>
      <c r="D27" s="343"/>
      <c r="E27" s="343"/>
      <c r="F27" s="343"/>
    </row>
    <row r="28" spans="1:6" x14ac:dyDescent="0.25">
      <c r="A28" s="343"/>
      <c r="B28" s="353"/>
      <c r="C28" s="343"/>
      <c r="D28" s="343"/>
      <c r="E28" s="343"/>
      <c r="F28" s="343"/>
    </row>
    <row r="29" spans="1:6" x14ac:dyDescent="0.25">
      <c r="A29" s="343"/>
      <c r="B29" s="343"/>
      <c r="C29" s="343"/>
      <c r="D29" s="343"/>
      <c r="E29" s="343"/>
      <c r="F29" s="343"/>
    </row>
    <row r="30" spans="1:6" x14ac:dyDescent="0.25">
      <c r="A30" s="343"/>
      <c r="B30" s="343"/>
      <c r="C30" s="343"/>
      <c r="D30" s="343"/>
      <c r="E30" s="343"/>
      <c r="F30" s="343"/>
    </row>
    <row r="31" spans="1:6" x14ac:dyDescent="0.25">
      <c r="A31" s="343"/>
      <c r="B31" s="343"/>
      <c r="C31" s="343"/>
      <c r="D31" s="343"/>
      <c r="E31" s="343"/>
      <c r="F31" s="343"/>
    </row>
    <row r="32" spans="1:6" x14ac:dyDescent="0.25">
      <c r="A32" s="347"/>
      <c r="B32" s="343"/>
      <c r="C32" s="343"/>
      <c r="D32" s="343"/>
      <c r="E32" s="343"/>
      <c r="F32" s="343"/>
    </row>
    <row r="33" spans="1:6" x14ac:dyDescent="0.25">
      <c r="A33" s="348"/>
      <c r="B33" s="343"/>
      <c r="C33" s="343"/>
      <c r="D33" s="343"/>
      <c r="E33" s="343"/>
      <c r="F33" s="343"/>
    </row>
    <row r="34" spans="1:6" x14ac:dyDescent="0.25">
      <c r="A34" s="343"/>
      <c r="B34" s="343"/>
      <c r="C34" s="343"/>
      <c r="D34" s="343"/>
      <c r="E34" s="343"/>
      <c r="F34" s="343"/>
    </row>
    <row r="35" spans="1:6" x14ac:dyDescent="0.25">
      <c r="A35" s="343"/>
      <c r="B35" s="343"/>
      <c r="C35" s="343"/>
      <c r="D35" s="343"/>
      <c r="E35" s="343"/>
      <c r="F35" s="343"/>
    </row>
    <row r="36" spans="1:6" x14ac:dyDescent="0.25">
      <c r="A36" s="343"/>
      <c r="B36" s="343"/>
      <c r="C36" s="343"/>
      <c r="D36" s="343"/>
      <c r="E36" s="343"/>
      <c r="F36" s="343"/>
    </row>
    <row r="37" spans="1:6" x14ac:dyDescent="0.25">
      <c r="A37" s="343"/>
      <c r="B37" s="343"/>
      <c r="C37" s="343"/>
      <c r="D37" s="343"/>
      <c r="E37" s="343"/>
      <c r="F37" s="343"/>
    </row>
    <row r="38" spans="1:6" x14ac:dyDescent="0.25">
      <c r="A38" s="343"/>
      <c r="B38" s="343"/>
      <c r="C38" s="343"/>
      <c r="D38" s="343"/>
      <c r="E38" s="343"/>
      <c r="F38" s="343"/>
    </row>
    <row r="39" spans="1:6" x14ac:dyDescent="0.25">
      <c r="A39" s="343"/>
      <c r="B39" s="343"/>
      <c r="C39" s="343"/>
      <c r="D39" s="343"/>
      <c r="E39" s="343"/>
      <c r="F39" s="343"/>
    </row>
    <row r="40" spans="1:6" x14ac:dyDescent="0.25">
      <c r="A40" s="343"/>
      <c r="B40" s="349"/>
      <c r="C40" s="343"/>
      <c r="D40" s="343"/>
      <c r="E40" s="343"/>
      <c r="F40" s="343"/>
    </row>
    <row r="41" spans="1:6" x14ac:dyDescent="0.25">
      <c r="A41" s="349"/>
      <c r="B41" s="343"/>
      <c r="C41" s="349"/>
      <c r="D41" s="349"/>
      <c r="E41" s="349"/>
      <c r="F41" s="349"/>
    </row>
    <row r="42" spans="1:6" x14ac:dyDescent="0.25">
      <c r="A42" s="343"/>
      <c r="B42" s="343"/>
      <c r="C42" s="343"/>
      <c r="D42" s="343"/>
      <c r="E42" s="343"/>
      <c r="F42" s="343"/>
    </row>
    <row r="43" spans="1:6" x14ac:dyDescent="0.25">
      <c r="A43" s="343"/>
      <c r="B43" s="343"/>
      <c r="C43" s="343"/>
      <c r="D43" s="343"/>
      <c r="E43" s="343"/>
      <c r="F43" s="343"/>
    </row>
    <row r="44" spans="1:6" x14ac:dyDescent="0.25">
      <c r="A44" s="343"/>
      <c r="B44" s="343"/>
      <c r="C44" s="343"/>
      <c r="D44" s="343"/>
      <c r="E44" s="343"/>
      <c r="F44" s="343"/>
    </row>
    <row r="45" spans="1:6" x14ac:dyDescent="0.25">
      <c r="A45" s="343"/>
      <c r="B45" s="343"/>
      <c r="C45" s="343"/>
      <c r="D45" s="343"/>
      <c r="E45" s="343"/>
      <c r="F45" s="343"/>
    </row>
    <row r="46" spans="1:6" x14ac:dyDescent="0.25">
      <c r="A46" s="343"/>
      <c r="B46" s="343"/>
      <c r="C46" s="343"/>
      <c r="D46" s="343"/>
      <c r="E46" s="343"/>
      <c r="F46" s="343"/>
    </row>
    <row r="47" spans="1:6" x14ac:dyDescent="0.25">
      <c r="A47" s="343"/>
      <c r="B47" s="343"/>
      <c r="C47" s="343"/>
      <c r="D47" s="343"/>
      <c r="E47" s="343"/>
      <c r="F47" s="343"/>
    </row>
    <row r="48" spans="1:6" x14ac:dyDescent="0.25">
      <c r="A48" s="343"/>
      <c r="B48" s="343"/>
      <c r="C48" s="343"/>
      <c r="D48" s="343"/>
      <c r="E48" s="343"/>
      <c r="F48" s="343"/>
    </row>
    <row r="49" spans="1:6" x14ac:dyDescent="0.25">
      <c r="A49" s="343"/>
      <c r="B49" s="343"/>
      <c r="C49" s="343"/>
      <c r="D49" s="343"/>
      <c r="E49" s="343"/>
      <c r="F49" s="343"/>
    </row>
    <row r="50" spans="1:6" x14ac:dyDescent="0.25">
      <c r="A50" s="343"/>
      <c r="B50" s="343"/>
      <c r="C50" s="343"/>
      <c r="D50" s="343"/>
      <c r="E50" s="343"/>
      <c r="F50" s="343"/>
    </row>
    <row r="51" spans="1:6" x14ac:dyDescent="0.25">
      <c r="A51" s="343"/>
      <c r="B51" s="343"/>
      <c r="C51" s="343"/>
      <c r="D51" s="343"/>
      <c r="E51" s="343"/>
      <c r="F51" s="343"/>
    </row>
    <row r="52" spans="1:6" x14ac:dyDescent="0.25">
      <c r="A52" s="343"/>
      <c r="B52" s="343"/>
      <c r="C52" s="343"/>
      <c r="D52" s="343"/>
      <c r="E52" s="343"/>
      <c r="F52" s="343"/>
    </row>
    <row r="53" spans="1:6" x14ac:dyDescent="0.25">
      <c r="A53" s="343"/>
      <c r="B53" s="343"/>
      <c r="C53" s="343"/>
      <c r="D53" s="343"/>
      <c r="E53" s="343"/>
      <c r="F53" s="343"/>
    </row>
    <row r="54" spans="1:6" x14ac:dyDescent="0.25">
      <c r="A54" s="343"/>
      <c r="B54" s="343"/>
      <c r="C54" s="343"/>
      <c r="D54" s="343"/>
      <c r="E54" s="343"/>
      <c r="F54" s="343"/>
    </row>
    <row r="55" spans="1:6" x14ac:dyDescent="0.25">
      <c r="A55" s="343"/>
      <c r="B55" s="343"/>
      <c r="C55" s="343"/>
      <c r="D55" s="343"/>
      <c r="E55" s="343"/>
      <c r="F55" s="343"/>
    </row>
    <row r="56" spans="1:6" x14ac:dyDescent="0.25">
      <c r="A56" s="343"/>
      <c r="B56" s="343"/>
      <c r="C56" s="343"/>
      <c r="D56" s="343"/>
      <c r="E56" s="343"/>
      <c r="F56" s="343"/>
    </row>
    <row r="57" spans="1:6" x14ac:dyDescent="0.25">
      <c r="A57" s="343"/>
      <c r="B57" s="343"/>
      <c r="C57" s="343"/>
      <c r="D57" s="343"/>
      <c r="E57" s="343"/>
      <c r="F57" s="343"/>
    </row>
    <row r="58" spans="1:6" x14ac:dyDescent="0.25">
      <c r="A58" s="343"/>
      <c r="B58" s="343"/>
      <c r="C58" s="343"/>
      <c r="D58" s="343"/>
      <c r="E58" s="343"/>
      <c r="F58" s="343"/>
    </row>
    <row r="59" spans="1:6" x14ac:dyDescent="0.25">
      <c r="A59" s="343"/>
      <c r="B59" s="343"/>
      <c r="C59" s="343"/>
      <c r="D59" s="343"/>
      <c r="E59" s="343"/>
      <c r="F59" s="343"/>
    </row>
    <row r="60" spans="1:6" x14ac:dyDescent="0.25">
      <c r="A60" s="343"/>
      <c r="B60" s="343"/>
      <c r="C60" s="343"/>
      <c r="D60" s="343"/>
      <c r="E60" s="343"/>
      <c r="F60" s="343"/>
    </row>
    <row r="61" spans="1:6" x14ac:dyDescent="0.25">
      <c r="A61" s="343"/>
      <c r="B61" s="343"/>
      <c r="C61" s="343"/>
      <c r="D61" s="343"/>
      <c r="E61" s="343"/>
      <c r="F61" s="343"/>
    </row>
    <row r="62" spans="1:6" x14ac:dyDescent="0.25">
      <c r="A62" s="343"/>
      <c r="B62" s="343"/>
      <c r="C62" s="343"/>
      <c r="D62" s="343"/>
      <c r="E62" s="343"/>
      <c r="F62" s="343"/>
    </row>
    <row r="63" spans="1:6" x14ac:dyDescent="0.25">
      <c r="A63" s="343"/>
      <c r="B63" s="343"/>
      <c r="C63" s="343"/>
      <c r="D63" s="343"/>
      <c r="E63" s="343"/>
      <c r="F63" s="343"/>
    </row>
    <row r="64" spans="1:6" x14ac:dyDescent="0.25">
      <c r="A64" s="343"/>
      <c r="B64" s="343"/>
      <c r="C64" s="343"/>
      <c r="D64" s="343"/>
      <c r="E64" s="343"/>
      <c r="F64" s="343"/>
    </row>
    <row r="65" spans="1:6" x14ac:dyDescent="0.25">
      <c r="A65" s="343"/>
      <c r="B65" s="343"/>
      <c r="C65" s="343"/>
      <c r="D65" s="343"/>
      <c r="E65" s="343"/>
      <c r="F65" s="343"/>
    </row>
    <row r="66" spans="1:6" x14ac:dyDescent="0.25">
      <c r="A66" s="343"/>
      <c r="B66" s="343"/>
      <c r="C66" s="343"/>
      <c r="D66" s="343"/>
      <c r="E66" s="343"/>
      <c r="F66" s="343"/>
    </row>
    <row r="67" spans="1:6" x14ac:dyDescent="0.25">
      <c r="A67" s="343"/>
      <c r="B67" s="343"/>
      <c r="C67" s="343"/>
      <c r="D67" s="343"/>
      <c r="E67" s="343"/>
      <c r="F67" s="343"/>
    </row>
    <row r="68" spans="1:6" x14ac:dyDescent="0.25">
      <c r="A68" s="343"/>
      <c r="B68" s="343"/>
      <c r="C68" s="343"/>
      <c r="D68" s="343"/>
      <c r="E68" s="343"/>
      <c r="F68" s="343"/>
    </row>
    <row r="69" spans="1:6" x14ac:dyDescent="0.25">
      <c r="A69" s="343"/>
      <c r="B69" s="343"/>
      <c r="C69" s="343"/>
      <c r="D69" s="343"/>
      <c r="E69" s="343"/>
      <c r="F69" s="343"/>
    </row>
    <row r="70" spans="1:6" x14ac:dyDescent="0.25">
      <c r="A70" s="343"/>
      <c r="B70" s="343"/>
      <c r="C70" s="343"/>
      <c r="D70" s="343"/>
      <c r="E70" s="343"/>
      <c r="F70" s="343"/>
    </row>
    <row r="71" spans="1:6" x14ac:dyDescent="0.25">
      <c r="A71" s="343"/>
      <c r="B71" s="343"/>
      <c r="C71" s="343"/>
      <c r="D71" s="343"/>
      <c r="E71" s="343"/>
      <c r="F71" s="343"/>
    </row>
    <row r="72" spans="1:6" x14ac:dyDescent="0.25">
      <c r="A72" s="343"/>
      <c r="B72" s="343"/>
      <c r="C72" s="343"/>
      <c r="D72" s="343"/>
      <c r="E72" s="343"/>
      <c r="F72" s="343"/>
    </row>
    <row r="73" spans="1:6" x14ac:dyDescent="0.25">
      <c r="A73" s="343"/>
      <c r="B73" s="343"/>
      <c r="C73" s="343"/>
      <c r="D73" s="343"/>
      <c r="E73" s="343"/>
      <c r="F73" s="343"/>
    </row>
    <row r="74" spans="1:6" x14ac:dyDescent="0.25">
      <c r="A74" s="343"/>
      <c r="B74" s="343"/>
      <c r="C74" s="343"/>
      <c r="D74" s="343"/>
      <c r="E74" s="343"/>
      <c r="F74" s="343"/>
    </row>
    <row r="75" spans="1:6" x14ac:dyDescent="0.25">
      <c r="A75" s="343"/>
      <c r="B75" s="343"/>
      <c r="C75" s="343"/>
      <c r="D75" s="343"/>
      <c r="E75" s="343"/>
      <c r="F75" s="343"/>
    </row>
    <row r="76" spans="1:6" x14ac:dyDescent="0.25">
      <c r="A76" s="343"/>
      <c r="B76" s="343"/>
      <c r="C76" s="343"/>
      <c r="D76" s="343"/>
      <c r="E76" s="343"/>
      <c r="F76" s="343"/>
    </row>
    <row r="77" spans="1:6" x14ac:dyDescent="0.25">
      <c r="A77" s="343"/>
      <c r="B77" s="343"/>
      <c r="C77" s="343"/>
      <c r="D77" s="343"/>
      <c r="E77" s="343"/>
      <c r="F77" s="343"/>
    </row>
    <row r="78" spans="1:6" x14ac:dyDescent="0.25">
      <c r="A78" s="343"/>
      <c r="B78" s="343"/>
      <c r="C78" s="343"/>
      <c r="D78" s="343"/>
      <c r="E78" s="343"/>
      <c r="F78" s="343"/>
    </row>
    <row r="79" spans="1:6" x14ac:dyDescent="0.25">
      <c r="A79" s="343"/>
      <c r="B79" s="343"/>
      <c r="C79" s="343"/>
      <c r="D79" s="343"/>
      <c r="E79" s="343"/>
      <c r="F79" s="343"/>
    </row>
    <row r="80" spans="1:6" x14ac:dyDescent="0.25">
      <c r="A80" s="343"/>
      <c r="B80" s="343"/>
      <c r="C80" s="343"/>
      <c r="D80" s="343"/>
      <c r="E80" s="343"/>
      <c r="F80" s="343"/>
    </row>
    <row r="81" spans="1:6" x14ac:dyDescent="0.25">
      <c r="A81" s="343"/>
      <c r="B81" s="343"/>
      <c r="C81" s="343"/>
      <c r="D81" s="343"/>
      <c r="E81" s="343"/>
      <c r="F81" s="343"/>
    </row>
    <row r="82" spans="1:6" x14ac:dyDescent="0.25">
      <c r="A82" s="343"/>
      <c r="B82" s="343"/>
      <c r="C82" s="343"/>
      <c r="D82" s="343"/>
      <c r="E82" s="343"/>
      <c r="F82" s="343"/>
    </row>
    <row r="83" spans="1:6" x14ac:dyDescent="0.25">
      <c r="A83" s="343"/>
      <c r="B83" s="343"/>
      <c r="C83" s="343"/>
      <c r="D83" s="343"/>
      <c r="E83" s="343"/>
      <c r="F83" s="343"/>
    </row>
    <row r="84" spans="1:6" x14ac:dyDescent="0.25">
      <c r="A84" s="343"/>
      <c r="B84" s="343"/>
      <c r="C84" s="343"/>
      <c r="D84" s="343"/>
      <c r="E84" s="343"/>
      <c r="F84" s="343"/>
    </row>
    <row r="85" spans="1:6" x14ac:dyDescent="0.25">
      <c r="A85" s="343"/>
      <c r="B85" s="343"/>
      <c r="C85" s="343"/>
      <c r="D85" s="343"/>
      <c r="E85" s="343"/>
      <c r="F85" s="343"/>
    </row>
    <row r="86" spans="1:6" x14ac:dyDescent="0.25">
      <c r="A86" s="343"/>
      <c r="B86" s="343"/>
      <c r="C86" s="343"/>
      <c r="D86" s="343"/>
      <c r="E86" s="343"/>
      <c r="F86" s="343"/>
    </row>
    <row r="87" spans="1:6" x14ac:dyDescent="0.25">
      <c r="A87" s="343"/>
      <c r="B87" s="343"/>
      <c r="C87" s="343"/>
      <c r="D87" s="343"/>
      <c r="E87" s="343"/>
      <c r="F87" s="343"/>
    </row>
    <row r="88" spans="1:6" x14ac:dyDescent="0.25">
      <c r="A88" s="343"/>
      <c r="B88" s="343"/>
      <c r="C88" s="343"/>
      <c r="D88" s="343"/>
      <c r="E88" s="343"/>
      <c r="F88" s="343"/>
    </row>
    <row r="89" spans="1:6" x14ac:dyDescent="0.25">
      <c r="A89" s="343"/>
      <c r="B89" s="343"/>
      <c r="C89" s="343"/>
      <c r="D89" s="343"/>
      <c r="E89" s="343"/>
      <c r="F89" s="343"/>
    </row>
    <row r="90" spans="1:6" x14ac:dyDescent="0.25">
      <c r="A90" s="343"/>
      <c r="B90" s="343"/>
      <c r="C90" s="343"/>
      <c r="D90" s="343"/>
      <c r="E90" s="343"/>
      <c r="F90" s="343"/>
    </row>
    <row r="91" spans="1:6" x14ac:dyDescent="0.25">
      <c r="A91" s="343"/>
      <c r="B91" s="343"/>
      <c r="C91" s="343"/>
      <c r="D91" s="343"/>
      <c r="E91" s="343"/>
      <c r="F91" s="343"/>
    </row>
    <row r="92" spans="1:6" x14ac:dyDescent="0.25">
      <c r="A92" s="343"/>
      <c r="B92" s="343"/>
      <c r="C92" s="343"/>
      <c r="D92" s="343"/>
      <c r="E92" s="343"/>
      <c r="F92" s="343"/>
    </row>
    <row r="93" spans="1:6" x14ac:dyDescent="0.25">
      <c r="A93" s="343"/>
      <c r="B93" s="343"/>
      <c r="C93" s="343"/>
      <c r="D93" s="343"/>
      <c r="E93" s="343"/>
      <c r="F93" s="343"/>
    </row>
    <row r="94" spans="1:6" x14ac:dyDescent="0.25">
      <c r="A94" s="343"/>
      <c r="B94" s="343"/>
      <c r="C94" s="343"/>
      <c r="D94" s="343"/>
      <c r="E94" s="343"/>
      <c r="F94" s="343"/>
    </row>
    <row r="95" spans="1:6" x14ac:dyDescent="0.25">
      <c r="A95" s="343"/>
      <c r="B95" s="343"/>
      <c r="C95" s="343"/>
      <c r="D95" s="343"/>
      <c r="E95" s="343"/>
      <c r="F95" s="343"/>
    </row>
    <row r="96" spans="1:6" x14ac:dyDescent="0.25">
      <c r="A96" s="343"/>
      <c r="B96" s="343"/>
      <c r="C96" s="343"/>
      <c r="D96" s="343"/>
      <c r="E96" s="343"/>
      <c r="F96" s="343"/>
    </row>
    <row r="97" spans="1:6" x14ac:dyDescent="0.25">
      <c r="A97" s="343"/>
      <c r="B97" s="343"/>
      <c r="C97" s="343"/>
      <c r="D97" s="343"/>
      <c r="E97" s="343"/>
      <c r="F97" s="343"/>
    </row>
    <row r="98" spans="1:6" x14ac:dyDescent="0.25">
      <c r="A98" s="343"/>
      <c r="B98" s="343"/>
      <c r="C98" s="343"/>
      <c r="D98" s="343"/>
      <c r="E98" s="343"/>
      <c r="F98" s="343"/>
    </row>
    <row r="99" spans="1:6" x14ac:dyDescent="0.25">
      <c r="A99" s="343"/>
      <c r="B99" s="343"/>
      <c r="C99" s="343"/>
      <c r="D99" s="343"/>
      <c r="E99" s="343"/>
      <c r="F99" s="343"/>
    </row>
    <row r="100" spans="1:6" x14ac:dyDescent="0.25">
      <c r="A100" s="343"/>
      <c r="B100" s="343"/>
      <c r="C100" s="343"/>
      <c r="D100" s="343"/>
      <c r="E100" s="343"/>
      <c r="F100" s="343"/>
    </row>
    <row r="101" spans="1:6" x14ac:dyDescent="0.25">
      <c r="A101" s="343"/>
      <c r="B101" s="343"/>
      <c r="C101" s="343"/>
      <c r="D101" s="343"/>
      <c r="E101" s="343"/>
      <c r="F101" s="343"/>
    </row>
    <row r="102" spans="1:6" x14ac:dyDescent="0.25">
      <c r="A102" s="343"/>
      <c r="B102" s="343"/>
      <c r="C102" s="343"/>
      <c r="D102" s="343"/>
      <c r="E102" s="343"/>
      <c r="F102" s="343"/>
    </row>
    <row r="103" spans="1:6" x14ac:dyDescent="0.25">
      <c r="A103" s="343"/>
      <c r="B103" s="343"/>
      <c r="C103" s="343"/>
      <c r="D103" s="343"/>
      <c r="E103" s="343"/>
      <c r="F103" s="343"/>
    </row>
    <row r="104" spans="1:6" x14ac:dyDescent="0.25">
      <c r="A104" s="343"/>
      <c r="B104" s="343"/>
      <c r="C104" s="343"/>
      <c r="D104" s="343"/>
      <c r="E104" s="343"/>
      <c r="F104" s="343"/>
    </row>
    <row r="105" spans="1:6" x14ac:dyDescent="0.25">
      <c r="A105" s="343"/>
      <c r="B105" s="343"/>
      <c r="C105" s="343"/>
      <c r="D105" s="343"/>
      <c r="E105" s="343"/>
      <c r="F105" s="343"/>
    </row>
    <row r="106" spans="1:6" x14ac:dyDescent="0.25">
      <c r="A106" s="343"/>
      <c r="B106" s="343"/>
      <c r="C106" s="343"/>
      <c r="D106" s="343"/>
      <c r="E106" s="343"/>
      <c r="F106" s="343"/>
    </row>
    <row r="107" spans="1:6" x14ac:dyDescent="0.25">
      <c r="A107" s="343"/>
      <c r="B107" s="343"/>
      <c r="C107" s="343"/>
      <c r="D107" s="343"/>
      <c r="E107" s="343"/>
      <c r="F107" s="343"/>
    </row>
    <row r="108" spans="1:6" x14ac:dyDescent="0.25">
      <c r="A108" s="343"/>
      <c r="B108" s="343"/>
      <c r="C108" s="343"/>
      <c r="D108" s="343"/>
      <c r="E108" s="343"/>
      <c r="F108" s="343"/>
    </row>
    <row r="109" spans="1:6" x14ac:dyDescent="0.25">
      <c r="A109" s="343"/>
      <c r="B109" s="343"/>
      <c r="C109" s="343"/>
      <c r="D109" s="343"/>
      <c r="E109" s="343"/>
      <c r="F109" s="343"/>
    </row>
    <row r="110" spans="1:6" x14ac:dyDescent="0.25">
      <c r="A110" s="343"/>
      <c r="B110" s="343"/>
      <c r="C110" s="343"/>
      <c r="D110" s="343"/>
      <c r="E110" s="343"/>
      <c r="F110" s="343"/>
    </row>
    <row r="111" spans="1:6" x14ac:dyDescent="0.25">
      <c r="A111" s="343"/>
      <c r="B111" s="343"/>
      <c r="C111" s="343"/>
      <c r="D111" s="343"/>
      <c r="E111" s="343"/>
      <c r="F111" s="343"/>
    </row>
    <row r="112" spans="1:6" x14ac:dyDescent="0.25">
      <c r="A112" s="343"/>
      <c r="B112" s="343"/>
      <c r="C112" s="343"/>
      <c r="D112" s="343"/>
      <c r="E112" s="343"/>
      <c r="F112" s="343"/>
    </row>
    <row r="113" spans="1:6" x14ac:dyDescent="0.25">
      <c r="A113" s="343"/>
      <c r="B113" s="343"/>
      <c r="C113" s="343"/>
      <c r="D113" s="343"/>
      <c r="E113" s="343"/>
      <c r="F113" s="343"/>
    </row>
    <row r="114" spans="1:6" x14ac:dyDescent="0.25">
      <c r="A114" s="343"/>
      <c r="B114" s="343"/>
      <c r="C114" s="343"/>
      <c r="D114" s="343"/>
      <c r="E114" s="343"/>
      <c r="F114" s="343"/>
    </row>
    <row r="115" spans="1:6" x14ac:dyDescent="0.25">
      <c r="A115" s="343"/>
      <c r="B115" s="343"/>
      <c r="C115" s="343"/>
      <c r="D115" s="343"/>
      <c r="E115" s="343"/>
      <c r="F115" s="343"/>
    </row>
    <row r="116" spans="1:6" x14ac:dyDescent="0.25">
      <c r="A116" s="343"/>
      <c r="B116" s="343"/>
      <c r="C116" s="343"/>
      <c r="D116" s="343"/>
      <c r="E116" s="343"/>
      <c r="F116" s="343"/>
    </row>
    <row r="117" spans="1:6" x14ac:dyDescent="0.25">
      <c r="A117" s="343"/>
      <c r="B117" s="343"/>
      <c r="C117" s="343"/>
      <c r="D117" s="343"/>
      <c r="E117" s="343"/>
      <c r="F117" s="343"/>
    </row>
    <row r="118" spans="1:6" x14ac:dyDescent="0.25">
      <c r="A118" s="343"/>
      <c r="B118" s="343"/>
      <c r="C118" s="343"/>
      <c r="D118" s="343"/>
      <c r="E118" s="343"/>
      <c r="F118" s="343"/>
    </row>
    <row r="119" spans="1:6" x14ac:dyDescent="0.25">
      <c r="A119" s="343"/>
      <c r="B119" s="343"/>
      <c r="C119" s="343"/>
      <c r="D119" s="343"/>
      <c r="E119" s="343"/>
      <c r="F119" s="343"/>
    </row>
    <row r="120" spans="1:6" x14ac:dyDescent="0.25">
      <c r="A120" s="343"/>
      <c r="B120" s="343"/>
      <c r="C120" s="343"/>
      <c r="D120" s="343"/>
      <c r="E120" s="343"/>
      <c r="F120" s="343"/>
    </row>
    <row r="121" spans="1:6" x14ac:dyDescent="0.25">
      <c r="A121" s="343"/>
      <c r="B121" s="343"/>
      <c r="C121" s="343"/>
      <c r="D121" s="343"/>
      <c r="E121" s="343"/>
      <c r="F121" s="343"/>
    </row>
    <row r="122" spans="1:6" x14ac:dyDescent="0.25">
      <c r="A122" s="343"/>
      <c r="B122" s="343"/>
      <c r="C122" s="343"/>
      <c r="D122" s="343"/>
      <c r="E122" s="343"/>
      <c r="F122" s="343"/>
    </row>
    <row r="123" spans="1:6" x14ac:dyDescent="0.25">
      <c r="A123" s="343"/>
      <c r="B123" s="343"/>
      <c r="C123" s="343"/>
      <c r="D123" s="343"/>
      <c r="E123" s="343"/>
      <c r="F123" s="343"/>
    </row>
    <row r="124" spans="1:6" x14ac:dyDescent="0.25">
      <c r="A124" s="343"/>
      <c r="B124" s="343"/>
      <c r="C124" s="343"/>
      <c r="D124" s="343"/>
      <c r="E124" s="343"/>
      <c r="F124" s="343"/>
    </row>
    <row r="125" spans="1:6" x14ac:dyDescent="0.25">
      <c r="A125" s="343"/>
      <c r="B125" s="343"/>
      <c r="C125" s="343"/>
      <c r="D125" s="343"/>
      <c r="E125" s="343"/>
      <c r="F125" s="343"/>
    </row>
    <row r="126" spans="1:6" x14ac:dyDescent="0.25">
      <c r="A126" s="343"/>
      <c r="B126" s="343"/>
      <c r="C126" s="343"/>
      <c r="D126" s="343"/>
      <c r="E126" s="343"/>
      <c r="F126" s="343"/>
    </row>
    <row r="127" spans="1:6" x14ac:dyDescent="0.25">
      <c r="A127" s="343"/>
      <c r="B127" s="343"/>
      <c r="C127" s="343"/>
      <c r="D127" s="343"/>
      <c r="E127" s="343"/>
      <c r="F127" s="343"/>
    </row>
    <row r="128" spans="1:6" x14ac:dyDescent="0.25">
      <c r="A128" s="343"/>
      <c r="B128" s="343"/>
      <c r="C128" s="343"/>
      <c r="D128" s="343"/>
      <c r="E128" s="343"/>
      <c r="F128" s="343"/>
    </row>
    <row r="129" spans="1:6" x14ac:dyDescent="0.25">
      <c r="A129" s="343"/>
      <c r="B129" s="343"/>
      <c r="C129" s="343"/>
      <c r="D129" s="343"/>
      <c r="E129" s="343"/>
      <c r="F129" s="343"/>
    </row>
    <row r="130" spans="1:6" x14ac:dyDescent="0.25">
      <c r="A130" s="343"/>
      <c r="B130" s="343"/>
      <c r="C130" s="343"/>
      <c r="D130" s="343"/>
      <c r="E130" s="343"/>
      <c r="F130" s="343"/>
    </row>
    <row r="131" spans="1:6" x14ac:dyDescent="0.25">
      <c r="A131" s="343"/>
      <c r="B131" s="343"/>
      <c r="C131" s="343"/>
      <c r="D131" s="343"/>
      <c r="E131" s="343"/>
      <c r="F131" s="343"/>
    </row>
    <row r="132" spans="1:6" x14ac:dyDescent="0.25">
      <c r="A132" s="343"/>
      <c r="B132" s="343"/>
      <c r="C132" s="343"/>
      <c r="D132" s="343"/>
      <c r="E132" s="343"/>
      <c r="F132" s="343"/>
    </row>
    <row r="133" spans="1:6" x14ac:dyDescent="0.25">
      <c r="A133" s="343"/>
      <c r="B133" s="343"/>
      <c r="C133" s="343"/>
      <c r="D133" s="343"/>
      <c r="E133" s="343"/>
      <c r="F133" s="343"/>
    </row>
    <row r="134" spans="1:6" x14ac:dyDescent="0.25">
      <c r="A134" s="343"/>
      <c r="B134" s="343"/>
      <c r="C134" s="343"/>
      <c r="D134" s="343"/>
      <c r="E134" s="343"/>
      <c r="F134" s="343"/>
    </row>
    <row r="135" spans="1:6" x14ac:dyDescent="0.25">
      <c r="A135" s="343"/>
      <c r="B135" s="343"/>
      <c r="C135" s="343"/>
      <c r="D135" s="343"/>
      <c r="E135" s="343"/>
      <c r="F135" s="343"/>
    </row>
    <row r="136" spans="1:6" x14ac:dyDescent="0.25">
      <c r="A136" s="343"/>
      <c r="B136" s="343"/>
      <c r="C136" s="343"/>
      <c r="D136" s="343"/>
      <c r="E136" s="343"/>
      <c r="F136" s="343"/>
    </row>
    <row r="137" spans="1:6" x14ac:dyDescent="0.25">
      <c r="A137" s="343"/>
      <c r="B137" s="343"/>
      <c r="C137" s="343"/>
      <c r="D137" s="343"/>
      <c r="E137" s="343"/>
      <c r="F137" s="343"/>
    </row>
    <row r="138" spans="1:6" x14ac:dyDescent="0.25">
      <c r="A138" s="343"/>
      <c r="B138" s="343"/>
      <c r="C138" s="343"/>
      <c r="D138" s="343"/>
      <c r="E138" s="343"/>
      <c r="F138" s="343"/>
    </row>
    <row r="139" spans="1:6" x14ac:dyDescent="0.25">
      <c r="A139" s="343"/>
      <c r="B139" s="343"/>
      <c r="C139" s="343"/>
      <c r="D139" s="343"/>
      <c r="E139" s="343"/>
      <c r="F139" s="343"/>
    </row>
    <row r="140" spans="1:6" x14ac:dyDescent="0.25">
      <c r="A140" s="343"/>
      <c r="B140" s="343"/>
      <c r="C140" s="343"/>
      <c r="D140" s="343"/>
      <c r="E140" s="343"/>
      <c r="F140" s="343"/>
    </row>
    <row r="141" spans="1:6" x14ac:dyDescent="0.25">
      <c r="A141" s="343"/>
      <c r="B141" s="343"/>
      <c r="C141" s="343"/>
      <c r="D141" s="343"/>
      <c r="E141" s="343"/>
      <c r="F141" s="343"/>
    </row>
    <row r="142" spans="1:6" x14ac:dyDescent="0.25">
      <c r="A142" s="343"/>
      <c r="B142" s="343"/>
      <c r="C142" s="343"/>
      <c r="D142" s="343"/>
      <c r="E142" s="343"/>
      <c r="F142" s="343"/>
    </row>
    <row r="143" spans="1:6" x14ac:dyDescent="0.25">
      <c r="A143" s="343"/>
      <c r="B143" s="343"/>
      <c r="C143" s="343"/>
      <c r="D143" s="343"/>
      <c r="E143" s="343"/>
      <c r="F143" s="343"/>
    </row>
    <row r="144" spans="1:6" x14ac:dyDescent="0.25">
      <c r="A144" s="343"/>
      <c r="B144" s="343"/>
      <c r="C144" s="343"/>
      <c r="D144" s="343"/>
      <c r="E144" s="343"/>
      <c r="F144" s="343"/>
    </row>
    <row r="145" spans="1:6" x14ac:dyDescent="0.25">
      <c r="A145" s="343"/>
      <c r="B145" s="343"/>
      <c r="C145" s="343"/>
      <c r="D145" s="343"/>
      <c r="E145" s="343"/>
      <c r="F145" s="343"/>
    </row>
    <row r="146" spans="1:6" x14ac:dyDescent="0.25">
      <c r="A146" s="343"/>
      <c r="B146" s="343"/>
      <c r="C146" s="343"/>
      <c r="D146" s="343"/>
      <c r="E146" s="343"/>
      <c r="F146" s="343"/>
    </row>
    <row r="147" spans="1:6" x14ac:dyDescent="0.25">
      <c r="A147" s="343"/>
      <c r="B147" s="343"/>
      <c r="C147" s="343"/>
      <c r="D147" s="343"/>
      <c r="E147" s="343"/>
      <c r="F147" s="343"/>
    </row>
    <row r="148" spans="1:6" x14ac:dyDescent="0.25">
      <c r="A148" s="343"/>
      <c r="B148" s="343"/>
      <c r="C148" s="343"/>
      <c r="D148" s="343"/>
      <c r="E148" s="343"/>
      <c r="F148" s="343"/>
    </row>
    <row r="149" spans="1:6" x14ac:dyDescent="0.25">
      <c r="A149" s="343"/>
      <c r="B149" s="343"/>
      <c r="C149" s="343"/>
      <c r="D149" s="343"/>
      <c r="E149" s="343"/>
      <c r="F149" s="343"/>
    </row>
    <row r="150" spans="1:6" x14ac:dyDescent="0.25">
      <c r="A150" s="343"/>
      <c r="B150" s="343"/>
      <c r="C150" s="343"/>
      <c r="D150" s="343"/>
      <c r="E150" s="343"/>
      <c r="F150" s="343"/>
    </row>
    <row r="151" spans="1:6" x14ac:dyDescent="0.25">
      <c r="A151" s="343"/>
      <c r="B151" s="343"/>
      <c r="C151" s="343"/>
      <c r="D151" s="343"/>
      <c r="E151" s="343"/>
      <c r="F151" s="343"/>
    </row>
    <row r="152" spans="1:6" x14ac:dyDescent="0.25">
      <c r="A152" s="343"/>
      <c r="B152" s="343"/>
      <c r="C152" s="343"/>
      <c r="D152" s="343"/>
      <c r="E152" s="343"/>
      <c r="F152" s="343"/>
    </row>
    <row r="153" spans="1:6" x14ac:dyDescent="0.25">
      <c r="A153" s="343"/>
      <c r="B153" s="343"/>
      <c r="C153" s="343"/>
      <c r="D153" s="343"/>
      <c r="E153" s="343"/>
      <c r="F153" s="343"/>
    </row>
    <row r="154" spans="1:6" x14ac:dyDescent="0.25">
      <c r="A154" s="343"/>
      <c r="B154" s="343"/>
      <c r="C154" s="343"/>
      <c r="D154" s="343"/>
      <c r="E154" s="343"/>
      <c r="F154" s="343"/>
    </row>
    <row r="155" spans="1:6" x14ac:dyDescent="0.25">
      <c r="A155" s="343"/>
      <c r="B155" s="343"/>
      <c r="C155" s="343"/>
      <c r="D155" s="343"/>
      <c r="E155" s="343"/>
      <c r="F155" s="343"/>
    </row>
    <row r="156" spans="1:6" x14ac:dyDescent="0.25">
      <c r="A156" s="343"/>
      <c r="B156" s="343"/>
      <c r="C156" s="343"/>
      <c r="D156" s="343"/>
      <c r="E156" s="343"/>
      <c r="F156" s="343"/>
    </row>
    <row r="157" spans="1:6" x14ac:dyDescent="0.25">
      <c r="A157" s="343"/>
      <c r="B157" s="343"/>
      <c r="C157" s="343"/>
      <c r="D157" s="343"/>
      <c r="E157" s="343"/>
      <c r="F157" s="343"/>
    </row>
    <row r="158" spans="1:6" x14ac:dyDescent="0.25">
      <c r="A158" s="343"/>
      <c r="B158" s="343"/>
      <c r="C158" s="343"/>
      <c r="D158" s="343"/>
      <c r="E158" s="343"/>
      <c r="F158" s="343"/>
    </row>
    <row r="159" spans="1:6" x14ac:dyDescent="0.25">
      <c r="A159" s="343"/>
      <c r="B159" s="343"/>
      <c r="C159" s="343"/>
      <c r="D159" s="343"/>
      <c r="E159" s="343"/>
      <c r="F159" s="343"/>
    </row>
    <row r="160" spans="1:6" x14ac:dyDescent="0.25">
      <c r="A160" s="343"/>
      <c r="B160" s="343"/>
      <c r="C160" s="343"/>
      <c r="D160" s="343"/>
      <c r="E160" s="343"/>
      <c r="F160" s="343"/>
    </row>
    <row r="161" spans="1:6" x14ac:dyDescent="0.25">
      <c r="A161" s="343"/>
      <c r="B161" s="343"/>
      <c r="C161" s="343"/>
      <c r="D161" s="343"/>
      <c r="E161" s="343"/>
      <c r="F161" s="343"/>
    </row>
    <row r="162" spans="1:6" x14ac:dyDescent="0.25">
      <c r="A162" s="343"/>
      <c r="B162" s="343"/>
      <c r="C162" s="343"/>
      <c r="D162" s="343"/>
      <c r="E162" s="343"/>
      <c r="F162" s="343"/>
    </row>
    <row r="163" spans="1:6" x14ac:dyDescent="0.25">
      <c r="A163" s="343"/>
      <c r="B163" s="343"/>
      <c r="C163" s="343"/>
      <c r="D163" s="343"/>
      <c r="E163" s="343"/>
      <c r="F163" s="343"/>
    </row>
    <row r="164" spans="1:6" x14ac:dyDescent="0.25">
      <c r="A164" s="343"/>
      <c r="B164" s="343"/>
      <c r="C164" s="343"/>
      <c r="D164" s="343"/>
      <c r="E164" s="343"/>
      <c r="F164" s="343"/>
    </row>
    <row r="165" spans="1:6" x14ac:dyDescent="0.25">
      <c r="A165" s="343"/>
      <c r="B165" s="343"/>
      <c r="C165" s="343"/>
      <c r="D165" s="343"/>
      <c r="E165" s="343"/>
      <c r="F165" s="343"/>
    </row>
    <row r="166" spans="1:6" x14ac:dyDescent="0.25">
      <c r="A166" s="343"/>
      <c r="B166" s="343"/>
      <c r="C166" s="343"/>
      <c r="D166" s="343"/>
      <c r="E166" s="343"/>
      <c r="F166" s="343"/>
    </row>
    <row r="167" spans="1:6" x14ac:dyDescent="0.25">
      <c r="A167" s="343"/>
      <c r="B167" s="343"/>
      <c r="C167" s="343"/>
      <c r="D167" s="343"/>
      <c r="E167" s="343"/>
      <c r="F167" s="343"/>
    </row>
    <row r="168" spans="1:6" x14ac:dyDescent="0.25">
      <c r="A168" s="343"/>
      <c r="B168" s="343"/>
      <c r="C168" s="343"/>
      <c r="D168" s="343"/>
      <c r="E168" s="343"/>
      <c r="F168" s="343"/>
    </row>
    <row r="169" spans="1:6" x14ac:dyDescent="0.25">
      <c r="A169" s="343"/>
      <c r="B169" s="343"/>
      <c r="C169" s="343"/>
      <c r="D169" s="343"/>
      <c r="E169" s="343"/>
      <c r="F169" s="343"/>
    </row>
    <row r="170" spans="1:6" x14ac:dyDescent="0.25">
      <c r="A170" s="343"/>
      <c r="B170" s="343"/>
      <c r="C170" s="343"/>
      <c r="D170" s="343"/>
      <c r="E170" s="343"/>
      <c r="F170" s="343"/>
    </row>
    <row r="171" spans="1:6" x14ac:dyDescent="0.25">
      <c r="A171" s="343"/>
      <c r="B171" s="343"/>
      <c r="C171" s="343"/>
      <c r="D171" s="343"/>
      <c r="E171" s="343"/>
      <c r="F171" s="343"/>
    </row>
    <row r="172" spans="1:6" x14ac:dyDescent="0.25">
      <c r="A172" s="343"/>
      <c r="B172" s="343"/>
      <c r="C172" s="343"/>
      <c r="D172" s="343"/>
      <c r="E172" s="343"/>
      <c r="F172" s="343"/>
    </row>
    <row r="173" spans="1:6" x14ac:dyDescent="0.25">
      <c r="A173" s="343"/>
      <c r="B173" s="343"/>
      <c r="C173" s="343"/>
      <c r="D173" s="343"/>
      <c r="E173" s="343"/>
      <c r="F173" s="343"/>
    </row>
    <row r="174" spans="1:6" x14ac:dyDescent="0.25">
      <c r="A174" s="343"/>
      <c r="B174" s="343"/>
      <c r="C174" s="343"/>
      <c r="D174" s="343"/>
      <c r="E174" s="343"/>
      <c r="F174" s="343"/>
    </row>
    <row r="175" spans="1:6" x14ac:dyDescent="0.25">
      <c r="A175" s="343"/>
      <c r="B175" s="343"/>
      <c r="C175" s="343"/>
      <c r="D175" s="343"/>
      <c r="E175" s="343"/>
      <c r="F175" s="343"/>
    </row>
    <row r="176" spans="1:6" x14ac:dyDescent="0.25">
      <c r="A176" s="343"/>
      <c r="B176" s="343"/>
      <c r="C176" s="343"/>
      <c r="D176" s="343"/>
      <c r="E176" s="343"/>
      <c r="F176" s="343"/>
    </row>
    <row r="177" spans="1:6" x14ac:dyDescent="0.25">
      <c r="A177" s="343"/>
      <c r="B177" s="343"/>
      <c r="C177" s="343"/>
      <c r="D177" s="343"/>
      <c r="E177" s="343"/>
      <c r="F177" s="343"/>
    </row>
    <row r="178" spans="1:6" x14ac:dyDescent="0.25">
      <c r="A178" s="343"/>
      <c r="B178" s="343"/>
      <c r="C178" s="343"/>
      <c r="D178" s="343"/>
      <c r="E178" s="343"/>
      <c r="F178" s="343"/>
    </row>
    <row r="179" spans="1:6" x14ac:dyDescent="0.25">
      <c r="A179" s="343"/>
      <c r="B179" s="343"/>
      <c r="C179" s="343"/>
      <c r="D179" s="343"/>
      <c r="E179" s="343"/>
      <c r="F179" s="343"/>
    </row>
    <row r="180" spans="1:6" x14ac:dyDescent="0.25">
      <c r="A180" s="343"/>
      <c r="B180" s="343"/>
      <c r="C180" s="343"/>
      <c r="D180" s="343"/>
      <c r="E180" s="343"/>
      <c r="F180" s="343"/>
    </row>
    <row r="181" spans="1:6" x14ac:dyDescent="0.25">
      <c r="A181" s="343"/>
      <c r="B181" s="343"/>
      <c r="C181" s="343"/>
      <c r="D181" s="343"/>
      <c r="E181" s="343"/>
      <c r="F181" s="343"/>
    </row>
    <row r="182" spans="1:6" x14ac:dyDescent="0.25">
      <c r="A182" s="343"/>
      <c r="B182" s="343"/>
      <c r="C182" s="343"/>
      <c r="D182" s="343"/>
      <c r="E182" s="343"/>
      <c r="F182" s="343"/>
    </row>
    <row r="183" spans="1:6" x14ac:dyDescent="0.25">
      <c r="A183" s="343"/>
      <c r="B183" s="343"/>
      <c r="C183" s="343"/>
      <c r="D183" s="343"/>
      <c r="E183" s="343"/>
      <c r="F183" s="343"/>
    </row>
    <row r="184" spans="1:6" x14ac:dyDescent="0.25">
      <c r="A184" s="343"/>
      <c r="B184" s="343"/>
      <c r="C184" s="343"/>
      <c r="D184" s="343"/>
      <c r="E184" s="343"/>
      <c r="F184" s="343"/>
    </row>
    <row r="185" spans="1:6" x14ac:dyDescent="0.25">
      <c r="A185" s="343"/>
      <c r="B185" s="343"/>
      <c r="C185" s="343"/>
      <c r="D185" s="343"/>
      <c r="E185" s="343"/>
      <c r="F185" s="343"/>
    </row>
    <row r="186" spans="1:6" x14ac:dyDescent="0.25">
      <c r="A186" s="343"/>
      <c r="B186" s="343"/>
      <c r="C186" s="343"/>
      <c r="D186" s="343"/>
      <c r="E186" s="343"/>
      <c r="F186" s="343"/>
    </row>
    <row r="187" spans="1:6" x14ac:dyDescent="0.25">
      <c r="A187" s="343"/>
      <c r="B187" s="343"/>
      <c r="C187" s="343"/>
      <c r="D187" s="343"/>
      <c r="E187" s="343"/>
      <c r="F187" s="343"/>
    </row>
    <row r="188" spans="1:6" x14ac:dyDescent="0.25">
      <c r="A188" s="343"/>
      <c r="B188" s="343"/>
      <c r="C188" s="343"/>
      <c r="D188" s="343"/>
      <c r="E188" s="343"/>
      <c r="F188" s="343"/>
    </row>
    <row r="189" spans="1:6" x14ac:dyDescent="0.25">
      <c r="A189" s="343"/>
      <c r="B189" s="343"/>
      <c r="C189" s="343"/>
      <c r="D189" s="343"/>
      <c r="E189" s="343"/>
      <c r="F189" s="343"/>
    </row>
    <row r="190" spans="1:6" x14ac:dyDescent="0.25">
      <c r="A190" s="343"/>
      <c r="B190" s="343"/>
      <c r="C190" s="343"/>
      <c r="D190" s="343"/>
      <c r="E190" s="343"/>
      <c r="F190" s="343"/>
    </row>
    <row r="191" spans="1:6" x14ac:dyDescent="0.25">
      <c r="A191" s="343"/>
      <c r="B191" s="343"/>
      <c r="C191" s="343"/>
      <c r="D191" s="343"/>
      <c r="E191" s="343"/>
      <c r="F191" s="343"/>
    </row>
    <row r="192" spans="1:6" x14ac:dyDescent="0.25">
      <c r="A192" s="343"/>
      <c r="B192" s="343"/>
      <c r="C192" s="343"/>
      <c r="D192" s="343"/>
      <c r="E192" s="343"/>
      <c r="F192" s="343"/>
    </row>
    <row r="193" spans="1:6" x14ac:dyDescent="0.25">
      <c r="A193" s="343"/>
      <c r="B193" s="343"/>
      <c r="C193" s="343"/>
      <c r="D193" s="343"/>
      <c r="E193" s="343"/>
      <c r="F193" s="343"/>
    </row>
    <row r="194" spans="1:6" x14ac:dyDescent="0.25">
      <c r="A194" s="343"/>
      <c r="B194" s="343"/>
      <c r="C194" s="343"/>
      <c r="D194" s="343"/>
      <c r="E194" s="343"/>
      <c r="F194" s="343"/>
    </row>
    <row r="195" spans="1:6" x14ac:dyDescent="0.25">
      <c r="A195" s="343"/>
      <c r="B195" s="343"/>
      <c r="C195" s="343"/>
      <c r="D195" s="343"/>
      <c r="E195" s="343"/>
      <c r="F195" s="343"/>
    </row>
    <row r="196" spans="1:6" x14ac:dyDescent="0.25">
      <c r="A196" s="343"/>
      <c r="B196" s="343"/>
      <c r="C196" s="343"/>
      <c r="D196" s="343"/>
      <c r="E196" s="343"/>
      <c r="F196" s="343"/>
    </row>
    <row r="197" spans="1:6" x14ac:dyDescent="0.25">
      <c r="A197" s="343"/>
      <c r="B197" s="343"/>
      <c r="C197" s="343"/>
      <c r="D197" s="343"/>
      <c r="E197" s="343"/>
      <c r="F197" s="343"/>
    </row>
    <row r="198" spans="1:6" x14ac:dyDescent="0.25">
      <c r="A198" s="343"/>
      <c r="B198" s="343"/>
      <c r="C198" s="343"/>
      <c r="D198" s="343"/>
      <c r="E198" s="343"/>
      <c r="F198" s="343"/>
    </row>
    <row r="199" spans="1:6" x14ac:dyDescent="0.25">
      <c r="A199" s="343"/>
      <c r="B199" s="343"/>
      <c r="C199" s="343"/>
      <c r="D199" s="343"/>
      <c r="E199" s="343"/>
      <c r="F199" s="343"/>
    </row>
    <row r="200" spans="1:6" x14ac:dyDescent="0.25">
      <c r="A200" s="343"/>
      <c r="B200" s="343"/>
      <c r="C200" s="343"/>
      <c r="D200" s="343"/>
      <c r="E200" s="343"/>
      <c r="F200" s="343"/>
    </row>
    <row r="201" spans="1:6" x14ac:dyDescent="0.25">
      <c r="A201" s="343"/>
      <c r="B201" s="343"/>
      <c r="C201" s="343"/>
      <c r="D201" s="343"/>
      <c r="E201" s="343"/>
      <c r="F201" s="343"/>
    </row>
    <row r="202" spans="1:6" x14ac:dyDescent="0.25">
      <c r="A202" s="343"/>
      <c r="B202" s="343"/>
      <c r="C202" s="343"/>
      <c r="D202" s="343"/>
      <c r="E202" s="343"/>
      <c r="F202" s="343"/>
    </row>
    <row r="203" spans="1:6" x14ac:dyDescent="0.25">
      <c r="A203" s="343"/>
      <c r="B203" s="343"/>
      <c r="C203" s="343"/>
      <c r="D203" s="343"/>
      <c r="E203" s="343"/>
      <c r="F203" s="343"/>
    </row>
    <row r="204" spans="1:6" x14ac:dyDescent="0.25">
      <c r="A204" s="343"/>
      <c r="B204" s="343"/>
      <c r="C204" s="343"/>
      <c r="D204" s="343"/>
      <c r="E204" s="343"/>
      <c r="F204" s="343"/>
    </row>
    <row r="205" spans="1:6" x14ac:dyDescent="0.25">
      <c r="A205" s="343"/>
      <c r="B205" s="343"/>
      <c r="C205" s="343"/>
      <c r="D205" s="343"/>
      <c r="E205" s="343"/>
      <c r="F205" s="343"/>
    </row>
    <row r="206" spans="1:6" x14ac:dyDescent="0.25">
      <c r="A206" s="343"/>
      <c r="B206" s="343"/>
      <c r="C206" s="343"/>
      <c r="D206" s="343"/>
      <c r="E206" s="343"/>
      <c r="F206" s="343"/>
    </row>
    <row r="207" spans="1:6" x14ac:dyDescent="0.25">
      <c r="A207" s="343"/>
      <c r="B207" s="343"/>
      <c r="C207" s="343"/>
      <c r="D207" s="343"/>
      <c r="E207" s="343"/>
      <c r="F207" s="343"/>
    </row>
    <row r="208" spans="1:6" x14ac:dyDescent="0.25">
      <c r="A208" s="343"/>
      <c r="B208" s="343"/>
      <c r="C208" s="343"/>
      <c r="D208" s="343"/>
      <c r="E208" s="343"/>
      <c r="F208" s="343"/>
    </row>
    <row r="209" spans="1:6" x14ac:dyDescent="0.25">
      <c r="A209" s="343"/>
      <c r="B209" s="343"/>
      <c r="C209" s="343"/>
      <c r="D209" s="343"/>
      <c r="E209" s="343"/>
      <c r="F209" s="343"/>
    </row>
    <row r="210" spans="1:6" x14ac:dyDescent="0.25">
      <c r="A210" s="343"/>
      <c r="B210" s="343"/>
      <c r="C210" s="343"/>
      <c r="D210" s="343"/>
      <c r="E210" s="343"/>
      <c r="F210" s="343"/>
    </row>
    <row r="211" spans="1:6" x14ac:dyDescent="0.25">
      <c r="A211" s="343"/>
      <c r="B211" s="343"/>
      <c r="C211" s="343"/>
      <c r="D211" s="343"/>
      <c r="E211" s="343"/>
      <c r="F211" s="343"/>
    </row>
    <row r="212" spans="1:6" x14ac:dyDescent="0.25">
      <c r="A212" s="343"/>
      <c r="B212" s="343"/>
      <c r="C212" s="343"/>
      <c r="D212" s="343"/>
      <c r="E212" s="343"/>
      <c r="F212" s="343"/>
    </row>
    <row r="213" spans="1:6" x14ac:dyDescent="0.25">
      <c r="A213" s="343"/>
      <c r="B213" s="343"/>
      <c r="C213" s="343"/>
      <c r="D213" s="343"/>
      <c r="E213" s="343"/>
      <c r="F213" s="343"/>
    </row>
    <row r="214" spans="1:6" x14ac:dyDescent="0.25">
      <c r="A214" s="343"/>
      <c r="B214" s="343"/>
      <c r="C214" s="343"/>
      <c r="D214" s="343"/>
      <c r="E214" s="343"/>
      <c r="F214" s="343"/>
    </row>
    <row r="215" spans="1:6" x14ac:dyDescent="0.25">
      <c r="A215" s="343"/>
      <c r="B215" s="343"/>
      <c r="C215" s="343"/>
      <c r="D215" s="343"/>
      <c r="E215" s="343"/>
      <c r="F215" s="343"/>
    </row>
    <row r="216" spans="1:6" x14ac:dyDescent="0.25">
      <c r="A216" s="343"/>
      <c r="B216" s="343"/>
      <c r="C216" s="343"/>
      <c r="D216" s="343"/>
      <c r="E216" s="343"/>
      <c r="F216" s="343"/>
    </row>
    <row r="217" spans="1:6" x14ac:dyDescent="0.25">
      <c r="A217" s="343"/>
      <c r="B217" s="343"/>
      <c r="C217" s="343"/>
      <c r="D217" s="343"/>
      <c r="E217" s="343"/>
      <c r="F217" s="343"/>
    </row>
    <row r="218" spans="1:6" x14ac:dyDescent="0.25">
      <c r="A218" s="343"/>
      <c r="B218" s="343"/>
      <c r="C218" s="343"/>
      <c r="D218" s="343"/>
      <c r="E218" s="343"/>
      <c r="F218" s="343"/>
    </row>
    <row r="219" spans="1:6" x14ac:dyDescent="0.25">
      <c r="A219" s="343"/>
      <c r="B219" s="343"/>
      <c r="C219" s="343"/>
      <c r="D219" s="343"/>
      <c r="E219" s="343"/>
      <c r="F219" s="343"/>
    </row>
    <row r="220" spans="1:6" x14ac:dyDescent="0.25">
      <c r="A220" s="343"/>
      <c r="B220" s="343"/>
      <c r="C220" s="343"/>
      <c r="D220" s="343"/>
      <c r="E220" s="343"/>
      <c r="F220" s="343"/>
    </row>
    <row r="221" spans="1:6" x14ac:dyDescent="0.25">
      <c r="A221" s="343"/>
      <c r="B221" s="343"/>
      <c r="C221" s="343"/>
      <c r="D221" s="343"/>
      <c r="E221" s="343"/>
      <c r="F221" s="343"/>
    </row>
    <row r="222" spans="1:6" x14ac:dyDescent="0.25">
      <c r="A222" s="343"/>
      <c r="B222" s="343"/>
      <c r="C222" s="343"/>
      <c r="D222" s="343"/>
      <c r="E222" s="343"/>
      <c r="F222" s="343"/>
    </row>
    <row r="223" spans="1:6" x14ac:dyDescent="0.25">
      <c r="A223" s="343"/>
      <c r="B223" s="343"/>
      <c r="C223" s="343"/>
      <c r="D223" s="343"/>
      <c r="E223" s="343"/>
      <c r="F223" s="343"/>
    </row>
    <row r="224" spans="1:6" x14ac:dyDescent="0.25">
      <c r="A224" s="343"/>
      <c r="B224" s="343"/>
      <c r="C224" s="343"/>
      <c r="D224" s="343"/>
      <c r="E224" s="343"/>
      <c r="F224" s="343"/>
    </row>
    <row r="225" spans="1:6" x14ac:dyDescent="0.25">
      <c r="A225" s="343"/>
      <c r="B225" s="343"/>
      <c r="C225" s="343"/>
      <c r="D225" s="343"/>
      <c r="E225" s="343"/>
      <c r="F225" s="343"/>
    </row>
    <row r="226" spans="1:6" x14ac:dyDescent="0.25">
      <c r="A226" s="343"/>
      <c r="B226" s="343"/>
      <c r="C226" s="343"/>
      <c r="D226" s="343"/>
      <c r="E226" s="343"/>
      <c r="F226" s="343"/>
    </row>
    <row r="227" spans="1:6" x14ac:dyDescent="0.25">
      <c r="A227" s="343"/>
      <c r="B227" s="343"/>
      <c r="C227" s="343"/>
      <c r="D227" s="343"/>
      <c r="E227" s="343"/>
      <c r="F227" s="343"/>
    </row>
    <row r="228" spans="1:6" x14ac:dyDescent="0.25">
      <c r="A228" s="343"/>
      <c r="B228" s="343"/>
      <c r="C228" s="343"/>
      <c r="D228" s="343"/>
      <c r="E228" s="343"/>
      <c r="F228" s="343"/>
    </row>
    <row r="229" spans="1:6" x14ac:dyDescent="0.25">
      <c r="A229" s="343"/>
      <c r="B229" s="343"/>
      <c r="C229" s="343"/>
      <c r="D229" s="343"/>
      <c r="E229" s="343"/>
      <c r="F229" s="343"/>
    </row>
    <row r="230" spans="1:6" x14ac:dyDescent="0.25">
      <c r="A230" s="343"/>
      <c r="B230" s="343"/>
      <c r="C230" s="343"/>
      <c r="D230" s="343"/>
      <c r="E230" s="343"/>
      <c r="F230" s="343"/>
    </row>
    <row r="231" spans="1:6" x14ac:dyDescent="0.25">
      <c r="A231" s="343"/>
      <c r="B231" s="343"/>
      <c r="C231" s="343"/>
      <c r="D231" s="343"/>
      <c r="E231" s="343"/>
      <c r="F231" s="343"/>
    </row>
    <row r="232" spans="1:6" x14ac:dyDescent="0.25">
      <c r="A232" s="343"/>
      <c r="B232" s="343"/>
      <c r="C232" s="343"/>
      <c r="D232" s="343"/>
      <c r="E232" s="343"/>
      <c r="F232" s="343"/>
    </row>
    <row r="233" spans="1:6" x14ac:dyDescent="0.25">
      <c r="A233" s="343"/>
      <c r="B233" s="343"/>
      <c r="C233" s="343"/>
      <c r="D233" s="343"/>
      <c r="E233" s="343"/>
      <c r="F233" s="343"/>
    </row>
    <row r="234" spans="1:6" x14ac:dyDescent="0.25">
      <c r="A234" s="343"/>
      <c r="B234" s="343"/>
      <c r="C234" s="343"/>
      <c r="D234" s="343"/>
      <c r="E234" s="343"/>
      <c r="F234" s="343"/>
    </row>
    <row r="235" spans="1:6" x14ac:dyDescent="0.25">
      <c r="A235" s="343"/>
      <c r="B235" s="343"/>
      <c r="C235" s="343"/>
      <c r="D235" s="343"/>
      <c r="E235" s="343"/>
      <c r="F235" s="343"/>
    </row>
    <row r="236" spans="1:6" x14ac:dyDescent="0.25">
      <c r="A236" s="343"/>
      <c r="B236" s="343"/>
      <c r="C236" s="343"/>
      <c r="D236" s="343"/>
      <c r="E236" s="343"/>
      <c r="F236" s="343"/>
    </row>
    <row r="237" spans="1:6" x14ac:dyDescent="0.25">
      <c r="A237" s="343"/>
      <c r="B237" s="343"/>
      <c r="C237" s="343"/>
      <c r="D237" s="343"/>
      <c r="E237" s="343"/>
      <c r="F237" s="343"/>
    </row>
    <row r="238" spans="1:6" x14ac:dyDescent="0.25">
      <c r="A238" s="343"/>
      <c r="B238" s="343"/>
      <c r="C238" s="343"/>
      <c r="D238" s="343"/>
      <c r="E238" s="343"/>
      <c r="F238" s="343"/>
    </row>
    <row r="239" spans="1:6" x14ac:dyDescent="0.25">
      <c r="A239" s="343"/>
      <c r="B239" s="343"/>
      <c r="C239" s="343"/>
      <c r="D239" s="343"/>
      <c r="E239" s="343"/>
      <c r="F239" s="343"/>
    </row>
    <row r="240" spans="1:6" x14ac:dyDescent="0.25">
      <c r="A240" s="343"/>
      <c r="B240" s="343"/>
      <c r="C240" s="343"/>
      <c r="D240" s="343"/>
      <c r="E240" s="343"/>
      <c r="F240" s="343"/>
    </row>
    <row r="241" spans="1:6" x14ac:dyDescent="0.25">
      <c r="A241" s="343"/>
      <c r="B241" s="343"/>
      <c r="C241" s="343"/>
      <c r="D241" s="343"/>
      <c r="E241" s="343"/>
      <c r="F241" s="343"/>
    </row>
    <row r="242" spans="1:6" x14ac:dyDescent="0.25">
      <c r="A242" s="343"/>
      <c r="B242" s="343"/>
      <c r="C242" s="343"/>
      <c r="D242" s="343"/>
      <c r="E242" s="343"/>
      <c r="F242" s="343"/>
    </row>
    <row r="243" spans="1:6" x14ac:dyDescent="0.25">
      <c r="A243" s="343"/>
      <c r="B243" s="343"/>
      <c r="C243" s="343"/>
      <c r="D243" s="343"/>
      <c r="E243" s="343"/>
      <c r="F243" s="343"/>
    </row>
    <row r="244" spans="1:6" x14ac:dyDescent="0.25">
      <c r="A244" s="343"/>
      <c r="B244" s="343"/>
      <c r="C244" s="343"/>
      <c r="D244" s="343"/>
      <c r="E244" s="343"/>
      <c r="F244" s="343"/>
    </row>
    <row r="245" spans="1:6" x14ac:dyDescent="0.25">
      <c r="A245" s="343"/>
      <c r="B245" s="343"/>
      <c r="C245" s="343"/>
      <c r="D245" s="343"/>
      <c r="E245" s="343"/>
      <c r="F245" s="343"/>
    </row>
    <row r="246" spans="1:6" x14ac:dyDescent="0.25">
      <c r="A246" s="343"/>
      <c r="B246" s="343"/>
      <c r="C246" s="343"/>
      <c r="D246" s="343"/>
      <c r="E246" s="343"/>
      <c r="F246" s="343"/>
    </row>
    <row r="247" spans="1:6" x14ac:dyDescent="0.25">
      <c r="A247" s="343"/>
      <c r="B247" s="343"/>
      <c r="C247" s="343"/>
      <c r="D247" s="343"/>
      <c r="E247" s="343"/>
      <c r="F247" s="343"/>
    </row>
    <row r="248" spans="1:6" x14ac:dyDescent="0.25">
      <c r="A248" s="343"/>
      <c r="B248" s="343"/>
      <c r="C248" s="343"/>
      <c r="D248" s="343"/>
      <c r="E248" s="343"/>
      <c r="F248" s="343"/>
    </row>
    <row r="249" spans="1:6" x14ac:dyDescent="0.25">
      <c r="A249" s="343"/>
      <c r="B249" s="343"/>
      <c r="C249" s="343"/>
      <c r="D249" s="343"/>
      <c r="E249" s="343"/>
      <c r="F249" s="343"/>
    </row>
    <row r="250" spans="1:6" x14ac:dyDescent="0.25">
      <c r="A250" s="343"/>
      <c r="B250" s="343"/>
      <c r="C250" s="343"/>
      <c r="D250" s="343"/>
      <c r="E250" s="343"/>
      <c r="F250" s="343"/>
    </row>
    <row r="251" spans="1:6" x14ac:dyDescent="0.25">
      <c r="A251" s="343"/>
      <c r="B251" s="343"/>
      <c r="C251" s="343"/>
      <c r="D251" s="343"/>
      <c r="E251" s="343"/>
      <c r="F251" s="343"/>
    </row>
    <row r="252" spans="1:6" x14ac:dyDescent="0.25">
      <c r="A252" s="343"/>
      <c r="B252" s="343"/>
      <c r="C252" s="343"/>
      <c r="D252" s="343"/>
      <c r="E252" s="343"/>
      <c r="F252" s="343"/>
    </row>
    <row r="253" spans="1:6" x14ac:dyDescent="0.25">
      <c r="A253" s="343"/>
      <c r="B253" s="343"/>
      <c r="C253" s="343"/>
      <c r="D253" s="343"/>
      <c r="E253" s="343"/>
      <c r="F253" s="343"/>
    </row>
    <row r="254" spans="1:6" x14ac:dyDescent="0.25">
      <c r="A254" s="343"/>
      <c r="B254" s="343"/>
      <c r="C254" s="343"/>
      <c r="D254" s="343"/>
      <c r="E254" s="343"/>
      <c r="F254" s="343"/>
    </row>
    <row r="255" spans="1:6" x14ac:dyDescent="0.25">
      <c r="A255" s="343"/>
      <c r="B255" s="343"/>
      <c r="C255" s="343"/>
      <c r="D255" s="343"/>
      <c r="E255" s="343"/>
      <c r="F255" s="343"/>
    </row>
    <row r="256" spans="1:6" x14ac:dyDescent="0.25">
      <c r="A256" s="343"/>
      <c r="B256" s="343"/>
      <c r="C256" s="343"/>
      <c r="D256" s="343"/>
      <c r="E256" s="343"/>
      <c r="F256" s="343"/>
    </row>
    <row r="257" spans="1:6" x14ac:dyDescent="0.25">
      <c r="A257" s="343"/>
      <c r="B257" s="343"/>
      <c r="C257" s="343"/>
      <c r="D257" s="343"/>
      <c r="E257" s="343"/>
      <c r="F257" s="343"/>
    </row>
    <row r="258" spans="1:6" x14ac:dyDescent="0.25">
      <c r="A258" s="343"/>
      <c r="B258" s="343"/>
      <c r="C258" s="343"/>
      <c r="D258" s="343"/>
      <c r="E258" s="343"/>
      <c r="F258" s="343"/>
    </row>
    <row r="259" spans="1:6" x14ac:dyDescent="0.25">
      <c r="A259" s="343"/>
      <c r="B259" s="343"/>
      <c r="C259" s="343"/>
      <c r="D259" s="343"/>
      <c r="E259" s="343"/>
      <c r="F259" s="343"/>
    </row>
    <row r="260" spans="1:6" x14ac:dyDescent="0.25">
      <c r="A260" s="343"/>
      <c r="B260" s="343"/>
      <c r="C260" s="343"/>
      <c r="D260" s="343"/>
      <c r="E260" s="343"/>
      <c r="F260" s="343"/>
    </row>
    <row r="261" spans="1:6" x14ac:dyDescent="0.25">
      <c r="A261" s="343"/>
      <c r="B261" s="343"/>
      <c r="C261" s="343"/>
      <c r="D261" s="343"/>
      <c r="E261" s="343"/>
      <c r="F261" s="343"/>
    </row>
    <row r="262" spans="1:6" x14ac:dyDescent="0.25">
      <c r="A262" s="343"/>
      <c r="B262" s="343"/>
      <c r="C262" s="343"/>
      <c r="D262" s="343"/>
      <c r="E262" s="343"/>
      <c r="F262" s="343"/>
    </row>
    <row r="263" spans="1:6" x14ac:dyDescent="0.25">
      <c r="A263" s="343"/>
      <c r="B263" s="343"/>
      <c r="C263" s="343"/>
      <c r="D263" s="343"/>
      <c r="E263" s="343"/>
      <c r="F263" s="343"/>
    </row>
    <row r="264" spans="1:6" x14ac:dyDescent="0.25">
      <c r="A264" s="343"/>
      <c r="B264" s="343"/>
      <c r="C264" s="343"/>
      <c r="D264" s="343"/>
      <c r="E264" s="343"/>
      <c r="F264" s="343"/>
    </row>
    <row r="265" spans="1:6" x14ac:dyDescent="0.25">
      <c r="A265" s="343"/>
      <c r="B265" s="343"/>
      <c r="C265" s="343"/>
      <c r="D265" s="343"/>
      <c r="E265" s="343"/>
      <c r="F265" s="343"/>
    </row>
    <row r="266" spans="1:6" x14ac:dyDescent="0.25">
      <c r="A266" s="343"/>
      <c r="B266" s="343"/>
      <c r="C266" s="343"/>
      <c r="D266" s="343"/>
      <c r="E266" s="343"/>
      <c r="F266" s="343"/>
    </row>
    <row r="267" spans="1:6" x14ac:dyDescent="0.25">
      <c r="A267" s="343"/>
      <c r="B267" s="343"/>
      <c r="C267" s="343"/>
      <c r="D267" s="343"/>
      <c r="E267" s="343"/>
      <c r="F267" s="343"/>
    </row>
    <row r="268" spans="1:6" x14ac:dyDescent="0.25">
      <c r="A268" s="343"/>
      <c r="B268" s="343"/>
      <c r="C268" s="343"/>
      <c r="D268" s="343"/>
      <c r="E268" s="343"/>
      <c r="F268" s="343"/>
    </row>
    <row r="269" spans="1:6" x14ac:dyDescent="0.25">
      <c r="A269" s="343"/>
      <c r="B269" s="343"/>
      <c r="C269" s="343"/>
      <c r="D269" s="343"/>
      <c r="E269" s="343"/>
      <c r="F269" s="343"/>
    </row>
    <row r="270" spans="1:6" x14ac:dyDescent="0.25">
      <c r="A270" s="343"/>
      <c r="B270" s="343"/>
      <c r="C270" s="343"/>
      <c r="D270" s="343"/>
      <c r="E270" s="343"/>
      <c r="F270" s="343"/>
    </row>
    <row r="271" spans="1:6" x14ac:dyDescent="0.25">
      <c r="A271" s="343"/>
      <c r="B271" s="343"/>
      <c r="C271" s="343"/>
      <c r="D271" s="343"/>
      <c r="E271" s="343"/>
      <c r="F271" s="343"/>
    </row>
    <row r="272" spans="1:6" x14ac:dyDescent="0.25">
      <c r="A272" s="343"/>
      <c r="B272" s="343"/>
      <c r="C272" s="343"/>
      <c r="D272" s="343"/>
      <c r="E272" s="343"/>
      <c r="F272" s="343"/>
    </row>
    <row r="273" spans="1:6" x14ac:dyDescent="0.25">
      <c r="A273" s="343"/>
      <c r="B273" s="343"/>
      <c r="C273" s="343"/>
      <c r="D273" s="343"/>
      <c r="E273" s="343"/>
      <c r="F273" s="343"/>
    </row>
    <row r="274" spans="1:6" x14ac:dyDescent="0.25">
      <c r="A274" s="343"/>
      <c r="B274" s="343"/>
      <c r="C274" s="343"/>
      <c r="D274" s="343"/>
      <c r="E274" s="343"/>
      <c r="F274" s="343"/>
    </row>
    <row r="275" spans="1:6" x14ac:dyDescent="0.25">
      <c r="A275" s="343"/>
      <c r="B275" s="343"/>
      <c r="C275" s="343"/>
      <c r="D275" s="343"/>
      <c r="E275" s="343"/>
      <c r="F275" s="343"/>
    </row>
    <row r="276" spans="1:6" x14ac:dyDescent="0.25">
      <c r="A276" s="343"/>
      <c r="B276" s="343"/>
      <c r="C276" s="343"/>
      <c r="D276" s="343"/>
      <c r="E276" s="343"/>
      <c r="F276" s="343"/>
    </row>
    <row r="277" spans="1:6" x14ac:dyDescent="0.25">
      <c r="A277" s="343"/>
      <c r="B277" s="343"/>
      <c r="C277" s="343"/>
      <c r="D277" s="343"/>
      <c r="E277" s="343"/>
      <c r="F277" s="343"/>
    </row>
    <row r="278" spans="1:6" x14ac:dyDescent="0.25">
      <c r="A278" s="343"/>
      <c r="B278" s="343"/>
      <c r="C278" s="343"/>
      <c r="D278" s="343"/>
      <c r="E278" s="343"/>
      <c r="F278" s="343"/>
    </row>
    <row r="279" spans="1:6" x14ac:dyDescent="0.25">
      <c r="A279" s="343"/>
      <c r="B279" s="343"/>
      <c r="C279" s="343"/>
      <c r="D279" s="343"/>
      <c r="E279" s="343"/>
      <c r="F279" s="343"/>
    </row>
    <row r="280" spans="1:6" x14ac:dyDescent="0.25">
      <c r="A280" s="343"/>
      <c r="B280" s="343"/>
      <c r="C280" s="343"/>
      <c r="D280" s="343"/>
      <c r="E280" s="343"/>
      <c r="F280" s="343"/>
    </row>
    <row r="281" spans="1:6" x14ac:dyDescent="0.25">
      <c r="A281" s="343"/>
      <c r="B281" s="343"/>
      <c r="C281" s="343"/>
      <c r="D281" s="343"/>
      <c r="E281" s="343"/>
      <c r="F281" s="343"/>
    </row>
    <row r="282" spans="1:6" x14ac:dyDescent="0.25">
      <c r="A282" s="343"/>
      <c r="B282" s="343"/>
      <c r="C282" s="343"/>
      <c r="D282" s="343"/>
      <c r="E282" s="343"/>
      <c r="F282" s="343"/>
    </row>
    <row r="283" spans="1:6" x14ac:dyDescent="0.25">
      <c r="A283" s="343"/>
      <c r="B283" s="343"/>
      <c r="C283" s="343"/>
      <c r="D283" s="343"/>
      <c r="E283" s="343"/>
      <c r="F283" s="343"/>
    </row>
    <row r="284" spans="1:6" x14ac:dyDescent="0.25">
      <c r="A284" s="343"/>
      <c r="B284" s="343"/>
      <c r="C284" s="343"/>
      <c r="D284" s="343"/>
      <c r="E284" s="343"/>
      <c r="F284" s="343"/>
    </row>
    <row r="285" spans="1:6" x14ac:dyDescent="0.25">
      <c r="A285" s="343"/>
      <c r="B285" s="343"/>
      <c r="C285" s="343"/>
      <c r="D285" s="343"/>
      <c r="E285" s="343"/>
      <c r="F285" s="343"/>
    </row>
    <row r="286" spans="1:6" x14ac:dyDescent="0.25">
      <c r="A286" s="343"/>
      <c r="B286" s="343"/>
      <c r="C286" s="343"/>
      <c r="D286" s="343"/>
      <c r="E286" s="343"/>
      <c r="F286" s="343"/>
    </row>
    <row r="287" spans="1:6" x14ac:dyDescent="0.25">
      <c r="A287" s="343"/>
      <c r="B287" s="343"/>
      <c r="C287" s="343"/>
      <c r="D287" s="343"/>
      <c r="E287" s="343"/>
      <c r="F287" s="343"/>
    </row>
    <row r="288" spans="1:6" x14ac:dyDescent="0.25">
      <c r="A288" s="343"/>
      <c r="B288" s="343"/>
      <c r="C288" s="343"/>
      <c r="D288" s="343"/>
      <c r="E288" s="343"/>
      <c r="F288" s="343"/>
    </row>
    <row r="289" spans="1:6" x14ac:dyDescent="0.25">
      <c r="A289" s="343"/>
      <c r="B289" s="343"/>
      <c r="C289" s="343"/>
      <c r="D289" s="343"/>
      <c r="E289" s="343"/>
      <c r="F289" s="343"/>
    </row>
    <row r="290" spans="1:6" x14ac:dyDescent="0.25">
      <c r="A290" s="343"/>
      <c r="B290" s="343"/>
      <c r="C290" s="343"/>
      <c r="D290" s="343"/>
      <c r="E290" s="343"/>
      <c r="F290" s="343"/>
    </row>
    <row r="291" spans="1:6" x14ac:dyDescent="0.25">
      <c r="A291" s="343"/>
      <c r="B291" s="343"/>
      <c r="C291" s="343"/>
      <c r="D291" s="343"/>
      <c r="E291" s="343"/>
      <c r="F291" s="343"/>
    </row>
    <row r="292" spans="1:6" x14ac:dyDescent="0.25">
      <c r="A292" s="343"/>
      <c r="B292" s="343"/>
      <c r="C292" s="343"/>
      <c r="D292" s="343"/>
      <c r="E292" s="343"/>
      <c r="F292" s="343"/>
    </row>
    <row r="293" spans="1:6" x14ac:dyDescent="0.25">
      <c r="A293" s="343"/>
      <c r="B293" s="343"/>
      <c r="C293" s="343"/>
      <c r="D293" s="343"/>
      <c r="E293" s="343"/>
      <c r="F293" s="343"/>
    </row>
    <row r="294" spans="1:6" x14ac:dyDescent="0.25">
      <c r="A294" s="343"/>
      <c r="B294" s="343"/>
      <c r="C294" s="343"/>
      <c r="D294" s="343"/>
      <c r="E294" s="343"/>
      <c r="F294" s="343"/>
    </row>
    <row r="295" spans="1:6" x14ac:dyDescent="0.25">
      <c r="A295" s="343"/>
      <c r="B295" s="343"/>
      <c r="C295" s="343"/>
      <c r="D295" s="343"/>
      <c r="E295" s="343"/>
      <c r="F295" s="343"/>
    </row>
    <row r="296" spans="1:6" x14ac:dyDescent="0.25">
      <c r="A296" s="343"/>
      <c r="B296" s="343"/>
      <c r="C296" s="343"/>
      <c r="D296" s="343"/>
      <c r="E296" s="343"/>
      <c r="F296" s="343"/>
    </row>
    <row r="297" spans="1:6" x14ac:dyDescent="0.25">
      <c r="A297" s="343"/>
      <c r="C297" s="343"/>
      <c r="D297" s="343"/>
      <c r="E297" s="343"/>
      <c r="F297" s="343"/>
    </row>
  </sheetData>
  <mergeCells count="1">
    <mergeCell ref="A1:B1"/>
  </mergeCells>
  <hyperlinks>
    <hyperlink ref="B10" r:id="rId1" xr:uid="{D78075DB-C04A-4BDB-A3FD-A6A2A73500C2}"/>
    <hyperlink ref="B15" r:id="rId2" xr:uid="{DCB1E542-F2BB-4849-8049-3998CF7F2966}"/>
    <hyperlink ref="B7" r:id="rId3" xr:uid="{3D5684E1-BD03-4F67-80B0-657E4AB76945}"/>
  </hyperlinks>
  <pageMargins left="0.70866141732283472" right="0.70866141732283472" top="0.78740157480314965" bottom="0.78740157480314965" header="0.31496062992125984" footer="0.31496062992125984"/>
  <pageSetup paperSize="9" scale="48" fitToHeight="0" orientation="portrait" r:id="rId4"/>
  <rowBreaks count="1" manualBreakCount="1">
    <brk id="10" max="1" man="1"/>
  </rowBreaks>
  <drawing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DB658-7869-4014-AE19-E9A12F82F5D5}">
  <sheetPr codeName="Tabelle26"/>
  <dimension ref="A1:B285"/>
  <sheetViews>
    <sheetView showGridLines="0" zoomScaleNormal="100" workbookViewId="0"/>
  </sheetViews>
  <sheetFormatPr baseColWidth="10" defaultColWidth="11.44140625" defaultRowHeight="13.8" x14ac:dyDescent="0.25"/>
  <cols>
    <col min="1" max="1" width="2.109375" style="364" customWidth="1"/>
    <col min="2" max="2" width="87.44140625" style="364" customWidth="1"/>
    <col min="3" max="3" width="4.88671875" style="364" customWidth="1"/>
    <col min="4" max="16384" width="11.44140625" style="364"/>
  </cols>
  <sheetData>
    <row r="1" spans="1:2" ht="39.75" customHeight="1" x14ac:dyDescent="0.25">
      <c r="A1" s="362"/>
      <c r="B1" s="363" t="s">
        <v>38</v>
      </c>
    </row>
    <row r="2" spans="1:2" ht="14.25" customHeight="1" x14ac:dyDescent="0.25">
      <c r="B2" s="365" t="s">
        <v>448</v>
      </c>
    </row>
    <row r="3" spans="1:2" ht="6" customHeight="1" x14ac:dyDescent="0.25">
      <c r="B3" s="365"/>
    </row>
    <row r="4" spans="1:2" ht="37.5" customHeight="1" x14ac:dyDescent="0.25">
      <c r="A4" s="366"/>
      <c r="B4" s="367" t="s">
        <v>449</v>
      </c>
    </row>
    <row r="5" spans="1:2" ht="64.5" customHeight="1" x14ac:dyDescent="0.25">
      <c r="A5" s="366"/>
      <c r="B5" s="368" t="s">
        <v>450</v>
      </c>
    </row>
    <row r="6" spans="1:2" ht="102" customHeight="1" x14ac:dyDescent="0.25">
      <c r="A6" s="366"/>
      <c r="B6" s="368" t="s">
        <v>451</v>
      </c>
    </row>
    <row r="7" spans="1:2" ht="26.25" customHeight="1" x14ac:dyDescent="0.25">
      <c r="A7" s="366"/>
      <c r="B7" s="369" t="s">
        <v>452</v>
      </c>
    </row>
    <row r="8" spans="1:2" x14ac:dyDescent="0.25">
      <c r="A8" s="366"/>
      <c r="B8" s="370" t="s">
        <v>453</v>
      </c>
    </row>
    <row r="9" spans="1:2" ht="36" customHeight="1" x14ac:dyDescent="0.25">
      <c r="A9" s="371"/>
      <c r="B9" s="366"/>
    </row>
    <row r="10" spans="1:2" ht="101.25" customHeight="1" x14ac:dyDescent="0.25">
      <c r="A10" s="372"/>
      <c r="B10" s="370"/>
    </row>
    <row r="11" spans="1:2" ht="101.25" customHeight="1" x14ac:dyDescent="0.25">
      <c r="A11" s="372"/>
      <c r="B11" s="368" t="s">
        <v>454</v>
      </c>
    </row>
    <row r="12" spans="1:2" ht="87" customHeight="1" x14ac:dyDescent="0.25">
      <c r="A12" s="372"/>
      <c r="B12" s="368" t="s">
        <v>455</v>
      </c>
    </row>
    <row r="13" spans="1:2" ht="9.9" customHeight="1" x14ac:dyDescent="0.25">
      <c r="A13" s="372"/>
      <c r="B13" s="368"/>
    </row>
    <row r="14" spans="1:2" ht="38.25" customHeight="1" x14ac:dyDescent="0.25">
      <c r="A14" s="372"/>
      <c r="B14" s="368" t="s">
        <v>456</v>
      </c>
    </row>
    <row r="15" spans="1:2" ht="30.75" customHeight="1" x14ac:dyDescent="0.25">
      <c r="A15" s="372"/>
      <c r="B15" s="368" t="s">
        <v>457</v>
      </c>
    </row>
    <row r="16" spans="1:2" ht="129" customHeight="1" x14ac:dyDescent="0.25">
      <c r="A16" s="372"/>
      <c r="B16" s="368"/>
    </row>
    <row r="17" spans="1:2" ht="75" customHeight="1" x14ac:dyDescent="0.25">
      <c r="A17" s="372"/>
      <c r="B17" s="368" t="s">
        <v>458</v>
      </c>
    </row>
    <row r="18" spans="1:2" ht="9.9" customHeight="1" x14ac:dyDescent="0.25">
      <c r="A18" s="366"/>
      <c r="B18" s="366"/>
    </row>
    <row r="19" spans="1:2" ht="106.5" customHeight="1" x14ac:dyDescent="0.25">
      <c r="A19" s="372"/>
      <c r="B19" s="368" t="s">
        <v>459</v>
      </c>
    </row>
    <row r="20" spans="1:2" ht="9.9" customHeight="1" x14ac:dyDescent="0.25">
      <c r="A20" s="366"/>
      <c r="B20" s="366"/>
    </row>
    <row r="21" spans="1:2" ht="194.25" customHeight="1" x14ac:dyDescent="0.25">
      <c r="A21" s="372"/>
      <c r="B21" s="368" t="s">
        <v>460</v>
      </c>
    </row>
    <row r="22" spans="1:2" ht="9.9" customHeight="1" x14ac:dyDescent="0.25">
      <c r="A22" s="366"/>
      <c r="B22" s="366"/>
    </row>
    <row r="23" spans="1:2" ht="89.25" customHeight="1" x14ac:dyDescent="0.25">
      <c r="A23" s="372"/>
      <c r="B23" s="368" t="s">
        <v>461</v>
      </c>
    </row>
    <row r="24" spans="1:2" ht="103.5" customHeight="1" x14ac:dyDescent="0.25">
      <c r="A24" s="372"/>
      <c r="B24" s="368" t="s">
        <v>462</v>
      </c>
    </row>
    <row r="25" spans="1:2" ht="9.9" customHeight="1" x14ac:dyDescent="0.25">
      <c r="A25" s="366"/>
      <c r="B25" s="366"/>
    </row>
    <row r="26" spans="1:2" ht="23.25" customHeight="1" x14ac:dyDescent="0.25">
      <c r="A26" s="372"/>
      <c r="B26" s="368" t="s">
        <v>463</v>
      </c>
    </row>
    <row r="27" spans="1:2" ht="9.9" customHeight="1" x14ac:dyDescent="0.25">
      <c r="A27" s="366"/>
      <c r="B27" s="366"/>
    </row>
    <row r="28" spans="1:2" ht="105.75" customHeight="1" x14ac:dyDescent="0.25">
      <c r="A28" s="372"/>
      <c r="B28" s="368" t="s">
        <v>464</v>
      </c>
    </row>
    <row r="29" spans="1:2" ht="23.25" customHeight="1" x14ac:dyDescent="0.25">
      <c r="A29" s="372"/>
      <c r="B29" s="368" t="s">
        <v>465</v>
      </c>
    </row>
    <row r="30" spans="1:2" x14ac:dyDescent="0.25">
      <c r="A30" s="372"/>
      <c r="B30" s="373" t="s">
        <v>466</v>
      </c>
    </row>
    <row r="31" spans="1:2" ht="8.1" customHeight="1" x14ac:dyDescent="0.25">
      <c r="A31" s="366"/>
      <c r="B31" s="366"/>
    </row>
    <row r="32" spans="1:2" ht="13.5" customHeight="1" x14ac:dyDescent="0.25">
      <c r="A32" s="366"/>
      <c r="B32" s="366"/>
    </row>
    <row r="33" spans="1:2" x14ac:dyDescent="0.25">
      <c r="A33" s="366"/>
      <c r="B33" s="366"/>
    </row>
    <row r="34" spans="1:2" x14ac:dyDescent="0.25">
      <c r="A34" s="366"/>
      <c r="B34" s="366"/>
    </row>
    <row r="35" spans="1:2" x14ac:dyDescent="0.25">
      <c r="A35" s="366"/>
      <c r="B35" s="366"/>
    </row>
    <row r="36" spans="1:2" x14ac:dyDescent="0.25">
      <c r="A36" s="366"/>
      <c r="B36" s="366"/>
    </row>
    <row r="37" spans="1:2" x14ac:dyDescent="0.25">
      <c r="A37" s="366"/>
      <c r="B37" s="366"/>
    </row>
    <row r="38" spans="1:2" x14ac:dyDescent="0.25">
      <c r="A38" s="366"/>
      <c r="B38" s="366"/>
    </row>
    <row r="39" spans="1:2" ht="16.5" customHeight="1" x14ac:dyDescent="0.25">
      <c r="A39" s="366"/>
      <c r="B39" s="366"/>
    </row>
    <row r="40" spans="1:2" x14ac:dyDescent="0.25">
      <c r="A40" s="366"/>
      <c r="B40" s="366"/>
    </row>
    <row r="41" spans="1:2" x14ac:dyDescent="0.25">
      <c r="A41" s="366"/>
      <c r="B41" s="366"/>
    </row>
    <row r="42" spans="1:2" x14ac:dyDescent="0.25">
      <c r="A42" s="366"/>
      <c r="B42" s="366"/>
    </row>
    <row r="43" spans="1:2" x14ac:dyDescent="0.25">
      <c r="A43" s="366"/>
      <c r="B43" s="366"/>
    </row>
    <row r="44" spans="1:2" x14ac:dyDescent="0.25">
      <c r="A44" s="366"/>
      <c r="B44" s="366"/>
    </row>
    <row r="45" spans="1:2" x14ac:dyDescent="0.25">
      <c r="A45" s="366"/>
      <c r="B45" s="366"/>
    </row>
    <row r="46" spans="1:2" x14ac:dyDescent="0.25">
      <c r="A46" s="366"/>
      <c r="B46" s="366"/>
    </row>
    <row r="47" spans="1:2" x14ac:dyDescent="0.25">
      <c r="A47" s="366"/>
      <c r="B47" s="366"/>
    </row>
    <row r="48" spans="1:2" x14ac:dyDescent="0.25">
      <c r="A48" s="366"/>
      <c r="B48" s="366"/>
    </row>
    <row r="49" spans="1:2" x14ac:dyDescent="0.25">
      <c r="A49" s="366"/>
      <c r="B49" s="366"/>
    </row>
    <row r="50" spans="1:2" x14ac:dyDescent="0.25">
      <c r="A50" s="366"/>
      <c r="B50" s="366"/>
    </row>
    <row r="51" spans="1:2" x14ac:dyDescent="0.25">
      <c r="A51" s="366"/>
      <c r="B51" s="366"/>
    </row>
    <row r="52" spans="1:2" x14ac:dyDescent="0.25">
      <c r="A52" s="366"/>
      <c r="B52" s="366"/>
    </row>
    <row r="53" spans="1:2" x14ac:dyDescent="0.25">
      <c r="A53" s="366"/>
      <c r="B53" s="366"/>
    </row>
    <row r="54" spans="1:2" x14ac:dyDescent="0.25">
      <c r="A54" s="366"/>
      <c r="B54" s="366"/>
    </row>
    <row r="55" spans="1:2" x14ac:dyDescent="0.25">
      <c r="A55" s="366"/>
      <c r="B55" s="366"/>
    </row>
    <row r="56" spans="1:2" x14ac:dyDescent="0.25">
      <c r="A56" s="366"/>
      <c r="B56" s="366"/>
    </row>
    <row r="57" spans="1:2" x14ac:dyDescent="0.25">
      <c r="A57" s="366"/>
      <c r="B57" s="366"/>
    </row>
    <row r="58" spans="1:2" x14ac:dyDescent="0.25">
      <c r="A58" s="366"/>
      <c r="B58" s="366"/>
    </row>
    <row r="59" spans="1:2" x14ac:dyDescent="0.25">
      <c r="A59" s="366"/>
      <c r="B59" s="366"/>
    </row>
    <row r="60" spans="1:2" x14ac:dyDescent="0.25">
      <c r="A60" s="366"/>
      <c r="B60" s="366"/>
    </row>
    <row r="61" spans="1:2" x14ac:dyDescent="0.25">
      <c r="A61" s="366"/>
      <c r="B61" s="366"/>
    </row>
    <row r="62" spans="1:2" x14ac:dyDescent="0.25">
      <c r="A62" s="366"/>
      <c r="B62" s="366"/>
    </row>
    <row r="63" spans="1:2" x14ac:dyDescent="0.25">
      <c r="A63" s="366"/>
      <c r="B63" s="366"/>
    </row>
    <row r="64" spans="1:2" x14ac:dyDescent="0.25">
      <c r="A64" s="366"/>
      <c r="B64" s="366"/>
    </row>
    <row r="65" spans="1:2" x14ac:dyDescent="0.25">
      <c r="A65" s="366"/>
      <c r="B65" s="366"/>
    </row>
    <row r="66" spans="1:2" x14ac:dyDescent="0.25">
      <c r="A66" s="366"/>
      <c r="B66" s="366"/>
    </row>
    <row r="67" spans="1:2" x14ac:dyDescent="0.25">
      <c r="A67" s="366"/>
      <c r="B67" s="366"/>
    </row>
    <row r="68" spans="1:2" x14ac:dyDescent="0.25">
      <c r="A68" s="366"/>
      <c r="B68" s="366"/>
    </row>
    <row r="69" spans="1:2" x14ac:dyDescent="0.25">
      <c r="A69" s="366"/>
      <c r="B69" s="366"/>
    </row>
    <row r="70" spans="1:2" x14ac:dyDescent="0.25">
      <c r="A70" s="366"/>
      <c r="B70" s="366"/>
    </row>
    <row r="71" spans="1:2" x14ac:dyDescent="0.25">
      <c r="A71" s="366"/>
      <c r="B71" s="366"/>
    </row>
    <row r="72" spans="1:2" x14ac:dyDescent="0.25">
      <c r="A72" s="366"/>
      <c r="B72" s="366"/>
    </row>
    <row r="73" spans="1:2" x14ac:dyDescent="0.25">
      <c r="A73" s="366"/>
      <c r="B73" s="366"/>
    </row>
    <row r="74" spans="1:2" x14ac:dyDescent="0.25">
      <c r="A74" s="366"/>
      <c r="B74" s="366"/>
    </row>
    <row r="75" spans="1:2" x14ac:dyDescent="0.25">
      <c r="A75" s="366"/>
      <c r="B75" s="366"/>
    </row>
    <row r="76" spans="1:2" x14ac:dyDescent="0.25">
      <c r="A76" s="366"/>
      <c r="B76" s="366"/>
    </row>
    <row r="77" spans="1:2" x14ac:dyDescent="0.25">
      <c r="A77" s="366"/>
      <c r="B77" s="366"/>
    </row>
    <row r="78" spans="1:2" x14ac:dyDescent="0.25">
      <c r="A78" s="366"/>
      <c r="B78" s="366"/>
    </row>
    <row r="79" spans="1:2" x14ac:dyDescent="0.25">
      <c r="A79" s="366"/>
      <c r="B79" s="366"/>
    </row>
    <row r="80" spans="1:2" x14ac:dyDescent="0.25">
      <c r="A80" s="366"/>
      <c r="B80" s="366"/>
    </row>
    <row r="81" spans="1:2" x14ac:dyDescent="0.25">
      <c r="A81" s="366"/>
      <c r="B81" s="366"/>
    </row>
    <row r="82" spans="1:2" x14ac:dyDescent="0.25">
      <c r="A82" s="366"/>
      <c r="B82" s="366"/>
    </row>
    <row r="83" spans="1:2" x14ac:dyDescent="0.25">
      <c r="A83" s="366"/>
      <c r="B83" s="366"/>
    </row>
    <row r="84" spans="1:2" x14ac:dyDescent="0.25">
      <c r="A84" s="366"/>
      <c r="B84" s="366"/>
    </row>
    <row r="85" spans="1:2" x14ac:dyDescent="0.25">
      <c r="A85" s="366"/>
      <c r="B85" s="366"/>
    </row>
    <row r="86" spans="1:2" x14ac:dyDescent="0.25">
      <c r="A86" s="366"/>
      <c r="B86" s="366"/>
    </row>
    <row r="87" spans="1:2" x14ac:dyDescent="0.25">
      <c r="A87" s="366"/>
      <c r="B87" s="366"/>
    </row>
    <row r="88" spans="1:2" x14ac:dyDescent="0.25">
      <c r="A88" s="366"/>
      <c r="B88" s="366"/>
    </row>
    <row r="89" spans="1:2" x14ac:dyDescent="0.25">
      <c r="A89" s="366"/>
      <c r="B89" s="366"/>
    </row>
    <row r="90" spans="1:2" x14ac:dyDescent="0.25">
      <c r="A90" s="366"/>
      <c r="B90" s="366"/>
    </row>
    <row r="91" spans="1:2" x14ac:dyDescent="0.25">
      <c r="A91" s="366"/>
      <c r="B91" s="366"/>
    </row>
    <row r="92" spans="1:2" x14ac:dyDescent="0.25">
      <c r="A92" s="366"/>
      <c r="B92" s="366"/>
    </row>
    <row r="93" spans="1:2" x14ac:dyDescent="0.25">
      <c r="A93" s="366"/>
      <c r="B93" s="366"/>
    </row>
    <row r="94" spans="1:2" x14ac:dyDescent="0.25">
      <c r="A94" s="366"/>
      <c r="B94" s="366"/>
    </row>
    <row r="95" spans="1:2" x14ac:dyDescent="0.25">
      <c r="A95" s="366"/>
      <c r="B95" s="366"/>
    </row>
    <row r="96" spans="1:2" x14ac:dyDescent="0.25">
      <c r="A96" s="366"/>
      <c r="B96" s="366"/>
    </row>
    <row r="97" spans="1:2" x14ac:dyDescent="0.25">
      <c r="A97" s="366"/>
      <c r="B97" s="366"/>
    </row>
    <row r="98" spans="1:2" x14ac:dyDescent="0.25">
      <c r="A98" s="366"/>
      <c r="B98" s="366"/>
    </row>
    <row r="99" spans="1:2" x14ac:dyDescent="0.25">
      <c r="A99" s="366"/>
      <c r="B99" s="366"/>
    </row>
    <row r="100" spans="1:2" x14ac:dyDescent="0.25">
      <c r="A100" s="366"/>
      <c r="B100" s="366"/>
    </row>
    <row r="101" spans="1:2" x14ac:dyDescent="0.25">
      <c r="A101" s="366"/>
      <c r="B101" s="366"/>
    </row>
    <row r="102" spans="1:2" x14ac:dyDescent="0.25">
      <c r="A102" s="366"/>
      <c r="B102" s="366"/>
    </row>
    <row r="103" spans="1:2" x14ac:dyDescent="0.25">
      <c r="A103" s="366"/>
      <c r="B103" s="366"/>
    </row>
    <row r="104" spans="1:2" x14ac:dyDescent="0.25">
      <c r="A104" s="366"/>
      <c r="B104" s="366"/>
    </row>
    <row r="105" spans="1:2" x14ac:dyDescent="0.25">
      <c r="A105" s="366"/>
      <c r="B105" s="366"/>
    </row>
    <row r="106" spans="1:2" x14ac:dyDescent="0.25">
      <c r="A106" s="366"/>
      <c r="B106" s="366"/>
    </row>
    <row r="107" spans="1:2" x14ac:dyDescent="0.25">
      <c r="A107" s="366"/>
      <c r="B107" s="366"/>
    </row>
    <row r="108" spans="1:2" x14ac:dyDescent="0.25">
      <c r="A108" s="366"/>
      <c r="B108" s="366"/>
    </row>
    <row r="109" spans="1:2" x14ac:dyDescent="0.25">
      <c r="A109" s="366"/>
      <c r="B109" s="366"/>
    </row>
    <row r="110" spans="1:2" x14ac:dyDescent="0.25">
      <c r="A110" s="366"/>
      <c r="B110" s="366"/>
    </row>
    <row r="111" spans="1:2" x14ac:dyDescent="0.25">
      <c r="A111" s="366"/>
      <c r="B111" s="366"/>
    </row>
    <row r="112" spans="1:2" x14ac:dyDescent="0.25">
      <c r="A112" s="366"/>
      <c r="B112" s="366"/>
    </row>
    <row r="113" spans="1:2" x14ac:dyDescent="0.25">
      <c r="A113" s="366"/>
      <c r="B113" s="366"/>
    </row>
    <row r="114" spans="1:2" x14ac:dyDescent="0.25">
      <c r="A114" s="366"/>
      <c r="B114" s="366"/>
    </row>
    <row r="115" spans="1:2" x14ac:dyDescent="0.25">
      <c r="A115" s="366"/>
      <c r="B115" s="366"/>
    </row>
    <row r="116" spans="1:2" x14ac:dyDescent="0.25">
      <c r="A116" s="366"/>
      <c r="B116" s="366"/>
    </row>
    <row r="117" spans="1:2" x14ac:dyDescent="0.25">
      <c r="A117" s="366"/>
      <c r="B117" s="366"/>
    </row>
    <row r="118" spans="1:2" x14ac:dyDescent="0.25">
      <c r="A118" s="366"/>
      <c r="B118" s="366"/>
    </row>
    <row r="119" spans="1:2" x14ac:dyDescent="0.25">
      <c r="A119" s="366"/>
      <c r="B119" s="366"/>
    </row>
    <row r="120" spans="1:2" x14ac:dyDescent="0.25">
      <c r="A120" s="366"/>
      <c r="B120" s="366"/>
    </row>
    <row r="121" spans="1:2" x14ac:dyDescent="0.25">
      <c r="A121" s="366"/>
      <c r="B121" s="366"/>
    </row>
    <row r="122" spans="1:2" x14ac:dyDescent="0.25">
      <c r="A122" s="366"/>
      <c r="B122" s="366"/>
    </row>
    <row r="123" spans="1:2" x14ac:dyDescent="0.25">
      <c r="A123" s="366"/>
      <c r="B123" s="366"/>
    </row>
    <row r="124" spans="1:2" x14ac:dyDescent="0.25">
      <c r="A124" s="366"/>
      <c r="B124" s="366"/>
    </row>
    <row r="125" spans="1:2" x14ac:dyDescent="0.25">
      <c r="A125" s="366"/>
      <c r="B125" s="366"/>
    </row>
    <row r="126" spans="1:2" x14ac:dyDescent="0.25">
      <c r="A126" s="366"/>
      <c r="B126" s="366"/>
    </row>
    <row r="127" spans="1:2" x14ac:dyDescent="0.25">
      <c r="A127" s="366"/>
      <c r="B127" s="366"/>
    </row>
    <row r="128" spans="1:2" x14ac:dyDescent="0.25">
      <c r="A128" s="366"/>
      <c r="B128" s="366"/>
    </row>
    <row r="129" spans="1:2" x14ac:dyDescent="0.25">
      <c r="A129" s="366"/>
      <c r="B129" s="366"/>
    </row>
    <row r="130" spans="1:2" x14ac:dyDescent="0.25">
      <c r="A130" s="366"/>
      <c r="B130" s="366"/>
    </row>
    <row r="131" spans="1:2" x14ac:dyDescent="0.25">
      <c r="A131" s="366"/>
      <c r="B131" s="366"/>
    </row>
    <row r="132" spans="1:2" x14ac:dyDescent="0.25">
      <c r="A132" s="366"/>
      <c r="B132" s="366"/>
    </row>
    <row r="133" spans="1:2" x14ac:dyDescent="0.25">
      <c r="A133" s="366"/>
      <c r="B133" s="366"/>
    </row>
    <row r="134" spans="1:2" x14ac:dyDescent="0.25">
      <c r="A134" s="366"/>
      <c r="B134" s="366"/>
    </row>
    <row r="135" spans="1:2" x14ac:dyDescent="0.25">
      <c r="A135" s="366"/>
      <c r="B135" s="366"/>
    </row>
    <row r="136" spans="1:2" x14ac:dyDescent="0.25">
      <c r="A136" s="366"/>
      <c r="B136" s="366"/>
    </row>
    <row r="137" spans="1:2" x14ac:dyDescent="0.25">
      <c r="A137" s="366"/>
      <c r="B137" s="366"/>
    </row>
    <row r="138" spans="1:2" x14ac:dyDescent="0.25">
      <c r="A138" s="366"/>
      <c r="B138" s="366"/>
    </row>
    <row r="139" spans="1:2" x14ac:dyDescent="0.25">
      <c r="A139" s="366"/>
      <c r="B139" s="366"/>
    </row>
    <row r="140" spans="1:2" x14ac:dyDescent="0.25">
      <c r="A140" s="366"/>
      <c r="B140" s="366"/>
    </row>
    <row r="141" spans="1:2" x14ac:dyDescent="0.25">
      <c r="A141" s="366"/>
      <c r="B141" s="366"/>
    </row>
    <row r="142" spans="1:2" x14ac:dyDescent="0.25">
      <c r="A142" s="366"/>
      <c r="B142" s="366"/>
    </row>
    <row r="143" spans="1:2" x14ac:dyDescent="0.25">
      <c r="A143" s="366"/>
      <c r="B143" s="366"/>
    </row>
    <row r="144" spans="1:2" x14ac:dyDescent="0.25">
      <c r="A144" s="366"/>
      <c r="B144" s="366"/>
    </row>
    <row r="145" spans="1:2" x14ac:dyDescent="0.25">
      <c r="A145" s="366"/>
      <c r="B145" s="366"/>
    </row>
    <row r="146" spans="1:2" x14ac:dyDescent="0.25">
      <c r="A146" s="366"/>
      <c r="B146" s="366"/>
    </row>
    <row r="147" spans="1:2" x14ac:dyDescent="0.25">
      <c r="A147" s="366"/>
      <c r="B147" s="366"/>
    </row>
    <row r="148" spans="1:2" x14ac:dyDescent="0.25">
      <c r="A148" s="366"/>
      <c r="B148" s="366"/>
    </row>
    <row r="149" spans="1:2" x14ac:dyDescent="0.25">
      <c r="A149" s="366"/>
      <c r="B149" s="366"/>
    </row>
    <row r="150" spans="1:2" x14ac:dyDescent="0.25">
      <c r="A150" s="366"/>
      <c r="B150" s="366"/>
    </row>
    <row r="151" spans="1:2" x14ac:dyDescent="0.25">
      <c r="A151" s="366"/>
      <c r="B151" s="366"/>
    </row>
    <row r="152" spans="1:2" x14ac:dyDescent="0.25">
      <c r="A152" s="366"/>
      <c r="B152" s="366"/>
    </row>
    <row r="153" spans="1:2" x14ac:dyDescent="0.25">
      <c r="A153" s="366"/>
      <c r="B153" s="366"/>
    </row>
    <row r="154" spans="1:2" x14ac:dyDescent="0.25">
      <c r="A154" s="366"/>
      <c r="B154" s="366"/>
    </row>
    <row r="155" spans="1:2" x14ac:dyDescent="0.25">
      <c r="A155" s="366"/>
      <c r="B155" s="366"/>
    </row>
    <row r="156" spans="1:2" x14ac:dyDescent="0.25">
      <c r="A156" s="366"/>
      <c r="B156" s="366"/>
    </row>
    <row r="157" spans="1:2" x14ac:dyDescent="0.25">
      <c r="A157" s="366"/>
      <c r="B157" s="366"/>
    </row>
    <row r="158" spans="1:2" x14ac:dyDescent="0.25">
      <c r="A158" s="366"/>
      <c r="B158" s="366"/>
    </row>
    <row r="159" spans="1:2" x14ac:dyDescent="0.25">
      <c r="A159" s="366"/>
      <c r="B159" s="366"/>
    </row>
    <row r="160" spans="1:2" x14ac:dyDescent="0.25">
      <c r="A160" s="366"/>
      <c r="B160" s="366"/>
    </row>
    <row r="161" spans="1:2" x14ac:dyDescent="0.25">
      <c r="A161" s="366"/>
      <c r="B161" s="366"/>
    </row>
    <row r="162" spans="1:2" x14ac:dyDescent="0.25">
      <c r="A162" s="366"/>
      <c r="B162" s="366"/>
    </row>
    <row r="163" spans="1:2" x14ac:dyDescent="0.25">
      <c r="A163" s="366"/>
      <c r="B163" s="366"/>
    </row>
    <row r="164" spans="1:2" x14ac:dyDescent="0.25">
      <c r="A164" s="366"/>
      <c r="B164" s="366"/>
    </row>
    <row r="165" spans="1:2" x14ac:dyDescent="0.25">
      <c r="A165" s="366"/>
      <c r="B165" s="366"/>
    </row>
    <row r="166" spans="1:2" x14ac:dyDescent="0.25">
      <c r="A166" s="366"/>
      <c r="B166" s="366"/>
    </row>
    <row r="167" spans="1:2" x14ac:dyDescent="0.25">
      <c r="A167" s="366"/>
      <c r="B167" s="366"/>
    </row>
    <row r="168" spans="1:2" x14ac:dyDescent="0.25">
      <c r="A168" s="366"/>
      <c r="B168" s="366"/>
    </row>
    <row r="169" spans="1:2" x14ac:dyDescent="0.25">
      <c r="A169" s="366"/>
      <c r="B169" s="366"/>
    </row>
    <row r="170" spans="1:2" x14ac:dyDescent="0.25">
      <c r="A170" s="366"/>
      <c r="B170" s="366"/>
    </row>
    <row r="171" spans="1:2" x14ac:dyDescent="0.25">
      <c r="A171" s="366"/>
      <c r="B171" s="366"/>
    </row>
    <row r="172" spans="1:2" x14ac:dyDescent="0.25">
      <c r="A172" s="366"/>
      <c r="B172" s="366"/>
    </row>
    <row r="173" spans="1:2" x14ac:dyDescent="0.25">
      <c r="A173" s="366"/>
      <c r="B173" s="366"/>
    </row>
    <row r="174" spans="1:2" x14ac:dyDescent="0.25">
      <c r="A174" s="366"/>
      <c r="B174" s="366"/>
    </row>
    <row r="175" spans="1:2" x14ac:dyDescent="0.25">
      <c r="A175" s="366"/>
      <c r="B175" s="366"/>
    </row>
    <row r="176" spans="1:2" x14ac:dyDescent="0.25">
      <c r="A176" s="366"/>
      <c r="B176" s="366"/>
    </row>
    <row r="177" spans="1:2" x14ac:dyDescent="0.25">
      <c r="A177" s="366"/>
      <c r="B177" s="366"/>
    </row>
    <row r="178" spans="1:2" x14ac:dyDescent="0.25">
      <c r="A178" s="366"/>
      <c r="B178" s="366"/>
    </row>
    <row r="179" spans="1:2" x14ac:dyDescent="0.25">
      <c r="A179" s="366"/>
      <c r="B179" s="366"/>
    </row>
    <row r="180" spans="1:2" x14ac:dyDescent="0.25">
      <c r="A180" s="366"/>
      <c r="B180" s="366"/>
    </row>
    <row r="181" spans="1:2" x14ac:dyDescent="0.25">
      <c r="A181" s="366"/>
      <c r="B181" s="366"/>
    </row>
    <row r="182" spans="1:2" x14ac:dyDescent="0.25">
      <c r="A182" s="366"/>
      <c r="B182" s="366"/>
    </row>
    <row r="183" spans="1:2" x14ac:dyDescent="0.25">
      <c r="A183" s="366"/>
      <c r="B183" s="366"/>
    </row>
    <row r="184" spans="1:2" x14ac:dyDescent="0.25">
      <c r="A184" s="366"/>
      <c r="B184" s="366"/>
    </row>
    <row r="185" spans="1:2" x14ac:dyDescent="0.25">
      <c r="A185" s="366"/>
      <c r="B185" s="366"/>
    </row>
    <row r="186" spans="1:2" x14ac:dyDescent="0.25">
      <c r="A186" s="366"/>
      <c r="B186" s="366"/>
    </row>
    <row r="187" spans="1:2" x14ac:dyDescent="0.25">
      <c r="A187" s="366"/>
      <c r="B187" s="366"/>
    </row>
    <row r="188" spans="1:2" x14ac:dyDescent="0.25">
      <c r="A188" s="366"/>
      <c r="B188" s="366"/>
    </row>
    <row r="189" spans="1:2" x14ac:dyDescent="0.25">
      <c r="A189" s="366"/>
      <c r="B189" s="366"/>
    </row>
    <row r="190" spans="1:2" x14ac:dyDescent="0.25">
      <c r="A190" s="366"/>
      <c r="B190" s="366"/>
    </row>
    <row r="191" spans="1:2" x14ac:dyDescent="0.25">
      <c r="A191" s="366"/>
      <c r="B191" s="366"/>
    </row>
    <row r="192" spans="1:2" x14ac:dyDescent="0.25">
      <c r="A192" s="366"/>
      <c r="B192" s="366"/>
    </row>
    <row r="193" spans="1:2" x14ac:dyDescent="0.25">
      <c r="A193" s="366"/>
      <c r="B193" s="366"/>
    </row>
    <row r="194" spans="1:2" x14ac:dyDescent="0.25">
      <c r="A194" s="366"/>
      <c r="B194" s="366"/>
    </row>
    <row r="195" spans="1:2" x14ac:dyDescent="0.25">
      <c r="A195" s="366"/>
      <c r="B195" s="366"/>
    </row>
    <row r="196" spans="1:2" x14ac:dyDescent="0.25">
      <c r="A196" s="366"/>
      <c r="B196" s="366"/>
    </row>
    <row r="197" spans="1:2" x14ac:dyDescent="0.25">
      <c r="A197" s="366"/>
      <c r="B197" s="366"/>
    </row>
    <row r="198" spans="1:2" x14ac:dyDescent="0.25">
      <c r="A198" s="366"/>
      <c r="B198" s="366"/>
    </row>
    <row r="199" spans="1:2" x14ac:dyDescent="0.25">
      <c r="A199" s="366"/>
      <c r="B199" s="366"/>
    </row>
    <row r="200" spans="1:2" x14ac:dyDescent="0.25">
      <c r="A200" s="366"/>
      <c r="B200" s="366"/>
    </row>
    <row r="201" spans="1:2" x14ac:dyDescent="0.25">
      <c r="A201" s="366"/>
      <c r="B201" s="366"/>
    </row>
    <row r="202" spans="1:2" x14ac:dyDescent="0.25">
      <c r="A202" s="366"/>
      <c r="B202" s="366"/>
    </row>
    <row r="203" spans="1:2" x14ac:dyDescent="0.25">
      <c r="A203" s="366"/>
      <c r="B203" s="366"/>
    </row>
    <row r="204" spans="1:2" x14ac:dyDescent="0.25">
      <c r="A204" s="366"/>
      <c r="B204" s="366"/>
    </row>
    <row r="205" spans="1:2" x14ac:dyDescent="0.25">
      <c r="A205" s="366"/>
      <c r="B205" s="366"/>
    </row>
    <row r="206" spans="1:2" x14ac:dyDescent="0.25">
      <c r="A206" s="366"/>
      <c r="B206" s="366"/>
    </row>
    <row r="207" spans="1:2" x14ac:dyDescent="0.25">
      <c r="A207" s="366"/>
      <c r="B207" s="366"/>
    </row>
    <row r="208" spans="1:2" x14ac:dyDescent="0.25">
      <c r="A208" s="366"/>
      <c r="B208" s="366"/>
    </row>
    <row r="209" spans="1:2" x14ac:dyDescent="0.25">
      <c r="A209" s="366"/>
      <c r="B209" s="366"/>
    </row>
    <row r="210" spans="1:2" x14ac:dyDescent="0.25">
      <c r="A210" s="366"/>
      <c r="B210" s="366"/>
    </row>
    <row r="211" spans="1:2" x14ac:dyDescent="0.25">
      <c r="A211" s="366"/>
      <c r="B211" s="366"/>
    </row>
    <row r="212" spans="1:2" x14ac:dyDescent="0.25">
      <c r="A212" s="366"/>
      <c r="B212" s="366"/>
    </row>
    <row r="213" spans="1:2" x14ac:dyDescent="0.25">
      <c r="A213" s="366"/>
      <c r="B213" s="366"/>
    </row>
    <row r="214" spans="1:2" x14ac:dyDescent="0.25">
      <c r="A214" s="366"/>
      <c r="B214" s="366"/>
    </row>
    <row r="215" spans="1:2" x14ac:dyDescent="0.25">
      <c r="A215" s="366"/>
      <c r="B215" s="366"/>
    </row>
    <row r="216" spans="1:2" x14ac:dyDescent="0.25">
      <c r="A216" s="366"/>
      <c r="B216" s="366"/>
    </row>
    <row r="217" spans="1:2" x14ac:dyDescent="0.25">
      <c r="A217" s="366"/>
      <c r="B217" s="366"/>
    </row>
    <row r="218" spans="1:2" x14ac:dyDescent="0.25">
      <c r="A218" s="366"/>
      <c r="B218" s="366"/>
    </row>
    <row r="219" spans="1:2" x14ac:dyDescent="0.25">
      <c r="A219" s="366"/>
      <c r="B219" s="366"/>
    </row>
    <row r="220" spans="1:2" x14ac:dyDescent="0.25">
      <c r="A220" s="366"/>
      <c r="B220" s="366"/>
    </row>
    <row r="221" spans="1:2" x14ac:dyDescent="0.25">
      <c r="A221" s="366"/>
      <c r="B221" s="366"/>
    </row>
    <row r="222" spans="1:2" x14ac:dyDescent="0.25">
      <c r="A222" s="366"/>
      <c r="B222" s="366"/>
    </row>
    <row r="223" spans="1:2" x14ac:dyDescent="0.25">
      <c r="A223" s="366"/>
      <c r="B223" s="366"/>
    </row>
    <row r="224" spans="1:2" x14ac:dyDescent="0.25">
      <c r="A224" s="366"/>
      <c r="B224" s="366"/>
    </row>
    <row r="225" spans="1:2" x14ac:dyDescent="0.25">
      <c r="A225" s="366"/>
      <c r="B225" s="366"/>
    </row>
    <row r="226" spans="1:2" x14ac:dyDescent="0.25">
      <c r="A226" s="366"/>
      <c r="B226" s="366"/>
    </row>
    <row r="227" spans="1:2" x14ac:dyDescent="0.25">
      <c r="A227" s="366"/>
      <c r="B227" s="366"/>
    </row>
    <row r="228" spans="1:2" x14ac:dyDescent="0.25">
      <c r="A228" s="366"/>
      <c r="B228" s="366"/>
    </row>
    <row r="229" spans="1:2" x14ac:dyDescent="0.25">
      <c r="A229" s="366"/>
      <c r="B229" s="366"/>
    </row>
    <row r="230" spans="1:2" x14ac:dyDescent="0.25">
      <c r="A230" s="366"/>
      <c r="B230" s="366"/>
    </row>
    <row r="231" spans="1:2" x14ac:dyDescent="0.25">
      <c r="A231" s="366"/>
      <c r="B231" s="366"/>
    </row>
    <row r="232" spans="1:2" x14ac:dyDescent="0.25">
      <c r="A232" s="366"/>
      <c r="B232" s="366"/>
    </row>
    <row r="233" spans="1:2" x14ac:dyDescent="0.25">
      <c r="A233" s="366"/>
      <c r="B233" s="366"/>
    </row>
    <row r="234" spans="1:2" x14ac:dyDescent="0.25">
      <c r="A234" s="366"/>
      <c r="B234" s="366"/>
    </row>
    <row r="235" spans="1:2" x14ac:dyDescent="0.25">
      <c r="A235" s="366"/>
      <c r="B235" s="366"/>
    </row>
    <row r="236" spans="1:2" x14ac:dyDescent="0.25">
      <c r="A236" s="366"/>
      <c r="B236" s="366"/>
    </row>
    <row r="237" spans="1:2" x14ac:dyDescent="0.25">
      <c r="A237" s="366"/>
      <c r="B237" s="366"/>
    </row>
    <row r="238" spans="1:2" x14ac:dyDescent="0.25">
      <c r="A238" s="366"/>
      <c r="B238" s="366"/>
    </row>
    <row r="239" spans="1:2" x14ac:dyDescent="0.25">
      <c r="A239" s="366"/>
      <c r="B239" s="366"/>
    </row>
    <row r="240" spans="1:2" x14ac:dyDescent="0.25">
      <c r="A240" s="366"/>
      <c r="B240" s="366"/>
    </row>
    <row r="241" spans="1:2" x14ac:dyDescent="0.25">
      <c r="A241" s="366"/>
      <c r="B241" s="366"/>
    </row>
    <row r="242" spans="1:2" x14ac:dyDescent="0.25">
      <c r="A242" s="366"/>
      <c r="B242" s="366"/>
    </row>
    <row r="243" spans="1:2" x14ac:dyDescent="0.25">
      <c r="A243" s="366"/>
      <c r="B243" s="366"/>
    </row>
    <row r="244" spans="1:2" x14ac:dyDescent="0.25">
      <c r="A244" s="366"/>
      <c r="B244" s="366"/>
    </row>
    <row r="245" spans="1:2" x14ac:dyDescent="0.25">
      <c r="A245" s="366"/>
      <c r="B245" s="366"/>
    </row>
    <row r="246" spans="1:2" x14ac:dyDescent="0.25">
      <c r="A246" s="366"/>
      <c r="B246" s="366"/>
    </row>
    <row r="247" spans="1:2" x14ac:dyDescent="0.25">
      <c r="A247" s="366"/>
      <c r="B247" s="366"/>
    </row>
    <row r="248" spans="1:2" x14ac:dyDescent="0.25">
      <c r="A248" s="366"/>
      <c r="B248" s="366"/>
    </row>
    <row r="249" spans="1:2" x14ac:dyDescent="0.25">
      <c r="A249" s="366"/>
      <c r="B249" s="366"/>
    </row>
    <row r="250" spans="1:2" x14ac:dyDescent="0.25">
      <c r="A250" s="366"/>
      <c r="B250" s="366"/>
    </row>
    <row r="251" spans="1:2" x14ac:dyDescent="0.25">
      <c r="A251" s="366"/>
      <c r="B251" s="366"/>
    </row>
    <row r="252" spans="1:2" x14ac:dyDescent="0.25">
      <c r="A252" s="366"/>
      <c r="B252" s="366"/>
    </row>
    <row r="253" spans="1:2" x14ac:dyDescent="0.25">
      <c r="A253" s="366"/>
      <c r="B253" s="366"/>
    </row>
    <row r="254" spans="1:2" x14ac:dyDescent="0.25">
      <c r="A254" s="366"/>
      <c r="B254" s="366"/>
    </row>
    <row r="255" spans="1:2" x14ac:dyDescent="0.25">
      <c r="A255" s="366"/>
      <c r="B255" s="366"/>
    </row>
    <row r="256" spans="1:2" x14ac:dyDescent="0.25">
      <c r="A256" s="366"/>
      <c r="B256" s="366"/>
    </row>
    <row r="257" spans="1:2" x14ac:dyDescent="0.25">
      <c r="A257" s="366"/>
      <c r="B257" s="366"/>
    </row>
    <row r="258" spans="1:2" x14ac:dyDescent="0.25">
      <c r="A258" s="366"/>
      <c r="B258" s="366"/>
    </row>
    <row r="259" spans="1:2" x14ac:dyDescent="0.25">
      <c r="A259" s="366"/>
      <c r="B259" s="366"/>
    </row>
    <row r="260" spans="1:2" x14ac:dyDescent="0.25">
      <c r="A260" s="366"/>
      <c r="B260" s="366"/>
    </row>
    <row r="261" spans="1:2" x14ac:dyDescent="0.25">
      <c r="A261" s="366"/>
      <c r="B261" s="366"/>
    </row>
    <row r="262" spans="1:2" x14ac:dyDescent="0.25">
      <c r="A262" s="366"/>
      <c r="B262" s="366"/>
    </row>
    <row r="263" spans="1:2" x14ac:dyDescent="0.25">
      <c r="A263" s="366"/>
      <c r="B263" s="366"/>
    </row>
    <row r="264" spans="1:2" x14ac:dyDescent="0.25">
      <c r="A264" s="366"/>
      <c r="B264" s="366"/>
    </row>
    <row r="265" spans="1:2" x14ac:dyDescent="0.25">
      <c r="A265" s="366"/>
      <c r="B265" s="366"/>
    </row>
    <row r="266" spans="1:2" x14ac:dyDescent="0.25">
      <c r="A266" s="366"/>
      <c r="B266" s="366"/>
    </row>
    <row r="267" spans="1:2" x14ac:dyDescent="0.25">
      <c r="A267" s="366"/>
      <c r="B267" s="366"/>
    </row>
    <row r="268" spans="1:2" x14ac:dyDescent="0.25">
      <c r="A268" s="366"/>
      <c r="B268" s="366"/>
    </row>
    <row r="269" spans="1:2" x14ac:dyDescent="0.25">
      <c r="A269" s="366"/>
      <c r="B269" s="366"/>
    </row>
    <row r="270" spans="1:2" x14ac:dyDescent="0.25">
      <c r="A270" s="366"/>
      <c r="B270" s="366"/>
    </row>
    <row r="271" spans="1:2" x14ac:dyDescent="0.25">
      <c r="A271" s="366"/>
      <c r="B271" s="366"/>
    </row>
    <row r="272" spans="1:2" x14ac:dyDescent="0.25">
      <c r="A272" s="366"/>
      <c r="B272" s="366"/>
    </row>
    <row r="273" spans="1:2" x14ac:dyDescent="0.25">
      <c r="A273" s="366"/>
      <c r="B273" s="366"/>
    </row>
    <row r="274" spans="1:2" x14ac:dyDescent="0.25">
      <c r="A274" s="366"/>
      <c r="B274" s="366"/>
    </row>
    <row r="275" spans="1:2" x14ac:dyDescent="0.25">
      <c r="A275" s="366"/>
      <c r="B275" s="366"/>
    </row>
    <row r="276" spans="1:2" x14ac:dyDescent="0.25">
      <c r="A276" s="366"/>
      <c r="B276" s="366"/>
    </row>
    <row r="277" spans="1:2" x14ac:dyDescent="0.25">
      <c r="A277" s="366"/>
      <c r="B277" s="366"/>
    </row>
    <row r="278" spans="1:2" x14ac:dyDescent="0.25">
      <c r="A278" s="366"/>
      <c r="B278" s="366"/>
    </row>
    <row r="279" spans="1:2" x14ac:dyDescent="0.25">
      <c r="A279" s="366"/>
      <c r="B279" s="366"/>
    </row>
    <row r="280" spans="1:2" x14ac:dyDescent="0.25">
      <c r="A280" s="366"/>
      <c r="B280" s="366"/>
    </row>
    <row r="281" spans="1:2" x14ac:dyDescent="0.25">
      <c r="A281" s="366"/>
      <c r="B281" s="366"/>
    </row>
    <row r="282" spans="1:2" x14ac:dyDescent="0.25">
      <c r="A282" s="366"/>
      <c r="B282" s="366"/>
    </row>
    <row r="283" spans="1:2" x14ac:dyDescent="0.25">
      <c r="A283" s="366"/>
      <c r="B283" s="366"/>
    </row>
    <row r="284" spans="1:2" x14ac:dyDescent="0.25">
      <c r="A284" s="366"/>
      <c r="B284" s="366"/>
    </row>
    <row r="285" spans="1:2" x14ac:dyDescent="0.25">
      <c r="B285" s="366"/>
    </row>
  </sheetData>
  <hyperlinks>
    <hyperlink ref="B30" r:id="rId1" xr:uid="{581F6903-71A7-40FA-93D0-60062805CD10}"/>
  </hyperlinks>
  <pageMargins left="0.39370078740157483" right="0.39370078740157483" top="0.19685039370078741" bottom="0.19685039370078741" header="0" footer="0"/>
  <pageSetup paperSize="9" scale="98" orientation="portrait" r:id="rId2"/>
  <rowBreaks count="1" manualBreakCount="1">
    <brk id="16" max="1" man="1"/>
  </rowBreaks>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7AC5D-C956-403E-8B25-666B4EE52122}">
  <sheetPr codeName="Tabelle20">
    <tabColor indexed="53"/>
  </sheetPr>
  <dimension ref="A1:N84"/>
  <sheetViews>
    <sheetView zoomScale="70" zoomScaleNormal="70" workbookViewId="0"/>
  </sheetViews>
  <sheetFormatPr baseColWidth="10" defaultRowHeight="15" customHeight="1" x14ac:dyDescent="0.25"/>
  <cols>
    <col min="1" max="1" width="15.6640625" style="382" customWidth="1"/>
    <col min="2" max="4" width="15.6640625" customWidth="1"/>
    <col min="5" max="7" width="15.6640625" style="377" customWidth="1"/>
    <col min="8" max="8" width="15.6640625" customWidth="1"/>
    <col min="9" max="14" width="15.6640625" style="377" customWidth="1"/>
  </cols>
  <sheetData>
    <row r="1" spans="1:14" ht="15" customHeight="1" x14ac:dyDescent="0.25">
      <c r="A1"/>
      <c r="E1"/>
      <c r="F1"/>
      <c r="G1"/>
      <c r="I1"/>
      <c r="J1"/>
      <c r="K1"/>
      <c r="L1"/>
      <c r="M1"/>
      <c r="N1"/>
    </row>
    <row r="2" spans="1:14" ht="15" customHeight="1" x14ac:dyDescent="0.25">
      <c r="A2" s="318" t="s">
        <v>48</v>
      </c>
      <c r="E2"/>
      <c r="F2"/>
      <c r="G2"/>
      <c r="I2"/>
      <c r="J2"/>
      <c r="K2"/>
      <c r="L2"/>
      <c r="M2"/>
      <c r="N2"/>
    </row>
    <row r="3" spans="1:14" ht="15" customHeight="1" x14ac:dyDescent="0.25">
      <c r="A3"/>
      <c r="E3"/>
      <c r="F3"/>
      <c r="G3"/>
      <c r="I3"/>
      <c r="J3"/>
      <c r="K3"/>
      <c r="L3"/>
      <c r="M3"/>
      <c r="N3"/>
    </row>
    <row r="4" spans="1:14" ht="15" customHeight="1" x14ac:dyDescent="0.25">
      <c r="A4"/>
      <c r="B4" s="537" t="s">
        <v>467</v>
      </c>
      <c r="C4" s="537"/>
      <c r="D4" s="537" t="s">
        <v>468</v>
      </c>
      <c r="E4" s="537"/>
      <c r="F4" s="537" t="s">
        <v>469</v>
      </c>
      <c r="G4" s="537"/>
      <c r="H4" s="537" t="s">
        <v>470</v>
      </c>
      <c r="I4" s="537"/>
      <c r="J4" s="537" t="s">
        <v>471</v>
      </c>
      <c r="K4" s="537"/>
      <c r="L4" s="537"/>
      <c r="M4" s="537"/>
      <c r="N4" s="537"/>
    </row>
    <row r="5" spans="1:14" ht="15" customHeight="1" x14ac:dyDescent="0.25">
      <c r="A5"/>
      <c r="B5" t="s">
        <v>472</v>
      </c>
      <c r="C5" t="s">
        <v>473</v>
      </c>
      <c r="D5" t="s">
        <v>472</v>
      </c>
      <c r="E5" t="s">
        <v>473</v>
      </c>
      <c r="F5" t="s">
        <v>472</v>
      </c>
      <c r="G5" t="s">
        <v>473</v>
      </c>
      <c r="H5" t="s">
        <v>472</v>
      </c>
      <c r="I5" t="s">
        <v>473</v>
      </c>
      <c r="J5" t="s">
        <v>474</v>
      </c>
      <c r="K5" t="s">
        <v>475</v>
      </c>
      <c r="L5" t="s">
        <v>476</v>
      </c>
      <c r="M5" t="s">
        <v>477</v>
      </c>
      <c r="N5" t="s">
        <v>478</v>
      </c>
    </row>
    <row r="6" spans="1:14" ht="15" customHeight="1" x14ac:dyDescent="0.25">
      <c r="A6" s="374" t="s">
        <v>479</v>
      </c>
      <c r="B6" s="375">
        <f>'Tabelle 2.3'!J11</f>
        <v>0.44684936289055682</v>
      </c>
      <c r="C6" s="376">
        <f>'Tabelle 3.3'!J11</f>
        <v>-0.17667844522968199</v>
      </c>
      <c r="D6" s="377">
        <f t="shared" ref="D6:E9" si="0">IF(OR(AND(B6&gt;=-50,B6&lt;=50),ISNUMBER(B6)=FALSE),B6,"")</f>
        <v>0.44684936289055682</v>
      </c>
      <c r="E6" s="377">
        <f t="shared" si="0"/>
        <v>-0.17667844522968199</v>
      </c>
      <c r="F6" t="str">
        <f t="shared" ref="F6:G9" si="1">IF(ISNUMBER(B6)=FALSE,"",IF(B6&lt;-50,"&lt; -50",IF(B6&gt;50,"&gt; 50","")))</f>
        <v/>
      </c>
      <c r="G6" t="str">
        <f t="shared" si="1"/>
        <v/>
      </c>
      <c r="H6" s="377" t="str">
        <f t="shared" ref="H6:I9" si="2">IF(B6&lt;-50,0.75,IF(B6&gt;50,-0.75,""))</f>
        <v/>
      </c>
      <c r="I6" s="377" t="str">
        <f t="shared" si="2"/>
        <v/>
      </c>
      <c r="J6" t="e">
        <f>IF(OR(B6&lt;-50,B6&gt;50),N6,#N/A)</f>
        <v>#N/A</v>
      </c>
      <c r="K6" t="e">
        <f>IF(B6&lt;-50,-45,IF(B6&gt;50,45,#N/A))</f>
        <v>#N/A</v>
      </c>
      <c r="L6" t="e">
        <f>IF(OR(C6&lt;-50,C6&gt;50),N6,#N/A)</f>
        <v>#N/A</v>
      </c>
      <c r="M6" t="e">
        <f>IF(C6&lt;-50,-45,IF(C6&gt;50,45,#N/A))</f>
        <v>#N/A</v>
      </c>
      <c r="N6">
        <v>5</v>
      </c>
    </row>
    <row r="7" spans="1:14" ht="15" customHeight="1" x14ac:dyDescent="0.25">
      <c r="A7" s="374" t="s">
        <v>480</v>
      </c>
      <c r="B7" s="375">
        <f>'Tabelle 2.1'!J25</f>
        <v>-0.14277803297437663</v>
      </c>
      <c r="C7" s="376">
        <f>'Tabelle 3.1'!J23</f>
        <v>-0.35813599833999515</v>
      </c>
      <c r="D7" s="377">
        <f t="shared" si="0"/>
        <v>-0.14277803297437663</v>
      </c>
      <c r="E7" s="377">
        <f>IF(OR(AND(C7&gt;=-50,C7&lt;=50),ISNUMBER(C7)=FALSE),C7,"")</f>
        <v>-0.35813599833999515</v>
      </c>
      <c r="F7" t="str">
        <f t="shared" si="1"/>
        <v/>
      </c>
      <c r="G7" t="str">
        <f>IF(ISNUMBER(C7)=FALSE,"",IF(C7&lt;-50,"&lt; -50",IF(C7&gt;50,"&gt; 50","")))</f>
        <v/>
      </c>
      <c r="H7" s="377" t="str">
        <f t="shared" si="2"/>
        <v/>
      </c>
      <c r="I7" s="377" t="str">
        <f>IF(C7&lt;-50,0.75,IF(C7&gt;50,-0.75,""))</f>
        <v/>
      </c>
      <c r="J7" t="e">
        <f>IF(OR(B7&lt;-50,B7&gt;50),N7,#N/A)</f>
        <v>#N/A</v>
      </c>
      <c r="K7" t="e">
        <f>IF(B7&lt;-50,-45,IF(B7&gt;50,45,#N/A))</f>
        <v>#N/A</v>
      </c>
      <c r="L7" t="e">
        <f>IF(OR(C7&lt;-50,C7&gt;50),N7,#N/A)</f>
        <v>#N/A</v>
      </c>
      <c r="M7" t="e">
        <f>IF(C7&lt;-50,-45,IF(C7&gt;50,45,#N/A))</f>
        <v>#N/A</v>
      </c>
      <c r="N7">
        <v>15</v>
      </c>
    </row>
    <row r="8" spans="1:14" ht="15" customHeight="1" x14ac:dyDescent="0.25">
      <c r="A8" s="374" t="s">
        <v>481</v>
      </c>
      <c r="B8" s="375">
        <f>'Tabelle 2.1'!J38</f>
        <v>2.0004637946786547E-2</v>
      </c>
      <c r="C8" s="376">
        <f>'Tabelle 3.1'!J34</f>
        <v>-0.60483996951772001</v>
      </c>
      <c r="D8" s="377">
        <f t="shared" si="0"/>
        <v>2.0004637946786547E-2</v>
      </c>
      <c r="E8" s="377">
        <f>IF(OR(AND(C8&gt;=-50,C8&lt;=50),ISNUMBER(C8)=FALSE),C8,"")</f>
        <v>-0.60483996951772001</v>
      </c>
      <c r="F8" t="str">
        <f t="shared" si="1"/>
        <v/>
      </c>
      <c r="G8" t="str">
        <f>IF(ISNUMBER(C8)=FALSE,"",IF(C8&lt;-50,"&lt; -50",IF(C8&gt;50,"&gt; 50","")))</f>
        <v/>
      </c>
      <c r="H8" s="377" t="str">
        <f t="shared" si="2"/>
        <v/>
      </c>
      <c r="I8" s="377" t="str">
        <f>IF(C8&lt;-50,0.75,IF(C8&gt;50,-0.75,""))</f>
        <v/>
      </c>
      <c r="J8" t="e">
        <f>IF(OR(B8&lt;-50,B8&gt;50),N8,#N/A)</f>
        <v>#N/A</v>
      </c>
      <c r="K8" t="e">
        <f>IF(B8&lt;-50,-45,IF(B8&gt;50,45,#N/A))</f>
        <v>#N/A</v>
      </c>
      <c r="L8" t="e">
        <f>IF(OR(C8&lt;-50,C8&gt;50),N8,#N/A)</f>
        <v>#N/A</v>
      </c>
      <c r="M8" t="e">
        <f>IF(C8&lt;-50,-45,IF(C8&gt;50,45,#N/A))</f>
        <v>#N/A</v>
      </c>
      <c r="N8">
        <v>25</v>
      </c>
    </row>
    <row r="9" spans="1:14" ht="15" customHeight="1" x14ac:dyDescent="0.25">
      <c r="A9" s="374" t="s">
        <v>482</v>
      </c>
      <c r="B9" s="375">
        <f>'Tabelle 2.1'!J51</f>
        <v>-9.3722224403616675E-2</v>
      </c>
      <c r="C9" s="376">
        <f>'Tabelle 3.1'!J45</f>
        <v>-0.45400908070601026</v>
      </c>
      <c r="D9" s="377">
        <f t="shared" si="0"/>
        <v>-9.3722224403616675E-2</v>
      </c>
      <c r="E9" s="377">
        <f t="shared" si="0"/>
        <v>-0.45400908070601026</v>
      </c>
      <c r="F9" t="str">
        <f t="shared" si="1"/>
        <v/>
      </c>
      <c r="G9" t="str">
        <f t="shared" si="1"/>
        <v/>
      </c>
      <c r="H9" s="377" t="str">
        <f t="shared" si="2"/>
        <v/>
      </c>
      <c r="I9" s="377" t="str">
        <f t="shared" si="2"/>
        <v/>
      </c>
      <c r="J9" t="e">
        <f>IF(OR(B9&lt;-50,B9&gt;50),N9,#N/A)</f>
        <v>#N/A</v>
      </c>
      <c r="K9" t="e">
        <f>IF(B9&lt;-50,-45,IF(B9&gt;50,45,#N/A))</f>
        <v>#N/A</v>
      </c>
      <c r="L9" t="e">
        <f>IF(OR(C9&lt;-50,C9&gt;50),N9,#N/A)</f>
        <v>#N/A</v>
      </c>
      <c r="M9" t="e">
        <f>IF(C9&lt;-50,-45,IF(C9&gt;50,45,#N/A))</f>
        <v>#N/A</v>
      </c>
      <c r="N9">
        <v>35</v>
      </c>
    </row>
    <row r="10" spans="1:14" ht="15" customHeight="1" x14ac:dyDescent="0.25">
      <c r="A10"/>
      <c r="E10"/>
      <c r="F10"/>
      <c r="G10"/>
      <c r="I10"/>
      <c r="J10"/>
      <c r="K10"/>
      <c r="L10"/>
      <c r="M10"/>
      <c r="N10"/>
    </row>
    <row r="11" spans="1:14" ht="15" customHeight="1" x14ac:dyDescent="0.25">
      <c r="A11"/>
      <c r="E11"/>
      <c r="F11"/>
      <c r="G11"/>
      <c r="I11"/>
      <c r="J11"/>
      <c r="K11"/>
      <c r="L11"/>
      <c r="M11"/>
      <c r="N11"/>
    </row>
    <row r="12" spans="1:14" ht="15" customHeight="1" x14ac:dyDescent="0.25">
      <c r="A12" s="541" t="s">
        <v>483</v>
      </c>
      <c r="B12" s="537" t="s">
        <v>467</v>
      </c>
      <c r="C12" s="537"/>
      <c r="D12" s="537" t="s">
        <v>468</v>
      </c>
      <c r="E12" s="537"/>
      <c r="F12" s="537" t="s">
        <v>469</v>
      </c>
      <c r="G12" s="537"/>
      <c r="H12" s="537" t="s">
        <v>470</v>
      </c>
      <c r="I12" s="537"/>
      <c r="J12" s="537" t="s">
        <v>471</v>
      </c>
      <c r="K12" s="537"/>
      <c r="L12" s="537"/>
      <c r="M12" s="537"/>
      <c r="N12" s="537"/>
    </row>
    <row r="13" spans="1:14" ht="15" customHeight="1" x14ac:dyDescent="0.25">
      <c r="A13" s="541"/>
      <c r="B13" t="s">
        <v>472</v>
      </c>
      <c r="C13" t="s">
        <v>473</v>
      </c>
      <c r="D13" t="s">
        <v>472</v>
      </c>
      <c r="E13" t="s">
        <v>473</v>
      </c>
      <c r="F13" t="s">
        <v>472</v>
      </c>
      <c r="G13" t="s">
        <v>473</v>
      </c>
      <c r="H13" t="s">
        <v>472</v>
      </c>
      <c r="I13" t="s">
        <v>473</v>
      </c>
      <c r="J13" t="s">
        <v>474</v>
      </c>
      <c r="K13" t="s">
        <v>475</v>
      </c>
      <c r="L13" t="s">
        <v>476</v>
      </c>
      <c r="M13" t="s">
        <v>477</v>
      </c>
      <c r="N13" t="s">
        <v>478</v>
      </c>
    </row>
    <row r="14" spans="1:14" ht="15" customHeight="1" x14ac:dyDescent="0.25">
      <c r="A14">
        <v>1</v>
      </c>
      <c r="B14" s="375">
        <f>'Tabelle 2.3'!J11</f>
        <v>0.44684936289055682</v>
      </c>
      <c r="C14" s="376">
        <f>'Tabelle 3.3'!J11</f>
        <v>-0.17667844522968199</v>
      </c>
      <c r="D14" s="377">
        <f>IF(OR(AND(B14&gt;=-50,B14&lt;=50),ISNUMBER(B14)=FALSE),B14,"")</f>
        <v>0.44684936289055682</v>
      </c>
      <c r="E14" s="377">
        <f>IF(OR(AND(C14&gt;=-50,C14&lt;=50),ISNUMBER(C14)=FALSE),C14,"")</f>
        <v>-0.17667844522968199</v>
      </c>
      <c r="F14" t="str">
        <f>IF(ISNUMBER(B14)=FALSE,"",IF(B14&lt;-50,"&lt; -50",IF(B14&gt;50,"&gt; 50","")))</f>
        <v/>
      </c>
      <c r="G14" t="str">
        <f>IF(ISNUMBER(C14)=FALSE,"",IF(C14&lt;-50,"&lt; -50",IF(C14&gt;50,"&gt; 50","")))</f>
        <v/>
      </c>
      <c r="H14" s="377" t="str">
        <f>IF(B14&lt;-50,0.75,IF(B14&gt;50,-0.75,""))</f>
        <v/>
      </c>
      <c r="I14" s="377" t="str">
        <f>IF(C14&lt;-50,0.75,IF(C14&gt;50,-0.75,""))</f>
        <v/>
      </c>
      <c r="J14" t="e">
        <f>IF(OR(B14&lt;-50,B14&gt;50),N14,#N/A)</f>
        <v>#N/A</v>
      </c>
      <c r="K14" t="e">
        <f>IF(B14&lt;-50,-45,IF(B14&gt;50,45,#N/A))</f>
        <v>#N/A</v>
      </c>
      <c r="L14" t="e">
        <f>IF(OR(C14&lt;-50,C14&gt;50),N14,#N/A)</f>
        <v>#N/A</v>
      </c>
      <c r="M14" t="e">
        <f>IF(C14&lt;-50,-45,IF(C14&gt;50,45,#N/A))</f>
        <v>#N/A</v>
      </c>
      <c r="N14">
        <v>5</v>
      </c>
    </row>
    <row r="15" spans="1:14" ht="15" customHeight="1" x14ac:dyDescent="0.25">
      <c r="A15">
        <v>2</v>
      </c>
      <c r="B15" s="375">
        <f>'Tabelle 2.3'!J12</f>
        <v>2.2727272727272729</v>
      </c>
      <c r="C15" s="376">
        <f>'Tabelle 3.3'!J12</f>
        <v>26.666666666666668</v>
      </c>
      <c r="D15" s="377">
        <f t="shared" ref="D15:E46" si="3">IF(OR(AND(B15&gt;=-50,B15&lt;=50),ISNUMBER(B15)=FALSE),B15,"")</f>
        <v>2.2727272727272729</v>
      </c>
      <c r="E15" s="377">
        <f t="shared" si="3"/>
        <v>26.666666666666668</v>
      </c>
      <c r="F15" t="str">
        <f t="shared" ref="F15:G46" si="4">IF(ISNUMBER(B15)=FALSE,"",IF(B15&lt;-50,"&lt; -50",IF(B15&gt;50,"&gt; 50","")))</f>
        <v/>
      </c>
      <c r="G15" t="str">
        <f t="shared" si="4"/>
        <v/>
      </c>
      <c r="H15" s="377" t="str">
        <f t="shared" ref="H15:I46" si="5">IF(B15&lt;-50,0.75,IF(B15&gt;50,-0.75,""))</f>
        <v/>
      </c>
      <c r="I15" s="377" t="str">
        <f t="shared" si="5"/>
        <v/>
      </c>
      <c r="J15" t="e">
        <f t="shared" ref="J15:J46" si="6">IF(OR(B15&lt;-50,B15&gt;50),N15,#N/A)</f>
        <v>#N/A</v>
      </c>
      <c r="K15" t="e">
        <f t="shared" ref="K15:K46" si="7">IF(B15&lt;-50,-45,IF(B15&gt;50,45,#N/A))</f>
        <v>#N/A</v>
      </c>
      <c r="L15" t="e">
        <f t="shared" ref="L15:L46" si="8">IF(OR(C15&lt;-50,C15&gt;50),N15,#N/A)</f>
        <v>#N/A</v>
      </c>
      <c r="M15" t="e">
        <f t="shared" ref="M15:M46" si="9">IF(C15&lt;-50,-45,IF(C15&gt;50,45,#N/A))</f>
        <v>#N/A</v>
      </c>
      <c r="N15">
        <v>15</v>
      </c>
    </row>
    <row r="16" spans="1:14" ht="15" customHeight="1" x14ac:dyDescent="0.25">
      <c r="A16">
        <v>3</v>
      </c>
      <c r="B16" s="375" t="str">
        <f>'Tabelle 2.3'!J13</f>
        <v>*</v>
      </c>
      <c r="C16" s="376" t="str">
        <f>'Tabelle 3.3'!J13</f>
        <v>*</v>
      </c>
      <c r="D16" s="377" t="str">
        <f t="shared" si="3"/>
        <v>*</v>
      </c>
      <c r="E16" s="377" t="str">
        <f t="shared" si="3"/>
        <v>*</v>
      </c>
      <c r="F16" t="str">
        <f t="shared" si="4"/>
        <v/>
      </c>
      <c r="G16" t="str">
        <f t="shared" si="4"/>
        <v/>
      </c>
      <c r="H16" s="377">
        <f t="shared" si="5"/>
        <v>-0.75</v>
      </c>
      <c r="I16" s="377">
        <f t="shared" si="5"/>
        <v>-0.75</v>
      </c>
      <c r="J16">
        <f t="shared" si="6"/>
        <v>25</v>
      </c>
      <c r="K16">
        <f t="shared" si="7"/>
        <v>45</v>
      </c>
      <c r="L16">
        <f t="shared" si="8"/>
        <v>25</v>
      </c>
      <c r="M16">
        <f t="shared" si="9"/>
        <v>45</v>
      </c>
      <c r="N16">
        <v>25</v>
      </c>
    </row>
    <row r="17" spans="1:14" ht="15" customHeight="1" x14ac:dyDescent="0.25">
      <c r="A17">
        <v>4</v>
      </c>
      <c r="B17" s="375">
        <f>'Tabelle 2.3'!J14</f>
        <v>-2.2957393483709274</v>
      </c>
      <c r="C17" s="376">
        <f>'Tabelle 3.3'!J14</f>
        <v>-5.5851063829787231</v>
      </c>
      <c r="D17" s="377">
        <f t="shared" si="3"/>
        <v>-2.2957393483709274</v>
      </c>
      <c r="E17" s="377">
        <f t="shared" si="3"/>
        <v>-5.5851063829787231</v>
      </c>
      <c r="F17" t="str">
        <f t="shared" si="4"/>
        <v/>
      </c>
      <c r="G17" t="str">
        <f t="shared" si="4"/>
        <v/>
      </c>
      <c r="H17" s="377" t="str">
        <f t="shared" si="5"/>
        <v/>
      </c>
      <c r="I17" s="377" t="str">
        <f t="shared" si="5"/>
        <v/>
      </c>
      <c r="J17" t="e">
        <f t="shared" si="6"/>
        <v>#N/A</v>
      </c>
      <c r="K17" t="e">
        <f t="shared" si="7"/>
        <v>#N/A</v>
      </c>
      <c r="L17" t="e">
        <f t="shared" si="8"/>
        <v>#N/A</v>
      </c>
      <c r="M17" t="e">
        <f t="shared" si="9"/>
        <v>#N/A</v>
      </c>
      <c r="N17">
        <v>36</v>
      </c>
    </row>
    <row r="18" spans="1:14" ht="15" customHeight="1" x14ac:dyDescent="0.25">
      <c r="A18">
        <v>5</v>
      </c>
      <c r="B18" s="375">
        <f>'Tabelle 2.3'!J15</f>
        <v>-2.3136246786632393</v>
      </c>
      <c r="C18" s="376">
        <f>'Tabelle 3.3'!J15</f>
        <v>-13.868613138686131</v>
      </c>
      <c r="D18" s="377">
        <f t="shared" si="3"/>
        <v>-2.3136246786632393</v>
      </c>
      <c r="E18" s="377">
        <f t="shared" si="3"/>
        <v>-13.868613138686131</v>
      </c>
      <c r="F18" t="str">
        <f t="shared" si="4"/>
        <v/>
      </c>
      <c r="G18" t="str">
        <f t="shared" si="4"/>
        <v/>
      </c>
      <c r="H18" s="377" t="str">
        <f t="shared" si="5"/>
        <v/>
      </c>
      <c r="I18" s="377" t="str">
        <f t="shared" si="5"/>
        <v/>
      </c>
      <c r="J18" t="e">
        <f t="shared" si="6"/>
        <v>#N/A</v>
      </c>
      <c r="K18" t="e">
        <f t="shared" si="7"/>
        <v>#N/A</v>
      </c>
      <c r="L18" t="e">
        <f t="shared" si="8"/>
        <v>#N/A</v>
      </c>
      <c r="M18" t="e">
        <f t="shared" si="9"/>
        <v>#N/A</v>
      </c>
      <c r="N18">
        <v>46</v>
      </c>
    </row>
    <row r="19" spans="1:14" ht="15" customHeight="1" x14ac:dyDescent="0.25">
      <c r="A19">
        <v>6</v>
      </c>
      <c r="B19" s="375">
        <f>'Tabelle 2.3'!J16</f>
        <v>-2.4600110314396026</v>
      </c>
      <c r="C19" s="376">
        <f>'Tabelle 3.3'!J16</f>
        <v>0.52356020942408377</v>
      </c>
      <c r="D19" s="377">
        <f t="shared" si="3"/>
        <v>-2.4600110314396026</v>
      </c>
      <c r="E19" s="377">
        <f t="shared" si="3"/>
        <v>0.52356020942408377</v>
      </c>
      <c r="F19" t="str">
        <f t="shared" si="4"/>
        <v/>
      </c>
      <c r="G19" t="str">
        <f t="shared" si="4"/>
        <v/>
      </c>
      <c r="H19" s="377" t="str">
        <f t="shared" si="5"/>
        <v/>
      </c>
      <c r="I19" s="377" t="str">
        <f t="shared" si="5"/>
        <v/>
      </c>
      <c r="J19" t="e">
        <f t="shared" si="6"/>
        <v>#N/A</v>
      </c>
      <c r="K19" t="e">
        <f t="shared" si="7"/>
        <v>#N/A</v>
      </c>
      <c r="L19" t="e">
        <f t="shared" si="8"/>
        <v>#N/A</v>
      </c>
      <c r="M19" t="e">
        <f t="shared" si="9"/>
        <v>#N/A</v>
      </c>
      <c r="N19">
        <v>56</v>
      </c>
    </row>
    <row r="20" spans="1:14" ht="15" customHeight="1" x14ac:dyDescent="0.25">
      <c r="A20">
        <v>7</v>
      </c>
      <c r="B20" s="375">
        <f>'Tabelle 2.3'!J17</f>
        <v>0.57581573896353166</v>
      </c>
      <c r="C20" s="376">
        <f>'Tabelle 3.3'!J17</f>
        <v>-6.25</v>
      </c>
      <c r="D20" s="377">
        <f t="shared" si="3"/>
        <v>0.57581573896353166</v>
      </c>
      <c r="E20" s="377">
        <f t="shared" si="3"/>
        <v>-6.25</v>
      </c>
      <c r="F20" t="str">
        <f t="shared" si="4"/>
        <v/>
      </c>
      <c r="G20" t="str">
        <f t="shared" si="4"/>
        <v/>
      </c>
      <c r="H20" s="377" t="str">
        <f t="shared" si="5"/>
        <v/>
      </c>
      <c r="I20" s="377" t="str">
        <f t="shared" si="5"/>
        <v/>
      </c>
      <c r="J20" t="e">
        <f t="shared" si="6"/>
        <v>#N/A</v>
      </c>
      <c r="K20" t="e">
        <f t="shared" si="7"/>
        <v>#N/A</v>
      </c>
      <c r="L20" t="e">
        <f t="shared" si="8"/>
        <v>#N/A</v>
      </c>
      <c r="M20" t="e">
        <f t="shared" si="9"/>
        <v>#N/A</v>
      </c>
      <c r="N20">
        <v>67</v>
      </c>
    </row>
    <row r="21" spans="1:14" ht="15" customHeight="1" x14ac:dyDescent="0.25">
      <c r="A21">
        <v>8</v>
      </c>
      <c r="B21" s="375" t="str">
        <f>'Tabelle 2.3'!J18</f>
        <v>*</v>
      </c>
      <c r="C21" s="376" t="str">
        <f>'Tabelle 3.3'!J18</f>
        <v>*</v>
      </c>
      <c r="D21" s="377" t="str">
        <f t="shared" si="3"/>
        <v>*</v>
      </c>
      <c r="E21" s="377" t="str">
        <f t="shared" si="3"/>
        <v>*</v>
      </c>
      <c r="F21" t="str">
        <f t="shared" si="4"/>
        <v/>
      </c>
      <c r="G21" t="str">
        <f t="shared" si="4"/>
        <v/>
      </c>
      <c r="H21" s="377">
        <f t="shared" si="5"/>
        <v>-0.75</v>
      </c>
      <c r="I21" s="377">
        <f t="shared" si="5"/>
        <v>-0.75</v>
      </c>
      <c r="J21">
        <f t="shared" si="6"/>
        <v>77</v>
      </c>
      <c r="K21">
        <f t="shared" si="7"/>
        <v>45</v>
      </c>
      <c r="L21">
        <f t="shared" si="8"/>
        <v>77</v>
      </c>
      <c r="M21">
        <f t="shared" si="9"/>
        <v>45</v>
      </c>
      <c r="N21">
        <v>77</v>
      </c>
    </row>
    <row r="22" spans="1:14" ht="15" customHeight="1" x14ac:dyDescent="0.25">
      <c r="A22">
        <v>9</v>
      </c>
      <c r="B22" s="375">
        <f>'Tabelle 2.3'!J19</f>
        <v>-3.2309660908509277</v>
      </c>
      <c r="C22" s="376">
        <f>'Tabelle 3.3'!J19</f>
        <v>-3.3232628398791539</v>
      </c>
      <c r="D22" s="377">
        <f t="shared" si="3"/>
        <v>-3.2309660908509277</v>
      </c>
      <c r="E22" s="377">
        <f t="shared" si="3"/>
        <v>-3.3232628398791539</v>
      </c>
      <c r="F22" t="str">
        <f t="shared" si="4"/>
        <v/>
      </c>
      <c r="G22" t="str">
        <f t="shared" si="4"/>
        <v/>
      </c>
      <c r="H22" s="377" t="str">
        <f t="shared" si="5"/>
        <v/>
      </c>
      <c r="I22" s="377" t="str">
        <f t="shared" si="5"/>
        <v/>
      </c>
      <c r="J22" t="e">
        <f t="shared" si="6"/>
        <v>#N/A</v>
      </c>
      <c r="K22" t="e">
        <f t="shared" si="7"/>
        <v>#N/A</v>
      </c>
      <c r="L22" t="e">
        <f t="shared" si="8"/>
        <v>#N/A</v>
      </c>
      <c r="M22" t="e">
        <f t="shared" si="9"/>
        <v>#N/A</v>
      </c>
      <c r="N22">
        <v>87</v>
      </c>
    </row>
    <row r="23" spans="1:14" ht="15" customHeight="1" x14ac:dyDescent="0.25">
      <c r="A23">
        <v>10</v>
      </c>
      <c r="B23" s="375">
        <f>'Tabelle 2.3'!J20</f>
        <v>9.5305832147937419</v>
      </c>
      <c r="C23" s="376">
        <f>'Tabelle 3.3'!J20</f>
        <v>-8.720930232558139</v>
      </c>
      <c r="D23" s="377">
        <f t="shared" si="3"/>
        <v>9.5305832147937419</v>
      </c>
      <c r="E23" s="377">
        <f t="shared" si="3"/>
        <v>-8.720930232558139</v>
      </c>
      <c r="F23" t="str">
        <f t="shared" si="4"/>
        <v/>
      </c>
      <c r="G23" t="str">
        <f t="shared" si="4"/>
        <v/>
      </c>
      <c r="H23" s="377" t="str">
        <f t="shared" si="5"/>
        <v/>
      </c>
      <c r="I23" s="377" t="str">
        <f t="shared" si="5"/>
        <v/>
      </c>
      <c r="J23" t="e">
        <f t="shared" si="6"/>
        <v>#N/A</v>
      </c>
      <c r="K23" t="e">
        <f t="shared" si="7"/>
        <v>#N/A</v>
      </c>
      <c r="L23" t="e">
        <f t="shared" si="8"/>
        <v>#N/A</v>
      </c>
      <c r="M23" t="e">
        <f t="shared" si="9"/>
        <v>#N/A</v>
      </c>
      <c r="N23">
        <v>98</v>
      </c>
    </row>
    <row r="24" spans="1:14" ht="15" customHeight="1" x14ac:dyDescent="0.25">
      <c r="A24">
        <v>11</v>
      </c>
      <c r="B24" s="375">
        <f>'Tabelle 2.3'!J21</f>
        <v>6.987577639751553</v>
      </c>
      <c r="C24" s="376">
        <f>'Tabelle 3.3'!J21</f>
        <v>1.7574692442882249</v>
      </c>
      <c r="D24" s="377">
        <f t="shared" si="3"/>
        <v>6.987577639751553</v>
      </c>
      <c r="E24" s="377">
        <f t="shared" si="3"/>
        <v>1.7574692442882249</v>
      </c>
      <c r="F24" t="str">
        <f t="shared" si="4"/>
        <v/>
      </c>
      <c r="G24" t="str">
        <f t="shared" si="4"/>
        <v/>
      </c>
      <c r="H24" s="377" t="str">
        <f t="shared" si="5"/>
        <v/>
      </c>
      <c r="I24" s="377" t="str">
        <f t="shared" si="5"/>
        <v/>
      </c>
      <c r="J24" t="e">
        <f t="shared" si="6"/>
        <v>#N/A</v>
      </c>
      <c r="K24" t="e">
        <f t="shared" si="7"/>
        <v>#N/A</v>
      </c>
      <c r="L24" t="e">
        <f t="shared" si="8"/>
        <v>#N/A</v>
      </c>
      <c r="M24" t="e">
        <f t="shared" si="9"/>
        <v>#N/A</v>
      </c>
      <c r="N24">
        <v>108</v>
      </c>
    </row>
    <row r="25" spans="1:14" ht="15" customHeight="1" x14ac:dyDescent="0.25">
      <c r="A25">
        <v>12</v>
      </c>
      <c r="B25" s="375">
        <f>'Tabelle 2.3'!J22</f>
        <v>-0.40322580645161288</v>
      </c>
      <c r="C25" s="376">
        <f>'Tabelle 3.3'!J22</f>
        <v>-2.6666666666666665</v>
      </c>
      <c r="D25" s="377">
        <f t="shared" si="3"/>
        <v>-0.40322580645161288</v>
      </c>
      <c r="E25" s="377">
        <f t="shared" si="3"/>
        <v>-2.6666666666666665</v>
      </c>
      <c r="F25" t="str">
        <f t="shared" si="4"/>
        <v/>
      </c>
      <c r="G25" t="str">
        <f t="shared" si="4"/>
        <v/>
      </c>
      <c r="H25" s="377" t="str">
        <f t="shared" si="5"/>
        <v/>
      </c>
      <c r="I25" s="377" t="str">
        <f t="shared" si="5"/>
        <v/>
      </c>
      <c r="J25" t="e">
        <f t="shared" si="6"/>
        <v>#N/A</v>
      </c>
      <c r="K25" t="e">
        <f t="shared" si="7"/>
        <v>#N/A</v>
      </c>
      <c r="L25" t="e">
        <f t="shared" si="8"/>
        <v>#N/A</v>
      </c>
      <c r="M25" t="e">
        <f t="shared" si="9"/>
        <v>#N/A</v>
      </c>
      <c r="N25">
        <v>118</v>
      </c>
    </row>
    <row r="26" spans="1:14" ht="15" customHeight="1" x14ac:dyDescent="0.25">
      <c r="A26">
        <v>13</v>
      </c>
      <c r="B26" s="375">
        <f>'Tabelle 2.3'!J23</f>
        <v>0.86830680173661356</v>
      </c>
      <c r="C26" s="376">
        <f>'Tabelle 3.3'!J23</f>
        <v>-1.0526315789473684</v>
      </c>
      <c r="D26" s="377">
        <f t="shared" si="3"/>
        <v>0.86830680173661356</v>
      </c>
      <c r="E26" s="377">
        <f t="shared" si="3"/>
        <v>-1.0526315789473684</v>
      </c>
      <c r="F26" t="str">
        <f t="shared" si="4"/>
        <v/>
      </c>
      <c r="G26" t="str">
        <f t="shared" si="4"/>
        <v/>
      </c>
      <c r="H26" s="377" t="str">
        <f t="shared" si="5"/>
        <v/>
      </c>
      <c r="I26" s="377" t="str">
        <f t="shared" si="5"/>
        <v/>
      </c>
      <c r="J26" t="e">
        <f t="shared" si="6"/>
        <v>#N/A</v>
      </c>
      <c r="K26" t="e">
        <f t="shared" si="7"/>
        <v>#N/A</v>
      </c>
      <c r="L26" t="e">
        <f t="shared" si="8"/>
        <v>#N/A</v>
      </c>
      <c r="M26" t="e">
        <f t="shared" si="9"/>
        <v>#N/A</v>
      </c>
      <c r="N26">
        <v>129</v>
      </c>
    </row>
    <row r="27" spans="1:14" ht="15" customHeight="1" x14ac:dyDescent="0.25">
      <c r="A27">
        <v>14</v>
      </c>
      <c r="B27" s="375">
        <f>'Tabelle 2.3'!J24</f>
        <v>5.2842273819055245</v>
      </c>
      <c r="C27" s="376">
        <f>'Tabelle 3.3'!J24</f>
        <v>0.970873786407767</v>
      </c>
      <c r="D27" s="377">
        <f t="shared" si="3"/>
        <v>5.2842273819055245</v>
      </c>
      <c r="E27" s="377">
        <f t="shared" si="3"/>
        <v>0.970873786407767</v>
      </c>
      <c r="F27" t="str">
        <f t="shared" si="4"/>
        <v/>
      </c>
      <c r="G27" t="str">
        <f t="shared" si="4"/>
        <v/>
      </c>
      <c r="H27" s="377" t="str">
        <f t="shared" si="5"/>
        <v/>
      </c>
      <c r="I27" s="377" t="str">
        <f t="shared" si="5"/>
        <v/>
      </c>
      <c r="J27" t="e">
        <f t="shared" si="6"/>
        <v>#N/A</v>
      </c>
      <c r="K27" t="e">
        <f t="shared" si="7"/>
        <v>#N/A</v>
      </c>
      <c r="L27" t="e">
        <f t="shared" si="8"/>
        <v>#N/A</v>
      </c>
      <c r="M27" t="e">
        <f t="shared" si="9"/>
        <v>#N/A</v>
      </c>
      <c r="N27">
        <v>139</v>
      </c>
    </row>
    <row r="28" spans="1:14" ht="15" customHeight="1" x14ac:dyDescent="0.25">
      <c r="A28">
        <v>15</v>
      </c>
      <c r="B28" s="375">
        <f>'Tabelle 2.3'!J25</f>
        <v>-0.88924818108326598</v>
      </c>
      <c r="C28" s="376">
        <f>'Tabelle 3.3'!J25</f>
        <v>-2.6</v>
      </c>
      <c r="D28" s="377">
        <f t="shared" si="3"/>
        <v>-0.88924818108326598</v>
      </c>
      <c r="E28" s="377">
        <f t="shared" si="3"/>
        <v>-2.6</v>
      </c>
      <c r="F28" t="str">
        <f t="shared" si="4"/>
        <v/>
      </c>
      <c r="G28" t="str">
        <f t="shared" si="4"/>
        <v/>
      </c>
      <c r="H28" s="377" t="str">
        <f t="shared" si="5"/>
        <v/>
      </c>
      <c r="I28" s="377" t="str">
        <f t="shared" si="5"/>
        <v/>
      </c>
      <c r="J28" t="e">
        <f t="shared" si="6"/>
        <v>#N/A</v>
      </c>
      <c r="K28" t="e">
        <f t="shared" si="7"/>
        <v>#N/A</v>
      </c>
      <c r="L28" t="e">
        <f t="shared" si="8"/>
        <v>#N/A</v>
      </c>
      <c r="M28" t="e">
        <f t="shared" si="9"/>
        <v>#N/A</v>
      </c>
      <c r="N28">
        <v>149</v>
      </c>
    </row>
    <row r="29" spans="1:14" ht="15" customHeight="1" x14ac:dyDescent="0.25">
      <c r="A29">
        <v>16</v>
      </c>
      <c r="B29" s="375">
        <f>'Tabelle 2.3'!J26</f>
        <v>2.2838499184339316</v>
      </c>
      <c r="C29" s="376">
        <f>'Tabelle 3.3'!J26</f>
        <v>-1.5317286652078774</v>
      </c>
      <c r="D29" s="377">
        <f t="shared" si="3"/>
        <v>2.2838499184339316</v>
      </c>
      <c r="E29" s="377">
        <f t="shared" si="3"/>
        <v>-1.5317286652078774</v>
      </c>
      <c r="F29" t="str">
        <f t="shared" si="4"/>
        <v/>
      </c>
      <c r="G29" t="str">
        <f t="shared" si="4"/>
        <v/>
      </c>
      <c r="H29" s="377" t="str">
        <f t="shared" si="5"/>
        <v/>
      </c>
      <c r="I29" s="377" t="str">
        <f t="shared" si="5"/>
        <v/>
      </c>
      <c r="J29" t="e">
        <f t="shared" si="6"/>
        <v>#N/A</v>
      </c>
      <c r="K29" t="e">
        <f t="shared" si="7"/>
        <v>#N/A</v>
      </c>
      <c r="L29" t="e">
        <f t="shared" si="8"/>
        <v>#N/A</v>
      </c>
      <c r="M29" t="e">
        <f t="shared" si="9"/>
        <v>#N/A</v>
      </c>
      <c r="N29">
        <v>160</v>
      </c>
    </row>
    <row r="30" spans="1:14" ht="15" customHeight="1" x14ac:dyDescent="0.25">
      <c r="A30">
        <v>17</v>
      </c>
      <c r="B30" s="375">
        <f>'Tabelle 2.3'!J27</f>
        <v>-4.0064102564102564</v>
      </c>
      <c r="C30" s="376">
        <f>'Tabelle 3.3'!J27</f>
        <v>-13.953488372093023</v>
      </c>
      <c r="D30" s="377">
        <f t="shared" si="3"/>
        <v>-4.0064102564102564</v>
      </c>
      <c r="E30" s="377">
        <f t="shared" si="3"/>
        <v>-13.953488372093023</v>
      </c>
      <c r="F30" t="str">
        <f t="shared" si="4"/>
        <v/>
      </c>
      <c r="G30" t="str">
        <f t="shared" si="4"/>
        <v/>
      </c>
      <c r="H30" s="377" t="str">
        <f t="shared" si="5"/>
        <v/>
      </c>
      <c r="I30" s="377" t="str">
        <f t="shared" si="5"/>
        <v/>
      </c>
      <c r="J30" t="e">
        <f t="shared" si="6"/>
        <v>#N/A</v>
      </c>
      <c r="K30" t="e">
        <f t="shared" si="7"/>
        <v>#N/A</v>
      </c>
      <c r="L30" t="e">
        <f t="shared" si="8"/>
        <v>#N/A</v>
      </c>
      <c r="M30" t="e">
        <f t="shared" si="9"/>
        <v>#N/A</v>
      </c>
      <c r="N30">
        <v>170</v>
      </c>
    </row>
    <row r="31" spans="1:14" ht="15" customHeight="1" x14ac:dyDescent="0.25">
      <c r="A31">
        <v>18</v>
      </c>
      <c r="B31" s="375">
        <f>'Tabelle 2.3'!J28</f>
        <v>1.433049708911778</v>
      </c>
      <c r="C31" s="376">
        <f>'Tabelle 3.3'!J28</f>
        <v>0</v>
      </c>
      <c r="D31" s="377">
        <f t="shared" si="3"/>
        <v>1.433049708911778</v>
      </c>
      <c r="E31" s="377">
        <f t="shared" si="3"/>
        <v>0</v>
      </c>
      <c r="F31" t="str">
        <f t="shared" si="4"/>
        <v/>
      </c>
      <c r="G31" t="str">
        <f t="shared" si="4"/>
        <v/>
      </c>
      <c r="H31" s="377" t="str">
        <f t="shared" si="5"/>
        <v/>
      </c>
      <c r="I31" s="377" t="str">
        <f t="shared" si="5"/>
        <v/>
      </c>
      <c r="J31" t="e">
        <f t="shared" si="6"/>
        <v>#N/A</v>
      </c>
      <c r="K31" t="e">
        <f t="shared" si="7"/>
        <v>#N/A</v>
      </c>
      <c r="L31" t="e">
        <f t="shared" si="8"/>
        <v>#N/A</v>
      </c>
      <c r="M31" t="e">
        <f t="shared" si="9"/>
        <v>#N/A</v>
      </c>
      <c r="N31">
        <v>180</v>
      </c>
    </row>
    <row r="32" spans="1:14" ht="15" customHeight="1" x14ac:dyDescent="0.25">
      <c r="A32">
        <v>19</v>
      </c>
      <c r="B32" s="375">
        <f>'Tabelle 2.3'!J29</f>
        <v>4.8104956268221573</v>
      </c>
      <c r="C32" s="376">
        <f>'Tabelle 3.3'!J29</f>
        <v>3.8997214484679668</v>
      </c>
      <c r="D32" s="377">
        <f t="shared" si="3"/>
        <v>4.8104956268221573</v>
      </c>
      <c r="E32" s="377">
        <f t="shared" si="3"/>
        <v>3.8997214484679668</v>
      </c>
      <c r="F32" t="str">
        <f t="shared" si="4"/>
        <v/>
      </c>
      <c r="G32" t="str">
        <f t="shared" si="4"/>
        <v/>
      </c>
      <c r="H32" s="377" t="str">
        <f t="shared" si="5"/>
        <v/>
      </c>
      <c r="I32" s="377" t="str">
        <f t="shared" si="5"/>
        <v/>
      </c>
      <c r="J32" t="e">
        <f t="shared" si="6"/>
        <v>#N/A</v>
      </c>
      <c r="K32" t="e">
        <f t="shared" si="7"/>
        <v>#N/A</v>
      </c>
      <c r="L32" t="e">
        <f t="shared" si="8"/>
        <v>#N/A</v>
      </c>
      <c r="M32" t="e">
        <f t="shared" si="9"/>
        <v>#N/A</v>
      </c>
      <c r="N32">
        <v>191</v>
      </c>
    </row>
    <row r="33" spans="1:14" ht="15" customHeight="1" x14ac:dyDescent="0.25">
      <c r="A33">
        <v>20</v>
      </c>
      <c r="B33" s="375">
        <f>'Tabelle 2.3'!J30</f>
        <v>2.2740193291642981</v>
      </c>
      <c r="C33" s="376">
        <f>'Tabelle 3.3'!J30</f>
        <v>-2.3076923076923075</v>
      </c>
      <c r="D33" s="377">
        <f t="shared" si="3"/>
        <v>2.2740193291642981</v>
      </c>
      <c r="E33" s="377">
        <f t="shared" si="3"/>
        <v>-2.3076923076923075</v>
      </c>
      <c r="F33" t="str">
        <f t="shared" si="4"/>
        <v/>
      </c>
      <c r="G33" t="str">
        <f t="shared" si="4"/>
        <v/>
      </c>
      <c r="H33" s="377" t="str">
        <f t="shared" si="5"/>
        <v/>
      </c>
      <c r="I33" s="377" t="str">
        <f t="shared" si="5"/>
        <v/>
      </c>
      <c r="J33" t="e">
        <f t="shared" si="6"/>
        <v>#N/A</v>
      </c>
      <c r="K33" t="e">
        <f t="shared" si="7"/>
        <v>#N/A</v>
      </c>
      <c r="L33" t="e">
        <f t="shared" si="8"/>
        <v>#N/A</v>
      </c>
      <c r="M33" t="e">
        <f t="shared" si="9"/>
        <v>#N/A</v>
      </c>
      <c r="N33">
        <v>201</v>
      </c>
    </row>
    <row r="34" spans="1:14" ht="15" customHeight="1" x14ac:dyDescent="0.25">
      <c r="A34">
        <v>21</v>
      </c>
      <c r="B34" s="375">
        <f>'Tabelle 2.3'!J31</f>
        <v>6.3359234907352064</v>
      </c>
      <c r="C34" s="376">
        <f>'Tabelle 3.3'!J31</f>
        <v>15.315315315315315</v>
      </c>
      <c r="D34" s="377">
        <f t="shared" si="3"/>
        <v>6.3359234907352064</v>
      </c>
      <c r="E34" s="377">
        <f t="shared" si="3"/>
        <v>15.315315315315315</v>
      </c>
      <c r="F34" t="str">
        <f t="shared" si="4"/>
        <v/>
      </c>
      <c r="G34" t="str">
        <f t="shared" si="4"/>
        <v/>
      </c>
      <c r="H34" s="377" t="str">
        <f t="shared" si="5"/>
        <v/>
      </c>
      <c r="I34" s="377" t="str">
        <f t="shared" si="5"/>
        <v/>
      </c>
      <c r="J34" t="e">
        <f t="shared" si="6"/>
        <v>#N/A</v>
      </c>
      <c r="K34" t="e">
        <f t="shared" si="7"/>
        <v>#N/A</v>
      </c>
      <c r="L34" t="e">
        <f t="shared" si="8"/>
        <v>#N/A</v>
      </c>
      <c r="M34" t="e">
        <f t="shared" si="9"/>
        <v>#N/A</v>
      </c>
      <c r="N34">
        <v>211</v>
      </c>
    </row>
    <row r="35" spans="1:14" ht="15" customHeight="1" x14ac:dyDescent="0.25">
      <c r="A35">
        <v>22</v>
      </c>
      <c r="B35" s="375">
        <f>'Tabelle 2.3'!J32</f>
        <v>-1.2847965738758029</v>
      </c>
      <c r="C35" s="376">
        <f>'Tabelle 3.3'!J32</f>
        <v>0</v>
      </c>
      <c r="D35" s="377">
        <f t="shared" si="3"/>
        <v>-1.2847965738758029</v>
      </c>
      <c r="E35" s="377">
        <f t="shared" si="3"/>
        <v>0</v>
      </c>
      <c r="F35" t="str">
        <f t="shared" si="4"/>
        <v/>
      </c>
      <c r="G35" t="str">
        <f t="shared" si="4"/>
        <v/>
      </c>
      <c r="H35" s="377" t="str">
        <f t="shared" si="5"/>
        <v/>
      </c>
      <c r="I35" s="377" t="str">
        <f t="shared" si="5"/>
        <v/>
      </c>
      <c r="J35" t="e">
        <f t="shared" si="6"/>
        <v>#N/A</v>
      </c>
      <c r="K35" t="e">
        <f t="shared" si="7"/>
        <v>#N/A</v>
      </c>
      <c r="L35" t="e">
        <f t="shared" si="8"/>
        <v>#N/A</v>
      </c>
      <c r="M35" t="e">
        <f t="shared" si="9"/>
        <v>#N/A</v>
      </c>
      <c r="N35">
        <v>222</v>
      </c>
    </row>
    <row r="36" spans="1:14" ht="15" customHeight="1" x14ac:dyDescent="0.25">
      <c r="A36">
        <v>23</v>
      </c>
      <c r="B36" s="375">
        <f>'Tabelle 2.3'!J33</f>
        <v>0</v>
      </c>
      <c r="C36" s="376">
        <f>'Tabelle 3.3'!J33</f>
        <v>0</v>
      </c>
      <c r="D36" s="377">
        <f t="shared" si="3"/>
        <v>0</v>
      </c>
      <c r="E36" s="377">
        <f t="shared" si="3"/>
        <v>0</v>
      </c>
      <c r="F36" t="str">
        <f t="shared" si="4"/>
        <v/>
      </c>
      <c r="G36" t="str">
        <f t="shared" si="4"/>
        <v/>
      </c>
      <c r="H36" s="377" t="str">
        <f t="shared" si="5"/>
        <v/>
      </c>
      <c r="I36" s="377" t="str">
        <f t="shared" si="5"/>
        <v/>
      </c>
      <c r="J36" t="e">
        <f t="shared" si="6"/>
        <v>#N/A</v>
      </c>
      <c r="K36" t="e">
        <f t="shared" si="7"/>
        <v>#N/A</v>
      </c>
      <c r="L36" t="e">
        <f t="shared" si="8"/>
        <v>#N/A</v>
      </c>
      <c r="M36" t="e">
        <f t="shared" si="9"/>
        <v>#N/A</v>
      </c>
      <c r="N36">
        <v>232</v>
      </c>
    </row>
    <row r="37" spans="1:14" ht="15" customHeight="1" x14ac:dyDescent="0.25">
      <c r="A37">
        <v>24</v>
      </c>
      <c r="B37" s="375"/>
      <c r="C37" s="376"/>
      <c r="D37" s="377">
        <f t="shared" si="3"/>
        <v>0</v>
      </c>
      <c r="E37" s="377">
        <f t="shared" si="3"/>
        <v>0</v>
      </c>
      <c r="F37"/>
      <c r="G37"/>
      <c r="H37" s="377"/>
      <c r="J37"/>
      <c r="K37"/>
      <c r="L37"/>
      <c r="M37"/>
      <c r="N37"/>
    </row>
    <row r="38" spans="1:14" ht="15" customHeight="1" x14ac:dyDescent="0.25">
      <c r="A38">
        <v>25</v>
      </c>
      <c r="B38" s="375">
        <f>'Tabelle 2.3'!J35</f>
        <v>2.2727272727272729</v>
      </c>
      <c r="C38" s="376">
        <f>'Tabelle 3.3'!J35</f>
        <v>26.666666666666668</v>
      </c>
      <c r="D38" s="377">
        <f t="shared" si="3"/>
        <v>2.2727272727272729</v>
      </c>
      <c r="E38" s="377">
        <f t="shared" si="3"/>
        <v>26.666666666666668</v>
      </c>
      <c r="F38" t="str">
        <f t="shared" si="4"/>
        <v/>
      </c>
      <c r="G38" t="str">
        <f t="shared" si="4"/>
        <v/>
      </c>
      <c r="H38" s="377" t="str">
        <f t="shared" si="5"/>
        <v/>
      </c>
      <c r="I38" s="377" t="str">
        <f t="shared" si="5"/>
        <v/>
      </c>
      <c r="J38" t="e">
        <f t="shared" si="6"/>
        <v>#N/A</v>
      </c>
      <c r="K38" t="e">
        <f t="shared" si="7"/>
        <v>#N/A</v>
      </c>
      <c r="L38" t="e">
        <f t="shared" si="8"/>
        <v>#N/A</v>
      </c>
      <c r="M38" t="e">
        <f t="shared" si="9"/>
        <v>#N/A</v>
      </c>
      <c r="N38">
        <v>242</v>
      </c>
    </row>
    <row r="39" spans="1:14" ht="15" customHeight="1" x14ac:dyDescent="0.25">
      <c r="A39">
        <v>26</v>
      </c>
      <c r="B39" s="375">
        <f>'Tabelle 2.3'!J36</f>
        <v>-1.9405594405594406</v>
      </c>
      <c r="C39" s="376">
        <f>'Tabelle 3.3'!J36</f>
        <v>-2.8911564625850339</v>
      </c>
      <c r="D39" s="377">
        <f t="shared" si="3"/>
        <v>-1.9405594405594406</v>
      </c>
      <c r="E39" s="377">
        <f t="shared" si="3"/>
        <v>-2.8911564625850339</v>
      </c>
      <c r="F39" t="str">
        <f t="shared" si="4"/>
        <v/>
      </c>
      <c r="G39" t="str">
        <f t="shared" si="4"/>
        <v/>
      </c>
      <c r="H39" s="377" t="str">
        <f t="shared" si="5"/>
        <v/>
      </c>
      <c r="I39" s="377" t="str">
        <f t="shared" si="5"/>
        <v/>
      </c>
      <c r="J39" t="e">
        <f t="shared" si="6"/>
        <v>#N/A</v>
      </c>
      <c r="K39" t="e">
        <f t="shared" si="7"/>
        <v>#N/A</v>
      </c>
      <c r="L39" t="e">
        <f t="shared" si="8"/>
        <v>#N/A</v>
      </c>
      <c r="M39" t="e">
        <f t="shared" si="9"/>
        <v>#N/A</v>
      </c>
      <c r="N39">
        <v>253</v>
      </c>
    </row>
    <row r="40" spans="1:14" ht="15" customHeight="1" x14ac:dyDescent="0.25">
      <c r="A40">
        <v>27</v>
      </c>
      <c r="B40" s="375">
        <f>'Tabelle 2.3'!J37</f>
        <v>2.0336810209195266</v>
      </c>
      <c r="C40" s="376">
        <f>'Tabelle 3.3'!J37</f>
        <v>-1.9833399444664817E-2</v>
      </c>
      <c r="D40" s="377">
        <f t="shared" si="3"/>
        <v>2.0336810209195266</v>
      </c>
      <c r="E40" s="377">
        <f t="shared" si="3"/>
        <v>-1.9833399444664817E-2</v>
      </c>
      <c r="F40" t="str">
        <f t="shared" si="4"/>
        <v/>
      </c>
      <c r="G40" t="str">
        <f t="shared" si="4"/>
        <v/>
      </c>
      <c r="H40" s="377" t="str">
        <f t="shared" si="5"/>
        <v/>
      </c>
      <c r="I40" s="377" t="str">
        <f t="shared" si="5"/>
        <v/>
      </c>
      <c r="J40" t="e">
        <f t="shared" si="6"/>
        <v>#N/A</v>
      </c>
      <c r="K40" t="e">
        <f t="shared" si="7"/>
        <v>#N/A</v>
      </c>
      <c r="L40" t="e">
        <f t="shared" si="8"/>
        <v>#N/A</v>
      </c>
      <c r="M40" t="e">
        <f t="shared" si="9"/>
        <v>#N/A</v>
      </c>
      <c r="N40">
        <v>263</v>
      </c>
    </row>
    <row r="41" spans="1:14" ht="15" customHeight="1" x14ac:dyDescent="0.25">
      <c r="A41">
        <v>28</v>
      </c>
      <c r="B41" s="375" t="e">
        <f>'Tabelle 2.3'!#REF!</f>
        <v>#REF!</v>
      </c>
      <c r="C41" s="376" t="e">
        <f>'Tabelle 3.3'!#REF!</f>
        <v>#REF!</v>
      </c>
      <c r="D41" s="377" t="e">
        <f t="shared" si="3"/>
        <v>#REF!</v>
      </c>
      <c r="E41" s="377" t="e">
        <f t="shared" si="3"/>
        <v>#REF!</v>
      </c>
      <c r="F41" t="str">
        <f t="shared" si="4"/>
        <v/>
      </c>
      <c r="G41" t="str">
        <f t="shared" si="4"/>
        <v/>
      </c>
      <c r="H41" s="377" t="e">
        <f t="shared" si="5"/>
        <v>#REF!</v>
      </c>
      <c r="I41" s="377" t="e">
        <f t="shared" si="5"/>
        <v>#REF!</v>
      </c>
      <c r="J41" t="e">
        <f t="shared" si="6"/>
        <v>#REF!</v>
      </c>
      <c r="K41" t="e">
        <f t="shared" si="7"/>
        <v>#REF!</v>
      </c>
      <c r="L41" t="e">
        <f t="shared" si="8"/>
        <v>#REF!</v>
      </c>
      <c r="M41" t="e">
        <f t="shared" si="9"/>
        <v>#REF!</v>
      </c>
      <c r="N41">
        <v>273</v>
      </c>
    </row>
    <row r="42" spans="1:14" ht="15" customHeight="1" x14ac:dyDescent="0.25">
      <c r="A42">
        <v>29</v>
      </c>
      <c r="B42" s="375" t="e">
        <f>'Tabelle 2.3'!#REF!</f>
        <v>#REF!</v>
      </c>
      <c r="C42" s="376" t="e">
        <f>'Tabelle 3.3'!#REF!</f>
        <v>#REF!</v>
      </c>
      <c r="D42" s="377" t="e">
        <f t="shared" si="3"/>
        <v>#REF!</v>
      </c>
      <c r="E42" s="377" t="e">
        <f t="shared" si="3"/>
        <v>#REF!</v>
      </c>
      <c r="F42" t="str">
        <f t="shared" si="4"/>
        <v/>
      </c>
      <c r="G42" t="str">
        <f t="shared" si="4"/>
        <v/>
      </c>
      <c r="H42" s="377" t="e">
        <f t="shared" si="5"/>
        <v>#REF!</v>
      </c>
      <c r="I42" s="377" t="e">
        <f t="shared" si="5"/>
        <v>#REF!</v>
      </c>
      <c r="J42" t="e">
        <f t="shared" si="6"/>
        <v>#REF!</v>
      </c>
      <c r="K42" t="e">
        <f t="shared" si="7"/>
        <v>#REF!</v>
      </c>
      <c r="L42" t="e">
        <f t="shared" si="8"/>
        <v>#REF!</v>
      </c>
      <c r="M42" t="e">
        <f t="shared" si="9"/>
        <v>#REF!</v>
      </c>
      <c r="N42">
        <v>284</v>
      </c>
    </row>
    <row r="43" spans="1:14" ht="15" customHeight="1" x14ac:dyDescent="0.25">
      <c r="A43">
        <v>30</v>
      </c>
      <c r="B43" s="375" t="e">
        <f>'Tabelle 2.3'!#REF!</f>
        <v>#REF!</v>
      </c>
      <c r="C43" s="376" t="e">
        <f>'Tabelle 3.3'!#REF!</f>
        <v>#REF!</v>
      </c>
      <c r="D43" s="377" t="e">
        <f t="shared" si="3"/>
        <v>#REF!</v>
      </c>
      <c r="E43" s="377" t="e">
        <f t="shared" si="3"/>
        <v>#REF!</v>
      </c>
      <c r="F43" t="str">
        <f t="shared" si="4"/>
        <v/>
      </c>
      <c r="G43" t="str">
        <f t="shared" si="4"/>
        <v/>
      </c>
      <c r="H43" s="377" t="e">
        <f t="shared" si="5"/>
        <v>#REF!</v>
      </c>
      <c r="I43" s="377" t="e">
        <f t="shared" si="5"/>
        <v>#REF!</v>
      </c>
      <c r="J43" t="e">
        <f t="shared" si="6"/>
        <v>#REF!</v>
      </c>
      <c r="K43" t="e">
        <f t="shared" si="7"/>
        <v>#REF!</v>
      </c>
      <c r="L43" t="e">
        <f t="shared" si="8"/>
        <v>#REF!</v>
      </c>
      <c r="M43" t="e">
        <f t="shared" si="9"/>
        <v>#REF!</v>
      </c>
      <c r="N43">
        <v>294</v>
      </c>
    </row>
    <row r="44" spans="1:14" ht="15" customHeight="1" x14ac:dyDescent="0.25">
      <c r="A44">
        <v>31</v>
      </c>
      <c r="B44" s="375" t="e">
        <f>'Tabelle 2.3'!#REF!</f>
        <v>#REF!</v>
      </c>
      <c r="C44" s="376" t="e">
        <f>'Tabelle 3.3'!#REF!</f>
        <v>#REF!</v>
      </c>
      <c r="D44" s="377" t="e">
        <f t="shared" si="3"/>
        <v>#REF!</v>
      </c>
      <c r="E44" s="377" t="e">
        <f t="shared" si="3"/>
        <v>#REF!</v>
      </c>
      <c r="F44" t="str">
        <f t="shared" si="4"/>
        <v/>
      </c>
      <c r="G44" t="str">
        <f t="shared" si="4"/>
        <v/>
      </c>
      <c r="H44" s="377" t="e">
        <f t="shared" si="5"/>
        <v>#REF!</v>
      </c>
      <c r="I44" s="377" t="e">
        <f t="shared" si="5"/>
        <v>#REF!</v>
      </c>
      <c r="J44" t="e">
        <f t="shared" si="6"/>
        <v>#REF!</v>
      </c>
      <c r="K44" t="e">
        <f t="shared" si="7"/>
        <v>#REF!</v>
      </c>
      <c r="L44" t="e">
        <f t="shared" si="8"/>
        <v>#REF!</v>
      </c>
      <c r="M44" t="e">
        <f t="shared" si="9"/>
        <v>#REF!</v>
      </c>
      <c r="N44">
        <v>304</v>
      </c>
    </row>
    <row r="45" spans="1:14" ht="15" customHeight="1" x14ac:dyDescent="0.25">
      <c r="A45">
        <v>32</v>
      </c>
      <c r="B45" s="375" t="e">
        <f>'Tabelle 2.3'!#REF!</f>
        <v>#REF!</v>
      </c>
      <c r="C45" s="376" t="e">
        <f>'Tabelle 3.3'!#REF!</f>
        <v>#REF!</v>
      </c>
      <c r="D45" s="377" t="e">
        <f t="shared" si="3"/>
        <v>#REF!</v>
      </c>
      <c r="E45" s="377" t="e">
        <f t="shared" si="3"/>
        <v>#REF!</v>
      </c>
      <c r="F45" t="str">
        <f t="shared" si="4"/>
        <v/>
      </c>
      <c r="G45" t="str">
        <f t="shared" si="4"/>
        <v/>
      </c>
      <c r="H45" s="377" t="e">
        <f t="shared" si="5"/>
        <v>#REF!</v>
      </c>
      <c r="I45" s="377" t="e">
        <f t="shared" si="5"/>
        <v>#REF!</v>
      </c>
      <c r="J45" t="e">
        <f t="shared" si="6"/>
        <v>#REF!</v>
      </c>
      <c r="K45" t="e">
        <f t="shared" si="7"/>
        <v>#REF!</v>
      </c>
      <c r="L45" t="e">
        <f t="shared" si="8"/>
        <v>#REF!</v>
      </c>
      <c r="M45" t="e">
        <f t="shared" si="9"/>
        <v>#REF!</v>
      </c>
      <c r="N45">
        <v>315</v>
      </c>
    </row>
    <row r="46" spans="1:14" ht="15" customHeight="1" x14ac:dyDescent="0.25">
      <c r="A46">
        <v>33</v>
      </c>
      <c r="B46" s="375">
        <f>'Tabelle 2.3'!J37</f>
        <v>2.0336810209195266</v>
      </c>
      <c r="C46" s="376">
        <f>'Tabelle 3.3'!J37</f>
        <v>-1.9833399444664817E-2</v>
      </c>
      <c r="D46" s="377">
        <f t="shared" si="3"/>
        <v>2.0336810209195266</v>
      </c>
      <c r="E46" s="377">
        <f t="shared" si="3"/>
        <v>-1.9833399444664817E-2</v>
      </c>
      <c r="F46" t="str">
        <f t="shared" si="4"/>
        <v/>
      </c>
      <c r="G46" t="str">
        <f t="shared" si="4"/>
        <v/>
      </c>
      <c r="H46" s="377" t="str">
        <f t="shared" si="5"/>
        <v/>
      </c>
      <c r="I46" s="377" t="str">
        <f t="shared" si="5"/>
        <v/>
      </c>
      <c r="J46" t="e">
        <f t="shared" si="6"/>
        <v>#N/A</v>
      </c>
      <c r="K46" t="e">
        <f t="shared" si="7"/>
        <v>#N/A</v>
      </c>
      <c r="L46" t="e">
        <f t="shared" si="8"/>
        <v>#N/A</v>
      </c>
      <c r="M46" t="e">
        <f t="shared" si="9"/>
        <v>#N/A</v>
      </c>
      <c r="N46">
        <v>325</v>
      </c>
    </row>
    <row r="47" spans="1:14" ht="15" customHeight="1" x14ac:dyDescent="0.25">
      <c r="A47"/>
      <c r="E47"/>
      <c r="F47"/>
      <c r="G47"/>
      <c r="I47"/>
      <c r="J47"/>
      <c r="K47"/>
      <c r="L47"/>
      <c r="M47"/>
      <c r="N47"/>
    </row>
    <row r="48" spans="1:14" ht="15" customHeight="1" x14ac:dyDescent="0.25">
      <c r="A48"/>
      <c r="D48" s="378"/>
      <c r="E48"/>
      <c r="F48"/>
      <c r="G48"/>
      <c r="I48"/>
      <c r="J48"/>
      <c r="K48"/>
      <c r="L48"/>
      <c r="M48"/>
      <c r="N48"/>
    </row>
    <row r="49" spans="1:14" ht="15" customHeight="1" x14ac:dyDescent="0.25">
      <c r="A49" s="318" t="s">
        <v>484</v>
      </c>
      <c r="E49"/>
      <c r="F49"/>
      <c r="G49"/>
      <c r="I49"/>
      <c r="J49"/>
      <c r="K49"/>
      <c r="L49"/>
      <c r="M49"/>
      <c r="N49"/>
    </row>
    <row r="50" spans="1:14" ht="15" customHeight="1" x14ac:dyDescent="0.25">
      <c r="A50" s="538" t="s">
        <v>485</v>
      </c>
      <c r="B50" s="537" t="s">
        <v>94</v>
      </c>
      <c r="C50" s="537"/>
      <c r="D50" s="537"/>
      <c r="E50" s="539" t="s">
        <v>486</v>
      </c>
      <c r="F50" s="539"/>
      <c r="G50" s="539"/>
      <c r="H50" s="540" t="s">
        <v>487</v>
      </c>
      <c r="I50" s="539" t="s">
        <v>488</v>
      </c>
      <c r="J50" s="539"/>
      <c r="K50" s="539"/>
      <c r="L50" s="300" t="s">
        <v>489</v>
      </c>
      <c r="M50"/>
      <c r="N50"/>
    </row>
    <row r="51" spans="1:14" ht="39.9" customHeight="1" x14ac:dyDescent="0.25">
      <c r="A51" s="538"/>
      <c r="B51" s="379">
        <v>76479</v>
      </c>
      <c r="C51" s="379">
        <v>75566</v>
      </c>
      <c r="D51" s="379">
        <v>35950</v>
      </c>
      <c r="E51" s="379" t="s">
        <v>472</v>
      </c>
      <c r="F51" s="379" t="s">
        <v>112</v>
      </c>
      <c r="G51" s="379" t="s">
        <v>113</v>
      </c>
      <c r="H51" s="540"/>
      <c r="I51" s="379" t="s">
        <v>472</v>
      </c>
      <c r="J51" s="379" t="s">
        <v>112</v>
      </c>
      <c r="K51" s="379" t="s">
        <v>113</v>
      </c>
      <c r="L51" s="379" t="s">
        <v>490</v>
      </c>
      <c r="M51" s="379"/>
      <c r="N51" s="379"/>
    </row>
    <row r="52" spans="1:14" ht="15" customHeight="1" x14ac:dyDescent="0.25">
      <c r="A52" s="380" t="s">
        <v>491</v>
      </c>
      <c r="B52" s="381">
        <v>27965</v>
      </c>
      <c r="C52" s="381">
        <v>3101</v>
      </c>
      <c r="D52" s="381">
        <v>2305</v>
      </c>
      <c r="E52" s="377">
        <f>IF($A$52=37802,IF(COUNTBLANK(B$52:B$71)&gt;0,#N/A,B52/B$52*100),IF(COUNTBLANK(B$52:B$76)&gt;0,#N/A,B52/B$52*100))</f>
        <v>100</v>
      </c>
      <c r="F52" s="377">
        <f>IF($A$52=37802,IF(COUNTBLANK(C$52:C$71)&gt;0,#N/A,C52/C$52*100),IF(COUNTBLANK(C$52:C$76)&gt;0,#N/A,C52/C$52*100))</f>
        <v>100</v>
      </c>
      <c r="G52" s="377">
        <f>IF($A$52=37802,IF(COUNTBLANK(D$52:D$71)&gt;0,#N/A,D52/D$52*100),IF(COUNTBLANK(D$52:D$76)&gt;0,#N/A,D52/D$52*100))</f>
        <v>100</v>
      </c>
      <c r="H52" s="382" t="str">
        <f>IF(ISERROR(L52)=TRUE,IF(MONTH(A52)=MONTH(MAX(A$52:A$76)),A52,""),"")</f>
        <v/>
      </c>
      <c r="I52" s="377" t="str">
        <f>IF($H52&lt;&gt;"",E52,"")</f>
        <v/>
      </c>
      <c r="J52" s="377" t="str">
        <f>IF($H52&lt;&gt;"",F52,"")</f>
        <v/>
      </c>
      <c r="K52" s="377" t="str">
        <f t="shared" ref="J52:K67" si="10">IF($H52&lt;&gt;"",G52,"")</f>
        <v/>
      </c>
      <c r="L52" s="377" t="e">
        <f>IF(A$52=37802,IF(AND(COUNTBLANK(B$52:B$71)&lt;&gt;0,COUNTBLANK(C$52:C$71)&lt;&gt;0,COUNTBLANK(D$52:D$71)&lt;&gt;0),135,#N/A),IF(AND(COUNTBLANK(B$52:B$76)&lt;&gt;0,COUNTBLANK(C$52:C$76)&lt;&gt;0,COUNTBLANK(D$52:D$76)&lt;&gt;0),135,#N/A))</f>
        <v>#N/A</v>
      </c>
    </row>
    <row r="53" spans="1:14" ht="15" customHeight="1" x14ac:dyDescent="0.25">
      <c r="A53" s="380" t="s">
        <v>492</v>
      </c>
      <c r="B53" s="381">
        <v>27853</v>
      </c>
      <c r="C53" s="381">
        <v>3027</v>
      </c>
      <c r="D53" s="381">
        <v>2257</v>
      </c>
      <c r="E53" s="377">
        <f t="shared" ref="E53:G71" si="11">IF($A$52=37802,IF(COUNTBLANK(B$52:B$71)&gt;0,#N/A,B53/B$52*100),IF(COUNTBLANK(B$52:B$76)&gt;0,#N/A,B53/B$52*100))</f>
        <v>99.599499374217771</v>
      </c>
      <c r="F53" s="377">
        <f t="shared" si="11"/>
        <v>97.613673008706868</v>
      </c>
      <c r="G53" s="377">
        <f t="shared" si="11"/>
        <v>97.917570498915396</v>
      </c>
      <c r="H53" s="382" t="str">
        <f>IF(ISERROR(L53)=TRUE,IF(MONTH(A53)=MONTH(MAX(A$52:A$76)),A53,""),"")</f>
        <v/>
      </c>
      <c r="I53" s="377" t="str">
        <f t="shared" ref="I53:K76" si="12">IF($H53&lt;&gt;"",E53,"")</f>
        <v/>
      </c>
      <c r="J53" s="377" t="str">
        <f t="shared" si="10"/>
        <v/>
      </c>
      <c r="K53" s="377" t="str">
        <f t="shared" si="10"/>
        <v/>
      </c>
      <c r="L53" s="377" t="e">
        <f t="shared" ref="L53:L76" si="13">IF(A$52=37802,IF(AND(COUNTBLANK(B$52:B$71)&lt;&gt;0,COUNTBLANK(C$52:C$71)&lt;&gt;0,COUNTBLANK(D$52:D$71)&lt;&gt;0),135,#N/A),IF(AND(COUNTBLANK(B$52:B$76)&lt;&gt;0,COUNTBLANK(C$52:C$76)&lt;&gt;0,COUNTBLANK(D$52:D$76)&lt;&gt;0),135,#N/A))</f>
        <v>#N/A</v>
      </c>
    </row>
    <row r="54" spans="1:14" ht="15" customHeight="1" x14ac:dyDescent="0.25">
      <c r="A54" s="383" t="s">
        <v>493</v>
      </c>
      <c r="B54" s="381">
        <v>27602</v>
      </c>
      <c r="C54" s="381">
        <v>3008</v>
      </c>
      <c r="D54" s="381">
        <v>2230</v>
      </c>
      <c r="E54" s="377">
        <f t="shared" si="11"/>
        <v>98.701948864652252</v>
      </c>
      <c r="F54" s="377">
        <f t="shared" si="11"/>
        <v>97.000967429861333</v>
      </c>
      <c r="G54" s="377">
        <f t="shared" si="11"/>
        <v>96.746203904555315</v>
      </c>
      <c r="H54" s="382" t="str">
        <f>IF(ISERROR(L54)=TRUE,IF(MONTH(A54)=MONTH(MAX(A$52:A$76)),A54,""),"")</f>
        <v/>
      </c>
      <c r="I54" s="377" t="str">
        <f t="shared" si="12"/>
        <v/>
      </c>
      <c r="J54" s="377" t="str">
        <f t="shared" si="10"/>
        <v/>
      </c>
      <c r="K54" s="377" t="str">
        <f t="shared" si="10"/>
        <v/>
      </c>
      <c r="L54" s="377" t="e">
        <f t="shared" si="13"/>
        <v>#N/A</v>
      </c>
    </row>
    <row r="55" spans="1:14" ht="15" customHeight="1" x14ac:dyDescent="0.25">
      <c r="A55" s="383">
        <v>44075</v>
      </c>
      <c r="B55" s="381">
        <v>27838</v>
      </c>
      <c r="C55" s="381">
        <v>2935</v>
      </c>
      <c r="D55" s="381">
        <v>2308</v>
      </c>
      <c r="E55" s="377">
        <f t="shared" si="11"/>
        <v>99.545860897550511</v>
      </c>
      <c r="F55" s="377">
        <f t="shared" si="11"/>
        <v>94.646888100612699</v>
      </c>
      <c r="G55" s="377">
        <f t="shared" si="11"/>
        <v>100.1301518438178</v>
      </c>
      <c r="H55" s="382">
        <f>IF(ISERROR(L55)=TRUE,IF(MONTH(A55)=MONTH(MAX(A$52:A$76)),A55,""),"")</f>
        <v>44075</v>
      </c>
      <c r="I55" s="377">
        <f t="shared" si="12"/>
        <v>99.545860897550511</v>
      </c>
      <c r="J55" s="377">
        <f t="shared" si="10"/>
        <v>94.646888100612699</v>
      </c>
      <c r="K55" s="377">
        <f t="shared" si="10"/>
        <v>100.1301518438178</v>
      </c>
      <c r="L55" s="377" t="e">
        <f t="shared" si="13"/>
        <v>#N/A</v>
      </c>
    </row>
    <row r="56" spans="1:14" ht="15" customHeight="1" x14ac:dyDescent="0.25">
      <c r="A56" s="383" t="s">
        <v>494</v>
      </c>
      <c r="B56" s="381">
        <v>27624</v>
      </c>
      <c r="C56" s="381">
        <v>2929</v>
      </c>
      <c r="D56" s="381">
        <v>2310</v>
      </c>
      <c r="E56" s="377">
        <f t="shared" si="11"/>
        <v>98.780618630430894</v>
      </c>
      <c r="F56" s="377">
        <f t="shared" si="11"/>
        <v>94.453402128345701</v>
      </c>
      <c r="G56" s="377">
        <f t="shared" si="11"/>
        <v>100.21691973969631</v>
      </c>
      <c r="H56" s="382" t="str">
        <f t="shared" ref="H56:H71" si="14">IF(ISERROR(L56)=TRUE,IF(MONTH(A56)=MONTH(MAX(A$52:A$76)),A56,""),"")</f>
        <v/>
      </c>
      <c r="I56" s="377" t="str">
        <f t="shared" si="12"/>
        <v/>
      </c>
      <c r="J56" s="377" t="str">
        <f t="shared" si="10"/>
        <v/>
      </c>
      <c r="K56" s="377" t="str">
        <f t="shared" si="10"/>
        <v/>
      </c>
      <c r="L56" s="377" t="e">
        <f t="shared" si="13"/>
        <v>#N/A</v>
      </c>
    </row>
    <row r="57" spans="1:14" ht="15" customHeight="1" x14ac:dyDescent="0.25">
      <c r="A57" s="383" t="s">
        <v>495</v>
      </c>
      <c r="B57" s="381">
        <v>27694</v>
      </c>
      <c r="C57" s="381">
        <v>2841</v>
      </c>
      <c r="D57" s="381">
        <v>2337</v>
      </c>
      <c r="E57" s="377">
        <f t="shared" si="11"/>
        <v>99.030931521544787</v>
      </c>
      <c r="F57" s="377">
        <f t="shared" si="11"/>
        <v>91.615607868429535</v>
      </c>
      <c r="G57" s="377">
        <f t="shared" si="11"/>
        <v>101.3882863340564</v>
      </c>
      <c r="H57" s="382" t="str">
        <f t="shared" si="14"/>
        <v/>
      </c>
      <c r="I57" s="377" t="str">
        <f t="shared" si="12"/>
        <v/>
      </c>
      <c r="J57" s="377" t="str">
        <f t="shared" si="10"/>
        <v/>
      </c>
      <c r="K57" s="377" t="str">
        <f t="shared" si="10"/>
        <v/>
      </c>
      <c r="L57" s="377" t="e">
        <f t="shared" si="13"/>
        <v>#N/A</v>
      </c>
    </row>
    <row r="58" spans="1:14" ht="15" customHeight="1" x14ac:dyDescent="0.25">
      <c r="A58" s="383" t="s">
        <v>496</v>
      </c>
      <c r="B58" s="381">
        <v>27820</v>
      </c>
      <c r="C58" s="381">
        <v>2940</v>
      </c>
      <c r="D58" s="381">
        <v>2490</v>
      </c>
      <c r="E58" s="377">
        <f t="shared" si="11"/>
        <v>99.481494725549794</v>
      </c>
      <c r="F58" s="377">
        <f t="shared" si="11"/>
        <v>94.808126410835214</v>
      </c>
      <c r="G58" s="377">
        <f t="shared" si="11"/>
        <v>108.02603036876354</v>
      </c>
      <c r="H58" s="382" t="str">
        <f t="shared" si="14"/>
        <v/>
      </c>
      <c r="I58" s="377" t="str">
        <f t="shared" si="12"/>
        <v/>
      </c>
      <c r="J58" s="377" t="str">
        <f t="shared" si="10"/>
        <v/>
      </c>
      <c r="K58" s="377" t="str">
        <f t="shared" si="10"/>
        <v/>
      </c>
      <c r="L58" s="377" t="e">
        <f t="shared" si="13"/>
        <v>#N/A</v>
      </c>
    </row>
    <row r="59" spans="1:14" ht="15" customHeight="1" x14ac:dyDescent="0.25">
      <c r="A59" s="383">
        <v>44440</v>
      </c>
      <c r="B59" s="381">
        <v>28226</v>
      </c>
      <c r="C59" s="381">
        <v>2968</v>
      </c>
      <c r="D59" s="381">
        <v>2561</v>
      </c>
      <c r="E59" s="377">
        <f t="shared" si="11"/>
        <v>100.93330949401036</v>
      </c>
      <c r="F59" s="377">
        <f t="shared" si="11"/>
        <v>95.711060948081268</v>
      </c>
      <c r="G59" s="377">
        <f t="shared" si="11"/>
        <v>111.10629067245119</v>
      </c>
      <c r="H59" s="382">
        <f t="shared" si="14"/>
        <v>44440</v>
      </c>
      <c r="I59" s="377">
        <f t="shared" si="12"/>
        <v>100.93330949401036</v>
      </c>
      <c r="J59" s="377">
        <f t="shared" si="10"/>
        <v>95.711060948081268</v>
      </c>
      <c r="K59" s="377">
        <f t="shared" si="10"/>
        <v>111.10629067245119</v>
      </c>
      <c r="L59" s="377" t="e">
        <f t="shared" si="13"/>
        <v>#N/A</v>
      </c>
    </row>
    <row r="60" spans="1:14" ht="15" customHeight="1" x14ac:dyDescent="0.25">
      <c r="A60" s="383" t="s">
        <v>497</v>
      </c>
      <c r="B60" s="381">
        <v>28164</v>
      </c>
      <c r="C60" s="381">
        <v>2972</v>
      </c>
      <c r="D60" s="381">
        <v>2599</v>
      </c>
      <c r="E60" s="377">
        <f t="shared" si="11"/>
        <v>100.71160379045234</v>
      </c>
      <c r="F60" s="377">
        <f t="shared" si="11"/>
        <v>95.840051596259272</v>
      </c>
      <c r="G60" s="377">
        <f t="shared" si="11"/>
        <v>112.75488069414317</v>
      </c>
      <c r="H60" s="382" t="str">
        <f t="shared" si="14"/>
        <v/>
      </c>
      <c r="I60" s="377" t="str">
        <f t="shared" si="12"/>
        <v/>
      </c>
      <c r="J60" s="377" t="str">
        <f t="shared" si="10"/>
        <v/>
      </c>
      <c r="K60" s="377" t="str">
        <f t="shared" si="10"/>
        <v/>
      </c>
      <c r="L60" s="377" t="e">
        <f t="shared" si="13"/>
        <v>#N/A</v>
      </c>
    </row>
    <row r="61" spans="1:14" ht="15" customHeight="1" x14ac:dyDescent="0.25">
      <c r="A61" s="383" t="s">
        <v>498</v>
      </c>
      <c r="B61" s="381">
        <v>28246</v>
      </c>
      <c r="C61" s="381">
        <v>2910</v>
      </c>
      <c r="D61" s="381">
        <v>2605</v>
      </c>
      <c r="E61" s="377">
        <f t="shared" si="11"/>
        <v>101.00482746290005</v>
      </c>
      <c r="F61" s="377">
        <f t="shared" si="11"/>
        <v>93.840696549500151</v>
      </c>
      <c r="G61" s="377">
        <f t="shared" si="11"/>
        <v>113.01518438177874</v>
      </c>
      <c r="H61" s="382" t="str">
        <f t="shared" si="14"/>
        <v/>
      </c>
      <c r="I61" s="377" t="str">
        <f t="shared" si="12"/>
        <v/>
      </c>
      <c r="J61" s="377" t="str">
        <f t="shared" si="10"/>
        <v/>
      </c>
      <c r="K61" s="377" t="str">
        <f t="shared" si="10"/>
        <v/>
      </c>
      <c r="L61" s="377" t="e">
        <f t="shared" si="13"/>
        <v>#N/A</v>
      </c>
    </row>
    <row r="62" spans="1:14" ht="15" customHeight="1" x14ac:dyDescent="0.25">
      <c r="A62" s="383" t="s">
        <v>499</v>
      </c>
      <c r="B62" s="381">
        <v>28156</v>
      </c>
      <c r="C62" s="381">
        <v>2927</v>
      </c>
      <c r="D62" s="381">
        <v>2590</v>
      </c>
      <c r="E62" s="377">
        <f t="shared" si="11"/>
        <v>100.68299660289648</v>
      </c>
      <c r="F62" s="377">
        <f t="shared" si="11"/>
        <v>94.388906804256692</v>
      </c>
      <c r="G62" s="377">
        <f t="shared" si="11"/>
        <v>112.36442516268981</v>
      </c>
      <c r="H62" s="382" t="str">
        <f t="shared" si="14"/>
        <v/>
      </c>
      <c r="I62" s="377" t="str">
        <f t="shared" si="12"/>
        <v/>
      </c>
      <c r="J62" s="377" t="str">
        <f t="shared" si="10"/>
        <v/>
      </c>
      <c r="K62" s="377" t="str">
        <f t="shared" si="10"/>
        <v/>
      </c>
      <c r="L62" s="377" t="e">
        <f t="shared" si="13"/>
        <v>#N/A</v>
      </c>
    </row>
    <row r="63" spans="1:14" ht="15" customHeight="1" x14ac:dyDescent="0.25">
      <c r="A63" s="383">
        <v>44805</v>
      </c>
      <c r="B63" s="381">
        <v>28430</v>
      </c>
      <c r="C63" s="381">
        <v>2894</v>
      </c>
      <c r="D63" s="381">
        <v>2632</v>
      </c>
      <c r="E63" s="377">
        <f t="shared" si="11"/>
        <v>101.66279277668515</v>
      </c>
      <c r="F63" s="377">
        <f t="shared" si="11"/>
        <v>93.324733956788137</v>
      </c>
      <c r="G63" s="377">
        <f t="shared" si="11"/>
        <v>114.18655097613883</v>
      </c>
      <c r="H63" s="382">
        <f t="shared" si="14"/>
        <v>44805</v>
      </c>
      <c r="I63" s="377">
        <f t="shared" si="12"/>
        <v>101.66279277668515</v>
      </c>
      <c r="J63" s="377">
        <f t="shared" si="10"/>
        <v>93.324733956788137</v>
      </c>
      <c r="K63" s="377">
        <f t="shared" si="10"/>
        <v>114.18655097613883</v>
      </c>
      <c r="L63" s="377" t="e">
        <f t="shared" si="13"/>
        <v>#N/A</v>
      </c>
    </row>
    <row r="64" spans="1:14" ht="15" customHeight="1" x14ac:dyDescent="0.25">
      <c r="A64" s="383" t="s">
        <v>500</v>
      </c>
      <c r="B64" s="381">
        <v>28047</v>
      </c>
      <c r="C64" s="381">
        <v>2909</v>
      </c>
      <c r="D64" s="381">
        <v>2656</v>
      </c>
      <c r="E64" s="377">
        <f t="shared" si="11"/>
        <v>100.29322367244771</v>
      </c>
      <c r="F64" s="377">
        <f t="shared" si="11"/>
        <v>93.808448887455668</v>
      </c>
      <c r="G64" s="377">
        <f t="shared" si="11"/>
        <v>115.22776572668111</v>
      </c>
      <c r="H64" s="382" t="str">
        <f t="shared" si="14"/>
        <v/>
      </c>
      <c r="I64" s="377" t="str">
        <f t="shared" si="12"/>
        <v/>
      </c>
      <c r="J64" s="377" t="str">
        <f t="shared" si="10"/>
        <v/>
      </c>
      <c r="K64" s="377" t="str">
        <f t="shared" si="10"/>
        <v/>
      </c>
      <c r="L64" s="377" t="e">
        <f t="shared" si="13"/>
        <v>#N/A</v>
      </c>
    </row>
    <row r="65" spans="1:12" ht="15" customHeight="1" x14ac:dyDescent="0.25">
      <c r="A65" s="383" t="s">
        <v>501</v>
      </c>
      <c r="B65" s="381">
        <v>28004</v>
      </c>
      <c r="C65" s="381">
        <v>2924</v>
      </c>
      <c r="D65" s="381">
        <v>2659</v>
      </c>
      <c r="E65" s="377">
        <f t="shared" si="11"/>
        <v>100.13946003933489</v>
      </c>
      <c r="F65" s="377">
        <f t="shared" si="11"/>
        <v>94.292163818123186</v>
      </c>
      <c r="G65" s="377">
        <f t="shared" si="11"/>
        <v>115.35791757049891</v>
      </c>
      <c r="H65" s="382" t="str">
        <f t="shared" si="14"/>
        <v/>
      </c>
      <c r="I65" s="377" t="str">
        <f t="shared" si="12"/>
        <v/>
      </c>
      <c r="J65" s="377" t="str">
        <f t="shared" si="10"/>
        <v/>
      </c>
      <c r="K65" s="377" t="str">
        <f t="shared" si="10"/>
        <v/>
      </c>
      <c r="L65" s="377" t="e">
        <f t="shared" si="13"/>
        <v>#N/A</v>
      </c>
    </row>
    <row r="66" spans="1:12" ht="15" customHeight="1" x14ac:dyDescent="0.25">
      <c r="A66" s="383" t="s">
        <v>502</v>
      </c>
      <c r="B66" s="381">
        <v>27920</v>
      </c>
      <c r="C66" s="381">
        <v>2975</v>
      </c>
      <c r="D66" s="381">
        <v>2669</v>
      </c>
      <c r="E66" s="377">
        <f t="shared" si="11"/>
        <v>99.839084569998221</v>
      </c>
      <c r="F66" s="377">
        <f t="shared" si="11"/>
        <v>95.936794582392778</v>
      </c>
      <c r="G66" s="377">
        <f t="shared" si="11"/>
        <v>115.79175704989153</v>
      </c>
      <c r="H66" s="382" t="str">
        <f t="shared" si="14"/>
        <v/>
      </c>
      <c r="I66" s="377" t="str">
        <f t="shared" si="12"/>
        <v/>
      </c>
      <c r="J66" s="377" t="str">
        <f t="shared" si="10"/>
        <v/>
      </c>
      <c r="K66" s="377" t="str">
        <f t="shared" si="10"/>
        <v/>
      </c>
      <c r="L66" s="377" t="e">
        <f t="shared" si="13"/>
        <v>#N/A</v>
      </c>
    </row>
    <row r="67" spans="1:12" ht="15" customHeight="1" x14ac:dyDescent="0.25">
      <c r="A67" s="383">
        <v>45170</v>
      </c>
      <c r="B67" s="381">
        <v>28429</v>
      </c>
      <c r="C67" s="381">
        <v>2939</v>
      </c>
      <c r="D67" s="381">
        <v>2738</v>
      </c>
      <c r="E67" s="377">
        <f t="shared" si="11"/>
        <v>101.65921687824067</v>
      </c>
      <c r="F67" s="377">
        <f t="shared" si="11"/>
        <v>94.775878748790703</v>
      </c>
      <c r="G67" s="377">
        <f t="shared" si="11"/>
        <v>118.78524945770066</v>
      </c>
      <c r="H67" s="382">
        <f t="shared" si="14"/>
        <v>45170</v>
      </c>
      <c r="I67" s="377">
        <f t="shared" si="12"/>
        <v>101.65921687824067</v>
      </c>
      <c r="J67" s="377">
        <f t="shared" si="10"/>
        <v>94.775878748790703</v>
      </c>
      <c r="K67" s="377">
        <f t="shared" si="10"/>
        <v>118.78524945770066</v>
      </c>
      <c r="L67" s="377" t="e">
        <f t="shared" si="13"/>
        <v>#N/A</v>
      </c>
    </row>
    <row r="68" spans="1:12" ht="15" customHeight="1" x14ac:dyDescent="0.25">
      <c r="A68" s="383" t="s">
        <v>503</v>
      </c>
      <c r="B68" s="381">
        <v>28139</v>
      </c>
      <c r="C68" s="381">
        <v>2981</v>
      </c>
      <c r="D68" s="381">
        <v>2697</v>
      </c>
      <c r="E68" s="377">
        <f t="shared" si="11"/>
        <v>100.62220632934024</v>
      </c>
      <c r="F68" s="377">
        <f t="shared" si="11"/>
        <v>96.130280554659791</v>
      </c>
      <c r="G68" s="377">
        <f t="shared" si="11"/>
        <v>117.00650759219089</v>
      </c>
      <c r="H68" s="382" t="str">
        <f t="shared" si="14"/>
        <v/>
      </c>
      <c r="I68" s="377" t="str">
        <f t="shared" si="12"/>
        <v/>
      </c>
      <c r="J68" s="377" t="str">
        <f t="shared" si="12"/>
        <v/>
      </c>
      <c r="K68" s="377" t="str">
        <f t="shared" si="12"/>
        <v/>
      </c>
      <c r="L68" s="377" t="e">
        <f t="shared" si="13"/>
        <v>#N/A</v>
      </c>
    </row>
    <row r="69" spans="1:12" ht="15" customHeight="1" x14ac:dyDescent="0.25">
      <c r="A69" s="383" t="s">
        <v>504</v>
      </c>
      <c r="B69" s="381">
        <v>28125</v>
      </c>
      <c r="C69" s="381">
        <v>2977</v>
      </c>
      <c r="D69" s="381">
        <v>2660</v>
      </c>
      <c r="E69" s="377">
        <f t="shared" si="11"/>
        <v>100.57214375111747</v>
      </c>
      <c r="F69" s="377">
        <f t="shared" si="11"/>
        <v>96.001289906481773</v>
      </c>
      <c r="G69" s="377">
        <f t="shared" si="11"/>
        <v>115.40130151843817</v>
      </c>
      <c r="H69" s="382" t="str">
        <f t="shared" si="14"/>
        <v/>
      </c>
      <c r="I69" s="377" t="str">
        <f t="shared" si="12"/>
        <v/>
      </c>
      <c r="J69" s="377" t="str">
        <f t="shared" si="12"/>
        <v/>
      </c>
      <c r="K69" s="377" t="str">
        <f t="shared" si="12"/>
        <v/>
      </c>
      <c r="L69" s="377" t="e">
        <f t="shared" si="13"/>
        <v>#N/A</v>
      </c>
    </row>
    <row r="70" spans="1:12" ht="15" customHeight="1" x14ac:dyDescent="0.25">
      <c r="A70" s="383" t="s">
        <v>505</v>
      </c>
      <c r="B70" s="381">
        <v>28342</v>
      </c>
      <c r="C70" s="381">
        <v>3035</v>
      </c>
      <c r="D70" s="381">
        <v>2657</v>
      </c>
      <c r="E70" s="377">
        <f t="shared" si="11"/>
        <v>101.34811371357053</v>
      </c>
      <c r="F70" s="377">
        <f t="shared" si="11"/>
        <v>97.87165430506289</v>
      </c>
      <c r="G70" s="377">
        <f t="shared" si="11"/>
        <v>115.2711496746204</v>
      </c>
      <c r="H70" s="382" t="str">
        <f t="shared" si="14"/>
        <v/>
      </c>
      <c r="I70" s="377" t="str">
        <f t="shared" si="12"/>
        <v/>
      </c>
      <c r="J70" s="377" t="str">
        <f t="shared" si="12"/>
        <v/>
      </c>
      <c r="K70" s="377" t="str">
        <f t="shared" si="12"/>
        <v/>
      </c>
      <c r="L70" s="377" t="e">
        <f t="shared" si="13"/>
        <v>#N/A</v>
      </c>
    </row>
    <row r="71" spans="1:12" ht="15" customHeight="1" x14ac:dyDescent="0.25">
      <c r="A71" s="383">
        <v>45536</v>
      </c>
      <c r="B71" s="381">
        <v>28732</v>
      </c>
      <c r="C71" s="381">
        <v>2933</v>
      </c>
      <c r="D71" s="381">
        <v>2684</v>
      </c>
      <c r="E71" s="377">
        <f t="shared" si="11"/>
        <v>102.74271410691935</v>
      </c>
      <c r="F71" s="377">
        <f t="shared" si="11"/>
        <v>94.582392776523704</v>
      </c>
      <c r="G71" s="377">
        <f t="shared" si="11"/>
        <v>116.44251626898048</v>
      </c>
      <c r="H71" s="382">
        <f t="shared" si="14"/>
        <v>45536</v>
      </c>
      <c r="I71" s="377">
        <f t="shared" si="12"/>
        <v>102.74271410691935</v>
      </c>
      <c r="J71" s="377">
        <f t="shared" si="12"/>
        <v>94.582392776523704</v>
      </c>
      <c r="K71" s="377">
        <f t="shared" si="12"/>
        <v>116.44251626898048</v>
      </c>
      <c r="L71" s="377" t="e">
        <f t="shared" si="13"/>
        <v>#N/A</v>
      </c>
    </row>
    <row r="72" spans="1:12" ht="15" customHeight="1" x14ac:dyDescent="0.25">
      <c r="A72" s="383" t="s">
        <v>506</v>
      </c>
      <c r="B72" s="381">
        <v>28645</v>
      </c>
      <c r="C72" s="381">
        <v>2967</v>
      </c>
      <c r="D72" s="381">
        <v>2693</v>
      </c>
      <c r="E72" s="384">
        <f t="shared" ref="E72:G76" si="15">IF($A$52=37802,IF(COUNTBLANK(B$52:B$71)&gt;0,#N/A,IF(ISBLANK(B72)=FALSE,B72/B$52*100,#N/A)),IF(COUNTBLANK(B$52:B$76)&gt;0,#N/A,B72/B$52*100))</f>
        <v>102.43161094224924</v>
      </c>
      <c r="F72" s="384">
        <f t="shared" si="15"/>
        <v>95.678813286036757</v>
      </c>
      <c r="G72" s="384">
        <f t="shared" si="15"/>
        <v>116.83297180043384</v>
      </c>
      <c r="H72" s="385" t="str">
        <f>IF(A$52=37802,IF(ISERROR(L72)=TRUE,IF(ISBLANK(A72)=FALSE,IF(MONTH(A72)=MONTH(MAX(A$52:A$76)),A72,""),""),""),IF(ISERROR(L72)=TRUE,IF(MONTH(A72)=MONTH(MAX(A$52:A$76)),A72,""),""))</f>
        <v/>
      </c>
      <c r="I72" s="377" t="str">
        <f t="shared" si="12"/>
        <v/>
      </c>
      <c r="J72" s="377" t="str">
        <f t="shared" si="12"/>
        <v/>
      </c>
      <c r="K72" s="377" t="str">
        <f t="shared" si="12"/>
        <v/>
      </c>
      <c r="L72" s="377" t="e">
        <f t="shared" si="13"/>
        <v>#N/A</v>
      </c>
    </row>
    <row r="73" spans="1:12" ht="15" customHeight="1" x14ac:dyDescent="0.25">
      <c r="A73" s="383" t="s">
        <v>507</v>
      </c>
      <c r="B73" s="381">
        <v>28545</v>
      </c>
      <c r="C73" s="381">
        <v>2938</v>
      </c>
      <c r="D73" s="381">
        <v>2614</v>
      </c>
      <c r="E73" s="384">
        <f t="shared" si="15"/>
        <v>102.07402109780081</v>
      </c>
      <c r="F73" s="384">
        <f t="shared" si="15"/>
        <v>94.74363108674622</v>
      </c>
      <c r="G73" s="384">
        <f t="shared" si="15"/>
        <v>113.40563991323211</v>
      </c>
      <c r="H73" s="385" t="str">
        <f>IF(A$52=37802,IF(ISERROR(L73)=TRUE,IF(ISBLANK(A73)=FALSE,IF(MONTH(A73)=MONTH(MAX(A$52:A$76)),A73,""),""),""),IF(ISERROR(L73)=TRUE,IF(MONTH(A73)=MONTH(MAX(A$52:A$76)),A73,""),""))</f>
        <v/>
      </c>
      <c r="I73" s="377" t="str">
        <f t="shared" si="12"/>
        <v/>
      </c>
      <c r="J73" s="377" t="str">
        <f t="shared" si="12"/>
        <v/>
      </c>
      <c r="K73" s="377" t="str">
        <f t="shared" si="12"/>
        <v/>
      </c>
      <c r="L73" s="377" t="e">
        <f t="shared" si="13"/>
        <v>#N/A</v>
      </c>
    </row>
    <row r="74" spans="1:12" ht="15" customHeight="1" x14ac:dyDescent="0.25">
      <c r="A74" s="383" t="s">
        <v>508</v>
      </c>
      <c r="B74" s="381">
        <v>28503</v>
      </c>
      <c r="C74" s="381">
        <v>2958</v>
      </c>
      <c r="D74" s="381">
        <v>2678</v>
      </c>
      <c r="E74" s="384">
        <f t="shared" si="15"/>
        <v>101.92383336313249</v>
      </c>
      <c r="F74" s="384">
        <f t="shared" si="15"/>
        <v>95.388584327636252</v>
      </c>
      <c r="G74" s="384">
        <f t="shared" si="15"/>
        <v>116.18221258134491</v>
      </c>
      <c r="H74" s="385" t="str">
        <f>IF(A$52=37802,IF(ISERROR(L74)=TRUE,IF(ISBLANK(A74)=FALSE,IF(MONTH(A74)=MONTH(MAX(A$52:A$76)),A74,""),""),""),IF(ISERROR(L74)=TRUE,IF(MONTH(A74)=MONTH(MAX(A$52:A$76)),A74,""),""))</f>
        <v/>
      </c>
      <c r="I74" s="377" t="str">
        <f t="shared" si="12"/>
        <v/>
      </c>
      <c r="J74" s="377" t="str">
        <f t="shared" si="12"/>
        <v/>
      </c>
      <c r="K74" s="377" t="str">
        <f t="shared" si="12"/>
        <v/>
      </c>
      <c r="L74" s="377" t="e">
        <f t="shared" si="13"/>
        <v>#N/A</v>
      </c>
    </row>
    <row r="75" spans="1:12" ht="15" customHeight="1" x14ac:dyDescent="0.25">
      <c r="A75" s="383">
        <v>45901</v>
      </c>
      <c r="B75" s="381">
        <v>28969</v>
      </c>
      <c r="C75" s="381">
        <v>2931</v>
      </c>
      <c r="D75" s="381">
        <v>2698</v>
      </c>
      <c r="E75" s="384">
        <f t="shared" si="15"/>
        <v>103.59020203826211</v>
      </c>
      <c r="F75" s="384">
        <f t="shared" si="15"/>
        <v>94.517897452434696</v>
      </c>
      <c r="G75" s="384">
        <f t="shared" si="15"/>
        <v>117.04989154013015</v>
      </c>
      <c r="H75" s="385">
        <f>IF(A$52=37802,IF(ISERROR(L75)=TRUE,IF(ISBLANK(A75)=FALSE,IF(MONTH(A75)=MONTH(MAX(A$52:A$76)),A75,""),""),""),IF(ISERROR(L75)=TRUE,IF(MONTH(A75)=MONTH(MAX(A$52:A$76)),A75,""),""))</f>
        <v>45901</v>
      </c>
      <c r="I75" s="377">
        <f t="shared" si="12"/>
        <v>103.59020203826211</v>
      </c>
      <c r="J75" s="377">
        <f t="shared" si="12"/>
        <v>94.517897452434696</v>
      </c>
      <c r="K75" s="377">
        <f t="shared" si="12"/>
        <v>117.04989154013015</v>
      </c>
      <c r="L75" s="377" t="e">
        <f t="shared" si="13"/>
        <v>#N/A</v>
      </c>
    </row>
    <row r="76" spans="1:12" ht="15" customHeight="1" x14ac:dyDescent="0.25">
      <c r="A76" s="383" t="s">
        <v>509</v>
      </c>
      <c r="B76" s="381">
        <v>28773</v>
      </c>
      <c r="C76" s="386">
        <v>2919</v>
      </c>
      <c r="D76" s="386">
        <v>2731</v>
      </c>
      <c r="E76" s="384">
        <f t="shared" si="15"/>
        <v>102.88932594314322</v>
      </c>
      <c r="F76" s="384">
        <f t="shared" si="15"/>
        <v>94.13092550790067</v>
      </c>
      <c r="G76" s="384">
        <f t="shared" si="15"/>
        <v>118.48156182212581</v>
      </c>
      <c r="H76" s="385" t="str">
        <f>IF(A$52=37802,IF(ISERROR(L76)=TRUE,IF(ISBLANK(A76)=FALSE,IF(MONTH(A76)=MONTH(MAX(A$52:A$76)),A76,""),""),""),IF(ISERROR(L76)=TRUE,IF(MONTH(A76)=MONTH(MAX(A$52:A$76)),A76,""),""))</f>
        <v/>
      </c>
      <c r="I76" s="377" t="str">
        <f t="shared" si="12"/>
        <v/>
      </c>
      <c r="J76" s="377" t="str">
        <f t="shared" si="12"/>
        <v/>
      </c>
      <c r="K76" s="377" t="str">
        <f t="shared" si="12"/>
        <v/>
      </c>
      <c r="L76" s="377" t="e">
        <f t="shared" si="13"/>
        <v>#N/A</v>
      </c>
    </row>
    <row r="78" spans="1:12" ht="15" customHeight="1" x14ac:dyDescent="0.25">
      <c r="I78" s="377">
        <f>IF(I76&lt;&gt;"",I76,IF(I75&lt;&gt;"",I75,IF(I74&lt;&gt;"",I74,IF(I73&lt;&gt;"",I73,IF(I72&lt;&gt;"",I72,IF(I71&lt;&gt;"",I71,""))))))</f>
        <v>103.59020203826211</v>
      </c>
      <c r="J78" s="377">
        <f>IF(J76&lt;&gt;"",J76,IF(J75&lt;&gt;"",J75,IF(J74&lt;&gt;"",J74,IF(J73&lt;&gt;"",J73,IF(J72&lt;&gt;"",J72,IF(J71&lt;&gt;"",J71,""))))))</f>
        <v>94.517897452434696</v>
      </c>
      <c r="K78" s="377">
        <f>IF(K76&lt;&gt;"",K76,IF(K75&lt;&gt;"",K75,IF(K74&lt;&gt;"",K74,IF(K73&lt;&gt;"",K73,IF(K72&lt;&gt;"",K72,IF(K71&lt;&gt;"",K71,""))))))</f>
        <v>117.04989154013015</v>
      </c>
    </row>
    <row r="79" spans="1:12" ht="15" customHeight="1" x14ac:dyDescent="0.25">
      <c r="I79" s="374">
        <f>RANK(I78,$I78:$K78)</f>
        <v>2</v>
      </c>
      <c r="J79" s="374">
        <f>RANK(J78,$I78:$K78)</f>
        <v>3</v>
      </c>
      <c r="K79" s="374">
        <f>RANK(K78,$I78:$K78)</f>
        <v>1</v>
      </c>
    </row>
    <row r="80" spans="1:12" ht="15" customHeight="1" x14ac:dyDescent="0.25">
      <c r="I80" s="377" t="str">
        <f>"SvB: "&amp;IF(I78&gt;100,"+","")&amp;TEXT(I78-100,"0,0")&amp;"%"</f>
        <v>SvB: +3,6%</v>
      </c>
      <c r="J80" s="377" t="str">
        <f>"GeB - ausschließlich: "&amp;IF(J78&gt;100,"+","")&amp;TEXT(J78-100,"0,0")&amp;"%"</f>
        <v>GeB - ausschließlich: -5,5%</v>
      </c>
      <c r="K80" s="377" t="str">
        <f>"GeB - im Nebenjob: "&amp;IF(K78&gt;100,"+","")&amp;TEXT(K78-100,"0,0")&amp;"%"</f>
        <v>GeB - im Nebenjob: +17,0%</v>
      </c>
    </row>
    <row r="82" spans="9:9" ht="15" customHeight="1" x14ac:dyDescent="0.25">
      <c r="I82" s="377" t="str">
        <f>IF(ISERROR(HLOOKUP(1,I$79:K$80,2,FALSE)),"",HLOOKUP(1,I$79:K$80,2,FALSE))</f>
        <v>GeB - im Nebenjob: +17,0%</v>
      </c>
    </row>
    <row r="83" spans="9:9" ht="15" customHeight="1" x14ac:dyDescent="0.25">
      <c r="I83" s="377" t="str">
        <f>IF(ISERROR(HLOOKUP(2,I$79:K$80,2,FALSE)),"",HLOOKUP(2,I$79:K$80,2,FALSE))</f>
        <v>SvB: +3,6%</v>
      </c>
    </row>
    <row r="84" spans="9:9" ht="15" customHeight="1" x14ac:dyDescent="0.25">
      <c r="I84" s="377" t="str">
        <f>IF(ISERROR(HLOOKUP(3,I$79:K$80,2,FALSE)),"",HLOOKUP(3,I$79:K$80,2,FALSE))</f>
        <v>GeB - ausschließlich: -5,5%</v>
      </c>
    </row>
  </sheetData>
  <mergeCells count="16">
    <mergeCell ref="B4:C4"/>
    <mergeCell ref="D4:E4"/>
    <mergeCell ref="F4:G4"/>
    <mergeCell ref="H4:I4"/>
    <mergeCell ref="J4:N4"/>
    <mergeCell ref="J12:N12"/>
    <mergeCell ref="A50:A51"/>
    <mergeCell ref="B50:D50"/>
    <mergeCell ref="E50:G50"/>
    <mergeCell ref="H50:H51"/>
    <mergeCell ref="I50:K50"/>
    <mergeCell ref="A12:A13"/>
    <mergeCell ref="B12:C12"/>
    <mergeCell ref="D12:E12"/>
    <mergeCell ref="F12:G12"/>
    <mergeCell ref="H12:I12"/>
  </mergeCells>
  <pageMargins left="0.78740157499999996" right="0.78740157499999996" top="0.984251969" bottom="0.984251969" header="0.4921259845" footer="0.4921259845"/>
  <pageSetup paperSize="9" scale="45" orientation="landscape" r:id="rId1"/>
  <headerFooter alignWithMargins="0"/>
  <rowBreaks count="1" manualBreakCount="1">
    <brk id="47" max="1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5382D-0D98-4006-9E0D-B2D968DE77E5}">
  <sheetPr codeName="Tabelle27"/>
  <dimension ref="A1:K63"/>
  <sheetViews>
    <sheetView showGridLines="0" zoomScaleNormal="100" zoomScaleSheetLayoutView="100" workbookViewId="0">
      <selection sqref="A1:G1"/>
    </sheetView>
  </sheetViews>
  <sheetFormatPr baseColWidth="10" defaultRowHeight="16.5" customHeight="1" x14ac:dyDescent="0.2"/>
  <cols>
    <col min="1" max="1" width="2.6640625" style="414" customWidth="1"/>
    <col min="2" max="2" width="17.33203125" style="414" customWidth="1"/>
    <col min="3" max="3" width="23.33203125" style="414" customWidth="1"/>
    <col min="4" max="5" width="11.44140625" style="414" customWidth="1"/>
    <col min="6" max="8" width="11.44140625" style="414"/>
    <col min="9" max="9" width="15.6640625" style="414" customWidth="1"/>
    <col min="10" max="256" width="11.44140625" style="414"/>
    <col min="257" max="257" width="2.6640625" style="414" customWidth="1"/>
    <col min="258" max="258" width="17.33203125" style="414" customWidth="1"/>
    <col min="259" max="259" width="23.33203125" style="414" customWidth="1"/>
    <col min="260" max="261" width="11.44140625" style="414" customWidth="1"/>
    <col min="262" max="264" width="11.44140625" style="414"/>
    <col min="265" max="265" width="15.6640625" style="414" customWidth="1"/>
    <col min="266" max="512" width="11.44140625" style="414"/>
    <col min="513" max="513" width="2.6640625" style="414" customWidth="1"/>
    <col min="514" max="514" width="17.33203125" style="414" customWidth="1"/>
    <col min="515" max="515" width="23.33203125" style="414" customWidth="1"/>
    <col min="516" max="517" width="11.44140625" style="414" customWidth="1"/>
    <col min="518" max="520" width="11.44140625" style="414"/>
    <col min="521" max="521" width="15.6640625" style="414" customWidth="1"/>
    <col min="522" max="768" width="11.44140625" style="414"/>
    <col min="769" max="769" width="2.6640625" style="414" customWidth="1"/>
    <col min="770" max="770" width="17.33203125" style="414" customWidth="1"/>
    <col min="771" max="771" width="23.33203125" style="414" customWidth="1"/>
    <col min="772" max="773" width="11.44140625" style="414" customWidth="1"/>
    <col min="774" max="776" width="11.44140625" style="414"/>
    <col min="777" max="777" width="15.6640625" style="414" customWidth="1"/>
    <col min="778" max="1024" width="11.44140625" style="414"/>
    <col min="1025" max="1025" width="2.6640625" style="414" customWidth="1"/>
    <col min="1026" max="1026" width="17.33203125" style="414" customWidth="1"/>
    <col min="1027" max="1027" width="23.33203125" style="414" customWidth="1"/>
    <col min="1028" max="1029" width="11.44140625" style="414" customWidth="1"/>
    <col min="1030" max="1032" width="11.44140625" style="414"/>
    <col min="1033" max="1033" width="15.6640625" style="414" customWidth="1"/>
    <col min="1034" max="1280" width="11.44140625" style="414"/>
    <col min="1281" max="1281" width="2.6640625" style="414" customWidth="1"/>
    <col min="1282" max="1282" width="17.33203125" style="414" customWidth="1"/>
    <col min="1283" max="1283" width="23.33203125" style="414" customWidth="1"/>
    <col min="1284" max="1285" width="11.44140625" style="414" customWidth="1"/>
    <col min="1286" max="1288" width="11.44140625" style="414"/>
    <col min="1289" max="1289" width="15.6640625" style="414" customWidth="1"/>
    <col min="1290" max="1536" width="11.44140625" style="414"/>
    <col min="1537" max="1537" width="2.6640625" style="414" customWidth="1"/>
    <col min="1538" max="1538" width="17.33203125" style="414" customWidth="1"/>
    <col min="1539" max="1539" width="23.33203125" style="414" customWidth="1"/>
    <col min="1540" max="1541" width="11.44140625" style="414" customWidth="1"/>
    <col min="1542" max="1544" width="11.44140625" style="414"/>
    <col min="1545" max="1545" width="15.6640625" style="414" customWidth="1"/>
    <col min="1546" max="1792" width="11.44140625" style="414"/>
    <col min="1793" max="1793" width="2.6640625" style="414" customWidth="1"/>
    <col min="1794" max="1794" width="17.33203125" style="414" customWidth="1"/>
    <col min="1795" max="1795" width="23.33203125" style="414" customWidth="1"/>
    <col min="1796" max="1797" width="11.44140625" style="414" customWidth="1"/>
    <col min="1798" max="1800" width="11.44140625" style="414"/>
    <col min="1801" max="1801" width="15.6640625" style="414" customWidth="1"/>
    <col min="1802" max="2048" width="11.44140625" style="414"/>
    <col min="2049" max="2049" width="2.6640625" style="414" customWidth="1"/>
    <col min="2050" max="2050" width="17.33203125" style="414" customWidth="1"/>
    <col min="2051" max="2051" width="23.33203125" style="414" customWidth="1"/>
    <col min="2052" max="2053" width="11.44140625" style="414" customWidth="1"/>
    <col min="2054" max="2056" width="11.44140625" style="414"/>
    <col min="2057" max="2057" width="15.6640625" style="414" customWidth="1"/>
    <col min="2058" max="2304" width="11.44140625" style="414"/>
    <col min="2305" max="2305" width="2.6640625" style="414" customWidth="1"/>
    <col min="2306" max="2306" width="17.33203125" style="414" customWidth="1"/>
    <col min="2307" max="2307" width="23.33203125" style="414" customWidth="1"/>
    <col min="2308" max="2309" width="11.44140625" style="414" customWidth="1"/>
    <col min="2310" max="2312" width="11.44140625" style="414"/>
    <col min="2313" max="2313" width="15.6640625" style="414" customWidth="1"/>
    <col min="2314" max="2560" width="11.44140625" style="414"/>
    <col min="2561" max="2561" width="2.6640625" style="414" customWidth="1"/>
    <col min="2562" max="2562" width="17.33203125" style="414" customWidth="1"/>
    <col min="2563" max="2563" width="23.33203125" style="414" customWidth="1"/>
    <col min="2564" max="2565" width="11.44140625" style="414" customWidth="1"/>
    <col min="2566" max="2568" width="11.44140625" style="414"/>
    <col min="2569" max="2569" width="15.6640625" style="414" customWidth="1"/>
    <col min="2570" max="2816" width="11.44140625" style="414"/>
    <col min="2817" max="2817" width="2.6640625" style="414" customWidth="1"/>
    <col min="2818" max="2818" width="17.33203125" style="414" customWidth="1"/>
    <col min="2819" max="2819" width="23.33203125" style="414" customWidth="1"/>
    <col min="2820" max="2821" width="11.44140625" style="414" customWidth="1"/>
    <col min="2822" max="2824" width="11.44140625" style="414"/>
    <col min="2825" max="2825" width="15.6640625" style="414" customWidth="1"/>
    <col min="2826" max="3072" width="11.44140625" style="414"/>
    <col min="3073" max="3073" width="2.6640625" style="414" customWidth="1"/>
    <col min="3074" max="3074" width="17.33203125" style="414" customWidth="1"/>
    <col min="3075" max="3075" width="23.33203125" style="414" customWidth="1"/>
    <col min="3076" max="3077" width="11.44140625" style="414" customWidth="1"/>
    <col min="3078" max="3080" width="11.44140625" style="414"/>
    <col min="3081" max="3081" width="15.6640625" style="414" customWidth="1"/>
    <col min="3082" max="3328" width="11.44140625" style="414"/>
    <col min="3329" max="3329" width="2.6640625" style="414" customWidth="1"/>
    <col min="3330" max="3330" width="17.33203125" style="414" customWidth="1"/>
    <col min="3331" max="3331" width="23.33203125" style="414" customWidth="1"/>
    <col min="3332" max="3333" width="11.44140625" style="414" customWidth="1"/>
    <col min="3334" max="3336" width="11.44140625" style="414"/>
    <col min="3337" max="3337" width="15.6640625" style="414" customWidth="1"/>
    <col min="3338" max="3584" width="11.44140625" style="414"/>
    <col min="3585" max="3585" width="2.6640625" style="414" customWidth="1"/>
    <col min="3586" max="3586" width="17.33203125" style="414" customWidth="1"/>
    <col min="3587" max="3587" width="23.33203125" style="414" customWidth="1"/>
    <col min="3588" max="3589" width="11.44140625" style="414" customWidth="1"/>
    <col min="3590" max="3592" width="11.44140625" style="414"/>
    <col min="3593" max="3593" width="15.6640625" style="414" customWidth="1"/>
    <col min="3594" max="3840" width="11.44140625" style="414"/>
    <col min="3841" max="3841" width="2.6640625" style="414" customWidth="1"/>
    <col min="3842" max="3842" width="17.33203125" style="414" customWidth="1"/>
    <col min="3843" max="3843" width="23.33203125" style="414" customWidth="1"/>
    <col min="3844" max="3845" width="11.44140625" style="414" customWidth="1"/>
    <col min="3846" max="3848" width="11.44140625" style="414"/>
    <col min="3849" max="3849" width="15.6640625" style="414" customWidth="1"/>
    <col min="3850" max="4096" width="11.44140625" style="414"/>
    <col min="4097" max="4097" width="2.6640625" style="414" customWidth="1"/>
    <col min="4098" max="4098" width="17.33203125" style="414" customWidth="1"/>
    <col min="4099" max="4099" width="23.33203125" style="414" customWidth="1"/>
    <col min="4100" max="4101" width="11.44140625" style="414" customWidth="1"/>
    <col min="4102" max="4104" width="11.44140625" style="414"/>
    <col min="4105" max="4105" width="15.6640625" style="414" customWidth="1"/>
    <col min="4106" max="4352" width="11.44140625" style="414"/>
    <col min="4353" max="4353" width="2.6640625" style="414" customWidth="1"/>
    <col min="4354" max="4354" width="17.33203125" style="414" customWidth="1"/>
    <col min="4355" max="4355" width="23.33203125" style="414" customWidth="1"/>
    <col min="4356" max="4357" width="11.44140625" style="414" customWidth="1"/>
    <col min="4358" max="4360" width="11.44140625" style="414"/>
    <col min="4361" max="4361" width="15.6640625" style="414" customWidth="1"/>
    <col min="4362" max="4608" width="11.44140625" style="414"/>
    <col min="4609" max="4609" width="2.6640625" style="414" customWidth="1"/>
    <col min="4610" max="4610" width="17.33203125" style="414" customWidth="1"/>
    <col min="4611" max="4611" width="23.33203125" style="414" customWidth="1"/>
    <col min="4612" max="4613" width="11.44140625" style="414" customWidth="1"/>
    <col min="4614" max="4616" width="11.44140625" style="414"/>
    <col min="4617" max="4617" width="15.6640625" style="414" customWidth="1"/>
    <col min="4618" max="4864" width="11.44140625" style="414"/>
    <col min="4865" max="4865" width="2.6640625" style="414" customWidth="1"/>
    <col min="4866" max="4866" width="17.33203125" style="414" customWidth="1"/>
    <col min="4867" max="4867" width="23.33203125" style="414" customWidth="1"/>
    <col min="4868" max="4869" width="11.44140625" style="414" customWidth="1"/>
    <col min="4870" max="4872" width="11.44140625" style="414"/>
    <col min="4873" max="4873" width="15.6640625" style="414" customWidth="1"/>
    <col min="4874" max="5120" width="11.44140625" style="414"/>
    <col min="5121" max="5121" width="2.6640625" style="414" customWidth="1"/>
    <col min="5122" max="5122" width="17.33203125" style="414" customWidth="1"/>
    <col min="5123" max="5123" width="23.33203125" style="414" customWidth="1"/>
    <col min="5124" max="5125" width="11.44140625" style="414" customWidth="1"/>
    <col min="5126" max="5128" width="11.44140625" style="414"/>
    <col min="5129" max="5129" width="15.6640625" style="414" customWidth="1"/>
    <col min="5130" max="5376" width="11.44140625" style="414"/>
    <col min="5377" max="5377" width="2.6640625" style="414" customWidth="1"/>
    <col min="5378" max="5378" width="17.33203125" style="414" customWidth="1"/>
    <col min="5379" max="5379" width="23.33203125" style="414" customWidth="1"/>
    <col min="5380" max="5381" width="11.44140625" style="414" customWidth="1"/>
    <col min="5382" max="5384" width="11.44140625" style="414"/>
    <col min="5385" max="5385" width="15.6640625" style="414" customWidth="1"/>
    <col min="5386" max="5632" width="11.44140625" style="414"/>
    <col min="5633" max="5633" width="2.6640625" style="414" customWidth="1"/>
    <col min="5634" max="5634" width="17.33203125" style="414" customWidth="1"/>
    <col min="5635" max="5635" width="23.33203125" style="414" customWidth="1"/>
    <col min="5636" max="5637" width="11.44140625" style="414" customWidth="1"/>
    <col min="5638" max="5640" width="11.44140625" style="414"/>
    <col min="5641" max="5641" width="15.6640625" style="414" customWidth="1"/>
    <col min="5642" max="5888" width="11.44140625" style="414"/>
    <col min="5889" max="5889" width="2.6640625" style="414" customWidth="1"/>
    <col min="5890" max="5890" width="17.33203125" style="414" customWidth="1"/>
    <col min="5891" max="5891" width="23.33203125" style="414" customWidth="1"/>
    <col min="5892" max="5893" width="11.44140625" style="414" customWidth="1"/>
    <col min="5894" max="5896" width="11.44140625" style="414"/>
    <col min="5897" max="5897" width="15.6640625" style="414" customWidth="1"/>
    <col min="5898" max="6144" width="11.44140625" style="414"/>
    <col min="6145" max="6145" width="2.6640625" style="414" customWidth="1"/>
    <col min="6146" max="6146" width="17.33203125" style="414" customWidth="1"/>
    <col min="6147" max="6147" width="23.33203125" style="414" customWidth="1"/>
    <col min="6148" max="6149" width="11.44140625" style="414" customWidth="1"/>
    <col min="6150" max="6152" width="11.44140625" style="414"/>
    <col min="6153" max="6153" width="15.6640625" style="414" customWidth="1"/>
    <col min="6154" max="6400" width="11.44140625" style="414"/>
    <col min="6401" max="6401" width="2.6640625" style="414" customWidth="1"/>
    <col min="6402" max="6402" width="17.33203125" style="414" customWidth="1"/>
    <col min="6403" max="6403" width="23.33203125" style="414" customWidth="1"/>
    <col min="6404" max="6405" width="11.44140625" style="414" customWidth="1"/>
    <col min="6406" max="6408" width="11.44140625" style="414"/>
    <col min="6409" max="6409" width="15.6640625" style="414" customWidth="1"/>
    <col min="6410" max="6656" width="11.44140625" style="414"/>
    <col min="6657" max="6657" width="2.6640625" style="414" customWidth="1"/>
    <col min="6658" max="6658" width="17.33203125" style="414" customWidth="1"/>
    <col min="6659" max="6659" width="23.33203125" style="414" customWidth="1"/>
    <col min="6660" max="6661" width="11.44140625" style="414" customWidth="1"/>
    <col min="6662" max="6664" width="11.44140625" style="414"/>
    <col min="6665" max="6665" width="15.6640625" style="414" customWidth="1"/>
    <col min="6666" max="6912" width="11.44140625" style="414"/>
    <col min="6913" max="6913" width="2.6640625" style="414" customWidth="1"/>
    <col min="6914" max="6914" width="17.33203125" style="414" customWidth="1"/>
    <col min="6915" max="6915" width="23.33203125" style="414" customWidth="1"/>
    <col min="6916" max="6917" width="11.44140625" style="414" customWidth="1"/>
    <col min="6918" max="6920" width="11.44140625" style="414"/>
    <col min="6921" max="6921" width="15.6640625" style="414" customWidth="1"/>
    <col min="6922" max="7168" width="11.44140625" style="414"/>
    <col min="7169" max="7169" width="2.6640625" style="414" customWidth="1"/>
    <col min="7170" max="7170" width="17.33203125" style="414" customWidth="1"/>
    <col min="7171" max="7171" width="23.33203125" style="414" customWidth="1"/>
    <col min="7172" max="7173" width="11.44140625" style="414" customWidth="1"/>
    <col min="7174" max="7176" width="11.44140625" style="414"/>
    <col min="7177" max="7177" width="15.6640625" style="414" customWidth="1"/>
    <col min="7178" max="7424" width="11.44140625" style="414"/>
    <col min="7425" max="7425" width="2.6640625" style="414" customWidth="1"/>
    <col min="7426" max="7426" width="17.33203125" style="414" customWidth="1"/>
    <col min="7427" max="7427" width="23.33203125" style="414" customWidth="1"/>
    <col min="7428" max="7429" width="11.44140625" style="414" customWidth="1"/>
    <col min="7430" max="7432" width="11.44140625" style="414"/>
    <col min="7433" max="7433" width="15.6640625" style="414" customWidth="1"/>
    <col min="7434" max="7680" width="11.44140625" style="414"/>
    <col min="7681" max="7681" width="2.6640625" style="414" customWidth="1"/>
    <col min="7682" max="7682" width="17.33203125" style="414" customWidth="1"/>
    <col min="7683" max="7683" width="23.33203125" style="414" customWidth="1"/>
    <col min="7684" max="7685" width="11.44140625" style="414" customWidth="1"/>
    <col min="7686" max="7688" width="11.44140625" style="414"/>
    <col min="7689" max="7689" width="15.6640625" style="414" customWidth="1"/>
    <col min="7690" max="7936" width="11.44140625" style="414"/>
    <col min="7937" max="7937" width="2.6640625" style="414" customWidth="1"/>
    <col min="7938" max="7938" width="17.33203125" style="414" customWidth="1"/>
    <col min="7939" max="7939" width="23.33203125" style="414" customWidth="1"/>
    <col min="7940" max="7941" width="11.44140625" style="414" customWidth="1"/>
    <col min="7942" max="7944" width="11.44140625" style="414"/>
    <col min="7945" max="7945" width="15.6640625" style="414" customWidth="1"/>
    <col min="7946" max="8192" width="11.44140625" style="414"/>
    <col min="8193" max="8193" width="2.6640625" style="414" customWidth="1"/>
    <col min="8194" max="8194" width="17.33203125" style="414" customWidth="1"/>
    <col min="8195" max="8195" width="23.33203125" style="414" customWidth="1"/>
    <col min="8196" max="8197" width="11.44140625" style="414" customWidth="1"/>
    <col min="8198" max="8200" width="11.44140625" style="414"/>
    <col min="8201" max="8201" width="15.6640625" style="414" customWidth="1"/>
    <col min="8202" max="8448" width="11.44140625" style="414"/>
    <col min="8449" max="8449" width="2.6640625" style="414" customWidth="1"/>
    <col min="8450" max="8450" width="17.33203125" style="414" customWidth="1"/>
    <col min="8451" max="8451" width="23.33203125" style="414" customWidth="1"/>
    <col min="8452" max="8453" width="11.44140625" style="414" customWidth="1"/>
    <col min="8454" max="8456" width="11.44140625" style="414"/>
    <col min="8457" max="8457" width="15.6640625" style="414" customWidth="1"/>
    <col min="8458" max="8704" width="11.44140625" style="414"/>
    <col min="8705" max="8705" width="2.6640625" style="414" customWidth="1"/>
    <col min="8706" max="8706" width="17.33203125" style="414" customWidth="1"/>
    <col min="8707" max="8707" width="23.33203125" style="414" customWidth="1"/>
    <col min="8708" max="8709" width="11.44140625" style="414" customWidth="1"/>
    <col min="8710" max="8712" width="11.44140625" style="414"/>
    <col min="8713" max="8713" width="15.6640625" style="414" customWidth="1"/>
    <col min="8714" max="8960" width="11.44140625" style="414"/>
    <col min="8961" max="8961" width="2.6640625" style="414" customWidth="1"/>
    <col min="8962" max="8962" width="17.33203125" style="414" customWidth="1"/>
    <col min="8963" max="8963" width="23.33203125" style="414" customWidth="1"/>
    <col min="8964" max="8965" width="11.44140625" style="414" customWidth="1"/>
    <col min="8966" max="8968" width="11.44140625" style="414"/>
    <col min="8969" max="8969" width="15.6640625" style="414" customWidth="1"/>
    <col min="8970" max="9216" width="11.44140625" style="414"/>
    <col min="9217" max="9217" width="2.6640625" style="414" customWidth="1"/>
    <col min="9218" max="9218" width="17.33203125" style="414" customWidth="1"/>
    <col min="9219" max="9219" width="23.33203125" style="414" customWidth="1"/>
    <col min="9220" max="9221" width="11.44140625" style="414" customWidth="1"/>
    <col min="9222" max="9224" width="11.44140625" style="414"/>
    <col min="9225" max="9225" width="15.6640625" style="414" customWidth="1"/>
    <col min="9226" max="9472" width="11.44140625" style="414"/>
    <col min="9473" max="9473" width="2.6640625" style="414" customWidth="1"/>
    <col min="9474" max="9474" width="17.33203125" style="414" customWidth="1"/>
    <col min="9475" max="9475" width="23.33203125" style="414" customWidth="1"/>
    <col min="9476" max="9477" width="11.44140625" style="414" customWidth="1"/>
    <col min="9478" max="9480" width="11.44140625" style="414"/>
    <col min="9481" max="9481" width="15.6640625" style="414" customWidth="1"/>
    <col min="9482" max="9728" width="11.44140625" style="414"/>
    <col min="9729" max="9729" width="2.6640625" style="414" customWidth="1"/>
    <col min="9730" max="9730" width="17.33203125" style="414" customWidth="1"/>
    <col min="9731" max="9731" width="23.33203125" style="414" customWidth="1"/>
    <col min="9732" max="9733" width="11.44140625" style="414" customWidth="1"/>
    <col min="9734" max="9736" width="11.44140625" style="414"/>
    <col min="9737" max="9737" width="15.6640625" style="414" customWidth="1"/>
    <col min="9738" max="9984" width="11.44140625" style="414"/>
    <col min="9985" max="9985" width="2.6640625" style="414" customWidth="1"/>
    <col min="9986" max="9986" width="17.33203125" style="414" customWidth="1"/>
    <col min="9987" max="9987" width="23.33203125" style="414" customWidth="1"/>
    <col min="9988" max="9989" width="11.44140625" style="414" customWidth="1"/>
    <col min="9990" max="9992" width="11.44140625" style="414"/>
    <col min="9993" max="9993" width="15.6640625" style="414" customWidth="1"/>
    <col min="9994" max="10240" width="11.44140625" style="414"/>
    <col min="10241" max="10241" width="2.6640625" style="414" customWidth="1"/>
    <col min="10242" max="10242" width="17.33203125" style="414" customWidth="1"/>
    <col min="10243" max="10243" width="23.33203125" style="414" customWidth="1"/>
    <col min="10244" max="10245" width="11.44140625" style="414" customWidth="1"/>
    <col min="10246" max="10248" width="11.44140625" style="414"/>
    <col min="10249" max="10249" width="15.6640625" style="414" customWidth="1"/>
    <col min="10250" max="10496" width="11.44140625" style="414"/>
    <col min="10497" max="10497" width="2.6640625" style="414" customWidth="1"/>
    <col min="10498" max="10498" width="17.33203125" style="414" customWidth="1"/>
    <col min="10499" max="10499" width="23.33203125" style="414" customWidth="1"/>
    <col min="10500" max="10501" width="11.44140625" style="414" customWidth="1"/>
    <col min="10502" max="10504" width="11.44140625" style="414"/>
    <col min="10505" max="10505" width="15.6640625" style="414" customWidth="1"/>
    <col min="10506" max="10752" width="11.44140625" style="414"/>
    <col min="10753" max="10753" width="2.6640625" style="414" customWidth="1"/>
    <col min="10754" max="10754" width="17.33203125" style="414" customWidth="1"/>
    <col min="10755" max="10755" width="23.33203125" style="414" customWidth="1"/>
    <col min="10756" max="10757" width="11.44140625" style="414" customWidth="1"/>
    <col min="10758" max="10760" width="11.44140625" style="414"/>
    <col min="10761" max="10761" width="15.6640625" style="414" customWidth="1"/>
    <col min="10762" max="11008" width="11.44140625" style="414"/>
    <col min="11009" max="11009" width="2.6640625" style="414" customWidth="1"/>
    <col min="11010" max="11010" width="17.33203125" style="414" customWidth="1"/>
    <col min="11011" max="11011" width="23.33203125" style="414" customWidth="1"/>
    <col min="11012" max="11013" width="11.44140625" style="414" customWidth="1"/>
    <col min="11014" max="11016" width="11.44140625" style="414"/>
    <col min="11017" max="11017" width="15.6640625" style="414" customWidth="1"/>
    <col min="11018" max="11264" width="11.44140625" style="414"/>
    <col min="11265" max="11265" width="2.6640625" style="414" customWidth="1"/>
    <col min="11266" max="11266" width="17.33203125" style="414" customWidth="1"/>
    <col min="11267" max="11267" width="23.33203125" style="414" customWidth="1"/>
    <col min="11268" max="11269" width="11.44140625" style="414" customWidth="1"/>
    <col min="11270" max="11272" width="11.44140625" style="414"/>
    <col min="11273" max="11273" width="15.6640625" style="414" customWidth="1"/>
    <col min="11274" max="11520" width="11.44140625" style="414"/>
    <col min="11521" max="11521" width="2.6640625" style="414" customWidth="1"/>
    <col min="11522" max="11522" width="17.33203125" style="414" customWidth="1"/>
    <col min="11523" max="11523" width="23.33203125" style="414" customWidth="1"/>
    <col min="11524" max="11525" width="11.44140625" style="414" customWidth="1"/>
    <col min="11526" max="11528" width="11.44140625" style="414"/>
    <col min="11529" max="11529" width="15.6640625" style="414" customWidth="1"/>
    <col min="11530" max="11776" width="11.44140625" style="414"/>
    <col min="11777" max="11777" width="2.6640625" style="414" customWidth="1"/>
    <col min="11778" max="11778" width="17.33203125" style="414" customWidth="1"/>
    <col min="11779" max="11779" width="23.33203125" style="414" customWidth="1"/>
    <col min="11780" max="11781" width="11.44140625" style="414" customWidth="1"/>
    <col min="11782" max="11784" width="11.44140625" style="414"/>
    <col min="11785" max="11785" width="15.6640625" style="414" customWidth="1"/>
    <col min="11786" max="12032" width="11.44140625" style="414"/>
    <col min="12033" max="12033" width="2.6640625" style="414" customWidth="1"/>
    <col min="12034" max="12034" width="17.33203125" style="414" customWidth="1"/>
    <col min="12035" max="12035" width="23.33203125" style="414" customWidth="1"/>
    <col min="12036" max="12037" width="11.44140625" style="414" customWidth="1"/>
    <col min="12038" max="12040" width="11.44140625" style="414"/>
    <col min="12041" max="12041" width="15.6640625" style="414" customWidth="1"/>
    <col min="12042" max="12288" width="11.44140625" style="414"/>
    <col min="12289" max="12289" width="2.6640625" style="414" customWidth="1"/>
    <col min="12290" max="12290" width="17.33203125" style="414" customWidth="1"/>
    <col min="12291" max="12291" width="23.33203125" style="414" customWidth="1"/>
    <col min="12292" max="12293" width="11.44140625" style="414" customWidth="1"/>
    <col min="12294" max="12296" width="11.44140625" style="414"/>
    <col min="12297" max="12297" width="15.6640625" style="414" customWidth="1"/>
    <col min="12298" max="12544" width="11.44140625" style="414"/>
    <col min="12545" max="12545" width="2.6640625" style="414" customWidth="1"/>
    <col min="12546" max="12546" width="17.33203125" style="414" customWidth="1"/>
    <col min="12547" max="12547" width="23.33203125" style="414" customWidth="1"/>
    <col min="12548" max="12549" width="11.44140625" style="414" customWidth="1"/>
    <col min="12550" max="12552" width="11.44140625" style="414"/>
    <col min="12553" max="12553" width="15.6640625" style="414" customWidth="1"/>
    <col min="12554" max="12800" width="11.44140625" style="414"/>
    <col min="12801" max="12801" width="2.6640625" style="414" customWidth="1"/>
    <col min="12802" max="12802" width="17.33203125" style="414" customWidth="1"/>
    <col min="12803" max="12803" width="23.33203125" style="414" customWidth="1"/>
    <col min="12804" max="12805" width="11.44140625" style="414" customWidth="1"/>
    <col min="12806" max="12808" width="11.44140625" style="414"/>
    <col min="12809" max="12809" width="15.6640625" style="414" customWidth="1"/>
    <col min="12810" max="13056" width="11.44140625" style="414"/>
    <col min="13057" max="13057" width="2.6640625" style="414" customWidth="1"/>
    <col min="13058" max="13058" width="17.33203125" style="414" customWidth="1"/>
    <col min="13059" max="13059" width="23.33203125" style="414" customWidth="1"/>
    <col min="13060" max="13061" width="11.44140625" style="414" customWidth="1"/>
    <col min="13062" max="13064" width="11.44140625" style="414"/>
    <col min="13065" max="13065" width="15.6640625" style="414" customWidth="1"/>
    <col min="13066" max="13312" width="11.44140625" style="414"/>
    <col min="13313" max="13313" width="2.6640625" style="414" customWidth="1"/>
    <col min="13314" max="13314" width="17.33203125" style="414" customWidth="1"/>
    <col min="13315" max="13315" width="23.33203125" style="414" customWidth="1"/>
    <col min="13316" max="13317" width="11.44140625" style="414" customWidth="1"/>
    <col min="13318" max="13320" width="11.44140625" style="414"/>
    <col min="13321" max="13321" width="15.6640625" style="414" customWidth="1"/>
    <col min="13322" max="13568" width="11.44140625" style="414"/>
    <col min="13569" max="13569" width="2.6640625" style="414" customWidth="1"/>
    <col min="13570" max="13570" width="17.33203125" style="414" customWidth="1"/>
    <col min="13571" max="13571" width="23.33203125" style="414" customWidth="1"/>
    <col min="13572" max="13573" width="11.44140625" style="414" customWidth="1"/>
    <col min="13574" max="13576" width="11.44140625" style="414"/>
    <col min="13577" max="13577" width="15.6640625" style="414" customWidth="1"/>
    <col min="13578" max="13824" width="11.44140625" style="414"/>
    <col min="13825" max="13825" width="2.6640625" style="414" customWidth="1"/>
    <col min="13826" max="13826" width="17.33203125" style="414" customWidth="1"/>
    <col min="13827" max="13827" width="23.33203125" style="414" customWidth="1"/>
    <col min="13828" max="13829" width="11.44140625" style="414" customWidth="1"/>
    <col min="13830" max="13832" width="11.44140625" style="414"/>
    <col min="13833" max="13833" width="15.6640625" style="414" customWidth="1"/>
    <col min="13834" max="14080" width="11.44140625" style="414"/>
    <col min="14081" max="14081" width="2.6640625" style="414" customWidth="1"/>
    <col min="14082" max="14082" width="17.33203125" style="414" customWidth="1"/>
    <col min="14083" max="14083" width="23.33203125" style="414" customWidth="1"/>
    <col min="14084" max="14085" width="11.44140625" style="414" customWidth="1"/>
    <col min="14086" max="14088" width="11.44140625" style="414"/>
    <col min="14089" max="14089" width="15.6640625" style="414" customWidth="1"/>
    <col min="14090" max="14336" width="11.44140625" style="414"/>
    <col min="14337" max="14337" width="2.6640625" style="414" customWidth="1"/>
    <col min="14338" max="14338" width="17.33203125" style="414" customWidth="1"/>
    <col min="14339" max="14339" width="23.33203125" style="414" customWidth="1"/>
    <col min="14340" max="14341" width="11.44140625" style="414" customWidth="1"/>
    <col min="14342" max="14344" width="11.44140625" style="414"/>
    <col min="14345" max="14345" width="15.6640625" style="414" customWidth="1"/>
    <col min="14346" max="14592" width="11.44140625" style="414"/>
    <col min="14593" max="14593" width="2.6640625" style="414" customWidth="1"/>
    <col min="14594" max="14594" width="17.33203125" style="414" customWidth="1"/>
    <col min="14595" max="14595" width="23.33203125" style="414" customWidth="1"/>
    <col min="14596" max="14597" width="11.44140625" style="414" customWidth="1"/>
    <col min="14598" max="14600" width="11.44140625" style="414"/>
    <col min="14601" max="14601" width="15.6640625" style="414" customWidth="1"/>
    <col min="14602" max="14848" width="11.44140625" style="414"/>
    <col min="14849" max="14849" width="2.6640625" style="414" customWidth="1"/>
    <col min="14850" max="14850" width="17.33203125" style="414" customWidth="1"/>
    <col min="14851" max="14851" width="23.33203125" style="414" customWidth="1"/>
    <col min="14852" max="14853" width="11.44140625" style="414" customWidth="1"/>
    <col min="14854" max="14856" width="11.44140625" style="414"/>
    <col min="14857" max="14857" width="15.6640625" style="414" customWidth="1"/>
    <col min="14858" max="15104" width="11.44140625" style="414"/>
    <col min="15105" max="15105" width="2.6640625" style="414" customWidth="1"/>
    <col min="15106" max="15106" width="17.33203125" style="414" customWidth="1"/>
    <col min="15107" max="15107" width="23.33203125" style="414" customWidth="1"/>
    <col min="15108" max="15109" width="11.44140625" style="414" customWidth="1"/>
    <col min="15110" max="15112" width="11.44140625" style="414"/>
    <col min="15113" max="15113" width="15.6640625" style="414" customWidth="1"/>
    <col min="15114" max="15360" width="11.44140625" style="414"/>
    <col min="15361" max="15361" width="2.6640625" style="414" customWidth="1"/>
    <col min="15362" max="15362" width="17.33203125" style="414" customWidth="1"/>
    <col min="15363" max="15363" width="23.33203125" style="414" customWidth="1"/>
    <col min="15364" max="15365" width="11.44140625" style="414" customWidth="1"/>
    <col min="15366" max="15368" width="11.44140625" style="414"/>
    <col min="15369" max="15369" width="15.6640625" style="414" customWidth="1"/>
    <col min="15370" max="15616" width="11.44140625" style="414"/>
    <col min="15617" max="15617" width="2.6640625" style="414" customWidth="1"/>
    <col min="15618" max="15618" width="17.33203125" style="414" customWidth="1"/>
    <col min="15619" max="15619" width="23.33203125" style="414" customWidth="1"/>
    <col min="15620" max="15621" width="11.44140625" style="414" customWidth="1"/>
    <col min="15622" max="15624" width="11.44140625" style="414"/>
    <col min="15625" max="15625" width="15.6640625" style="414" customWidth="1"/>
    <col min="15626" max="15872" width="11.44140625" style="414"/>
    <col min="15873" max="15873" width="2.6640625" style="414" customWidth="1"/>
    <col min="15874" max="15874" width="17.33203125" style="414" customWidth="1"/>
    <col min="15875" max="15875" width="23.33203125" style="414" customWidth="1"/>
    <col min="15876" max="15877" width="11.44140625" style="414" customWidth="1"/>
    <col min="15878" max="15880" width="11.44140625" style="414"/>
    <col min="15881" max="15881" width="15.6640625" style="414" customWidth="1"/>
    <col min="15882" max="16128" width="11.44140625" style="414"/>
    <col min="16129" max="16129" width="2.6640625" style="414" customWidth="1"/>
    <col min="16130" max="16130" width="17.33203125" style="414" customWidth="1"/>
    <col min="16131" max="16131" width="23.33203125" style="414" customWidth="1"/>
    <col min="16132" max="16133" width="11.44140625" style="414" customWidth="1"/>
    <col min="16134" max="16136" width="11.44140625" style="414"/>
    <col min="16137" max="16137" width="15.6640625" style="414" customWidth="1"/>
    <col min="16138" max="16384" width="11.44140625" style="414"/>
  </cols>
  <sheetData>
    <row r="1" spans="1:11" s="387" customFormat="1" ht="32.25" customHeight="1" x14ac:dyDescent="0.25">
      <c r="A1" s="553"/>
      <c r="B1" s="553"/>
      <c r="C1" s="553"/>
      <c r="D1" s="553"/>
      <c r="E1" s="553"/>
      <c r="F1" s="553"/>
      <c r="G1" s="553"/>
      <c r="I1" s="388"/>
    </row>
    <row r="2" spans="1:11" s="390" customFormat="1" ht="13.2" customHeight="1" x14ac:dyDescent="0.25">
      <c r="A2" s="389"/>
      <c r="G2" s="391" t="s">
        <v>510</v>
      </c>
      <c r="H2" s="392"/>
      <c r="I2" s="392"/>
      <c r="K2" s="388"/>
    </row>
    <row r="3" spans="1:11" s="387" customFormat="1" ht="19.5" customHeight="1" x14ac:dyDescent="0.3">
      <c r="A3" s="393" t="s">
        <v>511</v>
      </c>
      <c r="D3" s="394"/>
    </row>
    <row r="4" spans="1:11" s="390" customFormat="1" ht="19.5" customHeight="1" x14ac:dyDescent="0.25">
      <c r="A4" s="389"/>
      <c r="G4" s="395"/>
      <c r="H4" s="392"/>
      <c r="I4" s="392"/>
    </row>
    <row r="5" spans="1:11" s="390" customFormat="1" ht="13.2" customHeight="1" x14ac:dyDescent="0.25">
      <c r="A5" s="389"/>
      <c r="G5" s="395"/>
      <c r="H5" s="392"/>
      <c r="I5" s="392"/>
    </row>
    <row r="6" spans="1:11" s="390" customFormat="1" ht="13.2" customHeight="1" x14ac:dyDescent="0.25">
      <c r="A6" s="554" t="s">
        <v>512</v>
      </c>
      <c r="B6" s="555"/>
      <c r="C6" s="555"/>
      <c r="D6" s="555"/>
      <c r="E6" s="555"/>
      <c r="F6" s="554"/>
      <c r="G6" s="554"/>
      <c r="H6" s="392"/>
      <c r="I6" s="392"/>
    </row>
    <row r="7" spans="1:11" s="390" customFormat="1" ht="13.2" customHeight="1" x14ac:dyDescent="0.25">
      <c r="A7" s="389"/>
      <c r="G7" s="395"/>
      <c r="H7" s="392"/>
      <c r="I7" s="392"/>
    </row>
    <row r="8" spans="1:11" s="395" customFormat="1" ht="13.2" customHeight="1" x14ac:dyDescent="0.25">
      <c r="B8" s="396" t="s">
        <v>513</v>
      </c>
      <c r="C8" s="397"/>
      <c r="D8" s="397"/>
      <c r="E8" s="398"/>
      <c r="F8" s="399"/>
      <c r="G8" s="399"/>
      <c r="H8" s="392"/>
      <c r="I8" s="392"/>
    </row>
    <row r="9" spans="1:11" s="395" customFormat="1" ht="13.2" customHeight="1" x14ac:dyDescent="0.25">
      <c r="A9" s="400"/>
      <c r="B9" s="550" t="s">
        <v>514</v>
      </c>
      <c r="C9" s="550"/>
      <c r="D9" s="556"/>
      <c r="E9" s="401"/>
      <c r="F9" s="401"/>
      <c r="H9" s="392"/>
      <c r="I9" s="392"/>
    </row>
    <row r="10" spans="1:11" s="395" customFormat="1" ht="13.2" customHeight="1" x14ac:dyDescent="0.25">
      <c r="A10" s="400"/>
      <c r="B10" s="557" t="s">
        <v>515</v>
      </c>
      <c r="C10" s="557"/>
      <c r="D10" s="402"/>
      <c r="E10" s="403"/>
      <c r="G10" s="404"/>
      <c r="H10" s="392"/>
      <c r="I10" s="392"/>
    </row>
    <row r="11" spans="1:11" s="395" customFormat="1" ht="13.2" customHeight="1" x14ac:dyDescent="0.25">
      <c r="A11" s="400"/>
      <c r="B11" s="549" t="s">
        <v>516</v>
      </c>
      <c r="C11" s="550"/>
      <c r="D11" s="402"/>
      <c r="E11" s="403"/>
      <c r="G11" s="404"/>
      <c r="H11" s="405"/>
      <c r="I11" s="405"/>
    </row>
    <row r="12" spans="1:11" s="395" customFormat="1" ht="13.2" customHeight="1" x14ac:dyDescent="0.25">
      <c r="A12" s="400"/>
      <c r="B12" s="544" t="s">
        <v>517</v>
      </c>
      <c r="C12" s="544"/>
      <c r="D12" s="402"/>
      <c r="E12" s="403"/>
      <c r="G12" s="404"/>
      <c r="H12" s="405"/>
      <c r="I12" s="405"/>
    </row>
    <row r="13" spans="1:11" s="395" customFormat="1" ht="13.2" customHeight="1" x14ac:dyDescent="0.25">
      <c r="A13" s="400"/>
      <c r="B13" s="544" t="s">
        <v>518</v>
      </c>
      <c r="C13" s="544"/>
      <c r="D13" s="402"/>
      <c r="E13" s="403"/>
      <c r="G13" s="404"/>
    </row>
    <row r="14" spans="1:11" s="395" customFormat="1" ht="13.2" customHeight="1" x14ac:dyDescent="0.25">
      <c r="A14" s="400"/>
      <c r="B14" s="544" t="s">
        <v>519</v>
      </c>
      <c r="C14" s="544"/>
      <c r="D14" s="402"/>
      <c r="E14" s="403"/>
      <c r="G14" s="404"/>
    </row>
    <row r="15" spans="1:11" s="395" customFormat="1" ht="13.2" customHeight="1" x14ac:dyDescent="0.25">
      <c r="A15" s="400"/>
      <c r="B15" s="544" t="s">
        <v>520</v>
      </c>
      <c r="C15" s="544"/>
      <c r="D15" s="402"/>
      <c r="E15" s="403"/>
      <c r="G15" s="404"/>
    </row>
    <row r="16" spans="1:11" s="395" customFormat="1" ht="13.2" customHeight="1" x14ac:dyDescent="0.25">
      <c r="A16" s="400"/>
      <c r="B16" s="552" t="s">
        <v>521</v>
      </c>
      <c r="C16" s="552"/>
      <c r="D16" s="402"/>
      <c r="E16" s="403"/>
      <c r="G16" s="404"/>
    </row>
    <row r="17" spans="1:7" s="395" customFormat="1" ht="13.2" customHeight="1" x14ac:dyDescent="0.25">
      <c r="A17" s="400"/>
      <c r="B17" s="552"/>
      <c r="C17" s="552"/>
      <c r="D17" s="402"/>
      <c r="E17" s="403"/>
      <c r="G17" s="404"/>
    </row>
    <row r="18" spans="1:7" s="395" customFormat="1" ht="13.2" customHeight="1" x14ac:dyDescent="0.25">
      <c r="B18" s="396" t="s">
        <v>522</v>
      </c>
      <c r="C18" s="406"/>
      <c r="D18" s="402"/>
      <c r="E18" s="403"/>
      <c r="G18" s="404"/>
    </row>
    <row r="19" spans="1:7" s="395" customFormat="1" ht="13.2" customHeight="1" x14ac:dyDescent="0.25">
      <c r="A19" s="400"/>
      <c r="B19" s="549" t="s">
        <v>523</v>
      </c>
      <c r="C19" s="550"/>
      <c r="D19" s="402"/>
      <c r="E19" s="403"/>
      <c r="G19" s="404"/>
    </row>
    <row r="20" spans="1:7" s="395" customFormat="1" ht="13.2" customHeight="1" x14ac:dyDescent="0.25">
      <c r="A20" s="400"/>
      <c r="B20" s="552" t="s">
        <v>524</v>
      </c>
      <c r="C20" s="552"/>
      <c r="D20" s="402"/>
      <c r="E20" s="403"/>
      <c r="G20" s="404"/>
    </row>
    <row r="21" spans="1:7" s="395" customFormat="1" ht="13.2" customHeight="1" x14ac:dyDescent="0.25">
      <c r="A21" s="400"/>
      <c r="B21" s="544" t="s">
        <v>525</v>
      </c>
      <c r="C21" s="544"/>
      <c r="D21" s="402"/>
      <c r="E21" s="403"/>
      <c r="G21" s="404"/>
    </row>
    <row r="22" spans="1:7" s="395" customFormat="1" ht="13.2" customHeight="1" x14ac:dyDescent="0.25">
      <c r="A22" s="400"/>
      <c r="B22" s="544" t="s">
        <v>526</v>
      </c>
      <c r="C22" s="544"/>
      <c r="D22" s="402"/>
      <c r="E22" s="403"/>
      <c r="G22" s="404"/>
    </row>
    <row r="23" spans="1:7" s="395" customFormat="1" ht="13.2" customHeight="1" x14ac:dyDescent="0.25">
      <c r="A23" s="400"/>
      <c r="B23" s="544" t="s">
        <v>527</v>
      </c>
      <c r="C23" s="544"/>
      <c r="D23" s="402"/>
      <c r="E23" s="403"/>
      <c r="G23" s="404"/>
    </row>
    <row r="24" spans="1:7" s="395" customFormat="1" ht="13.2" customHeight="1" x14ac:dyDescent="0.25">
      <c r="A24" s="400"/>
      <c r="B24" s="544" t="s">
        <v>528</v>
      </c>
      <c r="C24" s="544"/>
      <c r="D24" s="402"/>
      <c r="E24" s="403"/>
      <c r="G24" s="404"/>
    </row>
    <row r="25" spans="1:7" s="395" customFormat="1" ht="13.2" customHeight="1" x14ac:dyDescent="0.25">
      <c r="A25" s="400"/>
      <c r="B25" s="544" t="s">
        <v>529</v>
      </c>
      <c r="C25" s="544"/>
      <c r="D25" s="402"/>
      <c r="E25" s="403"/>
      <c r="G25" s="390"/>
    </row>
    <row r="26" spans="1:7" s="395" customFormat="1" ht="13.2" customHeight="1" x14ac:dyDescent="0.25">
      <c r="A26" s="400"/>
      <c r="B26" s="549" t="s">
        <v>530</v>
      </c>
      <c r="C26" s="550"/>
      <c r="D26" s="402"/>
      <c r="E26" s="403"/>
      <c r="G26" s="390"/>
    </row>
    <row r="27" spans="1:7" s="390" customFormat="1" ht="13.2" customHeight="1" x14ac:dyDescent="0.25">
      <c r="A27" s="407" t="s">
        <v>531</v>
      </c>
      <c r="B27" s="549" t="s">
        <v>531</v>
      </c>
      <c r="C27" s="550"/>
      <c r="D27" s="402"/>
      <c r="E27" s="403"/>
      <c r="F27" s="395"/>
    </row>
    <row r="28" spans="1:7" s="390" customFormat="1" ht="13.2" customHeight="1" x14ac:dyDescent="0.25">
      <c r="A28" s="400"/>
      <c r="B28" s="549" t="s">
        <v>532</v>
      </c>
      <c r="C28" s="550"/>
      <c r="D28" s="402"/>
      <c r="E28" s="403"/>
      <c r="F28" s="395"/>
    </row>
    <row r="29" spans="1:7" s="390" customFormat="1" ht="13.2" customHeight="1" x14ac:dyDescent="0.25">
      <c r="A29" s="400"/>
      <c r="B29" s="544" t="s">
        <v>533</v>
      </c>
      <c r="C29" s="551"/>
      <c r="D29" s="402"/>
      <c r="E29" s="403"/>
    </row>
    <row r="30" spans="1:7" s="390" customFormat="1" ht="13.2" customHeight="1" x14ac:dyDescent="0.25">
      <c r="A30" s="400"/>
      <c r="B30" s="544" t="s">
        <v>534</v>
      </c>
      <c r="C30" s="544"/>
      <c r="D30" s="402"/>
      <c r="E30" s="403"/>
    </row>
    <row r="31" spans="1:7" s="390" customFormat="1" ht="13.2" customHeight="1" x14ac:dyDescent="0.25">
      <c r="A31" s="400"/>
      <c r="B31" s="544" t="s">
        <v>535</v>
      </c>
      <c r="C31" s="544"/>
      <c r="D31" s="402"/>
      <c r="E31" s="403"/>
    </row>
    <row r="32" spans="1:7" s="390" customFormat="1" ht="13.2" customHeight="1" x14ac:dyDescent="0.25">
      <c r="A32" s="400"/>
      <c r="B32" s="408" t="s">
        <v>536</v>
      </c>
      <c r="C32" s="408"/>
      <c r="D32" s="402"/>
      <c r="E32" s="403"/>
    </row>
    <row r="33" spans="1:7" s="390" customFormat="1" ht="13.2" customHeight="1" x14ac:dyDescent="0.25">
      <c r="A33" s="400"/>
      <c r="B33" s="544" t="s">
        <v>537</v>
      </c>
      <c r="C33" s="544"/>
      <c r="D33" s="402"/>
      <c r="E33" s="403"/>
    </row>
    <row r="34" spans="1:7" s="390" customFormat="1" ht="13.2" customHeight="1" x14ac:dyDescent="0.25">
      <c r="A34" s="400"/>
      <c r="B34" s="544" t="s">
        <v>538</v>
      </c>
      <c r="C34" s="544"/>
      <c r="D34" s="402"/>
      <c r="E34" s="403"/>
    </row>
    <row r="35" spans="1:7" s="390" customFormat="1" ht="13.2" customHeight="1" x14ac:dyDescent="0.25">
      <c r="A35" s="400"/>
      <c r="B35" s="544" t="s">
        <v>539</v>
      </c>
      <c r="C35" s="544"/>
      <c r="D35" s="402"/>
      <c r="E35" s="403"/>
    </row>
    <row r="36" spans="1:7" s="390" customFormat="1" ht="13.2" customHeight="1" x14ac:dyDescent="0.25">
      <c r="A36" s="400"/>
      <c r="B36" s="408"/>
      <c r="C36" s="409"/>
      <c r="D36" s="402"/>
      <c r="E36" s="403"/>
    </row>
    <row r="37" spans="1:7" s="395" customFormat="1" ht="13.2" customHeight="1" x14ac:dyDescent="0.25">
      <c r="A37" s="545" t="s">
        <v>540</v>
      </c>
      <c r="B37" s="546"/>
      <c r="C37" s="546"/>
      <c r="D37" s="546"/>
      <c r="E37" s="546"/>
      <c r="F37" s="410"/>
      <c r="G37" s="410"/>
    </row>
    <row r="38" spans="1:7" ht="13.2" customHeight="1" x14ac:dyDescent="0.25">
      <c r="A38" s="411"/>
      <c r="B38" s="412"/>
      <c r="C38" s="412"/>
      <c r="D38" s="413"/>
      <c r="E38" s="413"/>
      <c r="F38" s="413"/>
      <c r="G38" s="413"/>
    </row>
    <row r="39" spans="1:7" ht="13.2" customHeight="1" x14ac:dyDescent="0.25">
      <c r="A39" s="543" t="s">
        <v>541</v>
      </c>
      <c r="B39" s="543"/>
      <c r="C39" s="543"/>
      <c r="D39" s="543"/>
      <c r="E39" s="543"/>
      <c r="F39" s="543"/>
      <c r="G39" s="543"/>
    </row>
    <row r="40" spans="1:7" ht="13.2" customHeight="1" x14ac:dyDescent="0.25">
      <c r="A40" s="400"/>
      <c r="B40" s="415"/>
      <c r="C40" s="415"/>
      <c r="D40" s="402"/>
      <c r="E40" s="403"/>
      <c r="F40" s="390"/>
      <c r="G40" s="390"/>
    </row>
    <row r="41" spans="1:7" ht="13.2" customHeight="1" x14ac:dyDescent="0.2">
      <c r="A41" s="547" t="s">
        <v>542</v>
      </c>
      <c r="B41" s="547"/>
      <c r="C41" s="547"/>
      <c r="D41" s="547"/>
      <c r="E41" s="547"/>
      <c r="F41" s="548"/>
      <c r="G41" s="548"/>
    </row>
    <row r="42" spans="1:7" ht="13.2" customHeight="1" x14ac:dyDescent="0.2">
      <c r="A42" s="548"/>
      <c r="B42" s="548"/>
      <c r="C42" s="548"/>
      <c r="D42" s="548"/>
      <c r="E42" s="548"/>
      <c r="F42" s="548"/>
      <c r="G42" s="548"/>
    </row>
    <row r="43" spans="1:7" ht="13.2" customHeight="1" x14ac:dyDescent="0.25">
      <c r="A43" s="416"/>
      <c r="B43" s="416"/>
      <c r="C43" s="416"/>
      <c r="D43" s="416"/>
      <c r="E43" s="416"/>
    </row>
    <row r="44" spans="1:7" ht="13.2" customHeight="1" x14ac:dyDescent="0.25">
      <c r="A44" s="542" t="s">
        <v>543</v>
      </c>
      <c r="B44" s="542"/>
      <c r="C44" s="542"/>
      <c r="D44" s="542"/>
      <c r="E44" s="542"/>
      <c r="F44" s="542"/>
      <c r="G44" s="542"/>
    </row>
    <row r="45" spans="1:7" ht="13.2" customHeight="1" x14ac:dyDescent="0.25">
      <c r="A45" s="543" t="s">
        <v>544</v>
      </c>
      <c r="B45" s="543"/>
      <c r="C45" s="417" t="s">
        <v>545</v>
      </c>
      <c r="D45" s="417"/>
      <c r="E45" s="417"/>
      <c r="F45" s="417"/>
      <c r="G45" s="417"/>
    </row>
    <row r="46" spans="1:7" ht="13.2" customHeight="1" x14ac:dyDescent="0.2"/>
    <row r="47" spans="1:7" ht="13.2" customHeight="1" x14ac:dyDescent="0.2"/>
    <row r="48" spans="1:7" ht="13.2" customHeight="1" x14ac:dyDescent="0.2"/>
    <row r="49" ht="13.2" customHeight="1" x14ac:dyDescent="0.2"/>
    <row r="50" ht="13.2" customHeight="1" x14ac:dyDescent="0.2"/>
    <row r="51" ht="13.2" customHeight="1" x14ac:dyDescent="0.2"/>
    <row r="52" ht="13.2" customHeight="1" x14ac:dyDescent="0.2"/>
    <row r="53" ht="13.2" customHeight="1" x14ac:dyDescent="0.2"/>
    <row r="54" ht="13.2" customHeight="1" x14ac:dyDescent="0.2"/>
    <row r="55" ht="13.2" customHeight="1" x14ac:dyDescent="0.2"/>
    <row r="56" ht="13.2" customHeight="1" x14ac:dyDescent="0.2"/>
    <row r="57" ht="13.2" customHeight="1" x14ac:dyDescent="0.2"/>
    <row r="58" ht="13.2" customHeight="1" x14ac:dyDescent="0.2"/>
    <row r="59" ht="13.2" customHeight="1" x14ac:dyDescent="0.2"/>
    <row r="60" ht="13.2" customHeight="1" x14ac:dyDescent="0.2"/>
    <row r="61" ht="13.2" customHeight="1" x14ac:dyDescent="0.2"/>
    <row r="62" ht="13.2" customHeight="1" x14ac:dyDescent="0.2"/>
    <row r="63" ht="13.2" customHeight="1" x14ac:dyDescent="0.2"/>
  </sheetData>
  <mergeCells count="32">
    <mergeCell ref="B19:C19"/>
    <mergeCell ref="A1:G1"/>
    <mergeCell ref="A6:G6"/>
    <mergeCell ref="B9:D9"/>
    <mergeCell ref="B10:C10"/>
    <mergeCell ref="B11:C11"/>
    <mergeCell ref="B12:C12"/>
    <mergeCell ref="B13:C13"/>
    <mergeCell ref="B14:C14"/>
    <mergeCell ref="B15:C15"/>
    <mergeCell ref="B16:C16"/>
    <mergeCell ref="B17:C17"/>
    <mergeCell ref="B31:C31"/>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B34:C34"/>
    <mergeCell ref="B35:C35"/>
    <mergeCell ref="A37:E37"/>
    <mergeCell ref="A39:G39"/>
    <mergeCell ref="A41:G42"/>
  </mergeCells>
  <hyperlinks>
    <hyperlink ref="A41:E42" r:id="rId1" display="Das Glossar enthält Erläuterungen zu allen statistisch relevanten Begriffen, die in den verschiedenen Produkten der Statistik der BA verwendung finden." xr:uid="{19BE3153-609D-4D8B-94C0-16D87006D035}"/>
    <hyperlink ref="A41:G42" r:id="rId2" display="Das Glossar enthält Erläuterungen zu allen statistisch relevanten Begriffen, die in den verschiedenen Produkten der Statistik der BA Verwendung finden." xr:uid="{3669CC3D-A3BA-48DA-8E9E-141788C1216C}"/>
    <hyperlink ref="A45:B45" r:id="rId3" display="Abkürzungsverzeichnis" xr:uid="{CEF38A69-560F-41CC-B4F5-619AD2DC6ACC}"/>
    <hyperlink ref="C45" r:id="rId4" xr:uid="{BBA66E33-6EF6-428C-929E-082C6EFC38FA}"/>
    <hyperlink ref="A39:G39" r:id="rId5" display="Die Qualitätsberichte der Statistik erläutern die Entstehung und Aussagekraft der jeweiligen Fachstatistik." xr:uid="{354E1C1B-D02B-4019-938A-8A0015683B31}"/>
    <hyperlink ref="B9:D9" r:id="rId6" display="Arbeitsuche, Arbeitslosigkeit und Unterbeschäftigung" xr:uid="{66E11742-C63F-439A-A1B4-5E62A6F28017}"/>
    <hyperlink ref="B10:C10" r:id="rId7" display="Ausbildungsmarkt" xr:uid="{98F9D4F1-EE33-43E6-B974-2EA886ADADDA}"/>
    <hyperlink ref="B11:C11" r:id="rId8" display="Beschäftigung" xr:uid="{E6066073-E7E8-4CF8-AF95-089C63C78DCE}"/>
    <hyperlink ref="B12:C12" r:id="rId9" display="Einnahmen/Ausgaben" xr:uid="{20C84AFF-E16D-4D1B-BC4F-A0C22088AA1A}"/>
    <hyperlink ref="B13:C13" r:id="rId10" display="Förderung und berufliche Rehabilitation" xr:uid="{83EA3D7D-B167-4A2B-9E6D-E8BA74EECA65}"/>
    <hyperlink ref="B14:C14" r:id="rId11" display="Gemeldete Arbeitsstellen" xr:uid="{321875E9-7EF0-4538-AC0C-6F639551C44A}"/>
    <hyperlink ref="B15:C15" r:id="rId12" display="Grundsicherung für Arbeitsuchende (SGB II)" xr:uid="{1C186B17-B8FF-4D4D-9F5C-402C9F518F77}"/>
    <hyperlink ref="B16:C16" r:id="rId13" display="Leistungen SGB III" xr:uid="{060D3AF9-2946-47B7-9FA5-E041BAAE7A00}"/>
    <hyperlink ref="B19:C19" r:id="rId14" display="Berufe" xr:uid="{6EB49F6C-5FCF-41E5-995E-5C545A5434D1}"/>
    <hyperlink ref="B20:C20" r:id="rId15" display="Bildung" xr:uid="{D06935CD-235D-46D5-A943-330CEE9743C0}"/>
    <hyperlink ref="B21:C21" r:id="rId16" display="Demografie" xr:uid="{400CDF94-0907-4E8A-87B4-46E88B3C118B}"/>
    <hyperlink ref="B22:C22" r:id="rId17" display="Eingliederungsbilanzen" xr:uid="{7D55CAB6-A700-4298-AA66-171A7CBA96BC}"/>
    <hyperlink ref="B23:C23" r:id="rId18" display="Entgelt" xr:uid="{DC1E9CD9-4FAB-442B-AA33-3870941CCBEA}"/>
    <hyperlink ref="B24:C24" r:id="rId19" display="Fachkräftebedarf" xr:uid="{49E9E132-DB31-4226-BCF4-87657B3E1E0C}"/>
    <hyperlink ref="B25:C25" r:id="rId20" display="Familien und Kinder" xr:uid="{22433315-67A3-4596-993B-F5101E8A178F}"/>
    <hyperlink ref="B26:C26" r:id="rId21" display="Frauen und Männer" xr:uid="{8682749B-319C-42A3-985E-8DBEAB107A38}"/>
    <hyperlink ref="B28:C28" r:id="rId22" display="Langzeitarbeitslosigkeit" xr:uid="{1E70F758-354C-4B97-9E51-0911C8D3ADBE}"/>
    <hyperlink ref="B29:C29" r:id="rId23" display="Menschen mit Behinderungen" xr:uid="{14FF1953-12ED-47F1-9A9B-A1DBE465FAEC}"/>
    <hyperlink ref="B30:C30" r:id="rId24" display="Migration" xr:uid="{0DC8983A-2FF4-4501-AF29-2EA18C8D8E76}"/>
    <hyperlink ref="B31:C31" r:id="rId25" display="Regionale Mobilität" xr:uid="{61A4EB4D-F62F-4C1D-9E17-69F6533E0E07}"/>
    <hyperlink ref="B34:C34" r:id="rId26" display="Wirtschaftszweige" xr:uid="{50F9F0EB-71E9-4EE4-80B0-471CA4F0CB5A}"/>
    <hyperlink ref="B35:C35" r:id="rId27" display="Zeitarbeit" xr:uid="{2BAEA0C7-6660-48EE-9FF0-EB1F01BE693E}"/>
    <hyperlink ref="A27" r:id="rId28" tooltip="Jüngere" display="https://statistik.arbeitsagentur.de/DE/Navigation/Statistiken/Themen-im-Fokus/Juengere/Juengere-Nav.html?mtm_campaign=Bericht" xr:uid="{741202CC-5C0C-4F2F-873B-592AA67D611C}"/>
    <hyperlink ref="B27:C27" r:id="rId29" display="Jüngere" xr:uid="{8D7DE0CC-489D-4B4C-BABC-AAC44263B382}"/>
    <hyperlink ref="B33:C33" r:id="rId30" display="Ukraine-Krieg" xr:uid="{C8A0D3E1-5AE8-4E3B-A4E6-FF3D57D5B500}"/>
    <hyperlink ref="A37:E37" r:id="rId31" display="Die Methodischen Hinweise der Statistik bieten ergänzende Informationen." xr:uid="{9A7DE898-2881-4802-B225-5090DEFC0E10}"/>
    <hyperlink ref="B32" r:id="rId32" xr:uid="{AC59AAE7-5834-42BA-8CD2-B8EF622AE72D}"/>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2F58A-CA69-4D13-A1ED-45D8696562B1}">
  <sheetPr codeName="Tabelle13">
    <pageSetUpPr autoPageBreaks="0"/>
  </sheetPr>
  <dimension ref="A1:G62"/>
  <sheetViews>
    <sheetView showGridLines="0" zoomScaleNormal="100" workbookViewId="0"/>
  </sheetViews>
  <sheetFormatPr baseColWidth="10" defaultColWidth="11.109375" defaultRowHeight="16.5" customHeight="1" x14ac:dyDescent="0.25"/>
  <cols>
    <col min="1" max="1" width="4.44140625" style="13" customWidth="1"/>
    <col min="2" max="4" width="15.109375" style="13" customWidth="1"/>
    <col min="5" max="5" width="6.44140625" style="13" customWidth="1"/>
    <col min="6" max="6" width="20.6640625" style="13" customWidth="1"/>
    <col min="7" max="7" width="13.33203125" style="14" customWidth="1"/>
    <col min="8" max="16384" width="11.109375" style="13"/>
  </cols>
  <sheetData>
    <row r="1" spans="1:7" s="12" customFormat="1" ht="33.75" customHeight="1" x14ac:dyDescent="0.2">
      <c r="A1" s="9"/>
      <c r="B1" s="10"/>
      <c r="C1" s="10"/>
      <c r="D1" s="10"/>
      <c r="E1" s="10"/>
      <c r="F1" s="10"/>
      <c r="G1" s="11" t="s">
        <v>38</v>
      </c>
    </row>
    <row r="2" spans="1:7" ht="12.75" customHeight="1" x14ac:dyDescent="0.25"/>
    <row r="3" spans="1:7" ht="13.2" x14ac:dyDescent="0.25"/>
    <row r="4" spans="1:7" ht="15.6" x14ac:dyDescent="0.3">
      <c r="A4" s="15" t="s">
        <v>39</v>
      </c>
      <c r="C4" s="15"/>
      <c r="D4" s="15"/>
      <c r="E4" s="15"/>
      <c r="F4" s="15"/>
    </row>
    <row r="5" spans="1:7" ht="13.2" x14ac:dyDescent="0.25"/>
    <row r="6" spans="1:7" ht="13.2" x14ac:dyDescent="0.25"/>
    <row r="7" spans="1:7" ht="13.8" x14ac:dyDescent="0.25">
      <c r="A7" s="16" t="s">
        <v>5</v>
      </c>
      <c r="C7" s="17"/>
      <c r="D7" s="17"/>
      <c r="E7" s="17"/>
      <c r="F7" s="17"/>
    </row>
    <row r="8" spans="1:7" ht="15" customHeight="1" x14ac:dyDescent="0.25">
      <c r="A8" s="14" t="s">
        <v>7</v>
      </c>
      <c r="C8" s="18"/>
      <c r="D8" s="18"/>
      <c r="E8" s="18"/>
      <c r="F8" s="18"/>
    </row>
    <row r="9" spans="1:7" ht="15" customHeight="1" x14ac:dyDescent="0.25">
      <c r="A9" s="18" t="s">
        <v>40</v>
      </c>
      <c r="C9" s="18"/>
      <c r="D9" s="18"/>
      <c r="E9" s="18"/>
      <c r="F9" s="18"/>
    </row>
    <row r="10" spans="1:7" ht="15" customHeight="1" x14ac:dyDescent="0.25"/>
    <row r="11" spans="1:7" ht="15" customHeight="1" x14ac:dyDescent="0.25">
      <c r="A11" s="16"/>
    </row>
    <row r="12" spans="1:7" s="14" customFormat="1" ht="15" customHeight="1" x14ac:dyDescent="0.25">
      <c r="A12" s="16" t="s">
        <v>41</v>
      </c>
      <c r="B12" s="16"/>
      <c r="C12" s="16"/>
      <c r="D12" s="16"/>
      <c r="E12" s="16"/>
    </row>
    <row r="13" spans="1:7" s="14" customFormat="1" ht="15" customHeight="1" x14ac:dyDescent="0.25">
      <c r="A13" s="14" t="s">
        <v>42</v>
      </c>
      <c r="F13" s="19"/>
    </row>
    <row r="14" spans="1:7" s="14" customFormat="1" ht="15" customHeight="1" x14ac:dyDescent="0.25">
      <c r="B14" s="14" t="s">
        <v>43</v>
      </c>
      <c r="F14" s="19"/>
      <c r="G14" s="20" t="s">
        <v>44</v>
      </c>
    </row>
    <row r="15" spans="1:7" s="14" customFormat="1" ht="15" customHeight="1" x14ac:dyDescent="0.25">
      <c r="A15" s="14" t="s">
        <v>45</v>
      </c>
      <c r="F15" s="19"/>
    </row>
    <row r="16" spans="1:7" s="14" customFormat="1" ht="15" customHeight="1" x14ac:dyDescent="0.25">
      <c r="B16" s="14" t="s">
        <v>46</v>
      </c>
      <c r="F16" s="19"/>
    </row>
    <row r="17" spans="1:7" s="14" customFormat="1" ht="15" customHeight="1" x14ac:dyDescent="0.25">
      <c r="B17" s="14" t="s">
        <v>47</v>
      </c>
      <c r="F17" s="19"/>
      <c r="G17" s="20" t="s">
        <v>48</v>
      </c>
    </row>
    <row r="18" spans="1:7" s="14" customFormat="1" ht="15" customHeight="1" x14ac:dyDescent="0.25">
      <c r="F18" s="19"/>
    </row>
    <row r="19" spans="1:7" s="14" customFormat="1" ht="15" customHeight="1" x14ac:dyDescent="0.25">
      <c r="A19" s="16" t="s">
        <v>49</v>
      </c>
      <c r="F19" s="19"/>
    </row>
    <row r="20" spans="1:7" s="14" customFormat="1" ht="15" customHeight="1" x14ac:dyDescent="0.25">
      <c r="B20" s="14" t="s">
        <v>50</v>
      </c>
      <c r="F20" s="19"/>
      <c r="G20" s="20" t="s">
        <v>51</v>
      </c>
    </row>
    <row r="21" spans="1:7" s="14" customFormat="1" ht="15" customHeight="1" x14ac:dyDescent="0.25">
      <c r="B21" s="14" t="s">
        <v>43</v>
      </c>
      <c r="F21" s="19"/>
      <c r="G21" s="20" t="s">
        <v>52</v>
      </c>
    </row>
    <row r="22" spans="1:7" s="14" customFormat="1" ht="15" customHeight="1" x14ac:dyDescent="0.25">
      <c r="B22" s="14" t="s">
        <v>53</v>
      </c>
      <c r="F22" s="19"/>
      <c r="G22" s="20" t="s">
        <v>54</v>
      </c>
    </row>
    <row r="23" spans="1:7" s="14" customFormat="1" ht="15" customHeight="1" x14ac:dyDescent="0.25">
      <c r="B23" s="14" t="s">
        <v>55</v>
      </c>
      <c r="F23" s="19"/>
      <c r="G23" s="20" t="s">
        <v>56</v>
      </c>
    </row>
    <row r="24" spans="1:7" s="14" customFormat="1" ht="15" customHeight="1" x14ac:dyDescent="0.25">
      <c r="F24" s="19"/>
    </row>
    <row r="25" spans="1:7" s="14" customFormat="1" ht="15" customHeight="1" x14ac:dyDescent="0.25">
      <c r="A25" s="16" t="s">
        <v>57</v>
      </c>
      <c r="F25" s="19"/>
    </row>
    <row r="26" spans="1:7" s="14" customFormat="1" ht="15" customHeight="1" x14ac:dyDescent="0.25">
      <c r="B26" s="14" t="s">
        <v>50</v>
      </c>
      <c r="F26" s="19"/>
      <c r="G26" s="20" t="s">
        <v>58</v>
      </c>
    </row>
    <row r="27" spans="1:7" s="14" customFormat="1" ht="15" customHeight="1" x14ac:dyDescent="0.25">
      <c r="B27" s="14" t="s">
        <v>43</v>
      </c>
      <c r="F27" s="19"/>
      <c r="G27" s="20" t="s">
        <v>59</v>
      </c>
    </row>
    <row r="28" spans="1:7" s="14" customFormat="1" ht="15" customHeight="1" x14ac:dyDescent="0.25">
      <c r="B28" s="14" t="s">
        <v>53</v>
      </c>
      <c r="F28" s="19"/>
      <c r="G28" s="20" t="s">
        <v>60</v>
      </c>
    </row>
    <row r="29" spans="1:7" s="14" customFormat="1" ht="15" customHeight="1" x14ac:dyDescent="0.25">
      <c r="A29" s="14" t="s">
        <v>61</v>
      </c>
      <c r="B29" s="14" t="s">
        <v>55</v>
      </c>
      <c r="F29" s="19"/>
      <c r="G29" s="20" t="s">
        <v>62</v>
      </c>
    </row>
    <row r="30" spans="1:7" s="14" customFormat="1" ht="15" customHeight="1" x14ac:dyDescent="0.25">
      <c r="F30" s="19"/>
    </row>
    <row r="31" spans="1:7" s="14" customFormat="1" ht="15" customHeight="1" x14ac:dyDescent="0.25">
      <c r="A31" s="16" t="s">
        <v>63</v>
      </c>
      <c r="F31" s="19"/>
    </row>
    <row r="32" spans="1:7" s="14" customFormat="1" ht="15" customHeight="1" x14ac:dyDescent="0.25">
      <c r="B32" s="14" t="s">
        <v>64</v>
      </c>
      <c r="F32" s="19"/>
      <c r="G32" s="20" t="s">
        <v>65</v>
      </c>
    </row>
    <row r="33" spans="1:7" s="14" customFormat="1" ht="15" customHeight="1" x14ac:dyDescent="0.25">
      <c r="B33" s="14" t="s">
        <v>53</v>
      </c>
      <c r="F33" s="19"/>
      <c r="G33" s="20" t="s">
        <v>66</v>
      </c>
    </row>
    <row r="34" spans="1:7" s="14" customFormat="1" ht="15" customHeight="1" x14ac:dyDescent="0.25">
      <c r="B34" s="14" t="s">
        <v>55</v>
      </c>
      <c r="F34" s="19"/>
      <c r="G34" s="20" t="s">
        <v>67</v>
      </c>
    </row>
    <row r="35" spans="1:7" s="14" customFormat="1" ht="15" customHeight="1" x14ac:dyDescent="0.25">
      <c r="F35" s="19"/>
    </row>
    <row r="36" spans="1:7" s="14" customFormat="1" ht="15" customHeight="1" x14ac:dyDescent="0.25">
      <c r="A36" s="16" t="s">
        <v>68</v>
      </c>
      <c r="F36" s="19"/>
    </row>
    <row r="37" spans="1:7" s="14" customFormat="1" ht="15" customHeight="1" x14ac:dyDescent="0.25">
      <c r="B37" s="14" t="s">
        <v>53</v>
      </c>
      <c r="F37" s="19"/>
      <c r="G37" s="20" t="s">
        <v>69</v>
      </c>
    </row>
    <row r="38" spans="1:7" s="14" customFormat="1" ht="15" customHeight="1" x14ac:dyDescent="0.25">
      <c r="B38" s="14" t="s">
        <v>55</v>
      </c>
      <c r="F38" s="19"/>
      <c r="G38" s="20" t="s">
        <v>70</v>
      </c>
    </row>
    <row r="39" spans="1:7" s="14" customFormat="1" ht="15" customHeight="1" x14ac:dyDescent="0.25">
      <c r="F39" s="19"/>
    </row>
    <row r="40" spans="1:7" s="14" customFormat="1" ht="15" customHeight="1" x14ac:dyDescent="0.25">
      <c r="A40" s="16" t="s">
        <v>71</v>
      </c>
      <c r="F40" s="19"/>
    </row>
    <row r="41" spans="1:7" s="14" customFormat="1" ht="32.25" customHeight="1" x14ac:dyDescent="0.25">
      <c r="B41" s="440" t="s">
        <v>72</v>
      </c>
      <c r="C41" s="440"/>
      <c r="D41" s="440"/>
      <c r="E41" s="440"/>
      <c r="F41" s="440"/>
      <c r="G41" s="20" t="s">
        <v>73</v>
      </c>
    </row>
    <row r="42" spans="1:7" s="14" customFormat="1" ht="15" customHeight="1" x14ac:dyDescent="0.25">
      <c r="F42" s="19"/>
    </row>
    <row r="43" spans="1:7" s="14" customFormat="1" ht="15" customHeight="1" x14ac:dyDescent="0.25">
      <c r="A43" s="16" t="s">
        <v>74</v>
      </c>
      <c r="F43" s="19"/>
      <c r="G43" s="20"/>
    </row>
    <row r="44" spans="1:7" s="14" customFormat="1" ht="13.2" x14ac:dyDescent="0.25">
      <c r="A44" s="18"/>
      <c r="B44" s="18"/>
      <c r="C44" s="18"/>
      <c r="D44" s="18"/>
      <c r="E44" s="18"/>
      <c r="F44" s="18"/>
    </row>
    <row r="45" spans="1:7" s="14" customFormat="1" ht="13.2" x14ac:dyDescent="0.25">
      <c r="B45" s="18" t="s">
        <v>75</v>
      </c>
      <c r="C45" s="18"/>
      <c r="D45" s="18"/>
      <c r="E45" s="18"/>
      <c r="F45" s="21"/>
      <c r="G45" s="19" t="s">
        <v>76</v>
      </c>
    </row>
    <row r="46" spans="1:7" s="14" customFormat="1" ht="13.2" x14ac:dyDescent="0.25">
      <c r="B46" s="18" t="s">
        <v>77</v>
      </c>
      <c r="C46" s="18"/>
      <c r="D46" s="18"/>
      <c r="E46" s="18"/>
      <c r="F46" s="21"/>
      <c r="G46" s="19" t="s">
        <v>78</v>
      </c>
    </row>
    <row r="47" spans="1:7" s="14" customFormat="1" ht="13.2" x14ac:dyDescent="0.25">
      <c r="B47" s="18" t="s">
        <v>79</v>
      </c>
      <c r="C47" s="18"/>
      <c r="D47" s="18"/>
      <c r="E47" s="18"/>
      <c r="F47" s="21"/>
      <c r="G47" s="19" t="s">
        <v>80</v>
      </c>
    </row>
    <row r="48" spans="1:7" s="14" customFormat="1" ht="13.2" x14ac:dyDescent="0.25">
      <c r="B48" s="18" t="s">
        <v>81</v>
      </c>
      <c r="C48" s="18"/>
      <c r="D48" s="18"/>
      <c r="E48" s="18"/>
      <c r="F48" s="21"/>
      <c r="G48" s="19" t="s">
        <v>82</v>
      </c>
    </row>
    <row r="49" spans="1:7" s="14" customFormat="1" ht="13.2" x14ac:dyDescent="0.25">
      <c r="B49" s="18"/>
      <c r="C49" s="18"/>
      <c r="D49" s="18"/>
      <c r="E49" s="18"/>
      <c r="F49" s="18"/>
      <c r="G49" s="20"/>
    </row>
    <row r="50" spans="1:7" s="14" customFormat="1" ht="13.2" x14ac:dyDescent="0.25">
      <c r="B50" s="18"/>
      <c r="D50" s="22"/>
      <c r="E50" s="22"/>
      <c r="F50" s="22"/>
    </row>
    <row r="51" spans="1:7" s="14" customFormat="1" ht="13.2" x14ac:dyDescent="0.25">
      <c r="B51" s="18"/>
      <c r="C51" s="23"/>
      <c r="D51" s="23"/>
      <c r="E51" s="23"/>
      <c r="F51" s="23"/>
    </row>
    <row r="52" spans="1:7" s="14" customFormat="1" ht="13.2" x14ac:dyDescent="0.25">
      <c r="B52" s="18"/>
      <c r="C52" s="18"/>
      <c r="D52" s="18"/>
      <c r="E52" s="18"/>
      <c r="F52" s="18"/>
    </row>
    <row r="53" spans="1:7" s="14" customFormat="1" ht="13.2" x14ac:dyDescent="0.25">
      <c r="B53" s="18"/>
      <c r="C53" s="18"/>
      <c r="D53" s="18"/>
      <c r="E53" s="18"/>
      <c r="F53" s="18"/>
    </row>
    <row r="54" spans="1:7" s="14" customFormat="1" ht="13.2" x14ac:dyDescent="0.25">
      <c r="B54" s="6"/>
      <c r="D54" s="24"/>
      <c r="E54" s="24"/>
      <c r="F54" s="24"/>
    </row>
    <row r="55" spans="1:7" ht="13.2" x14ac:dyDescent="0.25">
      <c r="A55" s="14"/>
      <c r="B55" s="25"/>
      <c r="C55" s="26"/>
      <c r="D55" s="26"/>
      <c r="E55" s="26"/>
      <c r="F55" s="26"/>
    </row>
    <row r="56" spans="1:7" ht="13.2" x14ac:dyDescent="0.25">
      <c r="A56" s="14"/>
      <c r="B56" s="27"/>
    </row>
    <row r="57" spans="1:7" ht="13.2" x14ac:dyDescent="0.25">
      <c r="A57" s="14"/>
    </row>
    <row r="58" spans="1:7" ht="13.2" x14ac:dyDescent="0.25">
      <c r="A58" s="14"/>
    </row>
    <row r="59" spans="1:7" ht="13.2" x14ac:dyDescent="0.25">
      <c r="A59" s="14"/>
      <c r="E59" s="28"/>
    </row>
    <row r="60" spans="1:7" ht="13.2" x14ac:dyDescent="0.25">
      <c r="B60" s="27"/>
    </row>
    <row r="61" spans="1:7" ht="13.2" x14ac:dyDescent="0.25">
      <c r="B61" s="29"/>
    </row>
    <row r="62" spans="1:7" ht="13.2" x14ac:dyDescent="0.25"/>
  </sheetData>
  <mergeCells count="1">
    <mergeCell ref="B41:F41"/>
  </mergeCells>
  <hyperlinks>
    <hyperlink ref="G14" location="'Tabelle 1'!A1" display="'Tabelle 1'!A1" xr:uid="{8C15551A-047D-41CB-A566-8177E6471B4A}"/>
    <hyperlink ref="G17" location="'Diagramm'!A1" display="'Diagramm'!A1" xr:uid="{C5002D76-FE93-4816-B7B4-94ABA6DD9542}"/>
    <hyperlink ref="G20" location="'Tabelle 2.1'!A1" display="'Tabelle 2.1'!A1" xr:uid="{CD982287-66EF-4400-A431-9941A038DB98}"/>
    <hyperlink ref="G21" location="'Tabelle 2.2'!A1" display="'Tabelle 2.2'!A1" xr:uid="{3485D583-A614-4DD9-9068-42769B8A6733}"/>
    <hyperlink ref="G22" location="'Tabelle 2.3'!A1" display="'Tabelle 2.3'!A1" xr:uid="{F8E19D06-E62B-401C-B78F-8E8AC63E39AC}"/>
    <hyperlink ref="G23" location="'Tabelle 2.4'!A1" display="'Tabelle 2.4'!A1" xr:uid="{FE9122AF-9D6F-4562-8832-620E003DD115}"/>
    <hyperlink ref="G26" location="'Tabelle 3.1'!A1" display="'Tabelle 3.1'!A1" xr:uid="{F16B7727-6BD0-4959-9764-68BA5CDC70FB}"/>
    <hyperlink ref="G27" location="'Tabelle 3.2'!A1" display="'Tabelle 3.2'!A1" xr:uid="{FD02425B-E54A-4CCC-9558-84592CF4518A}"/>
    <hyperlink ref="G28" location="'Tabelle 3.3'!A1" display="'Tabelle 3.3'!A1" xr:uid="{41FA3DBB-DE13-438E-83CB-7D00859EFEBF}"/>
    <hyperlink ref="G29" location="'Tabelle 3.4'!A1" display="'Tabelle 3.4'!A1" xr:uid="{CCFA73D7-9D3B-4C21-A96B-974CD1471CBE}"/>
    <hyperlink ref="G32" location="'Tabelle 4.1'!A1" display="'Tabelle 4.1'!A1" xr:uid="{ABC90B66-4A0A-42A3-95E2-7A4EE551EC00}"/>
    <hyperlink ref="G33" location="'Tabelle 4.2'!A1" display="'Tabelle 4.2'!A1" xr:uid="{FFDBEEA8-D5C0-4407-A1CE-4CAFDB00FF0C}"/>
    <hyperlink ref="G34" location="'Tabelle 4.3'!A1" display="'Tabelle 4.3'!A1" xr:uid="{65802765-84A5-4673-AAF6-5C1252746A33}"/>
    <hyperlink ref="G37" location="'Tabelle 5.1'!A1" display="'Tabelle 5.1'!A1" xr:uid="{58204CB9-59C6-45D7-93FD-5D8A448B0872}"/>
    <hyperlink ref="G38" location="'Tabelle 5.2'!A1" display="'Tabelle 5.2'!A1" xr:uid="{39F92AB4-E542-4F8F-9523-E79541D752B3}"/>
    <hyperlink ref="G41" location="'Tabelle 6'!A1" display="'Tabelle 6'!A1" xr:uid="{7BFA528C-08AE-462A-BE22-7DBC2E960F80}"/>
    <hyperlink ref="G45" location="'Hinweis - Berufsaggregate'!A1" display="Hinw Berufsagg" xr:uid="{BF53BA56-646D-4EE9-833E-CD66E7BDC6B2}"/>
    <hyperlink ref="G46" location="Hinweis_Befristung!A1" display="Hinw Befristung" xr:uid="{881A5DE4-80D6-4A9A-90A0-9D47A14F420C}"/>
    <hyperlink ref="G47" location="Hinweis_beg_been_BV!A1" display="Hinw beg_been_BV" xr:uid="{CAA43048-5B26-4CF3-8646-FE400BD01F4E}"/>
    <hyperlink ref="G48" location="Hinweise_SvB_GB!A1" display="Hinw SvB GB" xr:uid="{E12AE5E3-6364-421B-BF35-B2EF9A76E638}"/>
  </hyperlinks>
  <printOptions horizontalCentered="1"/>
  <pageMargins left="0.25" right="0.25" top="0.75" bottom="0.75" header="0.3" footer="0.3"/>
  <pageSetup paperSize="9" scale="97"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5D2B0-F9FE-4FA2-938B-2BD82E067625}">
  <sheetPr codeName="Tabelle1">
    <pageSetUpPr fitToPage="1"/>
  </sheetPr>
  <dimension ref="A1:O126"/>
  <sheetViews>
    <sheetView showGridLines="0" zoomScaleNormal="100" workbookViewId="0"/>
  </sheetViews>
  <sheetFormatPr baseColWidth="10" defaultColWidth="8.88671875" defaultRowHeight="15.9" customHeight="1" x14ac:dyDescent="0.2"/>
  <cols>
    <col min="1" max="1" width="3.6640625" style="37" customWidth="1"/>
    <col min="2" max="2" width="18.88671875" style="37" bestFit="1" customWidth="1"/>
    <col min="3" max="3" width="6.6640625" style="61" customWidth="1"/>
    <col min="4" max="9" width="9.6640625" style="90" customWidth="1"/>
    <col min="10" max="10" width="9.6640625" style="91" customWidth="1"/>
    <col min="11" max="11" width="9.6640625" style="37" customWidth="1"/>
    <col min="12" max="16384" width="8.88671875" style="37"/>
  </cols>
  <sheetData>
    <row r="1" spans="1:15" customFormat="1" ht="36.75" customHeight="1" x14ac:dyDescent="0.25">
      <c r="A1" s="30"/>
      <c r="B1" s="31"/>
      <c r="C1" s="31"/>
      <c r="D1" s="31"/>
      <c r="E1" s="31"/>
      <c r="F1" s="31"/>
      <c r="G1" s="31"/>
      <c r="H1" s="31"/>
      <c r="I1" s="31"/>
      <c r="J1" s="32" t="s">
        <v>38</v>
      </c>
    </row>
    <row r="2" spans="1:15" customFormat="1" ht="6.15" customHeight="1" x14ac:dyDescent="0.25">
      <c r="A2" s="33"/>
      <c r="B2" s="34"/>
      <c r="C2" s="34"/>
      <c r="D2" s="34"/>
      <c r="E2" s="34"/>
      <c r="F2" s="34"/>
      <c r="G2" s="34"/>
      <c r="H2" s="34"/>
      <c r="I2" s="34"/>
      <c r="J2" s="34"/>
    </row>
    <row r="3" spans="1:15" s="35" customFormat="1" ht="24.9" customHeight="1" x14ac:dyDescent="0.25">
      <c r="A3" s="447" t="s">
        <v>83</v>
      </c>
      <c r="B3" s="448"/>
      <c r="C3" s="448"/>
      <c r="D3" s="448"/>
      <c r="E3" s="448"/>
      <c r="F3" s="448"/>
      <c r="G3" s="448"/>
      <c r="H3" s="448"/>
      <c r="I3" s="448"/>
      <c r="J3" s="448"/>
    </row>
    <row r="4" spans="1:15" s="35" customFormat="1" ht="12" customHeight="1" x14ac:dyDescent="0.25">
      <c r="A4" s="449" t="s">
        <v>84</v>
      </c>
      <c r="B4" s="449"/>
      <c r="C4" s="449"/>
      <c r="D4" s="449"/>
      <c r="E4" s="449"/>
      <c r="F4" s="449"/>
      <c r="G4" s="449"/>
      <c r="H4" s="449"/>
      <c r="I4" s="449"/>
      <c r="J4" s="449"/>
    </row>
    <row r="5" spans="1:15" s="35" customFormat="1" ht="12" customHeight="1" x14ac:dyDescent="0.25">
      <c r="A5" s="450" t="s">
        <v>40</v>
      </c>
      <c r="B5" s="450"/>
      <c r="C5" s="450"/>
      <c r="D5" s="450"/>
      <c r="E5" s="36"/>
      <c r="F5" s="36"/>
      <c r="G5" s="36"/>
      <c r="H5" s="36"/>
      <c r="I5" s="36"/>
      <c r="J5" s="36"/>
    </row>
    <row r="6" spans="1:15" s="35" customFormat="1" ht="11.25" customHeight="1" x14ac:dyDescent="0.25">
      <c r="A6" s="451"/>
      <c r="B6" s="452"/>
      <c r="C6" s="452"/>
      <c r="D6" s="452"/>
      <c r="E6" s="452"/>
      <c r="F6" s="452"/>
      <c r="G6" s="452"/>
      <c r="H6" s="452"/>
      <c r="I6" s="452"/>
      <c r="J6" s="452"/>
    </row>
    <row r="7" spans="1:15" customFormat="1" ht="12" customHeight="1" x14ac:dyDescent="0.25">
      <c r="A7" s="453" t="s">
        <v>85</v>
      </c>
      <c r="B7" s="454"/>
      <c r="C7" s="459" t="s">
        <v>86</v>
      </c>
      <c r="D7" s="462" t="s">
        <v>87</v>
      </c>
      <c r="E7" s="463"/>
      <c r="F7" s="463"/>
      <c r="G7" s="463"/>
      <c r="H7" s="464"/>
      <c r="I7" s="465" t="s">
        <v>88</v>
      </c>
      <c r="J7" s="466"/>
      <c r="K7" s="37"/>
      <c r="L7" s="37"/>
      <c r="M7" s="37"/>
      <c r="N7" s="37"/>
      <c r="O7" s="37"/>
    </row>
    <row r="8" spans="1:15" ht="34.5" customHeight="1" x14ac:dyDescent="0.2">
      <c r="A8" s="455"/>
      <c r="B8" s="456"/>
      <c r="C8" s="460"/>
      <c r="D8" s="441" t="s">
        <v>89</v>
      </c>
      <c r="E8" s="441" t="s">
        <v>90</v>
      </c>
      <c r="F8" s="441" t="s">
        <v>91</v>
      </c>
      <c r="G8" s="441" t="s">
        <v>92</v>
      </c>
      <c r="H8" s="441" t="s">
        <v>93</v>
      </c>
      <c r="I8" s="467"/>
      <c r="J8" s="468"/>
    </row>
    <row r="9" spans="1:15" ht="12" customHeight="1" x14ac:dyDescent="0.2">
      <c r="A9" s="455"/>
      <c r="B9" s="456"/>
      <c r="C9" s="460"/>
      <c r="D9" s="442"/>
      <c r="E9" s="442"/>
      <c r="F9" s="442"/>
      <c r="G9" s="442"/>
      <c r="H9" s="442"/>
      <c r="I9" s="38" t="s">
        <v>94</v>
      </c>
      <c r="J9" s="39" t="s">
        <v>95</v>
      </c>
    </row>
    <row r="10" spans="1:15" ht="12" customHeight="1" x14ac:dyDescent="0.2">
      <c r="A10" s="457"/>
      <c r="B10" s="458"/>
      <c r="C10" s="461"/>
      <c r="D10" s="40">
        <v>1</v>
      </c>
      <c r="E10" s="40">
        <v>2</v>
      </c>
      <c r="F10" s="40">
        <v>3</v>
      </c>
      <c r="G10" s="40">
        <v>4</v>
      </c>
      <c r="H10" s="40">
        <v>5</v>
      </c>
      <c r="I10" s="40">
        <v>6</v>
      </c>
      <c r="J10" s="40">
        <v>7</v>
      </c>
      <c r="K10" s="41"/>
    </row>
    <row r="11" spans="1:15" ht="18" customHeight="1" x14ac:dyDescent="0.2">
      <c r="A11" s="42" t="s">
        <v>49</v>
      </c>
      <c r="B11" s="43"/>
      <c r="C11" s="44"/>
      <c r="D11" s="45"/>
      <c r="E11" s="46"/>
      <c r="F11" s="46"/>
      <c r="G11" s="46"/>
      <c r="H11" s="47"/>
      <c r="I11" s="48"/>
      <c r="J11" s="49"/>
    </row>
    <row r="12" spans="1:15" ht="13.5" customHeight="1" x14ac:dyDescent="0.2">
      <c r="A12" s="50" t="s">
        <v>96</v>
      </c>
      <c r="B12" s="51"/>
      <c r="C12" s="52">
        <v>100</v>
      </c>
      <c r="D12" s="53">
        <v>28773</v>
      </c>
      <c r="E12" s="53">
        <v>28969</v>
      </c>
      <c r="F12" s="53">
        <v>28503</v>
      </c>
      <c r="G12" s="53">
        <v>28545</v>
      </c>
      <c r="H12" s="53">
        <v>28645</v>
      </c>
      <c r="I12" s="54">
        <v>128</v>
      </c>
      <c r="J12" s="55">
        <v>0.44684936289055682</v>
      </c>
      <c r="N12" s="56"/>
    </row>
    <row r="13" spans="1:15" ht="13.5" customHeight="1" x14ac:dyDescent="0.2">
      <c r="A13" s="57" t="s">
        <v>97</v>
      </c>
      <c r="B13" s="58" t="s">
        <v>98</v>
      </c>
      <c r="C13" s="52">
        <v>49.546449796684392</v>
      </c>
      <c r="D13" s="53">
        <v>14256</v>
      </c>
      <c r="E13" s="53">
        <v>14408</v>
      </c>
      <c r="F13" s="53">
        <v>14135</v>
      </c>
      <c r="G13" s="53">
        <v>14089</v>
      </c>
      <c r="H13" s="53">
        <v>14144</v>
      </c>
      <c r="I13" s="54">
        <v>112</v>
      </c>
      <c r="J13" s="55">
        <v>0.79185520361990946</v>
      </c>
    </row>
    <row r="14" spans="1:15" ht="13.5" customHeight="1" x14ac:dyDescent="0.2">
      <c r="A14" s="59"/>
      <c r="B14" s="58" t="s">
        <v>99</v>
      </c>
      <c r="C14" s="52">
        <v>50.453550203315608</v>
      </c>
      <c r="D14" s="53">
        <v>14517</v>
      </c>
      <c r="E14" s="53">
        <v>14561</v>
      </c>
      <c r="F14" s="53">
        <v>14368</v>
      </c>
      <c r="G14" s="53">
        <v>14456</v>
      </c>
      <c r="H14" s="53">
        <v>14501</v>
      </c>
      <c r="I14" s="54">
        <v>16</v>
      </c>
      <c r="J14" s="55">
        <v>0.11033721812288808</v>
      </c>
    </row>
    <row r="15" spans="1:15" ht="13.5" customHeight="1" x14ac:dyDescent="0.2">
      <c r="A15" s="57" t="s">
        <v>97</v>
      </c>
      <c r="B15" s="60" t="s">
        <v>100</v>
      </c>
      <c r="C15" s="52">
        <v>12.494352344211586</v>
      </c>
      <c r="D15" s="53">
        <v>3595</v>
      </c>
      <c r="E15" s="53">
        <v>3681</v>
      </c>
      <c r="F15" s="53">
        <v>3399</v>
      </c>
      <c r="G15" s="53">
        <v>3479</v>
      </c>
      <c r="H15" s="53">
        <v>3627</v>
      </c>
      <c r="I15" s="54">
        <v>-32</v>
      </c>
      <c r="J15" s="55">
        <v>-0.8822718500137855</v>
      </c>
    </row>
    <row r="16" spans="1:15" ht="13.5" customHeight="1" x14ac:dyDescent="0.2">
      <c r="A16" s="57"/>
      <c r="B16" s="60" t="s">
        <v>101</v>
      </c>
      <c r="C16" s="52">
        <v>62.631633823376085</v>
      </c>
      <c r="D16" s="53">
        <v>18021</v>
      </c>
      <c r="E16" s="53">
        <v>18087</v>
      </c>
      <c r="F16" s="53">
        <v>17893</v>
      </c>
      <c r="G16" s="53">
        <v>17907</v>
      </c>
      <c r="H16" s="53">
        <v>17889</v>
      </c>
      <c r="I16" s="54">
        <v>132</v>
      </c>
      <c r="J16" s="55">
        <v>0.7378836156297166</v>
      </c>
    </row>
    <row r="17" spans="1:10" ht="13.5" customHeight="1" x14ac:dyDescent="0.2">
      <c r="A17" s="57"/>
      <c r="B17" s="60" t="s">
        <v>102</v>
      </c>
      <c r="C17" s="52">
        <v>23.052862058179542</v>
      </c>
      <c r="D17" s="53">
        <v>6633</v>
      </c>
      <c r="E17" s="53">
        <v>6690</v>
      </c>
      <c r="F17" s="53">
        <v>6692</v>
      </c>
      <c r="G17" s="53">
        <v>6665</v>
      </c>
      <c r="H17" s="53">
        <v>6657</v>
      </c>
      <c r="I17" s="54">
        <v>-24</v>
      </c>
      <c r="J17" s="55">
        <v>-0.36052275799909872</v>
      </c>
    </row>
    <row r="18" spans="1:10" ht="13.5" customHeight="1" x14ac:dyDescent="0.2">
      <c r="A18" s="59"/>
      <c r="B18" s="60" t="s">
        <v>103</v>
      </c>
      <c r="C18" s="52">
        <v>1.8211517742327876</v>
      </c>
      <c r="D18" s="53">
        <v>524</v>
      </c>
      <c r="E18" s="53">
        <v>511</v>
      </c>
      <c r="F18" s="53">
        <v>519</v>
      </c>
      <c r="G18" s="53">
        <v>494</v>
      </c>
      <c r="H18" s="53">
        <v>472</v>
      </c>
      <c r="I18" s="54">
        <v>52</v>
      </c>
      <c r="J18" s="55">
        <v>11.016949152542374</v>
      </c>
    </row>
    <row r="19" spans="1:10" ht="13.5" customHeight="1" x14ac:dyDescent="0.2">
      <c r="A19" s="59"/>
      <c r="B19" s="60" t="s">
        <v>104</v>
      </c>
      <c r="C19" s="52">
        <v>0.7472283043130713</v>
      </c>
      <c r="D19" s="53">
        <v>215</v>
      </c>
      <c r="E19" s="53">
        <v>213</v>
      </c>
      <c r="F19" s="53">
        <v>228</v>
      </c>
      <c r="G19" s="53">
        <v>215</v>
      </c>
      <c r="H19" s="53">
        <v>190</v>
      </c>
      <c r="I19" s="54">
        <v>25</v>
      </c>
      <c r="J19" s="55">
        <v>13.157894736842104</v>
      </c>
    </row>
    <row r="20" spans="1:10" ht="13.5" customHeight="1" x14ac:dyDescent="0.2">
      <c r="A20" s="57" t="s">
        <v>105</v>
      </c>
      <c r="B20" s="61" t="s">
        <v>106</v>
      </c>
      <c r="C20" s="52">
        <v>67.563340631842351</v>
      </c>
      <c r="D20" s="53">
        <v>19440</v>
      </c>
      <c r="E20" s="53">
        <v>19666</v>
      </c>
      <c r="F20" s="53">
        <v>19245</v>
      </c>
      <c r="G20" s="53">
        <v>19298</v>
      </c>
      <c r="H20" s="53">
        <v>19430</v>
      </c>
      <c r="I20" s="54">
        <v>10</v>
      </c>
      <c r="J20" s="55">
        <v>5.1466803911477101E-2</v>
      </c>
    </row>
    <row r="21" spans="1:10" ht="13.5" customHeight="1" x14ac:dyDescent="0.2">
      <c r="A21" s="59"/>
      <c r="B21" s="61" t="s">
        <v>107</v>
      </c>
      <c r="C21" s="52">
        <v>32.436659368157649</v>
      </c>
      <c r="D21" s="53">
        <v>9333</v>
      </c>
      <c r="E21" s="53">
        <v>9303</v>
      </c>
      <c r="F21" s="53">
        <v>9258</v>
      </c>
      <c r="G21" s="53">
        <v>9247</v>
      </c>
      <c r="H21" s="53">
        <v>9215</v>
      </c>
      <c r="I21" s="54">
        <v>118</v>
      </c>
      <c r="J21" s="55">
        <v>1.2805208898534997</v>
      </c>
    </row>
    <row r="22" spans="1:10" ht="13.5" customHeight="1" x14ac:dyDescent="0.2">
      <c r="A22" s="57" t="s">
        <v>105</v>
      </c>
      <c r="B22" s="61" t="s">
        <v>108</v>
      </c>
      <c r="C22" s="52">
        <v>89.444965766517214</v>
      </c>
      <c r="D22" s="53">
        <v>25736</v>
      </c>
      <c r="E22" s="53">
        <v>25901</v>
      </c>
      <c r="F22" s="53">
        <v>25576</v>
      </c>
      <c r="G22" s="53">
        <v>25699</v>
      </c>
      <c r="H22" s="53">
        <v>25827</v>
      </c>
      <c r="I22" s="54">
        <v>-91</v>
      </c>
      <c r="J22" s="55">
        <v>-0.35234444573508344</v>
      </c>
    </row>
    <row r="23" spans="1:10" ht="13.5" customHeight="1" x14ac:dyDescent="0.2">
      <c r="A23" s="62"/>
      <c r="B23" s="63" t="s">
        <v>109</v>
      </c>
      <c r="C23" s="64">
        <v>10.555034233482779</v>
      </c>
      <c r="D23" s="53">
        <v>3037</v>
      </c>
      <c r="E23" s="53">
        <v>3068</v>
      </c>
      <c r="F23" s="53">
        <v>2927</v>
      </c>
      <c r="G23" s="53">
        <v>2846</v>
      </c>
      <c r="H23" s="53">
        <v>2818</v>
      </c>
      <c r="I23" s="54">
        <v>219</v>
      </c>
      <c r="J23" s="55">
        <v>7.7714691270404543</v>
      </c>
    </row>
    <row r="24" spans="1:10" ht="18" customHeight="1" x14ac:dyDescent="0.2">
      <c r="A24" s="65" t="s">
        <v>110</v>
      </c>
      <c r="B24" s="43"/>
      <c r="C24" s="66"/>
      <c r="D24" s="67"/>
      <c r="E24" s="68"/>
      <c r="F24" s="68"/>
      <c r="G24" s="68"/>
      <c r="H24" s="69"/>
      <c r="I24" s="70"/>
      <c r="J24" s="71"/>
    </row>
    <row r="25" spans="1:10" ht="15.75" customHeight="1" x14ac:dyDescent="0.2">
      <c r="A25" s="50" t="s">
        <v>111</v>
      </c>
      <c r="B25" s="51"/>
      <c r="C25" s="72"/>
      <c r="D25" s="73"/>
      <c r="E25" s="74"/>
      <c r="F25" s="74"/>
      <c r="G25" s="74"/>
      <c r="H25" s="75"/>
      <c r="I25" s="76"/>
      <c r="J25" s="77"/>
    </row>
    <row r="26" spans="1:10" ht="13.5" customHeight="1" x14ac:dyDescent="0.2">
      <c r="A26" s="50" t="s">
        <v>96</v>
      </c>
      <c r="B26" s="51"/>
      <c r="C26" s="52">
        <v>100</v>
      </c>
      <c r="D26" s="78">
        <v>5650</v>
      </c>
      <c r="E26" s="53">
        <v>5629</v>
      </c>
      <c r="F26" s="53">
        <v>5636</v>
      </c>
      <c r="G26" s="53">
        <v>5552</v>
      </c>
      <c r="H26" s="79">
        <v>5660</v>
      </c>
      <c r="I26" s="54">
        <v>-10</v>
      </c>
      <c r="J26" s="55">
        <v>-0.17667844522968199</v>
      </c>
    </row>
    <row r="27" spans="1:10" ht="13.5" customHeight="1" x14ac:dyDescent="0.2">
      <c r="A27" s="57" t="s">
        <v>97</v>
      </c>
      <c r="B27" s="58" t="s">
        <v>98</v>
      </c>
      <c r="C27" s="52">
        <v>43.097345132743364</v>
      </c>
      <c r="D27" s="54">
        <v>2435</v>
      </c>
      <c r="E27" s="53">
        <v>2430</v>
      </c>
      <c r="F27" s="53">
        <v>2395</v>
      </c>
      <c r="G27" s="53">
        <v>2347</v>
      </c>
      <c r="H27" s="79">
        <v>2403</v>
      </c>
      <c r="I27" s="54">
        <v>32</v>
      </c>
      <c r="J27" s="55">
        <v>1.3316687473990845</v>
      </c>
    </row>
    <row r="28" spans="1:10" ht="13.5" customHeight="1" x14ac:dyDescent="0.2">
      <c r="A28" s="59"/>
      <c r="B28" s="58" t="s">
        <v>99</v>
      </c>
      <c r="C28" s="52">
        <v>56.902654867256636</v>
      </c>
      <c r="D28" s="54">
        <v>3215</v>
      </c>
      <c r="E28" s="53">
        <v>3199</v>
      </c>
      <c r="F28" s="53">
        <v>3241</v>
      </c>
      <c r="G28" s="53">
        <v>3205</v>
      </c>
      <c r="H28" s="79">
        <v>3257</v>
      </c>
      <c r="I28" s="54">
        <v>-42</v>
      </c>
      <c r="J28" s="55">
        <v>-1.2895302425544981</v>
      </c>
    </row>
    <row r="29" spans="1:10" ht="13.5" customHeight="1" x14ac:dyDescent="0.2">
      <c r="A29" s="57" t="s">
        <v>97</v>
      </c>
      <c r="B29" s="60" t="s">
        <v>100</v>
      </c>
      <c r="C29" s="52">
        <v>16.070796460176989</v>
      </c>
      <c r="D29" s="54">
        <v>908</v>
      </c>
      <c r="E29" s="53">
        <v>914</v>
      </c>
      <c r="F29" s="53">
        <v>917</v>
      </c>
      <c r="G29" s="53">
        <v>887</v>
      </c>
      <c r="H29" s="79">
        <v>934</v>
      </c>
      <c r="I29" s="54">
        <v>-26</v>
      </c>
      <c r="J29" s="55">
        <v>-2.78372591006424</v>
      </c>
    </row>
    <row r="30" spans="1:10" ht="13.5" customHeight="1" x14ac:dyDescent="0.2">
      <c r="A30" s="57"/>
      <c r="B30" s="60" t="s">
        <v>101</v>
      </c>
      <c r="C30" s="52">
        <v>47.256637168141594</v>
      </c>
      <c r="D30" s="54">
        <v>2670</v>
      </c>
      <c r="E30" s="53">
        <v>2640</v>
      </c>
      <c r="F30" s="53">
        <v>2678</v>
      </c>
      <c r="G30" s="53">
        <v>2665</v>
      </c>
      <c r="H30" s="79">
        <v>2730</v>
      </c>
      <c r="I30" s="54">
        <v>-60</v>
      </c>
      <c r="J30" s="55">
        <v>-2.197802197802198</v>
      </c>
    </row>
    <row r="31" spans="1:10" ht="13.5" customHeight="1" x14ac:dyDescent="0.2">
      <c r="A31" s="57"/>
      <c r="B31" s="60" t="s">
        <v>102</v>
      </c>
      <c r="C31" s="52">
        <v>17.115044247787612</v>
      </c>
      <c r="D31" s="54">
        <v>967</v>
      </c>
      <c r="E31" s="53">
        <v>973</v>
      </c>
      <c r="F31" s="53">
        <v>970</v>
      </c>
      <c r="G31" s="53">
        <v>949</v>
      </c>
      <c r="H31" s="79">
        <v>963</v>
      </c>
      <c r="I31" s="54">
        <v>4</v>
      </c>
      <c r="J31" s="55">
        <v>0.4153686396677051</v>
      </c>
    </row>
    <row r="32" spans="1:10" ht="13.5" customHeight="1" x14ac:dyDescent="0.2">
      <c r="A32" s="59"/>
      <c r="B32" s="60" t="s">
        <v>103</v>
      </c>
      <c r="C32" s="52">
        <v>19.557522123893804</v>
      </c>
      <c r="D32" s="54">
        <v>1105</v>
      </c>
      <c r="E32" s="53">
        <v>1102</v>
      </c>
      <c r="F32" s="53">
        <v>1071</v>
      </c>
      <c r="G32" s="53">
        <v>1051</v>
      </c>
      <c r="H32" s="79">
        <v>1033</v>
      </c>
      <c r="I32" s="54">
        <v>72</v>
      </c>
      <c r="J32" s="55">
        <v>6.9699903194578896</v>
      </c>
    </row>
    <row r="33" spans="1:10" ht="13.5" customHeight="1" x14ac:dyDescent="0.2">
      <c r="A33" s="59"/>
      <c r="B33" s="60" t="s">
        <v>104</v>
      </c>
      <c r="C33" s="52">
        <v>2.831858407079646</v>
      </c>
      <c r="D33" s="54">
        <v>160</v>
      </c>
      <c r="E33" s="53">
        <v>153</v>
      </c>
      <c r="F33" s="53">
        <v>146</v>
      </c>
      <c r="G33" s="53">
        <v>152</v>
      </c>
      <c r="H33" s="79">
        <v>131</v>
      </c>
      <c r="I33" s="54">
        <v>29</v>
      </c>
      <c r="J33" s="55">
        <v>22.137404580152673</v>
      </c>
    </row>
    <row r="34" spans="1:10" ht="13.5" customHeight="1" x14ac:dyDescent="0.2">
      <c r="A34" s="57" t="s">
        <v>105</v>
      </c>
      <c r="B34" s="61" t="s">
        <v>108</v>
      </c>
      <c r="C34" s="52">
        <v>87.681415929203538</v>
      </c>
      <c r="D34" s="54">
        <v>4954</v>
      </c>
      <c r="E34" s="53">
        <v>4977</v>
      </c>
      <c r="F34" s="53">
        <v>4997</v>
      </c>
      <c r="G34" s="53">
        <v>4919</v>
      </c>
      <c r="H34" s="79">
        <v>5008</v>
      </c>
      <c r="I34" s="54">
        <v>-54</v>
      </c>
      <c r="J34" s="55">
        <v>-1.0782747603833867</v>
      </c>
    </row>
    <row r="35" spans="1:10" ht="13.5" customHeight="1" x14ac:dyDescent="0.2">
      <c r="A35" s="57"/>
      <c r="B35" s="58" t="s">
        <v>109</v>
      </c>
      <c r="C35" s="52">
        <v>12.31858407079646</v>
      </c>
      <c r="D35" s="54">
        <v>696</v>
      </c>
      <c r="E35" s="53">
        <v>652</v>
      </c>
      <c r="F35" s="53">
        <v>639</v>
      </c>
      <c r="G35" s="53">
        <v>633</v>
      </c>
      <c r="H35" s="79">
        <v>652</v>
      </c>
      <c r="I35" s="54">
        <v>44</v>
      </c>
      <c r="J35" s="55">
        <v>6.7484662576687118</v>
      </c>
    </row>
    <row r="36" spans="1:10" ht="18" customHeight="1" x14ac:dyDescent="0.2">
      <c r="A36" s="50" t="s">
        <v>112</v>
      </c>
      <c r="B36" s="51"/>
      <c r="C36" s="80"/>
      <c r="D36" s="73"/>
      <c r="E36" s="74"/>
      <c r="F36" s="74"/>
      <c r="G36" s="74"/>
      <c r="H36" s="75"/>
      <c r="I36" s="76"/>
      <c r="J36" s="77"/>
    </row>
    <row r="37" spans="1:10" ht="13.5" customHeight="1" x14ac:dyDescent="0.2">
      <c r="A37" s="50" t="s">
        <v>96</v>
      </c>
      <c r="B37" s="51"/>
      <c r="C37" s="52">
        <v>100</v>
      </c>
      <c r="D37" s="78">
        <v>2919</v>
      </c>
      <c r="E37" s="53">
        <v>2931</v>
      </c>
      <c r="F37" s="53">
        <v>2958</v>
      </c>
      <c r="G37" s="53">
        <v>2938</v>
      </c>
      <c r="H37" s="79">
        <v>2967</v>
      </c>
      <c r="I37" s="54">
        <v>-48</v>
      </c>
      <c r="J37" s="55">
        <v>-1.6177957532861476</v>
      </c>
    </row>
    <row r="38" spans="1:10" ht="13.5" customHeight="1" x14ac:dyDescent="0.2">
      <c r="A38" s="57" t="s">
        <v>97</v>
      </c>
      <c r="B38" s="58" t="s">
        <v>98</v>
      </c>
      <c r="C38" s="52">
        <v>42.891401164782458</v>
      </c>
      <c r="D38" s="54">
        <v>1252</v>
      </c>
      <c r="E38" s="53">
        <v>1241</v>
      </c>
      <c r="F38" s="53">
        <v>1242</v>
      </c>
      <c r="G38" s="53">
        <v>1239</v>
      </c>
      <c r="H38" s="79">
        <v>1264</v>
      </c>
      <c r="I38" s="54">
        <v>-12</v>
      </c>
      <c r="J38" s="55">
        <v>-0.94936708860759489</v>
      </c>
    </row>
    <row r="39" spans="1:10" ht="13.5" customHeight="1" x14ac:dyDescent="0.2">
      <c r="A39" s="59"/>
      <c r="B39" s="58" t="s">
        <v>99</v>
      </c>
      <c r="C39" s="52">
        <v>57.108598835217542</v>
      </c>
      <c r="D39" s="54">
        <v>1667</v>
      </c>
      <c r="E39" s="53">
        <v>1690</v>
      </c>
      <c r="F39" s="53">
        <v>1716</v>
      </c>
      <c r="G39" s="53">
        <v>1699</v>
      </c>
      <c r="H39" s="79">
        <v>1703</v>
      </c>
      <c r="I39" s="54">
        <v>-36</v>
      </c>
      <c r="J39" s="55">
        <v>-2.1139166177334117</v>
      </c>
    </row>
    <row r="40" spans="1:10" ht="13.5" customHeight="1" x14ac:dyDescent="0.2">
      <c r="A40" s="57" t="s">
        <v>97</v>
      </c>
      <c r="B40" s="60" t="s">
        <v>100</v>
      </c>
      <c r="C40" s="52">
        <v>19.321685508735868</v>
      </c>
      <c r="D40" s="54">
        <v>564</v>
      </c>
      <c r="E40" s="53">
        <v>571</v>
      </c>
      <c r="F40" s="53">
        <v>610</v>
      </c>
      <c r="G40" s="53">
        <v>576</v>
      </c>
      <c r="H40" s="79">
        <v>585</v>
      </c>
      <c r="I40" s="54">
        <v>-21</v>
      </c>
      <c r="J40" s="55">
        <v>-3.5897435897435899</v>
      </c>
    </row>
    <row r="41" spans="1:10" ht="13.5" customHeight="1" x14ac:dyDescent="0.2">
      <c r="A41" s="57"/>
      <c r="B41" s="60" t="s">
        <v>101</v>
      </c>
      <c r="C41" s="52">
        <v>27.817745803357315</v>
      </c>
      <c r="D41" s="54">
        <v>812</v>
      </c>
      <c r="E41" s="53">
        <v>801</v>
      </c>
      <c r="F41" s="53">
        <v>810</v>
      </c>
      <c r="G41" s="53">
        <v>849</v>
      </c>
      <c r="H41" s="79">
        <v>874</v>
      </c>
      <c r="I41" s="54">
        <v>-62</v>
      </c>
      <c r="J41" s="55">
        <v>-7.0938215102974826</v>
      </c>
    </row>
    <row r="42" spans="1:10" ht="13.5" customHeight="1" x14ac:dyDescent="0.2">
      <c r="A42" s="57"/>
      <c r="B42" s="60" t="s">
        <v>102</v>
      </c>
      <c r="C42" s="52">
        <v>16.615279205207262</v>
      </c>
      <c r="D42" s="54">
        <v>485</v>
      </c>
      <c r="E42" s="53">
        <v>504</v>
      </c>
      <c r="F42" s="53">
        <v>514</v>
      </c>
      <c r="G42" s="53">
        <v>503</v>
      </c>
      <c r="H42" s="79">
        <v>513</v>
      </c>
      <c r="I42" s="54">
        <v>-28</v>
      </c>
      <c r="J42" s="55">
        <v>-5.4580896686159841</v>
      </c>
    </row>
    <row r="43" spans="1:10" ht="13.5" customHeight="1" x14ac:dyDescent="0.2">
      <c r="A43" s="59"/>
      <c r="B43" s="60" t="s">
        <v>103</v>
      </c>
      <c r="C43" s="52">
        <v>36.245289482699555</v>
      </c>
      <c r="D43" s="54">
        <v>1058</v>
      </c>
      <c r="E43" s="53">
        <v>1055</v>
      </c>
      <c r="F43" s="53">
        <v>1024</v>
      </c>
      <c r="G43" s="53">
        <v>1010</v>
      </c>
      <c r="H43" s="79">
        <v>995</v>
      </c>
      <c r="I43" s="54">
        <v>63</v>
      </c>
      <c r="J43" s="55">
        <v>6.3316582914572868</v>
      </c>
    </row>
    <row r="44" spans="1:10" ht="13.5" customHeight="1" x14ac:dyDescent="0.2">
      <c r="A44" s="59"/>
      <c r="B44" s="60" t="s">
        <v>104</v>
      </c>
      <c r="C44" s="52">
        <v>4.7619047619047619</v>
      </c>
      <c r="D44" s="54">
        <v>139</v>
      </c>
      <c r="E44" s="53">
        <v>136</v>
      </c>
      <c r="F44" s="53">
        <v>129</v>
      </c>
      <c r="G44" s="53">
        <v>137</v>
      </c>
      <c r="H44" s="79">
        <v>118</v>
      </c>
      <c r="I44" s="54">
        <v>21</v>
      </c>
      <c r="J44" s="55">
        <v>17.796610169491526</v>
      </c>
    </row>
    <row r="45" spans="1:10" ht="13.5" customHeight="1" x14ac:dyDescent="0.2">
      <c r="A45" s="57" t="s">
        <v>105</v>
      </c>
      <c r="B45" s="61" t="s">
        <v>108</v>
      </c>
      <c r="C45" s="52">
        <v>88.557725248372734</v>
      </c>
      <c r="D45" s="54">
        <v>2585</v>
      </c>
      <c r="E45" s="53">
        <v>2619</v>
      </c>
      <c r="F45" s="53">
        <v>2621</v>
      </c>
      <c r="G45" s="53">
        <v>2579</v>
      </c>
      <c r="H45" s="79">
        <v>2598</v>
      </c>
      <c r="I45" s="54">
        <v>-13</v>
      </c>
      <c r="J45" s="55">
        <v>-0.50038491147036179</v>
      </c>
    </row>
    <row r="46" spans="1:10" ht="13.5" customHeight="1" x14ac:dyDescent="0.2">
      <c r="A46" s="57"/>
      <c r="B46" s="58" t="s">
        <v>109</v>
      </c>
      <c r="C46" s="52">
        <v>11.44227475162727</v>
      </c>
      <c r="D46" s="54">
        <v>334</v>
      </c>
      <c r="E46" s="53">
        <v>312</v>
      </c>
      <c r="F46" s="53">
        <v>337</v>
      </c>
      <c r="G46" s="53">
        <v>359</v>
      </c>
      <c r="H46" s="79">
        <v>369</v>
      </c>
      <c r="I46" s="54">
        <v>-35</v>
      </c>
      <c r="J46" s="55">
        <v>-9.48509485094851</v>
      </c>
    </row>
    <row r="47" spans="1:10" ht="18" customHeight="1" x14ac:dyDescent="0.2">
      <c r="A47" s="50" t="s">
        <v>113</v>
      </c>
      <c r="B47" s="51"/>
      <c r="C47" s="80"/>
      <c r="D47" s="73"/>
      <c r="E47" s="74"/>
      <c r="F47" s="74"/>
      <c r="G47" s="74"/>
      <c r="H47" s="75"/>
      <c r="I47" s="76"/>
      <c r="J47" s="77"/>
    </row>
    <row r="48" spans="1:10" ht="13.5" customHeight="1" x14ac:dyDescent="0.2">
      <c r="A48" s="50" t="s">
        <v>96</v>
      </c>
      <c r="B48" s="51"/>
      <c r="C48" s="52">
        <v>100</v>
      </c>
      <c r="D48" s="78">
        <v>2731</v>
      </c>
      <c r="E48" s="53">
        <v>2698</v>
      </c>
      <c r="F48" s="53">
        <v>2678</v>
      </c>
      <c r="G48" s="53">
        <v>2614</v>
      </c>
      <c r="H48" s="79">
        <v>2693</v>
      </c>
      <c r="I48" s="54">
        <v>38</v>
      </c>
      <c r="J48" s="55">
        <v>1.4110657259561827</v>
      </c>
    </row>
    <row r="49" spans="1:12" ht="13.5" customHeight="1" x14ac:dyDescent="0.2">
      <c r="A49" s="57" t="s">
        <v>97</v>
      </c>
      <c r="B49" s="58" t="s">
        <v>98</v>
      </c>
      <c r="C49" s="52">
        <v>43.317466129622851</v>
      </c>
      <c r="D49" s="54">
        <v>1183</v>
      </c>
      <c r="E49" s="53">
        <v>1189</v>
      </c>
      <c r="F49" s="53">
        <v>1153</v>
      </c>
      <c r="G49" s="53">
        <v>1108</v>
      </c>
      <c r="H49" s="79">
        <v>1139</v>
      </c>
      <c r="I49" s="54">
        <v>44</v>
      </c>
      <c r="J49" s="55">
        <v>3.8630377524143986</v>
      </c>
    </row>
    <row r="50" spans="1:12" ht="13.5" customHeight="1" x14ac:dyDescent="0.2">
      <c r="A50" s="59"/>
      <c r="B50" s="58" t="s">
        <v>99</v>
      </c>
      <c r="C50" s="52">
        <v>56.682533870377149</v>
      </c>
      <c r="D50" s="54">
        <v>1548</v>
      </c>
      <c r="E50" s="53">
        <v>1509</v>
      </c>
      <c r="F50" s="53">
        <v>1525</v>
      </c>
      <c r="G50" s="53">
        <v>1506</v>
      </c>
      <c r="H50" s="79">
        <v>1554</v>
      </c>
      <c r="I50" s="54">
        <v>-6</v>
      </c>
      <c r="J50" s="55">
        <v>-0.38610038610038611</v>
      </c>
    </row>
    <row r="51" spans="1:12" ht="13.5" customHeight="1" x14ac:dyDescent="0.2">
      <c r="A51" s="57" t="s">
        <v>97</v>
      </c>
      <c r="B51" s="60" t="s">
        <v>100</v>
      </c>
      <c r="C51" s="52">
        <v>12.59611863786159</v>
      </c>
      <c r="D51" s="54">
        <v>344</v>
      </c>
      <c r="E51" s="53">
        <v>343</v>
      </c>
      <c r="F51" s="53">
        <v>307</v>
      </c>
      <c r="G51" s="53">
        <v>311</v>
      </c>
      <c r="H51" s="79">
        <v>349</v>
      </c>
      <c r="I51" s="54">
        <v>-5</v>
      </c>
      <c r="J51" s="55">
        <v>-1.4326647564469914</v>
      </c>
    </row>
    <row r="52" spans="1:12" ht="13.5" customHeight="1" x14ac:dyDescent="0.2">
      <c r="A52" s="57"/>
      <c r="B52" s="60" t="s">
        <v>101</v>
      </c>
      <c r="C52" s="52">
        <v>68.033687294031495</v>
      </c>
      <c r="D52" s="54">
        <v>1858</v>
      </c>
      <c r="E52" s="53">
        <v>1839</v>
      </c>
      <c r="F52" s="53">
        <v>1868</v>
      </c>
      <c r="G52" s="53">
        <v>1816</v>
      </c>
      <c r="H52" s="79">
        <v>1856</v>
      </c>
      <c r="I52" s="54">
        <v>2</v>
      </c>
      <c r="J52" s="55">
        <v>0.10775862068965517</v>
      </c>
    </row>
    <row r="53" spans="1:12" ht="13.5" customHeight="1" x14ac:dyDescent="0.2">
      <c r="A53" s="57"/>
      <c r="B53" s="60" t="s">
        <v>102</v>
      </c>
      <c r="C53" s="52">
        <v>17.649212742585135</v>
      </c>
      <c r="D53" s="54">
        <v>482</v>
      </c>
      <c r="E53" s="53">
        <v>469</v>
      </c>
      <c r="F53" s="53">
        <v>456</v>
      </c>
      <c r="G53" s="53">
        <v>446</v>
      </c>
      <c r="H53" s="79">
        <v>450</v>
      </c>
      <c r="I53" s="54">
        <v>32</v>
      </c>
      <c r="J53" s="55">
        <v>7.1111111111111107</v>
      </c>
    </row>
    <row r="54" spans="1:12" ht="13.5" customHeight="1" x14ac:dyDescent="0.2">
      <c r="A54" s="59"/>
      <c r="B54" s="60" t="s">
        <v>103</v>
      </c>
      <c r="C54" s="52">
        <v>1.720981325521787</v>
      </c>
      <c r="D54" s="54">
        <v>47</v>
      </c>
      <c r="E54" s="53">
        <v>47</v>
      </c>
      <c r="F54" s="53">
        <v>47</v>
      </c>
      <c r="G54" s="53">
        <v>41</v>
      </c>
      <c r="H54" s="79">
        <v>38</v>
      </c>
      <c r="I54" s="54">
        <v>9</v>
      </c>
      <c r="J54" s="55">
        <v>23.684210526315791</v>
      </c>
    </row>
    <row r="55" spans="1:12" ht="13.5" customHeight="1" x14ac:dyDescent="0.2">
      <c r="A55" s="59"/>
      <c r="B55" s="60" t="s">
        <v>104</v>
      </c>
      <c r="C55" s="52">
        <v>0.76894910289271334</v>
      </c>
      <c r="D55" s="54">
        <v>21</v>
      </c>
      <c r="E55" s="53">
        <v>17</v>
      </c>
      <c r="F55" s="53">
        <v>17</v>
      </c>
      <c r="G55" s="53">
        <v>15</v>
      </c>
      <c r="H55" s="79">
        <v>13</v>
      </c>
      <c r="I55" s="54">
        <v>8</v>
      </c>
      <c r="J55" s="55">
        <v>61.53846153846154</v>
      </c>
    </row>
    <row r="56" spans="1:12" ht="13.5" customHeight="1" x14ac:dyDescent="0.2">
      <c r="A56" s="57" t="s">
        <v>105</v>
      </c>
      <c r="B56" s="61" t="s">
        <v>108</v>
      </c>
      <c r="C56" s="52">
        <v>86.744782131087518</v>
      </c>
      <c r="D56" s="54">
        <v>2369</v>
      </c>
      <c r="E56" s="53">
        <v>2358</v>
      </c>
      <c r="F56" s="53">
        <v>2376</v>
      </c>
      <c r="G56" s="53">
        <v>2340</v>
      </c>
      <c r="H56" s="79">
        <v>2410</v>
      </c>
      <c r="I56" s="54">
        <v>-41</v>
      </c>
      <c r="J56" s="55">
        <v>-1.7012448132780082</v>
      </c>
    </row>
    <row r="57" spans="1:12" ht="13.5" customHeight="1" x14ac:dyDescent="0.2">
      <c r="A57" s="81"/>
      <c r="B57" s="63" t="s">
        <v>109</v>
      </c>
      <c r="C57" s="64">
        <v>13.255217868912487</v>
      </c>
      <c r="D57" s="82">
        <v>362</v>
      </c>
      <c r="E57" s="83">
        <v>340</v>
      </c>
      <c r="F57" s="83">
        <v>302</v>
      </c>
      <c r="G57" s="83">
        <v>274</v>
      </c>
      <c r="H57" s="84">
        <v>283</v>
      </c>
      <c r="I57" s="82">
        <v>79</v>
      </c>
      <c r="J57" s="85">
        <v>27.915194346289752</v>
      </c>
    </row>
    <row r="58" spans="1:12" s="86" customFormat="1" ht="11.25" customHeight="1" x14ac:dyDescent="0.2">
      <c r="B58" s="87"/>
      <c r="C58" s="87"/>
      <c r="D58" s="87"/>
      <c r="E58" s="87"/>
      <c r="F58" s="87"/>
      <c r="G58" s="87"/>
      <c r="H58" s="87"/>
      <c r="I58" s="87"/>
      <c r="J58" s="88" t="s">
        <v>35</v>
      </c>
      <c r="K58" s="87"/>
      <c r="L58" s="87"/>
    </row>
    <row r="59" spans="1:12" s="86" customFormat="1" ht="12.75" customHeight="1" x14ac:dyDescent="0.2">
      <c r="A59" s="87" t="s">
        <v>114</v>
      </c>
      <c r="D59" s="89"/>
      <c r="K59" s="87"/>
      <c r="L59" s="87"/>
    </row>
    <row r="60" spans="1:12" s="86" customFormat="1" ht="21" customHeight="1" x14ac:dyDescent="0.2">
      <c r="A60" s="443" t="s">
        <v>115</v>
      </c>
      <c r="B60" s="444"/>
      <c r="C60" s="444"/>
      <c r="D60" s="444"/>
      <c r="E60" s="444"/>
      <c r="F60" s="444"/>
      <c r="G60" s="444"/>
      <c r="H60" s="444"/>
      <c r="I60" s="444"/>
      <c r="J60" s="444"/>
      <c r="K60" s="87"/>
      <c r="L60" s="87"/>
    </row>
    <row r="61" spans="1:12" s="60" customFormat="1" ht="12.75" customHeight="1" x14ac:dyDescent="0.2">
      <c r="A61" s="443"/>
      <c r="B61" s="444"/>
      <c r="C61" s="444"/>
      <c r="D61" s="444"/>
      <c r="E61" s="444"/>
      <c r="F61" s="444"/>
      <c r="G61" s="444"/>
      <c r="H61" s="444"/>
      <c r="I61" s="444"/>
      <c r="J61" s="444"/>
      <c r="K61" s="87"/>
      <c r="L61" s="87"/>
    </row>
    <row r="62" spans="1:12" s="60" customFormat="1" ht="12.75" customHeight="1" x14ac:dyDescent="0.2"/>
    <row r="63" spans="1:12" ht="15.9" customHeight="1" x14ac:dyDescent="0.2">
      <c r="B63" s="445"/>
      <c r="C63" s="446"/>
      <c r="D63" s="446"/>
      <c r="E63" s="446"/>
      <c r="F63" s="446"/>
      <c r="G63" s="446"/>
      <c r="H63" s="446"/>
      <c r="I63" s="446"/>
      <c r="J63" s="446"/>
      <c r="K63" s="446"/>
    </row>
    <row r="64" spans="1:12" ht="15.9" customHeight="1" x14ac:dyDescent="0.2">
      <c r="C64" s="37"/>
      <c r="D64" s="37"/>
      <c r="E64" s="37"/>
      <c r="F64" s="37"/>
      <c r="G64" s="37"/>
      <c r="H64" s="37"/>
      <c r="I64" s="37"/>
      <c r="J64" s="37"/>
    </row>
    <row r="65" s="37" customFormat="1" ht="15.9" customHeight="1" x14ac:dyDescent="0.2"/>
    <row r="66" s="37" customFormat="1" ht="15.9" customHeight="1" x14ac:dyDescent="0.2"/>
    <row r="67" s="37" customFormat="1" ht="15.9" customHeight="1" x14ac:dyDescent="0.2"/>
    <row r="68" s="37" customFormat="1" ht="15.9" customHeight="1" x14ac:dyDescent="0.2"/>
    <row r="69" s="37" customFormat="1" ht="15.9" customHeight="1" x14ac:dyDescent="0.2"/>
    <row r="70" s="37" customFormat="1" ht="15.9" customHeight="1" x14ac:dyDescent="0.2"/>
    <row r="71" s="37" customFormat="1" ht="15.9" customHeight="1" x14ac:dyDescent="0.2"/>
    <row r="72" s="37" customFormat="1" ht="15.9" customHeight="1" x14ac:dyDescent="0.2"/>
    <row r="73" s="37" customFormat="1" ht="15.9" customHeight="1" x14ac:dyDescent="0.2"/>
    <row r="74" s="37" customFormat="1" ht="15.9" customHeight="1" x14ac:dyDescent="0.2"/>
    <row r="75" s="37" customFormat="1" ht="15.9" customHeight="1" x14ac:dyDescent="0.2"/>
    <row r="76" s="37" customFormat="1" ht="15.9" customHeight="1" x14ac:dyDescent="0.2"/>
    <row r="77" s="37" customFormat="1" ht="15.9" customHeight="1" x14ac:dyDescent="0.2"/>
    <row r="78" s="37" customFormat="1" ht="15.9" customHeight="1" x14ac:dyDescent="0.2"/>
    <row r="79" s="37" customFormat="1" ht="15.9" customHeight="1" x14ac:dyDescent="0.2"/>
    <row r="80" s="37" customFormat="1" ht="15.9" customHeight="1" x14ac:dyDescent="0.2"/>
    <row r="81" s="37" customFormat="1" ht="15.9" customHeight="1" x14ac:dyDescent="0.2"/>
    <row r="82" s="37" customFormat="1" ht="15.9" customHeight="1" x14ac:dyDescent="0.2"/>
    <row r="83" s="37" customFormat="1" ht="15.9" customHeight="1" x14ac:dyDescent="0.2"/>
    <row r="84" s="37" customFormat="1" ht="15.9" customHeight="1" x14ac:dyDescent="0.2"/>
    <row r="85" s="37" customFormat="1" ht="15.9" customHeight="1" x14ac:dyDescent="0.2"/>
    <row r="86" s="37" customFormat="1" ht="15.9" customHeight="1" x14ac:dyDescent="0.2"/>
    <row r="87" s="37" customFormat="1" ht="15.9" customHeight="1" x14ac:dyDescent="0.2"/>
    <row r="88" s="37" customFormat="1" ht="15.9" customHeight="1" x14ac:dyDescent="0.2"/>
    <row r="89" s="37" customFormat="1" ht="15.9" customHeight="1" x14ac:dyDescent="0.2"/>
    <row r="90" s="37" customFormat="1" ht="15.9" customHeight="1" x14ac:dyDescent="0.2"/>
    <row r="91" s="37" customFormat="1" ht="15.9" customHeight="1" x14ac:dyDescent="0.2"/>
    <row r="92" s="37" customFormat="1" ht="15.9" customHeight="1" x14ac:dyDescent="0.2"/>
    <row r="93" s="37" customFormat="1" ht="15.9" customHeight="1" x14ac:dyDescent="0.2"/>
    <row r="94" s="37" customFormat="1" ht="15.9" customHeight="1" x14ac:dyDescent="0.2"/>
    <row r="95" s="37" customFormat="1" ht="15.9" customHeight="1" x14ac:dyDescent="0.2"/>
    <row r="96" s="37" customFormat="1" ht="15.9" customHeight="1" x14ac:dyDescent="0.2"/>
    <row r="97" s="37" customFormat="1" ht="15.9" customHeight="1" x14ac:dyDescent="0.2"/>
    <row r="98" s="37" customFormat="1" ht="15.9" customHeight="1" x14ac:dyDescent="0.2"/>
    <row r="99" s="37" customFormat="1" ht="15.9" customHeight="1" x14ac:dyDescent="0.2"/>
    <row r="100" s="37" customFormat="1" ht="15.9" customHeight="1" x14ac:dyDescent="0.2"/>
    <row r="101" s="37" customFormat="1" ht="15.9" customHeight="1" x14ac:dyDescent="0.2"/>
    <row r="102" s="37" customFormat="1" ht="15.9" customHeight="1" x14ac:dyDescent="0.2"/>
    <row r="103" s="37" customFormat="1" ht="15.9" customHeight="1" x14ac:dyDescent="0.2"/>
    <row r="104" s="37" customFormat="1" ht="15.9" customHeight="1" x14ac:dyDescent="0.2"/>
    <row r="105" s="37" customFormat="1" ht="15.9" customHeight="1" x14ac:dyDescent="0.2"/>
    <row r="106" s="37" customFormat="1" ht="15.9" customHeight="1" x14ac:dyDescent="0.2"/>
    <row r="107" s="37" customFormat="1" ht="15.9" customHeight="1" x14ac:dyDescent="0.2"/>
    <row r="108" s="37" customFormat="1" ht="15.9" customHeight="1" x14ac:dyDescent="0.2"/>
    <row r="109" s="37" customFormat="1" ht="15.9" customHeight="1" x14ac:dyDescent="0.2"/>
    <row r="110" s="37" customFormat="1" ht="15.9" customHeight="1" x14ac:dyDescent="0.2"/>
    <row r="111" s="37" customFormat="1" ht="15.9" customHeight="1" x14ac:dyDescent="0.2"/>
    <row r="112" s="37" customFormat="1" ht="15.9" customHeight="1" x14ac:dyDescent="0.2"/>
    <row r="113" s="37" customFormat="1" ht="15.9" customHeight="1" x14ac:dyDescent="0.2"/>
    <row r="114" s="37" customFormat="1" ht="15.9" customHeight="1" x14ac:dyDescent="0.2"/>
    <row r="115" s="37" customFormat="1" ht="15.9" customHeight="1" x14ac:dyDescent="0.2"/>
    <row r="116" s="37" customFormat="1" ht="15.9" customHeight="1" x14ac:dyDescent="0.2"/>
    <row r="117" s="37" customFormat="1" ht="15.9" customHeight="1" x14ac:dyDescent="0.2"/>
    <row r="118" s="37" customFormat="1" ht="15.9" customHeight="1" x14ac:dyDescent="0.2"/>
    <row r="119" s="37" customFormat="1" ht="15.9" customHeight="1" x14ac:dyDescent="0.2"/>
    <row r="120" s="37" customFormat="1" ht="15.9" customHeight="1" x14ac:dyDescent="0.2"/>
    <row r="121" s="37" customFormat="1" ht="15.9" customHeight="1" x14ac:dyDescent="0.2"/>
    <row r="122" s="37" customFormat="1" ht="15.9" customHeight="1" x14ac:dyDescent="0.2"/>
    <row r="123" s="37" customFormat="1" ht="15.9" customHeight="1" x14ac:dyDescent="0.2"/>
    <row r="124" s="37" customFormat="1" ht="15.9" customHeight="1" x14ac:dyDescent="0.2"/>
    <row r="125" s="37" customFormat="1" ht="15.9" customHeight="1" x14ac:dyDescent="0.2"/>
    <row r="126" s="37" customFormat="1" ht="15.9" customHeight="1" x14ac:dyDescent="0.2"/>
  </sheetData>
  <mergeCells count="16">
    <mergeCell ref="B63:K63"/>
    <mergeCell ref="A3:J3"/>
    <mergeCell ref="A4:J4"/>
    <mergeCell ref="A5:D5"/>
    <mergeCell ref="A6:J6"/>
    <mergeCell ref="A7:B10"/>
    <mergeCell ref="C7:C10"/>
    <mergeCell ref="D7:H7"/>
    <mergeCell ref="I7:J8"/>
    <mergeCell ref="D8:D9"/>
    <mergeCell ref="E8:E9"/>
    <mergeCell ref="F8:F9"/>
    <mergeCell ref="G8:G9"/>
    <mergeCell ref="H8:H9"/>
    <mergeCell ref="A60:J60"/>
    <mergeCell ref="A61:J61"/>
  </mergeCells>
  <printOptions horizontalCentered="1"/>
  <pageMargins left="0.70866141732283472" right="0.39370078740157483" top="0.39370078740157483" bottom="0.39370078740157483" header="0" footer="0"/>
  <pageSetup paperSize="9" scale="9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07139-12AB-4CB8-8FD9-217D39AD9956}">
  <sheetPr codeName="Tabelle5"/>
  <dimension ref="A1:K110"/>
  <sheetViews>
    <sheetView showGridLines="0" zoomScaleNormal="100" workbookViewId="0"/>
  </sheetViews>
  <sheetFormatPr baseColWidth="10" defaultColWidth="8.88671875" defaultRowHeight="15.9" customHeight="1" x14ac:dyDescent="0.2"/>
  <cols>
    <col min="1" max="1" width="10" style="37" customWidth="1"/>
    <col min="2" max="2" width="35.6640625" style="37" customWidth="1"/>
    <col min="3" max="3" width="6.33203125" style="61" customWidth="1"/>
    <col min="4" max="4" width="11.6640625" style="90" customWidth="1"/>
    <col min="5" max="9" width="15" style="90" customWidth="1"/>
    <col min="10" max="10" width="10.6640625" style="144" bestFit="1" customWidth="1"/>
    <col min="11" max="11" width="10" style="115" bestFit="1" customWidth="1"/>
    <col min="12" max="16384" width="8.88671875" style="37"/>
  </cols>
  <sheetData>
    <row r="1" spans="1:11" customFormat="1" ht="36.75" customHeight="1" x14ac:dyDescent="0.25">
      <c r="A1" s="30"/>
      <c r="B1" s="31"/>
      <c r="C1" s="31"/>
      <c r="D1" s="31"/>
      <c r="E1" s="31"/>
      <c r="F1" s="31"/>
      <c r="G1" s="31"/>
      <c r="H1" s="31"/>
      <c r="I1" s="11" t="s">
        <v>38</v>
      </c>
      <c r="J1" s="92"/>
      <c r="K1" s="93"/>
    </row>
    <row r="2" spans="1:11" customFormat="1" ht="6.15" customHeight="1" x14ac:dyDescent="0.25">
      <c r="A2" s="33"/>
      <c r="B2" s="34"/>
      <c r="C2" s="34"/>
      <c r="D2" s="34"/>
      <c r="E2" s="34"/>
      <c r="F2" s="34"/>
      <c r="G2" s="34"/>
      <c r="H2" s="34"/>
      <c r="I2" s="34"/>
      <c r="J2" s="92"/>
      <c r="K2" s="93"/>
    </row>
    <row r="3" spans="1:11" s="35" customFormat="1" ht="15" x14ac:dyDescent="0.25">
      <c r="A3" s="448" t="s">
        <v>116</v>
      </c>
      <c r="B3" s="448"/>
      <c r="C3" s="448"/>
      <c r="D3" s="448"/>
      <c r="E3" s="448"/>
      <c r="F3" s="448"/>
      <c r="G3" s="448"/>
      <c r="H3" s="448"/>
      <c r="I3" s="448"/>
      <c r="J3" s="94"/>
      <c r="K3" s="95"/>
    </row>
    <row r="4" spans="1:11" s="35" customFormat="1" ht="15" x14ac:dyDescent="0.25">
      <c r="A4" s="448" t="s">
        <v>117</v>
      </c>
      <c r="B4" s="448"/>
      <c r="C4" s="448"/>
      <c r="D4" s="448"/>
      <c r="E4" s="448"/>
      <c r="F4" s="448"/>
      <c r="G4" s="448"/>
      <c r="H4" s="448"/>
      <c r="I4" s="448"/>
      <c r="J4" s="94"/>
      <c r="K4" s="95"/>
    </row>
    <row r="5" spans="1:11" s="35" customFormat="1" ht="12" customHeight="1" x14ac:dyDescent="0.25">
      <c r="A5" s="450" t="s">
        <v>118</v>
      </c>
      <c r="B5" s="450"/>
      <c r="C5" s="450"/>
      <c r="D5" s="450"/>
      <c r="E5" s="96"/>
      <c r="F5" s="96"/>
      <c r="G5" s="96"/>
      <c r="H5" s="96"/>
      <c r="I5" s="16"/>
      <c r="J5" s="94"/>
      <c r="K5" s="95"/>
    </row>
    <row r="6" spans="1:11" s="35" customFormat="1" ht="11.25" customHeight="1" x14ac:dyDescent="0.25">
      <c r="A6" s="477" t="s">
        <v>40</v>
      </c>
      <c r="B6" s="477"/>
      <c r="C6" s="97"/>
      <c r="D6" s="478" t="s">
        <v>119</v>
      </c>
      <c r="E6" s="478"/>
      <c r="F6" s="478"/>
      <c r="G6" s="478"/>
      <c r="H6" s="478"/>
      <c r="I6" s="478"/>
      <c r="J6" s="94"/>
      <c r="K6" s="95"/>
    </row>
    <row r="7" spans="1:11" s="35" customFormat="1" ht="24.9" customHeight="1" x14ac:dyDescent="0.25">
      <c r="A7" s="98"/>
      <c r="B7" s="99"/>
      <c r="C7" s="100"/>
      <c r="D7" s="479" t="s">
        <v>49</v>
      </c>
      <c r="E7" s="479"/>
      <c r="F7" s="479"/>
      <c r="G7" s="479" t="s">
        <v>120</v>
      </c>
      <c r="H7" s="479"/>
      <c r="I7" s="479"/>
      <c r="J7" s="94"/>
      <c r="K7" s="95"/>
    </row>
    <row r="8" spans="1:11" s="35" customFormat="1" ht="15" customHeight="1" x14ac:dyDescent="0.25">
      <c r="A8" s="101"/>
      <c r="B8" s="102"/>
      <c r="C8" s="102"/>
      <c r="D8" s="102"/>
      <c r="E8" s="102"/>
      <c r="F8" s="102"/>
      <c r="G8" s="102"/>
      <c r="H8" s="102"/>
      <c r="I8" s="103"/>
    </row>
    <row r="9" spans="1:11" s="107" customFormat="1" ht="24.9" customHeight="1" x14ac:dyDescent="0.25">
      <c r="A9" s="104" t="s">
        <v>7</v>
      </c>
      <c r="B9" s="105"/>
      <c r="C9" s="105"/>
      <c r="D9" s="105"/>
      <c r="E9" s="105"/>
      <c r="F9" s="105"/>
      <c r="G9" s="105"/>
      <c r="H9" s="105"/>
      <c r="I9" s="106"/>
    </row>
    <row r="10" spans="1:11" s="107" customFormat="1" ht="24.9" customHeight="1" x14ac:dyDescent="0.25">
      <c r="A10" s="104" t="s">
        <v>121</v>
      </c>
      <c r="B10" s="105"/>
      <c r="C10" s="105"/>
      <c r="D10" s="105"/>
      <c r="E10" s="105"/>
      <c r="F10" s="105"/>
      <c r="G10" s="105"/>
      <c r="H10" s="105"/>
      <c r="I10" s="106"/>
    </row>
    <row r="11" spans="1:11" s="107" customFormat="1" ht="24.9" customHeight="1" x14ac:dyDescent="0.25">
      <c r="A11" s="104" t="s">
        <v>122</v>
      </c>
      <c r="B11" s="105"/>
      <c r="C11" s="105"/>
      <c r="D11" s="105"/>
      <c r="E11" s="105"/>
      <c r="F11" s="105"/>
      <c r="G11" s="105"/>
      <c r="H11" s="105"/>
      <c r="I11" s="106"/>
    </row>
    <row r="12" spans="1:11" s="107" customFormat="1" ht="24.9" customHeight="1" x14ac:dyDescent="0.25">
      <c r="A12" s="104" t="s">
        <v>123</v>
      </c>
      <c r="B12" s="105"/>
      <c r="C12" s="105"/>
      <c r="D12" s="105"/>
      <c r="E12" s="105"/>
      <c r="F12" s="105"/>
      <c r="G12" s="105"/>
      <c r="H12" s="105"/>
      <c r="I12" s="106"/>
    </row>
    <row r="13" spans="1:11" ht="0.75" customHeight="1" x14ac:dyDescent="0.2">
      <c r="A13" s="62"/>
      <c r="B13" s="63"/>
      <c r="C13" s="108"/>
      <c r="D13" s="109"/>
      <c r="E13" s="109"/>
      <c r="F13" s="109"/>
      <c r="G13" s="109"/>
      <c r="H13" s="109"/>
      <c r="I13" s="110"/>
      <c r="J13" s="111"/>
      <c r="K13" s="37"/>
    </row>
    <row r="14" spans="1:11" ht="9.9" customHeight="1" x14ac:dyDescent="0.2">
      <c r="A14" s="59"/>
      <c r="B14" s="58"/>
      <c r="C14" s="91"/>
      <c r="D14" s="112"/>
      <c r="E14" s="112"/>
      <c r="F14" s="112"/>
      <c r="G14" s="112"/>
      <c r="H14" s="112"/>
      <c r="I14" s="113"/>
      <c r="J14" s="114"/>
    </row>
    <row r="15" spans="1:11" s="35" customFormat="1" ht="15" x14ac:dyDescent="0.25">
      <c r="A15" s="472" t="s">
        <v>7</v>
      </c>
      <c r="B15" s="473"/>
      <c r="C15" s="473"/>
      <c r="D15" s="473"/>
      <c r="E15" s="473"/>
      <c r="F15" s="473"/>
      <c r="G15" s="473"/>
      <c r="H15" s="473"/>
      <c r="I15" s="474"/>
      <c r="J15" s="92"/>
      <c r="K15" s="95"/>
    </row>
    <row r="16" spans="1:11" s="119" customFormat="1" ht="24.9" customHeight="1" x14ac:dyDescent="0.25">
      <c r="A16" s="475" t="s">
        <v>96</v>
      </c>
      <c r="B16" s="476"/>
      <c r="C16" s="116"/>
      <c r="D16" s="117"/>
      <c r="E16" s="117"/>
      <c r="F16" s="117"/>
      <c r="G16" s="117"/>
      <c r="H16" s="117"/>
      <c r="I16" s="118"/>
    </row>
    <row r="17" spans="1:9" s="125" customFormat="1" ht="24.9" customHeight="1" x14ac:dyDescent="0.25">
      <c r="A17" s="120" t="s">
        <v>124</v>
      </c>
      <c r="B17" s="121" t="s">
        <v>125</v>
      </c>
      <c r="C17" s="122"/>
      <c r="D17" s="123"/>
      <c r="E17" s="123"/>
      <c r="F17" s="123"/>
      <c r="G17" s="123"/>
      <c r="H17" s="123"/>
      <c r="I17" s="124"/>
    </row>
    <row r="18" spans="1:9" s="125" customFormat="1" ht="24.9" customHeight="1" x14ac:dyDescent="0.25">
      <c r="A18" s="120" t="s">
        <v>126</v>
      </c>
      <c r="B18" s="126" t="s">
        <v>127</v>
      </c>
      <c r="C18" s="122"/>
      <c r="D18" s="123"/>
      <c r="E18" s="123"/>
      <c r="F18" s="123"/>
      <c r="G18" s="123"/>
      <c r="H18" s="123"/>
      <c r="I18" s="124"/>
    </row>
    <row r="19" spans="1:9" s="127" customFormat="1" ht="24.9" customHeight="1" x14ac:dyDescent="0.25">
      <c r="A19" s="120" t="s">
        <v>128</v>
      </c>
      <c r="B19" s="126" t="s">
        <v>129</v>
      </c>
      <c r="C19" s="122"/>
      <c r="D19" s="123"/>
      <c r="E19" s="123"/>
      <c r="F19" s="123"/>
      <c r="G19" s="123"/>
      <c r="H19" s="123"/>
      <c r="I19" s="124"/>
    </row>
    <row r="20" spans="1:9" s="125" customFormat="1" ht="24.9" customHeight="1" x14ac:dyDescent="0.25">
      <c r="A20" s="120" t="s">
        <v>130</v>
      </c>
      <c r="B20" s="470" t="s">
        <v>131</v>
      </c>
      <c r="C20" s="470"/>
      <c r="D20" s="123"/>
      <c r="E20" s="123"/>
      <c r="F20" s="123"/>
      <c r="G20" s="123"/>
      <c r="H20" s="123"/>
      <c r="I20" s="124"/>
    </row>
    <row r="21" spans="1:9" s="127" customFormat="1" ht="24.9" customHeight="1" x14ac:dyDescent="0.25">
      <c r="A21" s="120" t="s">
        <v>132</v>
      </c>
      <c r="B21" s="126" t="s">
        <v>133</v>
      </c>
      <c r="C21" s="122"/>
      <c r="D21" s="123"/>
      <c r="E21" s="123"/>
      <c r="F21" s="123"/>
      <c r="G21" s="123"/>
      <c r="H21" s="123"/>
      <c r="I21" s="124"/>
    </row>
    <row r="22" spans="1:9" s="125" customFormat="1" ht="24.9" customHeight="1" x14ac:dyDescent="0.25">
      <c r="A22" s="120" t="s">
        <v>134</v>
      </c>
      <c r="B22" s="470" t="s">
        <v>135</v>
      </c>
      <c r="C22" s="470"/>
      <c r="D22" s="123"/>
      <c r="E22" s="123"/>
      <c r="F22" s="123"/>
      <c r="G22" s="123"/>
      <c r="H22" s="123"/>
      <c r="I22" s="124"/>
    </row>
    <row r="23" spans="1:9" s="127" customFormat="1" ht="24.9" customHeight="1" x14ac:dyDescent="0.25">
      <c r="A23" s="128" t="s">
        <v>136</v>
      </c>
      <c r="B23" s="129" t="s">
        <v>137</v>
      </c>
      <c r="C23" s="122"/>
      <c r="D23" s="123"/>
      <c r="E23" s="123"/>
      <c r="F23" s="123"/>
      <c r="G23" s="123"/>
      <c r="H23" s="123"/>
      <c r="I23" s="124"/>
    </row>
    <row r="24" spans="1:9" s="125" customFormat="1" ht="24.9" customHeight="1" x14ac:dyDescent="0.25">
      <c r="A24" s="120" t="s">
        <v>138</v>
      </c>
      <c r="B24" s="126" t="s">
        <v>139</v>
      </c>
      <c r="C24" s="122"/>
      <c r="D24" s="123"/>
      <c r="E24" s="123"/>
      <c r="F24" s="123"/>
      <c r="G24" s="123"/>
      <c r="H24" s="123"/>
      <c r="I24" s="124"/>
    </row>
    <row r="25" spans="1:9" s="127" customFormat="1" ht="24.9" customHeight="1" x14ac:dyDescent="0.25">
      <c r="A25" s="120" t="s">
        <v>140</v>
      </c>
      <c r="B25" s="126" t="s">
        <v>141</v>
      </c>
      <c r="C25" s="122"/>
      <c r="D25" s="123"/>
      <c r="E25" s="123"/>
      <c r="F25" s="123"/>
      <c r="G25" s="123"/>
      <c r="H25" s="123"/>
      <c r="I25" s="124"/>
    </row>
    <row r="26" spans="1:9" s="125" customFormat="1" ht="24.9" customHeight="1" x14ac:dyDescent="0.25">
      <c r="A26" s="128" t="s">
        <v>142</v>
      </c>
      <c r="B26" s="129" t="s">
        <v>143</v>
      </c>
      <c r="C26" s="122"/>
      <c r="D26" s="123"/>
      <c r="E26" s="123"/>
      <c r="F26" s="123"/>
      <c r="G26" s="123"/>
      <c r="H26" s="123"/>
      <c r="I26" s="124"/>
    </row>
    <row r="27" spans="1:9" s="125" customFormat="1" ht="24.9" customHeight="1" x14ac:dyDescent="0.25">
      <c r="A27" s="128" t="s">
        <v>144</v>
      </c>
      <c r="B27" s="126" t="s">
        <v>145</v>
      </c>
      <c r="C27" s="122"/>
      <c r="D27" s="123"/>
      <c r="E27" s="123"/>
      <c r="F27" s="123"/>
      <c r="G27" s="123"/>
      <c r="H27" s="123"/>
      <c r="I27" s="124"/>
    </row>
    <row r="28" spans="1:9" s="125" customFormat="1" ht="24.9" customHeight="1" x14ac:dyDescent="0.25">
      <c r="A28" s="120" t="s">
        <v>146</v>
      </c>
      <c r="B28" s="470" t="s">
        <v>147</v>
      </c>
      <c r="C28" s="470"/>
      <c r="D28" s="123"/>
      <c r="E28" s="123"/>
      <c r="F28" s="123"/>
      <c r="G28" s="123"/>
      <c r="H28" s="123"/>
      <c r="I28" s="124"/>
    </row>
    <row r="29" spans="1:9" s="125" customFormat="1" ht="24.9" customHeight="1" x14ac:dyDescent="0.25">
      <c r="A29" s="120" t="s">
        <v>148</v>
      </c>
      <c r="B29" s="470" t="s">
        <v>149</v>
      </c>
      <c r="C29" s="470"/>
      <c r="D29" s="123"/>
      <c r="E29" s="123"/>
      <c r="F29" s="123"/>
      <c r="G29" s="123"/>
      <c r="H29" s="123"/>
      <c r="I29" s="124"/>
    </row>
    <row r="30" spans="1:9" s="125" customFormat="1" ht="24.9" customHeight="1" x14ac:dyDescent="0.25">
      <c r="A30" s="128" t="s">
        <v>150</v>
      </c>
      <c r="B30" s="469" t="s">
        <v>151</v>
      </c>
      <c r="C30" s="469"/>
      <c r="D30" s="123"/>
      <c r="E30" s="123"/>
      <c r="F30" s="123"/>
      <c r="G30" s="123"/>
      <c r="H30" s="123"/>
      <c r="I30" s="124"/>
    </row>
    <row r="31" spans="1:9" s="125" customFormat="1" ht="24.9" customHeight="1" x14ac:dyDescent="0.25">
      <c r="A31" s="120" t="s">
        <v>152</v>
      </c>
      <c r="B31" s="469" t="s">
        <v>153</v>
      </c>
      <c r="C31" s="469"/>
      <c r="D31" s="123"/>
      <c r="E31" s="123"/>
      <c r="F31" s="123"/>
      <c r="G31" s="123"/>
      <c r="H31" s="123"/>
      <c r="I31" s="124"/>
    </row>
    <row r="32" spans="1:9" s="125" customFormat="1" ht="24.9" customHeight="1" x14ac:dyDescent="0.25">
      <c r="A32" s="128">
        <v>782.78300000000002</v>
      </c>
      <c r="B32" s="130" t="s">
        <v>154</v>
      </c>
      <c r="C32" s="122"/>
      <c r="D32" s="123"/>
      <c r="E32" s="123"/>
      <c r="F32" s="123"/>
      <c r="G32" s="123"/>
      <c r="H32" s="123"/>
      <c r="I32" s="124"/>
    </row>
    <row r="33" spans="1:11" s="125" customFormat="1" ht="24.9" customHeight="1" x14ac:dyDescent="0.25">
      <c r="A33" s="120" t="s">
        <v>155</v>
      </c>
      <c r="B33" s="470" t="s">
        <v>156</v>
      </c>
      <c r="C33" s="470"/>
      <c r="D33" s="123"/>
      <c r="E33" s="123"/>
      <c r="F33" s="123"/>
      <c r="G33" s="123"/>
      <c r="H33" s="123"/>
      <c r="I33" s="124"/>
    </row>
    <row r="34" spans="1:11" s="125" customFormat="1" ht="24.9" customHeight="1" x14ac:dyDescent="0.25">
      <c r="A34" s="120" t="s">
        <v>157</v>
      </c>
      <c r="B34" s="126" t="s">
        <v>158</v>
      </c>
      <c r="C34" s="122"/>
      <c r="D34" s="123"/>
      <c r="E34" s="123"/>
      <c r="F34" s="123"/>
      <c r="G34" s="123"/>
      <c r="H34" s="123"/>
      <c r="I34" s="124"/>
    </row>
    <row r="35" spans="1:11" s="125" customFormat="1" ht="24.9" customHeight="1" x14ac:dyDescent="0.25">
      <c r="A35" s="120">
        <v>86</v>
      </c>
      <c r="B35" s="126" t="s">
        <v>159</v>
      </c>
      <c r="C35" s="122"/>
      <c r="D35" s="123"/>
      <c r="E35" s="123"/>
      <c r="F35" s="123"/>
      <c r="G35" s="123"/>
      <c r="H35" s="123"/>
      <c r="I35" s="124"/>
    </row>
    <row r="36" spans="1:11" s="125" customFormat="1" ht="24.9" customHeight="1" x14ac:dyDescent="0.25">
      <c r="A36" s="120">
        <v>87.88</v>
      </c>
      <c r="B36" s="131" t="s">
        <v>160</v>
      </c>
      <c r="C36" s="122"/>
      <c r="D36" s="123"/>
      <c r="E36" s="123"/>
      <c r="F36" s="123"/>
      <c r="G36" s="123"/>
      <c r="H36" s="123"/>
      <c r="I36" s="124"/>
    </row>
    <row r="37" spans="1:11" s="125" customFormat="1" ht="24.9" customHeight="1" x14ac:dyDescent="0.25">
      <c r="A37" s="120" t="s">
        <v>161</v>
      </c>
      <c r="B37" s="470" t="s">
        <v>162</v>
      </c>
      <c r="C37" s="470"/>
      <c r="D37" s="123"/>
      <c r="E37" s="123"/>
      <c r="F37" s="123"/>
      <c r="G37" s="123"/>
      <c r="H37" s="123"/>
      <c r="I37" s="124"/>
    </row>
    <row r="38" spans="1:11" s="125" customFormat="1" ht="24.9" customHeight="1" x14ac:dyDescent="0.25">
      <c r="A38" s="120"/>
      <c r="B38" s="131" t="s">
        <v>163</v>
      </c>
      <c r="C38" s="122"/>
      <c r="D38" s="123"/>
      <c r="E38" s="123"/>
      <c r="F38" s="123"/>
      <c r="G38" s="123"/>
      <c r="H38" s="123"/>
      <c r="I38" s="124"/>
    </row>
    <row r="39" spans="1:11" s="125" customFormat="1" ht="24.9" customHeight="1" x14ac:dyDescent="0.25">
      <c r="A39" s="132" t="s">
        <v>164</v>
      </c>
      <c r="B39" s="133"/>
      <c r="C39" s="122"/>
      <c r="D39" s="123"/>
      <c r="E39" s="123"/>
      <c r="F39" s="123"/>
      <c r="G39" s="123"/>
      <c r="H39" s="123"/>
      <c r="I39" s="124"/>
    </row>
    <row r="40" spans="1:11" s="125" customFormat="1" ht="24.9" customHeight="1" x14ac:dyDescent="0.25">
      <c r="A40" s="134" t="s">
        <v>124</v>
      </c>
      <c r="B40" s="135" t="s">
        <v>125</v>
      </c>
      <c r="C40" s="122"/>
      <c r="D40" s="123"/>
      <c r="E40" s="123"/>
      <c r="F40" s="123"/>
      <c r="G40" s="123"/>
      <c r="H40" s="123"/>
      <c r="I40" s="124"/>
    </row>
    <row r="41" spans="1:11" s="125" customFormat="1" ht="24.9" customHeight="1" x14ac:dyDescent="0.25">
      <c r="A41" s="134" t="s">
        <v>165</v>
      </c>
      <c r="B41" s="135" t="s">
        <v>166</v>
      </c>
      <c r="C41" s="122"/>
      <c r="D41" s="123"/>
      <c r="E41" s="123"/>
      <c r="F41" s="123"/>
      <c r="G41" s="123"/>
      <c r="H41" s="123"/>
      <c r="I41" s="124"/>
    </row>
    <row r="42" spans="1:11" s="125" customFormat="1" ht="24.9" customHeight="1" x14ac:dyDescent="0.25">
      <c r="A42" s="134" t="s">
        <v>167</v>
      </c>
      <c r="B42" s="135" t="s">
        <v>168</v>
      </c>
      <c r="C42" s="122"/>
      <c r="D42" s="123"/>
      <c r="E42" s="123"/>
      <c r="F42" s="123"/>
      <c r="G42" s="123"/>
      <c r="H42" s="123"/>
      <c r="I42" s="124"/>
    </row>
    <row r="43" spans="1:11" ht="2.25" customHeight="1" x14ac:dyDescent="0.2">
      <c r="A43" s="136"/>
      <c r="B43" s="99"/>
      <c r="C43" s="137"/>
      <c r="D43" s="138"/>
      <c r="E43" s="138"/>
      <c r="F43" s="138"/>
      <c r="G43" s="138"/>
      <c r="H43" s="138"/>
      <c r="I43" s="139"/>
      <c r="J43" s="37"/>
      <c r="K43" s="37"/>
    </row>
    <row r="44" spans="1:11" s="140" customFormat="1" ht="11.25" customHeight="1" x14ac:dyDescent="0.2">
      <c r="I44" s="141" t="s">
        <v>35</v>
      </c>
      <c r="J44" s="142"/>
      <c r="K44" s="143"/>
    </row>
    <row r="45" spans="1:11" s="140" customFormat="1" ht="20.100000000000001" customHeight="1" x14ac:dyDescent="0.2">
      <c r="A45" s="471" t="s">
        <v>169</v>
      </c>
      <c r="B45" s="471"/>
      <c r="C45" s="471"/>
      <c r="D45" s="471"/>
      <c r="E45" s="471"/>
      <c r="F45" s="471"/>
      <c r="G45" s="471"/>
      <c r="H45" s="471"/>
      <c r="I45" s="471"/>
    </row>
    <row r="46" spans="1:11" s="140" customFormat="1" ht="9.6" x14ac:dyDescent="0.2"/>
    <row r="47" spans="1:11" ht="10.199999999999999" x14ac:dyDescent="0.2">
      <c r="A47" s="41"/>
      <c r="C47" s="37"/>
      <c r="D47" s="37"/>
      <c r="E47" s="37"/>
      <c r="F47" s="37"/>
      <c r="G47" s="37"/>
      <c r="H47" s="37"/>
      <c r="I47" s="37"/>
      <c r="J47" s="37"/>
      <c r="K47" s="37"/>
    </row>
    <row r="48" spans="1:11" ht="15.9" customHeight="1" x14ac:dyDescent="0.2">
      <c r="C48" s="37"/>
      <c r="D48" s="37"/>
      <c r="E48" s="37"/>
      <c r="F48" s="37"/>
      <c r="G48" s="37"/>
      <c r="H48" s="37"/>
      <c r="I48" s="37"/>
    </row>
    <row r="49" spans="10:11" s="37" customFormat="1" ht="15.9" customHeight="1" x14ac:dyDescent="0.2">
      <c r="J49" s="144"/>
      <c r="K49" s="115"/>
    </row>
    <row r="50" spans="10:11" s="37" customFormat="1" ht="15.9" customHeight="1" x14ac:dyDescent="0.2">
      <c r="J50" s="144"/>
      <c r="K50" s="115"/>
    </row>
    <row r="51" spans="10:11" s="37" customFormat="1" ht="15.9" customHeight="1" x14ac:dyDescent="0.2">
      <c r="J51" s="144"/>
      <c r="K51" s="115"/>
    </row>
    <row r="52" spans="10:11" s="37" customFormat="1" ht="15.9" customHeight="1" x14ac:dyDescent="0.2">
      <c r="J52" s="144"/>
      <c r="K52" s="115"/>
    </row>
    <row r="53" spans="10:11" s="37" customFormat="1" ht="15.9" customHeight="1" x14ac:dyDescent="0.2">
      <c r="J53" s="144"/>
      <c r="K53" s="115"/>
    </row>
    <row r="54" spans="10:11" s="37" customFormat="1" ht="15.9" customHeight="1" x14ac:dyDescent="0.2">
      <c r="J54" s="144"/>
      <c r="K54" s="115"/>
    </row>
    <row r="55" spans="10:11" s="37" customFormat="1" ht="15.9" customHeight="1" x14ac:dyDescent="0.2">
      <c r="J55" s="144"/>
      <c r="K55" s="115"/>
    </row>
    <row r="56" spans="10:11" s="37" customFormat="1" ht="15.9" customHeight="1" x14ac:dyDescent="0.2">
      <c r="J56" s="144"/>
      <c r="K56" s="115"/>
    </row>
    <row r="57" spans="10:11" s="37" customFormat="1" ht="15.9" customHeight="1" x14ac:dyDescent="0.2">
      <c r="J57" s="144"/>
      <c r="K57" s="115"/>
    </row>
    <row r="58" spans="10:11" s="37" customFormat="1" ht="15.9" customHeight="1" x14ac:dyDescent="0.2">
      <c r="J58" s="144"/>
      <c r="K58" s="115"/>
    </row>
    <row r="59" spans="10:11" s="37" customFormat="1" ht="15.9" customHeight="1" x14ac:dyDescent="0.2">
      <c r="J59" s="144"/>
      <c r="K59" s="115"/>
    </row>
    <row r="60" spans="10:11" s="37" customFormat="1" ht="15.9" customHeight="1" x14ac:dyDescent="0.2">
      <c r="J60" s="144"/>
      <c r="K60" s="115"/>
    </row>
    <row r="61" spans="10:11" s="37" customFormat="1" ht="15.9" customHeight="1" x14ac:dyDescent="0.2">
      <c r="J61" s="144"/>
      <c r="K61" s="115"/>
    </row>
    <row r="62" spans="10:11" s="37" customFormat="1" ht="15.9" customHeight="1" x14ac:dyDescent="0.2">
      <c r="J62" s="144"/>
      <c r="K62" s="115"/>
    </row>
    <row r="63" spans="10:11" s="37" customFormat="1" ht="15.9" customHeight="1" x14ac:dyDescent="0.2">
      <c r="J63" s="144"/>
      <c r="K63" s="115"/>
    </row>
    <row r="64" spans="10:11" s="37" customFormat="1" ht="15.9" customHeight="1" x14ac:dyDescent="0.2">
      <c r="J64" s="144"/>
      <c r="K64" s="115"/>
    </row>
    <row r="65" spans="10:11" s="37" customFormat="1" ht="15.9" customHeight="1" x14ac:dyDescent="0.2">
      <c r="J65" s="144"/>
      <c r="K65" s="115"/>
    </row>
    <row r="66" spans="10:11" s="37" customFormat="1" ht="15.9" customHeight="1" x14ac:dyDescent="0.2">
      <c r="J66" s="144"/>
      <c r="K66" s="115"/>
    </row>
    <row r="67" spans="10:11" s="37" customFormat="1" ht="15.9" customHeight="1" x14ac:dyDescent="0.2">
      <c r="J67" s="144"/>
      <c r="K67" s="115"/>
    </row>
    <row r="68" spans="10:11" s="37" customFormat="1" ht="15.9" customHeight="1" x14ac:dyDescent="0.2">
      <c r="J68" s="144"/>
      <c r="K68" s="115"/>
    </row>
    <row r="69" spans="10:11" s="37" customFormat="1" ht="15.9" customHeight="1" x14ac:dyDescent="0.2">
      <c r="J69" s="144"/>
      <c r="K69" s="115"/>
    </row>
    <row r="70" spans="10:11" s="37" customFormat="1" ht="15.9" customHeight="1" x14ac:dyDescent="0.2">
      <c r="J70" s="144"/>
      <c r="K70" s="115"/>
    </row>
    <row r="71" spans="10:11" s="37" customFormat="1" ht="15.9" customHeight="1" x14ac:dyDescent="0.2">
      <c r="J71" s="144"/>
      <c r="K71" s="115"/>
    </row>
    <row r="72" spans="10:11" s="37" customFormat="1" ht="15.9" customHeight="1" x14ac:dyDescent="0.2">
      <c r="J72" s="144"/>
      <c r="K72" s="115"/>
    </row>
    <row r="73" spans="10:11" s="37" customFormat="1" ht="15.9" customHeight="1" x14ac:dyDescent="0.2">
      <c r="J73" s="144"/>
      <c r="K73" s="115"/>
    </row>
    <row r="74" spans="10:11" s="37" customFormat="1" ht="15.9" customHeight="1" x14ac:dyDescent="0.2">
      <c r="J74" s="144"/>
      <c r="K74" s="115"/>
    </row>
    <row r="75" spans="10:11" s="37" customFormat="1" ht="15.9" customHeight="1" x14ac:dyDescent="0.2">
      <c r="J75" s="144"/>
      <c r="K75" s="115"/>
    </row>
    <row r="76" spans="10:11" s="37" customFormat="1" ht="15.9" customHeight="1" x14ac:dyDescent="0.2">
      <c r="J76" s="144"/>
      <c r="K76" s="115"/>
    </row>
    <row r="77" spans="10:11" s="37" customFormat="1" ht="15.9" customHeight="1" x14ac:dyDescent="0.2">
      <c r="J77" s="144"/>
      <c r="K77" s="115"/>
    </row>
    <row r="78" spans="10:11" s="37" customFormat="1" ht="15.9" customHeight="1" x14ac:dyDescent="0.2">
      <c r="J78" s="144"/>
      <c r="K78" s="115"/>
    </row>
    <row r="79" spans="10:11" s="37" customFormat="1" ht="15.9" customHeight="1" x14ac:dyDescent="0.2">
      <c r="J79" s="144"/>
      <c r="K79" s="115"/>
    </row>
    <row r="80" spans="10:11" s="37" customFormat="1" ht="15.9" customHeight="1" x14ac:dyDescent="0.2">
      <c r="J80" s="144"/>
      <c r="K80" s="115"/>
    </row>
    <row r="81" spans="10:11" s="37" customFormat="1" ht="15.9" customHeight="1" x14ac:dyDescent="0.2">
      <c r="J81" s="144"/>
      <c r="K81" s="115"/>
    </row>
    <row r="82" spans="10:11" s="37" customFormat="1" ht="15.9" customHeight="1" x14ac:dyDescent="0.2">
      <c r="J82" s="144"/>
      <c r="K82" s="115"/>
    </row>
    <row r="83" spans="10:11" s="37" customFormat="1" ht="15.9" customHeight="1" x14ac:dyDescent="0.2">
      <c r="J83" s="144"/>
      <c r="K83" s="115"/>
    </row>
    <row r="84" spans="10:11" s="37" customFormat="1" ht="15.9" customHeight="1" x14ac:dyDescent="0.2">
      <c r="J84" s="144"/>
      <c r="K84" s="115"/>
    </row>
    <row r="85" spans="10:11" s="37" customFormat="1" ht="15.9" customHeight="1" x14ac:dyDescent="0.2">
      <c r="J85" s="144"/>
      <c r="K85" s="115"/>
    </row>
    <row r="86" spans="10:11" s="37" customFormat="1" ht="15.9" customHeight="1" x14ac:dyDescent="0.2">
      <c r="J86" s="144"/>
      <c r="K86" s="115"/>
    </row>
    <row r="87" spans="10:11" s="37" customFormat="1" ht="15.9" customHeight="1" x14ac:dyDescent="0.2">
      <c r="J87" s="144"/>
      <c r="K87" s="115"/>
    </row>
    <row r="88" spans="10:11" s="37" customFormat="1" ht="15.9" customHeight="1" x14ac:dyDescent="0.2">
      <c r="J88" s="144"/>
      <c r="K88" s="115"/>
    </row>
    <row r="89" spans="10:11" s="37" customFormat="1" ht="15.9" customHeight="1" x14ac:dyDescent="0.2">
      <c r="J89" s="144"/>
      <c r="K89" s="115"/>
    </row>
    <row r="90" spans="10:11" s="37" customFormat="1" ht="15.9" customHeight="1" x14ac:dyDescent="0.2">
      <c r="J90" s="144"/>
      <c r="K90" s="115"/>
    </row>
    <row r="91" spans="10:11" s="37" customFormat="1" ht="15.9" customHeight="1" x14ac:dyDescent="0.2">
      <c r="J91" s="144"/>
      <c r="K91" s="115"/>
    </row>
    <row r="92" spans="10:11" s="37" customFormat="1" ht="15.9" customHeight="1" x14ac:dyDescent="0.2">
      <c r="J92" s="144"/>
      <c r="K92" s="115"/>
    </row>
    <row r="93" spans="10:11" s="37" customFormat="1" ht="15.9" customHeight="1" x14ac:dyDescent="0.2">
      <c r="J93" s="144"/>
      <c r="K93" s="115"/>
    </row>
    <row r="94" spans="10:11" s="37" customFormat="1" ht="15.9" customHeight="1" x14ac:dyDescent="0.2">
      <c r="J94" s="144"/>
      <c r="K94" s="115"/>
    </row>
    <row r="95" spans="10:11" s="37" customFormat="1" ht="15.9" customHeight="1" x14ac:dyDescent="0.2">
      <c r="J95" s="144"/>
      <c r="K95" s="115"/>
    </row>
    <row r="96" spans="10:11" s="37" customFormat="1" ht="15.9" customHeight="1" x14ac:dyDescent="0.2">
      <c r="J96" s="144"/>
      <c r="K96" s="115"/>
    </row>
    <row r="97" spans="10:11" s="37" customFormat="1" ht="15.9" customHeight="1" x14ac:dyDescent="0.2">
      <c r="J97" s="144"/>
      <c r="K97" s="115"/>
    </row>
    <row r="98" spans="10:11" s="37" customFormat="1" ht="15.9" customHeight="1" x14ac:dyDescent="0.2">
      <c r="J98" s="144"/>
      <c r="K98" s="115"/>
    </row>
    <row r="99" spans="10:11" s="37" customFormat="1" ht="15.9" customHeight="1" x14ac:dyDescent="0.2">
      <c r="J99" s="144"/>
      <c r="K99" s="115"/>
    </row>
    <row r="100" spans="10:11" s="37" customFormat="1" ht="15.9" customHeight="1" x14ac:dyDescent="0.2">
      <c r="J100" s="144"/>
      <c r="K100" s="115"/>
    </row>
    <row r="101" spans="10:11" s="37" customFormat="1" ht="15.9" customHeight="1" x14ac:dyDescent="0.2">
      <c r="J101" s="144"/>
      <c r="K101" s="115"/>
    </row>
    <row r="102" spans="10:11" s="37" customFormat="1" ht="15.9" customHeight="1" x14ac:dyDescent="0.2">
      <c r="J102" s="144"/>
      <c r="K102" s="115"/>
    </row>
    <row r="103" spans="10:11" s="37" customFormat="1" ht="15.9" customHeight="1" x14ac:dyDescent="0.2">
      <c r="J103" s="144"/>
      <c r="K103" s="115"/>
    </row>
    <row r="104" spans="10:11" s="37" customFormat="1" ht="15.9" customHeight="1" x14ac:dyDescent="0.2">
      <c r="J104" s="144"/>
      <c r="K104" s="115"/>
    </row>
    <row r="105" spans="10:11" s="37" customFormat="1" ht="15.9" customHeight="1" x14ac:dyDescent="0.2">
      <c r="J105" s="144"/>
      <c r="K105" s="115"/>
    </row>
    <row r="106" spans="10:11" s="37" customFormat="1" ht="15.9" customHeight="1" x14ac:dyDescent="0.2">
      <c r="J106" s="144"/>
      <c r="K106" s="115"/>
    </row>
    <row r="107" spans="10:11" s="37" customFormat="1" ht="15.9" customHeight="1" x14ac:dyDescent="0.2">
      <c r="J107" s="144"/>
      <c r="K107" s="115"/>
    </row>
    <row r="108" spans="10:11" s="37" customFormat="1" ht="15.9" customHeight="1" x14ac:dyDescent="0.2">
      <c r="J108" s="144"/>
      <c r="K108" s="115"/>
    </row>
    <row r="109" spans="10:11" s="37" customFormat="1" ht="15.9" customHeight="1" x14ac:dyDescent="0.2">
      <c r="J109" s="144"/>
      <c r="K109" s="115"/>
    </row>
    <row r="110" spans="10:11" s="37" customFormat="1" ht="15.9" customHeight="1" x14ac:dyDescent="0.2">
      <c r="J110" s="144"/>
      <c r="K110" s="115"/>
    </row>
  </sheetData>
  <mergeCells count="18">
    <mergeCell ref="B29:C29"/>
    <mergeCell ref="A3:I3"/>
    <mergeCell ref="A4:I4"/>
    <mergeCell ref="A5:D5"/>
    <mergeCell ref="A6:B6"/>
    <mergeCell ref="D6:I6"/>
    <mergeCell ref="D7:F7"/>
    <mergeCell ref="G7:I7"/>
    <mergeCell ref="A15:I15"/>
    <mergeCell ref="A16:B16"/>
    <mergeCell ref="B20:C20"/>
    <mergeCell ref="B22:C22"/>
    <mergeCell ref="B28:C28"/>
    <mergeCell ref="B30:C30"/>
    <mergeCell ref="B31:C31"/>
    <mergeCell ref="B33:C33"/>
    <mergeCell ref="B37:C37"/>
    <mergeCell ref="A45:I45"/>
  </mergeCells>
  <printOptions horizontalCentered="1"/>
  <pageMargins left="0.7" right="0.7" top="0.75" bottom="0.75" header="0.3" footer="0.3"/>
  <pageSetup paperSize="9" scale="64" fitToWidth="0" fitToHeight="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AAC1E-7D85-410D-ABCE-37A1B68B753F}">
  <sheetPr codeName="Tabelle7">
    <pageSetUpPr fitToPage="1"/>
  </sheetPr>
  <dimension ref="A1:O200"/>
  <sheetViews>
    <sheetView showGridLines="0" zoomScaleNormal="100" workbookViewId="0"/>
  </sheetViews>
  <sheetFormatPr baseColWidth="10" defaultColWidth="8.88671875" defaultRowHeight="15.9" customHeight="1" x14ac:dyDescent="0.2"/>
  <cols>
    <col min="1" max="1" width="3.6640625" style="37" customWidth="1"/>
    <col min="2" max="2" width="18.6640625" style="37" customWidth="1"/>
    <col min="3" max="3" width="6.6640625" style="61" customWidth="1"/>
    <col min="4" max="9" width="9.6640625" style="90" customWidth="1"/>
    <col min="10" max="10" width="9.6640625" style="91" customWidth="1"/>
    <col min="11" max="11" width="9.6640625" style="37" customWidth="1"/>
    <col min="12" max="16384" width="8.88671875" style="37"/>
  </cols>
  <sheetData>
    <row r="1" spans="1:15" customFormat="1" ht="36.75" customHeight="1" x14ac:dyDescent="0.25">
      <c r="A1" s="30" t="s">
        <v>61</v>
      </c>
      <c r="B1" s="31"/>
      <c r="C1" s="31"/>
      <c r="D1" s="31"/>
      <c r="E1" s="31"/>
      <c r="F1" s="31"/>
      <c r="G1" s="31"/>
      <c r="H1" s="31"/>
      <c r="I1" s="31"/>
      <c r="J1" s="32" t="s">
        <v>38</v>
      </c>
    </row>
    <row r="2" spans="1:15" customFormat="1" ht="6.15" customHeight="1" x14ac:dyDescent="0.25">
      <c r="A2" s="33"/>
      <c r="B2" s="34"/>
      <c r="C2" s="34"/>
      <c r="D2" s="34"/>
      <c r="E2" s="34"/>
      <c r="F2" s="34"/>
      <c r="G2" s="34"/>
      <c r="H2" s="34"/>
      <c r="I2" s="34"/>
      <c r="J2" s="34"/>
    </row>
    <row r="3" spans="1:15" s="35" customFormat="1" ht="24.9" customHeight="1" x14ac:dyDescent="0.25">
      <c r="A3" s="447" t="s">
        <v>170</v>
      </c>
      <c r="B3" s="448"/>
      <c r="C3" s="448"/>
      <c r="D3" s="448"/>
      <c r="E3" s="448"/>
      <c r="F3" s="448"/>
      <c r="G3" s="448"/>
      <c r="H3" s="448"/>
      <c r="I3" s="448"/>
      <c r="J3" s="448"/>
    </row>
    <row r="4" spans="1:15" s="35" customFormat="1" ht="12" customHeight="1" x14ac:dyDescent="0.25">
      <c r="A4" s="450" t="s">
        <v>118</v>
      </c>
      <c r="B4" s="450"/>
      <c r="C4" s="450"/>
      <c r="D4" s="450"/>
      <c r="E4" s="450"/>
      <c r="F4" s="450"/>
      <c r="G4" s="450"/>
      <c r="H4" s="450"/>
      <c r="I4" s="450"/>
      <c r="J4" s="450"/>
    </row>
    <row r="5" spans="1:15" s="35" customFormat="1" ht="11.25" customHeight="1" x14ac:dyDescent="0.25">
      <c r="A5" s="450" t="s">
        <v>40</v>
      </c>
      <c r="B5" s="450"/>
      <c r="C5" s="450"/>
      <c r="D5" s="450"/>
      <c r="E5" s="36"/>
      <c r="F5" s="36"/>
      <c r="G5" s="36"/>
      <c r="H5" s="36"/>
      <c r="I5" s="36"/>
      <c r="J5" s="36"/>
    </row>
    <row r="6" spans="1:15" s="35" customFormat="1" ht="12.75" customHeight="1" x14ac:dyDescent="0.25">
      <c r="A6" s="145"/>
      <c r="B6" s="146"/>
      <c r="C6" s="146"/>
      <c r="D6" s="146"/>
      <c r="E6" s="146"/>
      <c r="F6" s="146"/>
      <c r="G6" s="146"/>
      <c r="H6" s="146"/>
      <c r="I6" s="146"/>
      <c r="J6" s="146"/>
    </row>
    <row r="7" spans="1:15" customFormat="1" ht="12" customHeight="1" x14ac:dyDescent="0.25">
      <c r="A7" s="453" t="s">
        <v>171</v>
      </c>
      <c r="B7" s="454"/>
      <c r="C7" s="459" t="s">
        <v>172</v>
      </c>
      <c r="D7" s="462" t="s">
        <v>173</v>
      </c>
      <c r="E7" s="463"/>
      <c r="F7" s="463"/>
      <c r="G7" s="463"/>
      <c r="H7" s="464"/>
      <c r="I7" s="465" t="s">
        <v>174</v>
      </c>
      <c r="J7" s="466"/>
      <c r="K7" s="37"/>
      <c r="L7" s="37"/>
      <c r="M7" s="37"/>
      <c r="N7" s="37"/>
      <c r="O7" s="37"/>
    </row>
    <row r="8" spans="1:15" ht="21.75" customHeight="1" x14ac:dyDescent="0.2">
      <c r="A8" s="455"/>
      <c r="B8" s="456"/>
      <c r="C8" s="460"/>
      <c r="D8" s="441" t="s">
        <v>89</v>
      </c>
      <c r="E8" s="441" t="s">
        <v>90</v>
      </c>
      <c r="F8" s="441" t="s">
        <v>91</v>
      </c>
      <c r="G8" s="441" t="s">
        <v>92</v>
      </c>
      <c r="H8" s="441" t="s">
        <v>93</v>
      </c>
      <c r="I8" s="467"/>
      <c r="J8" s="468"/>
    </row>
    <row r="9" spans="1:15" ht="12" customHeight="1" x14ac:dyDescent="0.2">
      <c r="A9" s="455"/>
      <c r="B9" s="456"/>
      <c r="C9" s="460"/>
      <c r="D9" s="442"/>
      <c r="E9" s="442"/>
      <c r="F9" s="442"/>
      <c r="G9" s="442"/>
      <c r="H9" s="442"/>
      <c r="I9" s="38" t="s">
        <v>94</v>
      </c>
      <c r="J9" s="39" t="s">
        <v>95</v>
      </c>
    </row>
    <row r="10" spans="1:15" ht="12" customHeight="1" x14ac:dyDescent="0.2">
      <c r="A10" s="457"/>
      <c r="B10" s="458"/>
      <c r="C10" s="461"/>
      <c r="D10" s="40">
        <v>1</v>
      </c>
      <c r="E10" s="40">
        <v>2</v>
      </c>
      <c r="F10" s="40">
        <v>3</v>
      </c>
      <c r="G10" s="40">
        <v>4</v>
      </c>
      <c r="H10" s="40">
        <v>5</v>
      </c>
      <c r="I10" s="40">
        <v>6</v>
      </c>
      <c r="J10" s="40">
        <v>7</v>
      </c>
      <c r="K10" s="41"/>
    </row>
    <row r="11" spans="1:15" ht="14.1" customHeight="1" x14ac:dyDescent="0.2">
      <c r="A11" s="42" t="s">
        <v>7</v>
      </c>
      <c r="B11" s="147"/>
      <c r="C11" s="148"/>
      <c r="D11" s="149"/>
      <c r="E11" s="150"/>
      <c r="F11" s="150"/>
      <c r="G11" s="150"/>
      <c r="H11" s="151"/>
      <c r="I11" s="149"/>
      <c r="J11" s="152"/>
    </row>
    <row r="12" spans="1:15" ht="14.1" customHeight="1" x14ac:dyDescent="0.2">
      <c r="A12" s="65" t="s">
        <v>96</v>
      </c>
      <c r="B12" s="43"/>
      <c r="C12" s="52">
        <v>100</v>
      </c>
      <c r="D12" s="153">
        <v>28773</v>
      </c>
      <c r="E12" s="154">
        <v>28969</v>
      </c>
      <c r="F12" s="53">
        <v>28503</v>
      </c>
      <c r="G12" s="53">
        <v>28545</v>
      </c>
      <c r="H12" s="79">
        <v>28645</v>
      </c>
      <c r="I12" s="54">
        <v>128</v>
      </c>
      <c r="J12" s="55">
        <v>0.44684936289055682</v>
      </c>
    </row>
    <row r="13" spans="1:15" ht="12" customHeight="1" x14ac:dyDescent="0.2">
      <c r="A13" s="57" t="s">
        <v>97</v>
      </c>
      <c r="B13" s="58" t="s">
        <v>98</v>
      </c>
      <c r="C13" s="52">
        <v>49.546449796684392</v>
      </c>
      <c r="D13" s="54">
        <v>14256</v>
      </c>
      <c r="E13" s="53">
        <v>14408</v>
      </c>
      <c r="F13" s="53">
        <v>14135</v>
      </c>
      <c r="G13" s="53">
        <v>14089</v>
      </c>
      <c r="H13" s="79">
        <v>14144</v>
      </c>
      <c r="I13" s="54">
        <v>112</v>
      </c>
      <c r="J13" s="55">
        <v>0.79185520361990946</v>
      </c>
    </row>
    <row r="14" spans="1:15" ht="12" customHeight="1" x14ac:dyDescent="0.2">
      <c r="A14" s="57"/>
      <c r="B14" s="58" t="s">
        <v>99</v>
      </c>
      <c r="C14" s="52">
        <v>50.453550203315608</v>
      </c>
      <c r="D14" s="54">
        <v>14517</v>
      </c>
      <c r="E14" s="53">
        <v>14561</v>
      </c>
      <c r="F14" s="53">
        <v>14368</v>
      </c>
      <c r="G14" s="53">
        <v>14456</v>
      </c>
      <c r="H14" s="79">
        <v>14501</v>
      </c>
      <c r="I14" s="54">
        <v>16</v>
      </c>
      <c r="J14" s="55">
        <v>0.11033721812288808</v>
      </c>
    </row>
    <row r="15" spans="1:15" ht="12" customHeight="1" x14ac:dyDescent="0.2">
      <c r="A15" s="57" t="s">
        <v>97</v>
      </c>
      <c r="B15" s="60" t="s">
        <v>100</v>
      </c>
      <c r="C15" s="52">
        <v>12.494352344211586</v>
      </c>
      <c r="D15" s="54">
        <v>3595</v>
      </c>
      <c r="E15" s="53">
        <v>3681</v>
      </c>
      <c r="F15" s="53">
        <v>3399</v>
      </c>
      <c r="G15" s="53">
        <v>3479</v>
      </c>
      <c r="H15" s="79">
        <v>3627</v>
      </c>
      <c r="I15" s="54">
        <v>-32</v>
      </c>
      <c r="J15" s="55">
        <v>-0.8822718500137855</v>
      </c>
    </row>
    <row r="16" spans="1:15" ht="12" customHeight="1" x14ac:dyDescent="0.2">
      <c r="A16" s="57"/>
      <c r="B16" s="60" t="s">
        <v>101</v>
      </c>
      <c r="C16" s="52">
        <v>62.631633823376085</v>
      </c>
      <c r="D16" s="54">
        <v>18021</v>
      </c>
      <c r="E16" s="53">
        <v>18087</v>
      </c>
      <c r="F16" s="53">
        <v>17893</v>
      </c>
      <c r="G16" s="53">
        <v>17907</v>
      </c>
      <c r="H16" s="79">
        <v>17889</v>
      </c>
      <c r="I16" s="54">
        <v>132</v>
      </c>
      <c r="J16" s="55">
        <v>0.7378836156297166</v>
      </c>
    </row>
    <row r="17" spans="1:10" ht="12" customHeight="1" x14ac:dyDescent="0.2">
      <c r="A17" s="57"/>
      <c r="B17" s="60" t="s">
        <v>102</v>
      </c>
      <c r="C17" s="52">
        <v>23.052862058179542</v>
      </c>
      <c r="D17" s="54">
        <v>6633</v>
      </c>
      <c r="E17" s="53">
        <v>6690</v>
      </c>
      <c r="F17" s="53">
        <v>6692</v>
      </c>
      <c r="G17" s="53">
        <v>6665</v>
      </c>
      <c r="H17" s="79">
        <v>6657</v>
      </c>
      <c r="I17" s="54">
        <v>-24</v>
      </c>
      <c r="J17" s="55">
        <v>-0.36052275799909872</v>
      </c>
    </row>
    <row r="18" spans="1:10" ht="12" customHeight="1" x14ac:dyDescent="0.2">
      <c r="A18" s="59"/>
      <c r="B18" s="60" t="s">
        <v>103</v>
      </c>
      <c r="C18" s="52">
        <v>1.8211517742327876</v>
      </c>
      <c r="D18" s="54">
        <v>524</v>
      </c>
      <c r="E18" s="53">
        <v>511</v>
      </c>
      <c r="F18" s="53">
        <v>519</v>
      </c>
      <c r="G18" s="53">
        <v>494</v>
      </c>
      <c r="H18" s="79">
        <v>472</v>
      </c>
      <c r="I18" s="54">
        <v>52</v>
      </c>
      <c r="J18" s="55">
        <v>11.016949152542374</v>
      </c>
    </row>
    <row r="19" spans="1:10" ht="12" customHeight="1" x14ac:dyDescent="0.2">
      <c r="A19" s="59"/>
      <c r="B19" s="60" t="s">
        <v>104</v>
      </c>
      <c r="C19" s="52">
        <v>0.7472283043130713</v>
      </c>
      <c r="D19" s="54">
        <v>215</v>
      </c>
      <c r="E19" s="53">
        <v>213</v>
      </c>
      <c r="F19" s="53">
        <v>228</v>
      </c>
      <c r="G19" s="53">
        <v>215</v>
      </c>
      <c r="H19" s="79">
        <v>190</v>
      </c>
      <c r="I19" s="54">
        <v>25</v>
      </c>
      <c r="J19" s="55">
        <v>13.157894736842104</v>
      </c>
    </row>
    <row r="20" spans="1:10" ht="12" customHeight="1" x14ac:dyDescent="0.2">
      <c r="A20" s="57" t="s">
        <v>105</v>
      </c>
      <c r="B20" s="58" t="s">
        <v>175</v>
      </c>
      <c r="C20" s="52">
        <v>67.563340631842351</v>
      </c>
      <c r="D20" s="54">
        <v>19440</v>
      </c>
      <c r="E20" s="53">
        <v>19666</v>
      </c>
      <c r="F20" s="53">
        <v>19245</v>
      </c>
      <c r="G20" s="53">
        <v>19298</v>
      </c>
      <c r="H20" s="79">
        <v>19430</v>
      </c>
      <c r="I20" s="54">
        <v>10</v>
      </c>
      <c r="J20" s="55">
        <v>5.1466803911477101E-2</v>
      </c>
    </row>
    <row r="21" spans="1:10" ht="12" customHeight="1" x14ac:dyDescent="0.2">
      <c r="A21" s="57"/>
      <c r="B21" s="58" t="s">
        <v>176</v>
      </c>
      <c r="C21" s="52">
        <v>32.436659368157649</v>
      </c>
      <c r="D21" s="54">
        <v>9333</v>
      </c>
      <c r="E21" s="53">
        <v>9303</v>
      </c>
      <c r="F21" s="53">
        <v>9258</v>
      </c>
      <c r="G21" s="53">
        <v>9247</v>
      </c>
      <c r="H21" s="79">
        <v>9215</v>
      </c>
      <c r="I21" s="54">
        <v>118</v>
      </c>
      <c r="J21" s="55">
        <v>1.2805208898534997</v>
      </c>
    </row>
    <row r="22" spans="1:10" ht="12" customHeight="1" x14ac:dyDescent="0.2">
      <c r="A22" s="57" t="s">
        <v>105</v>
      </c>
      <c r="B22" s="58" t="s">
        <v>108</v>
      </c>
      <c r="C22" s="52">
        <v>89.444965766517214</v>
      </c>
      <c r="D22" s="54">
        <v>25736</v>
      </c>
      <c r="E22" s="53">
        <v>25901</v>
      </c>
      <c r="F22" s="53">
        <v>25576</v>
      </c>
      <c r="G22" s="53">
        <v>25699</v>
      </c>
      <c r="H22" s="79">
        <v>25827</v>
      </c>
      <c r="I22" s="54">
        <v>-91</v>
      </c>
      <c r="J22" s="55">
        <v>-0.35234444573508344</v>
      </c>
    </row>
    <row r="23" spans="1:10" ht="12" customHeight="1" x14ac:dyDescent="0.2">
      <c r="A23" s="57"/>
      <c r="B23" s="58" t="s">
        <v>109</v>
      </c>
      <c r="C23" s="52">
        <v>10.555034233482779</v>
      </c>
      <c r="D23" s="54">
        <v>3037</v>
      </c>
      <c r="E23" s="53">
        <v>3068</v>
      </c>
      <c r="F23" s="53">
        <v>2927</v>
      </c>
      <c r="G23" s="53">
        <v>2846</v>
      </c>
      <c r="H23" s="79">
        <v>2818</v>
      </c>
      <c r="I23" s="54">
        <v>219</v>
      </c>
      <c r="J23" s="55">
        <v>7.7714691270404543</v>
      </c>
    </row>
    <row r="24" spans="1:10" ht="14.1" customHeight="1" x14ac:dyDescent="0.2">
      <c r="A24" s="42" t="s">
        <v>121</v>
      </c>
      <c r="B24" s="147"/>
      <c r="C24" s="148"/>
      <c r="D24" s="155"/>
      <c r="E24" s="156"/>
      <c r="F24" s="156"/>
      <c r="G24" s="156"/>
      <c r="H24" s="157"/>
      <c r="I24" s="149"/>
      <c r="J24" s="152"/>
    </row>
    <row r="25" spans="1:10" ht="14.1" customHeight="1" x14ac:dyDescent="0.2">
      <c r="A25" s="65" t="s">
        <v>96</v>
      </c>
      <c r="B25" s="43"/>
      <c r="C25" s="52">
        <v>100</v>
      </c>
      <c r="D25" s="158">
        <v>5965079</v>
      </c>
      <c r="E25" s="154">
        <v>6015479</v>
      </c>
      <c r="F25" s="154">
        <v>5967395</v>
      </c>
      <c r="G25" s="154">
        <v>5961132</v>
      </c>
      <c r="H25" s="159">
        <v>5973608</v>
      </c>
      <c r="I25" s="153">
        <v>-8529</v>
      </c>
      <c r="J25" s="55">
        <v>-0.14277803297437663</v>
      </c>
    </row>
    <row r="26" spans="1:10" ht="12" customHeight="1" x14ac:dyDescent="0.2">
      <c r="A26" s="57" t="s">
        <v>97</v>
      </c>
      <c r="B26" s="58" t="s">
        <v>98</v>
      </c>
      <c r="C26" s="52">
        <v>53.559927705902972</v>
      </c>
      <c r="D26" s="54">
        <v>3194892</v>
      </c>
      <c r="E26" s="53">
        <v>3236004</v>
      </c>
      <c r="F26" s="53">
        <v>3209867</v>
      </c>
      <c r="G26" s="53">
        <v>3201340</v>
      </c>
      <c r="H26" s="79">
        <v>3206171</v>
      </c>
      <c r="I26" s="54">
        <v>-11279</v>
      </c>
      <c r="J26" s="55">
        <v>-0.35179034430789874</v>
      </c>
    </row>
    <row r="27" spans="1:10" ht="12" customHeight="1" x14ac:dyDescent="0.2">
      <c r="A27" s="57"/>
      <c r="B27" s="58" t="s">
        <v>99</v>
      </c>
      <c r="C27" s="52">
        <v>46.440072294097028</v>
      </c>
      <c r="D27" s="54">
        <v>2770187</v>
      </c>
      <c r="E27" s="53">
        <v>2779475</v>
      </c>
      <c r="F27" s="53">
        <v>2757528</v>
      </c>
      <c r="G27" s="53">
        <v>2759792</v>
      </c>
      <c r="H27" s="79">
        <v>2767437</v>
      </c>
      <c r="I27" s="54">
        <v>2750</v>
      </c>
      <c r="J27" s="55">
        <v>9.9369922422804929E-2</v>
      </c>
    </row>
    <row r="28" spans="1:10" ht="12" customHeight="1" x14ac:dyDescent="0.2">
      <c r="A28" s="57" t="s">
        <v>97</v>
      </c>
      <c r="B28" s="60" t="s">
        <v>100</v>
      </c>
      <c r="C28" s="52">
        <v>10.452267270894485</v>
      </c>
      <c r="D28" s="54">
        <v>623486</v>
      </c>
      <c r="E28" s="53">
        <v>642102</v>
      </c>
      <c r="F28" s="53">
        <v>604164</v>
      </c>
      <c r="G28" s="53">
        <v>617267</v>
      </c>
      <c r="H28" s="79">
        <v>638670</v>
      </c>
      <c r="I28" s="54">
        <v>-15184</v>
      </c>
      <c r="J28" s="55">
        <v>-2.3774406187859145</v>
      </c>
    </row>
    <row r="29" spans="1:10" ht="12" customHeight="1" x14ac:dyDescent="0.2">
      <c r="A29" s="57"/>
      <c r="B29" s="60" t="s">
        <v>101</v>
      </c>
      <c r="C29" s="52">
        <v>66.182375790831941</v>
      </c>
      <c r="D29" s="54">
        <v>3947831</v>
      </c>
      <c r="E29" s="53">
        <v>3976645</v>
      </c>
      <c r="F29" s="53">
        <v>3971763</v>
      </c>
      <c r="G29" s="53">
        <v>3966463</v>
      </c>
      <c r="H29" s="79">
        <v>3962499</v>
      </c>
      <c r="I29" s="54">
        <v>-14668</v>
      </c>
      <c r="J29" s="55">
        <v>-0.37017044042156227</v>
      </c>
    </row>
    <row r="30" spans="1:10" ht="12" customHeight="1" x14ac:dyDescent="0.2">
      <c r="A30" s="57"/>
      <c r="B30" s="60" t="s">
        <v>102</v>
      </c>
      <c r="C30" s="52">
        <v>21.316599495161757</v>
      </c>
      <c r="D30" s="54">
        <v>1271552</v>
      </c>
      <c r="E30" s="53">
        <v>1278338</v>
      </c>
      <c r="F30" s="53">
        <v>1275836</v>
      </c>
      <c r="G30" s="53">
        <v>1266357</v>
      </c>
      <c r="H30" s="79">
        <v>1265091</v>
      </c>
      <c r="I30" s="54">
        <v>6461</v>
      </c>
      <c r="J30" s="55">
        <v>0.5107142490144978</v>
      </c>
    </row>
    <row r="31" spans="1:10" ht="12" customHeight="1" x14ac:dyDescent="0.2">
      <c r="A31" s="59"/>
      <c r="B31" s="60" t="s">
        <v>103</v>
      </c>
      <c r="C31" s="52">
        <v>2.0487406788744962</v>
      </c>
      <c r="D31" s="54">
        <v>122209</v>
      </c>
      <c r="E31" s="53">
        <v>118392</v>
      </c>
      <c r="F31" s="53">
        <v>115631</v>
      </c>
      <c r="G31" s="53">
        <v>111044</v>
      </c>
      <c r="H31" s="79">
        <v>107348</v>
      </c>
      <c r="I31" s="54">
        <v>14861</v>
      </c>
      <c r="J31" s="55">
        <v>13.843760479934419</v>
      </c>
    </row>
    <row r="32" spans="1:10" ht="12" customHeight="1" x14ac:dyDescent="0.2">
      <c r="A32" s="59"/>
      <c r="B32" s="60" t="s">
        <v>104</v>
      </c>
      <c r="C32" s="52">
        <v>0.8357307589723455</v>
      </c>
      <c r="D32" s="54">
        <v>49852</v>
      </c>
      <c r="E32" s="53">
        <v>48921</v>
      </c>
      <c r="F32" s="53">
        <v>48499</v>
      </c>
      <c r="G32" s="53">
        <v>47358</v>
      </c>
      <c r="H32" s="79">
        <v>40667</v>
      </c>
      <c r="I32" s="54">
        <v>9185</v>
      </c>
      <c r="J32" s="55">
        <v>22.585880443602921</v>
      </c>
    </row>
    <row r="33" spans="1:10" ht="12" customHeight="1" x14ac:dyDescent="0.2">
      <c r="A33" s="57" t="s">
        <v>105</v>
      </c>
      <c r="B33" s="58" t="s">
        <v>175</v>
      </c>
      <c r="C33" s="52">
        <v>69.341261029401281</v>
      </c>
      <c r="D33" s="54">
        <v>4136261</v>
      </c>
      <c r="E33" s="53">
        <v>4193008</v>
      </c>
      <c r="F33" s="53">
        <v>4162152</v>
      </c>
      <c r="G33" s="53">
        <v>4168810</v>
      </c>
      <c r="H33" s="79">
        <v>4185071</v>
      </c>
      <c r="I33" s="54">
        <v>-48810</v>
      </c>
      <c r="J33" s="55">
        <v>-1.1662884572328642</v>
      </c>
    </row>
    <row r="34" spans="1:10" ht="12" customHeight="1" x14ac:dyDescent="0.2">
      <c r="A34" s="57"/>
      <c r="B34" s="58" t="s">
        <v>176</v>
      </c>
      <c r="C34" s="52">
        <v>30.658738970598712</v>
      </c>
      <c r="D34" s="54">
        <v>1828818</v>
      </c>
      <c r="E34" s="53">
        <v>1822471</v>
      </c>
      <c r="F34" s="53">
        <v>1805243</v>
      </c>
      <c r="G34" s="53">
        <v>1792322</v>
      </c>
      <c r="H34" s="79">
        <v>1788537</v>
      </c>
      <c r="I34" s="54">
        <v>40281</v>
      </c>
      <c r="J34" s="55">
        <v>2.2521759404474158</v>
      </c>
    </row>
    <row r="35" spans="1:10" ht="12" customHeight="1" x14ac:dyDescent="0.2">
      <c r="A35" s="57" t="s">
        <v>105</v>
      </c>
      <c r="B35" s="58" t="s">
        <v>108</v>
      </c>
      <c r="C35" s="52">
        <v>80.607180558715143</v>
      </c>
      <c r="D35" s="54">
        <v>4808282</v>
      </c>
      <c r="E35" s="53">
        <v>4843963</v>
      </c>
      <c r="F35" s="53">
        <v>4805934</v>
      </c>
      <c r="G35" s="53">
        <v>4816919</v>
      </c>
      <c r="H35" s="79">
        <v>4841317</v>
      </c>
      <c r="I35" s="54">
        <v>-33035</v>
      </c>
      <c r="J35" s="55">
        <v>-0.68235564826678363</v>
      </c>
    </row>
    <row r="36" spans="1:10" ht="12" customHeight="1" x14ac:dyDescent="0.2">
      <c r="A36" s="57"/>
      <c r="B36" s="58" t="s">
        <v>109</v>
      </c>
      <c r="C36" s="52">
        <v>19.392752384335562</v>
      </c>
      <c r="D36" s="54">
        <v>1156793</v>
      </c>
      <c r="E36" s="53">
        <v>1171513</v>
      </c>
      <c r="F36" s="53">
        <v>1161457</v>
      </c>
      <c r="G36" s="53">
        <v>1144209</v>
      </c>
      <c r="H36" s="79">
        <v>1132287</v>
      </c>
      <c r="I36" s="54">
        <v>24506</v>
      </c>
      <c r="J36" s="55">
        <v>2.1642922686562684</v>
      </c>
    </row>
    <row r="37" spans="1:10" ht="14.1" customHeight="1" x14ac:dyDescent="0.2">
      <c r="A37" s="42" t="s">
        <v>122</v>
      </c>
      <c r="B37" s="147"/>
      <c r="C37" s="148"/>
      <c r="D37" s="155"/>
      <c r="E37" s="156"/>
      <c r="F37" s="156"/>
      <c r="G37" s="156"/>
      <c r="H37" s="157"/>
      <c r="I37" s="149"/>
      <c r="J37" s="152"/>
    </row>
    <row r="38" spans="1:10" ht="14.1" customHeight="1" x14ac:dyDescent="0.2">
      <c r="A38" s="65" t="s">
        <v>96</v>
      </c>
      <c r="B38" s="43"/>
      <c r="C38" s="52">
        <v>100</v>
      </c>
      <c r="D38" s="158">
        <v>28639088</v>
      </c>
      <c r="E38" s="154">
        <v>28820804</v>
      </c>
      <c r="F38" s="154">
        <v>28542882</v>
      </c>
      <c r="G38" s="154">
        <v>28545079</v>
      </c>
      <c r="H38" s="159">
        <v>28633360</v>
      </c>
      <c r="I38" s="153">
        <v>5728</v>
      </c>
      <c r="J38" s="55">
        <v>2.0004637946786547E-2</v>
      </c>
    </row>
    <row r="39" spans="1:10" ht="12" customHeight="1" x14ac:dyDescent="0.2">
      <c r="A39" s="57" t="s">
        <v>97</v>
      </c>
      <c r="B39" s="58" t="s">
        <v>98</v>
      </c>
      <c r="C39" s="52">
        <v>53.704259018303937</v>
      </c>
      <c r="D39" s="54">
        <v>15380410</v>
      </c>
      <c r="E39" s="53">
        <v>15531366</v>
      </c>
      <c r="F39" s="53">
        <v>15373217</v>
      </c>
      <c r="G39" s="53">
        <v>15360040</v>
      </c>
      <c r="H39" s="79">
        <v>15407871</v>
      </c>
      <c r="I39" s="54">
        <v>-27461</v>
      </c>
      <c r="J39" s="55">
        <v>-0.17822708925847056</v>
      </c>
    </row>
    <row r="40" spans="1:10" ht="12" customHeight="1" x14ac:dyDescent="0.2">
      <c r="A40" s="57"/>
      <c r="B40" s="58" t="s">
        <v>99</v>
      </c>
      <c r="C40" s="52">
        <v>46.295740981696063</v>
      </c>
      <c r="D40" s="54">
        <v>13258678</v>
      </c>
      <c r="E40" s="53">
        <v>13289438</v>
      </c>
      <c r="F40" s="53">
        <v>13169665</v>
      </c>
      <c r="G40" s="53">
        <v>13185039</v>
      </c>
      <c r="H40" s="79">
        <v>13225489</v>
      </c>
      <c r="I40" s="54">
        <v>33189</v>
      </c>
      <c r="J40" s="55">
        <v>0.25094724285809017</v>
      </c>
    </row>
    <row r="41" spans="1:10" ht="12" customHeight="1" x14ac:dyDescent="0.2">
      <c r="A41" s="57" t="s">
        <v>97</v>
      </c>
      <c r="B41" s="60" t="s">
        <v>100</v>
      </c>
      <c r="C41" s="52">
        <v>10.033221029943412</v>
      </c>
      <c r="D41" s="54">
        <v>2873423</v>
      </c>
      <c r="E41" s="53">
        <v>2946269</v>
      </c>
      <c r="F41" s="53">
        <v>2737167</v>
      </c>
      <c r="G41" s="53">
        <v>2816588</v>
      </c>
      <c r="H41" s="79">
        <v>2921773</v>
      </c>
      <c r="I41" s="54">
        <v>-48350</v>
      </c>
      <c r="J41" s="55">
        <v>-1.6548171264502751</v>
      </c>
    </row>
    <row r="42" spans="1:10" ht="12" customHeight="1" x14ac:dyDescent="0.2">
      <c r="A42" s="57"/>
      <c r="B42" s="60" t="s">
        <v>101</v>
      </c>
      <c r="C42" s="52">
        <v>65.412756858737964</v>
      </c>
      <c r="D42" s="54">
        <v>18733617</v>
      </c>
      <c r="E42" s="53">
        <v>18840583</v>
      </c>
      <c r="F42" s="53">
        <v>18793962</v>
      </c>
      <c r="G42" s="53">
        <v>18771978</v>
      </c>
      <c r="H42" s="79">
        <v>18768478</v>
      </c>
      <c r="I42" s="54">
        <v>-34861</v>
      </c>
      <c r="J42" s="55">
        <v>-0.18574228554920649</v>
      </c>
    </row>
    <row r="43" spans="1:10" ht="12" customHeight="1" x14ac:dyDescent="0.2">
      <c r="A43" s="57"/>
      <c r="B43" s="60" t="s">
        <v>102</v>
      </c>
      <c r="C43" s="52">
        <v>22.319481681818917</v>
      </c>
      <c r="D43" s="54">
        <v>6392096</v>
      </c>
      <c r="E43" s="53">
        <v>6413550</v>
      </c>
      <c r="F43" s="53">
        <v>6405870</v>
      </c>
      <c r="G43" s="53">
        <v>6374701</v>
      </c>
      <c r="H43" s="79">
        <v>6380286</v>
      </c>
      <c r="I43" s="54">
        <v>11810</v>
      </c>
      <c r="J43" s="55">
        <v>0.18510142021846671</v>
      </c>
    </row>
    <row r="44" spans="1:10" ht="12" customHeight="1" x14ac:dyDescent="0.2">
      <c r="A44" s="59"/>
      <c r="B44" s="60" t="s">
        <v>103</v>
      </c>
      <c r="C44" s="52">
        <v>2.2345299543058075</v>
      </c>
      <c r="D44" s="54">
        <v>639949</v>
      </c>
      <c r="E44" s="53">
        <v>620398</v>
      </c>
      <c r="F44" s="53">
        <v>605880</v>
      </c>
      <c r="G44" s="53">
        <v>581809</v>
      </c>
      <c r="H44" s="79">
        <v>562822</v>
      </c>
      <c r="I44" s="54">
        <v>77127</v>
      </c>
      <c r="J44" s="55">
        <v>13.70362210432428</v>
      </c>
    </row>
    <row r="45" spans="1:10" ht="12" customHeight="1" x14ac:dyDescent="0.2">
      <c r="A45" s="59"/>
      <c r="B45" s="60" t="s">
        <v>104</v>
      </c>
      <c r="C45" s="52">
        <v>0.93525324549440958</v>
      </c>
      <c r="D45" s="54">
        <v>267848</v>
      </c>
      <c r="E45" s="53">
        <v>264421</v>
      </c>
      <c r="F45" s="53">
        <v>261325</v>
      </c>
      <c r="G45" s="53">
        <v>253811</v>
      </c>
      <c r="H45" s="79">
        <v>218956</v>
      </c>
      <c r="I45" s="54">
        <v>48892</v>
      </c>
      <c r="J45" s="55">
        <v>22.32960046767387</v>
      </c>
    </row>
    <row r="46" spans="1:10" ht="12" customHeight="1" x14ac:dyDescent="0.2">
      <c r="A46" s="57" t="s">
        <v>105</v>
      </c>
      <c r="B46" s="58" t="s">
        <v>175</v>
      </c>
      <c r="C46" s="52">
        <v>69.27240839512767</v>
      </c>
      <c r="D46" s="54">
        <v>19838986</v>
      </c>
      <c r="E46" s="53">
        <v>20052398</v>
      </c>
      <c r="F46" s="53">
        <v>19836547</v>
      </c>
      <c r="G46" s="53">
        <v>19903947</v>
      </c>
      <c r="H46" s="79">
        <v>20006421</v>
      </c>
      <c r="I46" s="54">
        <v>-167435</v>
      </c>
      <c r="J46" s="55">
        <v>-0.83690631122878001</v>
      </c>
    </row>
    <row r="47" spans="1:10" ht="12" customHeight="1" x14ac:dyDescent="0.2">
      <c r="A47" s="57"/>
      <c r="B47" s="58" t="s">
        <v>176</v>
      </c>
      <c r="C47" s="52">
        <v>30.727591604872334</v>
      </c>
      <c r="D47" s="54">
        <v>8800102</v>
      </c>
      <c r="E47" s="53">
        <v>8768406</v>
      </c>
      <c r="F47" s="53">
        <v>8706333</v>
      </c>
      <c r="G47" s="53">
        <v>8641129</v>
      </c>
      <c r="H47" s="79">
        <v>8626936</v>
      </c>
      <c r="I47" s="54">
        <v>173166</v>
      </c>
      <c r="J47" s="55">
        <v>2.0072711794778586</v>
      </c>
    </row>
    <row r="48" spans="1:10" ht="12" customHeight="1" x14ac:dyDescent="0.2">
      <c r="A48" s="57" t="s">
        <v>105</v>
      </c>
      <c r="B48" s="58" t="s">
        <v>108</v>
      </c>
      <c r="C48" s="52">
        <v>82.409167498629841</v>
      </c>
      <c r="D48" s="54">
        <v>23601234</v>
      </c>
      <c r="E48" s="53">
        <v>23735923</v>
      </c>
      <c r="F48" s="53">
        <v>23539369</v>
      </c>
      <c r="G48" s="53">
        <v>23624014</v>
      </c>
      <c r="H48" s="79">
        <v>23774470</v>
      </c>
      <c r="I48" s="54">
        <v>-173236</v>
      </c>
      <c r="J48" s="55">
        <v>-0.72866398283536915</v>
      </c>
    </row>
    <row r="49" spans="1:10" ht="12" customHeight="1" x14ac:dyDescent="0.2">
      <c r="A49" s="57"/>
      <c r="B49" s="58" t="s">
        <v>109</v>
      </c>
      <c r="C49" s="52">
        <v>17.590811550982348</v>
      </c>
      <c r="D49" s="54">
        <v>5037848</v>
      </c>
      <c r="E49" s="53">
        <v>5084875</v>
      </c>
      <c r="F49" s="53">
        <v>5003504</v>
      </c>
      <c r="G49" s="53">
        <v>4921056</v>
      </c>
      <c r="H49" s="79">
        <v>4858880</v>
      </c>
      <c r="I49" s="54">
        <v>178968</v>
      </c>
      <c r="J49" s="55">
        <v>3.6833179662802951</v>
      </c>
    </row>
    <row r="50" spans="1:10" ht="14.1" customHeight="1" x14ac:dyDescent="0.2">
      <c r="A50" s="42" t="s">
        <v>123</v>
      </c>
      <c r="B50" s="147"/>
      <c r="C50" s="148"/>
      <c r="D50" s="155"/>
      <c r="E50" s="156"/>
      <c r="F50" s="156"/>
      <c r="G50" s="156"/>
      <c r="H50" s="157"/>
      <c r="I50" s="149"/>
      <c r="J50" s="152"/>
    </row>
    <row r="51" spans="1:10" ht="14.1" customHeight="1" x14ac:dyDescent="0.2">
      <c r="A51" s="65" t="s">
        <v>96</v>
      </c>
      <c r="B51" s="43"/>
      <c r="C51" s="52">
        <v>100</v>
      </c>
      <c r="D51" s="158">
        <v>34985555</v>
      </c>
      <c r="E51" s="154">
        <v>35215934</v>
      </c>
      <c r="F51" s="154">
        <v>34885488</v>
      </c>
      <c r="G51" s="154">
        <v>34887706</v>
      </c>
      <c r="H51" s="159">
        <v>35018375</v>
      </c>
      <c r="I51" s="153">
        <v>-32820</v>
      </c>
      <c r="J51" s="55">
        <v>-9.3722224403616675E-2</v>
      </c>
    </row>
    <row r="52" spans="1:10" ht="12" customHeight="1" x14ac:dyDescent="0.2">
      <c r="A52" s="57" t="s">
        <v>97</v>
      </c>
      <c r="B52" s="58" t="s">
        <v>98</v>
      </c>
      <c r="C52" s="52">
        <v>53.363732546189418</v>
      </c>
      <c r="D52" s="54">
        <v>18669598</v>
      </c>
      <c r="E52" s="53">
        <v>18853052</v>
      </c>
      <c r="F52" s="53">
        <v>18659848</v>
      </c>
      <c r="G52" s="53">
        <v>18640170</v>
      </c>
      <c r="H52" s="79">
        <v>18707512</v>
      </c>
      <c r="I52" s="54">
        <v>-37914</v>
      </c>
      <c r="J52" s="55">
        <v>-0.20266724939158132</v>
      </c>
    </row>
    <row r="53" spans="1:10" ht="12" customHeight="1" x14ac:dyDescent="0.2">
      <c r="A53" s="57"/>
      <c r="B53" s="58" t="s">
        <v>99</v>
      </c>
      <c r="C53" s="52">
        <v>46.636267453810582</v>
      </c>
      <c r="D53" s="54">
        <v>16315957</v>
      </c>
      <c r="E53" s="53">
        <v>16362882</v>
      </c>
      <c r="F53" s="53">
        <v>16225640</v>
      </c>
      <c r="G53" s="53">
        <v>16247536</v>
      </c>
      <c r="H53" s="79">
        <v>16310863</v>
      </c>
      <c r="I53" s="54">
        <v>5094</v>
      </c>
      <c r="J53" s="55">
        <v>3.1230720287455053E-2</v>
      </c>
    </row>
    <row r="54" spans="1:10" ht="12" customHeight="1" x14ac:dyDescent="0.2">
      <c r="A54" s="57" t="s">
        <v>97</v>
      </c>
      <c r="B54" s="60" t="s">
        <v>100</v>
      </c>
      <c r="C54" s="52">
        <v>9.9519730357286029</v>
      </c>
      <c r="D54" s="54">
        <v>3481753</v>
      </c>
      <c r="E54" s="53">
        <v>3567411</v>
      </c>
      <c r="F54" s="53">
        <v>3312093</v>
      </c>
      <c r="G54" s="53">
        <v>3404157</v>
      </c>
      <c r="H54" s="79">
        <v>3530165</v>
      </c>
      <c r="I54" s="54">
        <v>-48412</v>
      </c>
      <c r="J54" s="55">
        <v>-1.3713806578446051</v>
      </c>
    </row>
    <row r="55" spans="1:10" ht="12" customHeight="1" x14ac:dyDescent="0.2">
      <c r="A55" s="57"/>
      <c r="B55" s="60" t="s">
        <v>101</v>
      </c>
      <c r="C55" s="52">
        <v>65.477855074758708</v>
      </c>
      <c r="D55" s="54">
        <v>22907791</v>
      </c>
      <c r="E55" s="53">
        <v>23045292</v>
      </c>
      <c r="F55" s="53">
        <v>22995034</v>
      </c>
      <c r="G55" s="53">
        <v>22969743</v>
      </c>
      <c r="H55" s="79">
        <v>22977613</v>
      </c>
      <c r="I55" s="54">
        <v>-69822</v>
      </c>
      <c r="J55" s="55">
        <v>-0.30386968393975478</v>
      </c>
    </row>
    <row r="56" spans="1:10" ht="12" customHeight="1" x14ac:dyDescent="0.2">
      <c r="A56" s="57"/>
      <c r="B56" s="60" t="s">
        <v>102</v>
      </c>
      <c r="C56" s="52">
        <v>22.390949636214145</v>
      </c>
      <c r="D56" s="54">
        <v>7833598</v>
      </c>
      <c r="E56" s="53">
        <v>7864767</v>
      </c>
      <c r="F56" s="53">
        <v>7857543</v>
      </c>
      <c r="G56" s="53">
        <v>7821575</v>
      </c>
      <c r="H56" s="79">
        <v>7838209</v>
      </c>
      <c r="I56" s="54">
        <v>-4611</v>
      </c>
      <c r="J56" s="55">
        <v>-5.8827214227127653E-2</v>
      </c>
    </row>
    <row r="57" spans="1:10" ht="12" customHeight="1" x14ac:dyDescent="0.2">
      <c r="A57" s="59"/>
      <c r="B57" s="60" t="s">
        <v>103</v>
      </c>
      <c r="C57" s="52">
        <v>2.179213678330957</v>
      </c>
      <c r="D57" s="54">
        <v>762410</v>
      </c>
      <c r="E57" s="53">
        <v>738460</v>
      </c>
      <c r="F57" s="53">
        <v>720815</v>
      </c>
      <c r="G57" s="53">
        <v>692228</v>
      </c>
      <c r="H57" s="79">
        <v>672387</v>
      </c>
      <c r="I57" s="54">
        <v>90023</v>
      </c>
      <c r="J57" s="55">
        <v>13.38856938043121</v>
      </c>
    </row>
    <row r="58" spans="1:10" ht="12" customHeight="1" x14ac:dyDescent="0.2">
      <c r="A58" s="59"/>
      <c r="B58" s="60" t="s">
        <v>104</v>
      </c>
      <c r="C58" s="52">
        <v>0.91582940444992222</v>
      </c>
      <c r="D58" s="54">
        <v>320408</v>
      </c>
      <c r="E58" s="53">
        <v>315777</v>
      </c>
      <c r="F58" s="53">
        <v>311816</v>
      </c>
      <c r="G58" s="53">
        <v>302788</v>
      </c>
      <c r="H58" s="79">
        <v>262742</v>
      </c>
      <c r="I58" s="54">
        <v>57666</v>
      </c>
      <c r="J58" s="55">
        <v>21.947766249781154</v>
      </c>
    </row>
    <row r="59" spans="1:10" ht="12" customHeight="1" x14ac:dyDescent="0.2">
      <c r="A59" s="57" t="s">
        <v>105</v>
      </c>
      <c r="B59" s="58" t="s">
        <v>175</v>
      </c>
      <c r="C59" s="52">
        <v>68.655872402195712</v>
      </c>
      <c r="D59" s="54">
        <v>24019638</v>
      </c>
      <c r="E59" s="53">
        <v>24278676</v>
      </c>
      <c r="F59" s="53">
        <v>24024859</v>
      </c>
      <c r="G59" s="53">
        <v>24107647</v>
      </c>
      <c r="H59" s="79">
        <v>24248794</v>
      </c>
      <c r="I59" s="54">
        <v>-229156</v>
      </c>
      <c r="J59" s="55">
        <v>-0.94502019358158595</v>
      </c>
    </row>
    <row r="60" spans="1:10" ht="12" customHeight="1" x14ac:dyDescent="0.2">
      <c r="A60" s="57"/>
      <c r="B60" s="58" t="s">
        <v>176</v>
      </c>
      <c r="C60" s="52">
        <v>31.344124739481767</v>
      </c>
      <c r="D60" s="54">
        <v>10965916</v>
      </c>
      <c r="E60" s="53">
        <v>10937257</v>
      </c>
      <c r="F60" s="53">
        <v>10860622</v>
      </c>
      <c r="G60" s="53">
        <v>10780051</v>
      </c>
      <c r="H60" s="79">
        <v>10769577</v>
      </c>
      <c r="I60" s="54">
        <v>196339</v>
      </c>
      <c r="J60" s="55">
        <v>1.823089244823636</v>
      </c>
    </row>
    <row r="61" spans="1:10" ht="12" customHeight="1" x14ac:dyDescent="0.2">
      <c r="A61" s="57" t="s">
        <v>105</v>
      </c>
      <c r="B61" s="58" t="s">
        <v>108</v>
      </c>
      <c r="C61" s="52">
        <v>83.183099424891211</v>
      </c>
      <c r="D61" s="54">
        <v>29102069</v>
      </c>
      <c r="E61" s="53">
        <v>29281880</v>
      </c>
      <c r="F61" s="53">
        <v>29047509</v>
      </c>
      <c r="G61" s="53">
        <v>29151408</v>
      </c>
      <c r="H61" s="79">
        <v>29352342</v>
      </c>
      <c r="I61" s="54">
        <v>-250273</v>
      </c>
      <c r="J61" s="55">
        <v>-0.85265087194745826</v>
      </c>
    </row>
    <row r="62" spans="1:10" ht="12" customHeight="1" x14ac:dyDescent="0.2">
      <c r="A62" s="57"/>
      <c r="B62" s="58" t="s">
        <v>109</v>
      </c>
      <c r="C62" s="52">
        <v>16.816857700270869</v>
      </c>
      <c r="D62" s="54">
        <v>5883471</v>
      </c>
      <c r="E62" s="53">
        <v>5934017</v>
      </c>
      <c r="F62" s="53">
        <v>5837916</v>
      </c>
      <c r="G62" s="53">
        <v>5736211</v>
      </c>
      <c r="H62" s="79">
        <v>5665936</v>
      </c>
      <c r="I62" s="54">
        <v>217535</v>
      </c>
      <c r="J62" s="55">
        <v>3.839347991223339</v>
      </c>
    </row>
    <row r="63" spans="1:10" ht="14.1" customHeight="1" x14ac:dyDescent="0.2">
      <c r="A63" s="42" t="s">
        <v>177</v>
      </c>
      <c r="B63" s="147"/>
      <c r="C63" s="148"/>
      <c r="D63" s="155"/>
      <c r="E63" s="156"/>
      <c r="F63" s="156"/>
      <c r="G63" s="156"/>
      <c r="H63" s="157"/>
      <c r="I63" s="149"/>
      <c r="J63" s="152"/>
    </row>
    <row r="64" spans="1:10" ht="14.1" customHeight="1" x14ac:dyDescent="0.2">
      <c r="A64" s="65" t="s">
        <v>96</v>
      </c>
      <c r="B64" s="43"/>
      <c r="C64" s="52">
        <v>100</v>
      </c>
      <c r="D64" s="158">
        <v>17913</v>
      </c>
      <c r="E64" s="154">
        <v>18042</v>
      </c>
      <c r="F64" s="154">
        <v>17810</v>
      </c>
      <c r="G64" s="154">
        <v>17721</v>
      </c>
      <c r="H64" s="79">
        <v>17754</v>
      </c>
      <c r="I64" s="54">
        <v>159</v>
      </c>
      <c r="J64" s="55">
        <v>0.89557282865833054</v>
      </c>
    </row>
    <row r="65" spans="1:12" ht="12" customHeight="1" x14ac:dyDescent="0.2">
      <c r="A65" s="57" t="s">
        <v>97</v>
      </c>
      <c r="B65" s="58" t="s">
        <v>98</v>
      </c>
      <c r="C65" s="52">
        <v>52.838720482331269</v>
      </c>
      <c r="D65" s="153">
        <v>9465</v>
      </c>
      <c r="E65" s="154">
        <v>9612</v>
      </c>
      <c r="F65" s="154">
        <v>9465</v>
      </c>
      <c r="G65" s="154">
        <v>9376</v>
      </c>
      <c r="H65" s="79">
        <v>9387</v>
      </c>
      <c r="I65" s="54">
        <v>78</v>
      </c>
      <c r="J65" s="55">
        <v>0.83093640140620006</v>
      </c>
    </row>
    <row r="66" spans="1:12" ht="12" customHeight="1" x14ac:dyDescent="0.2">
      <c r="A66" s="57"/>
      <c r="B66" s="58" t="s">
        <v>99</v>
      </c>
      <c r="C66" s="52">
        <v>47.161279517668731</v>
      </c>
      <c r="D66" s="153">
        <v>8448</v>
      </c>
      <c r="E66" s="154">
        <v>8430</v>
      </c>
      <c r="F66" s="154">
        <v>8345</v>
      </c>
      <c r="G66" s="154">
        <v>8345</v>
      </c>
      <c r="H66" s="79">
        <v>8367</v>
      </c>
      <c r="I66" s="54">
        <v>81</v>
      </c>
      <c r="J66" s="55">
        <v>0.96808892076012909</v>
      </c>
    </row>
    <row r="67" spans="1:12" ht="12" customHeight="1" x14ac:dyDescent="0.2">
      <c r="A67" s="57" t="s">
        <v>97</v>
      </c>
      <c r="B67" s="60" t="s">
        <v>100</v>
      </c>
      <c r="C67" s="52">
        <v>11.343716853681684</v>
      </c>
      <c r="D67" s="153">
        <v>2032</v>
      </c>
      <c r="E67" s="154">
        <v>2077</v>
      </c>
      <c r="F67" s="154">
        <v>1929</v>
      </c>
      <c r="G67" s="154">
        <v>1961</v>
      </c>
      <c r="H67" s="79">
        <v>2009</v>
      </c>
      <c r="I67" s="54">
        <v>23</v>
      </c>
      <c r="J67" s="55">
        <v>1.1448481831757094</v>
      </c>
    </row>
    <row r="68" spans="1:12" ht="12" customHeight="1" x14ac:dyDescent="0.2">
      <c r="A68" s="57"/>
      <c r="B68" s="60" t="s">
        <v>101</v>
      </c>
      <c r="C68" s="52">
        <v>63.719086696812369</v>
      </c>
      <c r="D68" s="153">
        <v>11414</v>
      </c>
      <c r="E68" s="154">
        <v>11481</v>
      </c>
      <c r="F68" s="154">
        <v>11390</v>
      </c>
      <c r="G68" s="154">
        <v>11276</v>
      </c>
      <c r="H68" s="79">
        <v>11298</v>
      </c>
      <c r="I68" s="54">
        <v>116</v>
      </c>
      <c r="J68" s="55">
        <v>1.0267303947601345</v>
      </c>
    </row>
    <row r="69" spans="1:12" ht="12" customHeight="1" x14ac:dyDescent="0.2">
      <c r="A69" s="57"/>
      <c r="B69" s="60" t="s">
        <v>102</v>
      </c>
      <c r="C69" s="52">
        <v>22.313403673309885</v>
      </c>
      <c r="D69" s="153">
        <v>3997</v>
      </c>
      <c r="E69" s="154">
        <v>4028</v>
      </c>
      <c r="F69" s="154">
        <v>4048</v>
      </c>
      <c r="G69" s="154">
        <v>4057</v>
      </c>
      <c r="H69" s="79">
        <v>4060</v>
      </c>
      <c r="I69" s="54">
        <v>-63</v>
      </c>
      <c r="J69" s="55">
        <v>-1.5517241379310345</v>
      </c>
    </row>
    <row r="70" spans="1:12" ht="12" customHeight="1" x14ac:dyDescent="0.2">
      <c r="A70" s="59"/>
      <c r="B70" s="60" t="s">
        <v>103</v>
      </c>
      <c r="C70" s="52">
        <v>2.6237927761960589</v>
      </c>
      <c r="D70" s="153">
        <v>470</v>
      </c>
      <c r="E70" s="154">
        <v>456</v>
      </c>
      <c r="F70" s="154">
        <v>443</v>
      </c>
      <c r="G70" s="154">
        <v>427</v>
      </c>
      <c r="H70" s="79">
        <v>387</v>
      </c>
      <c r="I70" s="54">
        <v>83</v>
      </c>
      <c r="J70" s="55">
        <v>21.447028423772611</v>
      </c>
    </row>
    <row r="71" spans="1:12" ht="12" customHeight="1" x14ac:dyDescent="0.2">
      <c r="A71" s="59"/>
      <c r="B71" s="60" t="s">
        <v>104</v>
      </c>
      <c r="C71" s="52">
        <v>1.1500027912689108</v>
      </c>
      <c r="D71" s="153">
        <v>206</v>
      </c>
      <c r="E71" s="154">
        <v>195</v>
      </c>
      <c r="F71" s="154">
        <v>196</v>
      </c>
      <c r="G71" s="154">
        <v>192</v>
      </c>
      <c r="H71" s="79">
        <v>151</v>
      </c>
      <c r="I71" s="54">
        <v>55</v>
      </c>
      <c r="J71" s="55">
        <v>36.423841059602651</v>
      </c>
    </row>
    <row r="72" spans="1:12" ht="12" customHeight="1" x14ac:dyDescent="0.2">
      <c r="A72" s="57" t="s">
        <v>105</v>
      </c>
      <c r="B72" s="58" t="s">
        <v>175</v>
      </c>
      <c r="C72" s="52">
        <v>69.430022888405063</v>
      </c>
      <c r="D72" s="153">
        <v>12437</v>
      </c>
      <c r="E72" s="154">
        <v>12592</v>
      </c>
      <c r="F72" s="154">
        <v>12423</v>
      </c>
      <c r="G72" s="154">
        <v>12370</v>
      </c>
      <c r="H72" s="79">
        <v>12430</v>
      </c>
      <c r="I72" s="54">
        <v>7</v>
      </c>
      <c r="J72" s="55">
        <v>5.6315366049879322E-2</v>
      </c>
    </row>
    <row r="73" spans="1:12" ht="12" customHeight="1" x14ac:dyDescent="0.2">
      <c r="A73" s="57"/>
      <c r="B73" s="58" t="s">
        <v>176</v>
      </c>
      <c r="C73" s="52">
        <v>30.56997711159493</v>
      </c>
      <c r="D73" s="54">
        <v>5476</v>
      </c>
      <c r="E73" s="53">
        <v>5450</v>
      </c>
      <c r="F73" s="53">
        <v>5387</v>
      </c>
      <c r="G73" s="53">
        <v>5351</v>
      </c>
      <c r="H73" s="79">
        <v>5324</v>
      </c>
      <c r="I73" s="54">
        <v>152</v>
      </c>
      <c r="J73" s="55">
        <v>2.8549962434259957</v>
      </c>
    </row>
    <row r="74" spans="1:12" ht="12" customHeight="1" x14ac:dyDescent="0.2">
      <c r="A74" s="57" t="s">
        <v>105</v>
      </c>
      <c r="B74" s="58" t="s">
        <v>108</v>
      </c>
      <c r="C74" s="52">
        <v>84.067437056886064</v>
      </c>
      <c r="D74" s="54">
        <v>15059</v>
      </c>
      <c r="E74" s="53">
        <v>15157</v>
      </c>
      <c r="F74" s="53">
        <v>15041</v>
      </c>
      <c r="G74" s="53">
        <v>15039</v>
      </c>
      <c r="H74" s="79">
        <v>15115</v>
      </c>
      <c r="I74" s="54">
        <v>-56</v>
      </c>
      <c r="J74" s="55">
        <v>-0.37049288785974199</v>
      </c>
    </row>
    <row r="75" spans="1:12" ht="12" customHeight="1" x14ac:dyDescent="0.2">
      <c r="A75" s="81"/>
      <c r="B75" s="63" t="s">
        <v>109</v>
      </c>
      <c r="C75" s="64">
        <v>15.93256294311394</v>
      </c>
      <c r="D75" s="82">
        <v>2854</v>
      </c>
      <c r="E75" s="83">
        <v>2885</v>
      </c>
      <c r="F75" s="83">
        <v>2769</v>
      </c>
      <c r="G75" s="83">
        <v>2682</v>
      </c>
      <c r="H75" s="84">
        <v>2639</v>
      </c>
      <c r="I75" s="82">
        <v>215</v>
      </c>
      <c r="J75" s="85">
        <v>8.1470253884046979</v>
      </c>
    </row>
    <row r="76" spans="1:12" s="86" customFormat="1" ht="11.25" customHeight="1" x14ac:dyDescent="0.2">
      <c r="B76" s="87"/>
      <c r="C76" s="87"/>
      <c r="D76" s="87"/>
      <c r="E76" s="87"/>
      <c r="F76" s="87"/>
      <c r="G76" s="87"/>
      <c r="H76" s="87"/>
      <c r="I76" s="87"/>
      <c r="J76" s="88" t="s">
        <v>35</v>
      </c>
    </row>
    <row r="77" spans="1:12" s="86" customFormat="1" ht="12.75" customHeight="1" x14ac:dyDescent="0.2">
      <c r="A77" s="87" t="s">
        <v>114</v>
      </c>
      <c r="D77" s="89"/>
    </row>
    <row r="78" spans="1:12" s="86" customFormat="1" ht="21" customHeight="1" x14ac:dyDescent="0.2">
      <c r="A78" s="443" t="s">
        <v>178</v>
      </c>
      <c r="B78" s="444"/>
      <c r="C78" s="444"/>
      <c r="D78" s="444"/>
      <c r="E78" s="444"/>
      <c r="F78" s="444"/>
      <c r="G78" s="444"/>
      <c r="H78" s="444"/>
      <c r="I78" s="444"/>
      <c r="J78" s="444"/>
    </row>
    <row r="79" spans="1:12" s="60" customFormat="1" ht="12.75" customHeight="1" x14ac:dyDescent="0.2">
      <c r="A79" s="443"/>
      <c r="B79" s="444"/>
      <c r="C79" s="444"/>
      <c r="D79" s="444"/>
      <c r="E79" s="444"/>
      <c r="F79" s="444"/>
      <c r="G79" s="444"/>
      <c r="H79" s="444"/>
      <c r="I79" s="444"/>
      <c r="J79" s="444"/>
    </row>
    <row r="80" spans="1:12" s="60" customFormat="1" ht="12.75" customHeight="1" x14ac:dyDescent="0.2">
      <c r="A80" s="443"/>
      <c r="B80" s="444"/>
      <c r="C80" s="444"/>
      <c r="D80" s="444"/>
      <c r="E80" s="444"/>
      <c r="F80" s="444"/>
      <c r="G80" s="444"/>
      <c r="H80" s="444"/>
      <c r="I80" s="444"/>
      <c r="J80" s="444"/>
      <c r="K80" s="160"/>
      <c r="L80" s="160"/>
    </row>
    <row r="81" s="37" customFormat="1" ht="12.75" customHeight="1" x14ac:dyDescent="0.2"/>
    <row r="82" s="37" customFormat="1" ht="12.75" customHeight="1" x14ac:dyDescent="0.2"/>
    <row r="83" s="37" customFormat="1" ht="12.75" customHeight="1" x14ac:dyDescent="0.2"/>
    <row r="84" s="37" customFormat="1" ht="15.9" customHeight="1" x14ac:dyDescent="0.2"/>
    <row r="85" s="37" customFormat="1" ht="15.9" customHeight="1" x14ac:dyDescent="0.2"/>
    <row r="86" s="37" customFormat="1" ht="15.9" customHeight="1" x14ac:dyDescent="0.2"/>
    <row r="87" s="37" customFormat="1" ht="15.9" customHeight="1" x14ac:dyDescent="0.2"/>
    <row r="88" s="37" customFormat="1" ht="15.9" customHeight="1" x14ac:dyDescent="0.2"/>
    <row r="89" s="37" customFormat="1" ht="15.9" customHeight="1" x14ac:dyDescent="0.2"/>
    <row r="90" s="37" customFormat="1" ht="15.9" customHeight="1" x14ac:dyDescent="0.2"/>
    <row r="91" s="37" customFormat="1" ht="15.9" customHeight="1" x14ac:dyDescent="0.2"/>
    <row r="92" s="37" customFormat="1" ht="15.9" customHeight="1" x14ac:dyDescent="0.2"/>
    <row r="93" s="37" customFormat="1" ht="15.9" customHeight="1" x14ac:dyDescent="0.2"/>
    <row r="94" s="37" customFormat="1" ht="15.9" customHeight="1" x14ac:dyDescent="0.2"/>
    <row r="95" s="37" customFormat="1" ht="15.9" customHeight="1" x14ac:dyDescent="0.2"/>
    <row r="96" s="37" customFormat="1" ht="15.9" customHeight="1" x14ac:dyDescent="0.2"/>
    <row r="97" s="37" customFormat="1" ht="15.9" customHeight="1" x14ac:dyDescent="0.2"/>
    <row r="98" s="37" customFormat="1" ht="15.9" customHeight="1" x14ac:dyDescent="0.2"/>
    <row r="99" s="37" customFormat="1" ht="15.9" customHeight="1" x14ac:dyDescent="0.2"/>
    <row r="100" s="37" customFormat="1" ht="15.9" customHeight="1" x14ac:dyDescent="0.2"/>
    <row r="101" s="37" customFormat="1" ht="15.9" customHeight="1" x14ac:dyDescent="0.2"/>
    <row r="102" s="37" customFormat="1" ht="15.9" customHeight="1" x14ac:dyDescent="0.2"/>
    <row r="103" s="37" customFormat="1" ht="15.9" customHeight="1" x14ac:dyDescent="0.2"/>
    <row r="104" s="37" customFormat="1" ht="15.9" customHeight="1" x14ac:dyDescent="0.2"/>
    <row r="105" s="37" customFormat="1" ht="15.9" customHeight="1" x14ac:dyDescent="0.2"/>
    <row r="106" s="37" customFormat="1" ht="15.9" customHeight="1" x14ac:dyDescent="0.2"/>
    <row r="107" s="37" customFormat="1" ht="15.9" customHeight="1" x14ac:dyDescent="0.2"/>
    <row r="108" s="37" customFormat="1" ht="15.9" customHeight="1" x14ac:dyDescent="0.2"/>
    <row r="109" s="37" customFormat="1" ht="15.9" customHeight="1" x14ac:dyDescent="0.2"/>
    <row r="110" s="37" customFormat="1" ht="15.9" customHeight="1" x14ac:dyDescent="0.2"/>
    <row r="111" s="37" customFormat="1" ht="15.9" customHeight="1" x14ac:dyDescent="0.2"/>
    <row r="112" s="37" customFormat="1" ht="15.9" customHeight="1" x14ac:dyDescent="0.2"/>
    <row r="113" s="37" customFormat="1" ht="15.9" customHeight="1" x14ac:dyDescent="0.2"/>
    <row r="114" s="37" customFormat="1" ht="15.9" customHeight="1" x14ac:dyDescent="0.2"/>
    <row r="115" s="37" customFormat="1" ht="15.9" customHeight="1" x14ac:dyDescent="0.2"/>
    <row r="116" s="37" customFormat="1" ht="15.9" customHeight="1" x14ac:dyDescent="0.2"/>
    <row r="117" s="37" customFormat="1" ht="15.9" customHeight="1" x14ac:dyDescent="0.2"/>
    <row r="118" s="37" customFormat="1" ht="15.9" customHeight="1" x14ac:dyDescent="0.2"/>
    <row r="119" s="37" customFormat="1" ht="15.9" customHeight="1" x14ac:dyDescent="0.2"/>
    <row r="120" s="37" customFormat="1" ht="15.9" customHeight="1" x14ac:dyDescent="0.2"/>
    <row r="121" s="37" customFormat="1" ht="15.9" customHeight="1" x14ac:dyDescent="0.2"/>
    <row r="122" s="37" customFormat="1" ht="15.9" customHeight="1" x14ac:dyDescent="0.2"/>
    <row r="123" s="37" customFormat="1" ht="15.9" customHeight="1" x14ac:dyDescent="0.2"/>
    <row r="124" s="37" customFormat="1" ht="15.9" customHeight="1" x14ac:dyDescent="0.2"/>
    <row r="125" s="37" customFormat="1" ht="15.9" customHeight="1" x14ac:dyDescent="0.2"/>
    <row r="126" s="37" customFormat="1" ht="15.9" customHeight="1" x14ac:dyDescent="0.2"/>
    <row r="127" s="37" customFormat="1" ht="15.9" customHeight="1" x14ac:dyDescent="0.2"/>
    <row r="128" s="37" customFormat="1" ht="15.9" customHeight="1" x14ac:dyDescent="0.2"/>
    <row r="129" s="37" customFormat="1" ht="15.9" customHeight="1" x14ac:dyDescent="0.2"/>
    <row r="130" s="37" customFormat="1" ht="15.9" customHeight="1" x14ac:dyDescent="0.2"/>
    <row r="131" s="37" customFormat="1" ht="15.9" customHeight="1" x14ac:dyDescent="0.2"/>
    <row r="132" s="37" customFormat="1" ht="15.9" customHeight="1" x14ac:dyDescent="0.2"/>
    <row r="133" s="37" customFormat="1" ht="15.9" customHeight="1" x14ac:dyDescent="0.2"/>
    <row r="134" s="37" customFormat="1" ht="15.9" customHeight="1" x14ac:dyDescent="0.2"/>
    <row r="135" s="37" customFormat="1" ht="15.9" customHeight="1" x14ac:dyDescent="0.2"/>
    <row r="136" s="37" customFormat="1" ht="15.9" customHeight="1" x14ac:dyDescent="0.2"/>
    <row r="137" s="37" customFormat="1" ht="15.9" customHeight="1" x14ac:dyDescent="0.2"/>
    <row r="138" s="37" customFormat="1" ht="15.9" customHeight="1" x14ac:dyDescent="0.2"/>
    <row r="139" s="37" customFormat="1" ht="15.9" customHeight="1" x14ac:dyDescent="0.2"/>
    <row r="140" s="37" customFormat="1" ht="15.9" customHeight="1" x14ac:dyDescent="0.2"/>
    <row r="141" s="37" customFormat="1" ht="15.9" customHeight="1" x14ac:dyDescent="0.2"/>
    <row r="142" s="37" customFormat="1" ht="15.9" customHeight="1" x14ac:dyDescent="0.2"/>
    <row r="143" s="37" customFormat="1" ht="15.9" customHeight="1" x14ac:dyDescent="0.2"/>
    <row r="144" s="37" customFormat="1" ht="15.9" customHeight="1" x14ac:dyDescent="0.2"/>
    <row r="145" s="37" customFormat="1" ht="15.9" customHeight="1" x14ac:dyDescent="0.2"/>
    <row r="146" s="37" customFormat="1" ht="15.9" customHeight="1" x14ac:dyDescent="0.2"/>
    <row r="147" s="37" customFormat="1" ht="15.9" customHeight="1" x14ac:dyDescent="0.2"/>
    <row r="148" s="37" customFormat="1" ht="15.9" customHeight="1" x14ac:dyDescent="0.2"/>
    <row r="149" s="37" customFormat="1" ht="15.9" customHeight="1" x14ac:dyDescent="0.2"/>
    <row r="150" s="37" customFormat="1" ht="15.9" customHeight="1" x14ac:dyDescent="0.2"/>
    <row r="151" s="37" customFormat="1" ht="15.9" customHeight="1" x14ac:dyDescent="0.2"/>
    <row r="152" s="37" customFormat="1" ht="15.9" customHeight="1" x14ac:dyDescent="0.2"/>
    <row r="153" s="37" customFormat="1" ht="15.9" customHeight="1" x14ac:dyDescent="0.2"/>
    <row r="154" s="37" customFormat="1" ht="15.9" customHeight="1" x14ac:dyDescent="0.2"/>
    <row r="155" s="37" customFormat="1" ht="15.9" customHeight="1" x14ac:dyDescent="0.2"/>
    <row r="156" s="37" customFormat="1" ht="15.9" customHeight="1" x14ac:dyDescent="0.2"/>
    <row r="157" s="37" customFormat="1" ht="15.9" customHeight="1" x14ac:dyDescent="0.2"/>
    <row r="158" s="37" customFormat="1" ht="15.9" customHeight="1" x14ac:dyDescent="0.2"/>
    <row r="159" s="37" customFormat="1" ht="15.9" customHeight="1" x14ac:dyDescent="0.2"/>
    <row r="160" s="37" customFormat="1" ht="15.9" customHeight="1" x14ac:dyDescent="0.2"/>
    <row r="161" s="37" customFormat="1" ht="15.9" customHeight="1" x14ac:dyDescent="0.2"/>
    <row r="162" s="37" customFormat="1" ht="15.9" customHeight="1" x14ac:dyDescent="0.2"/>
    <row r="163" s="37" customFormat="1" ht="15.9" customHeight="1" x14ac:dyDescent="0.2"/>
    <row r="164" s="37" customFormat="1" ht="15.9" customHeight="1" x14ac:dyDescent="0.2"/>
    <row r="165" s="37" customFormat="1" ht="15.9" customHeight="1" x14ac:dyDescent="0.2"/>
    <row r="166" s="37" customFormat="1" ht="15.9" customHeight="1" x14ac:dyDescent="0.2"/>
    <row r="167" s="37" customFormat="1" ht="15.9" customHeight="1" x14ac:dyDescent="0.2"/>
    <row r="168" s="37" customFormat="1" ht="15.9" customHeight="1" x14ac:dyDescent="0.2"/>
    <row r="169" s="37" customFormat="1" ht="15.9" customHeight="1" x14ac:dyDescent="0.2"/>
    <row r="170" s="37" customFormat="1" ht="15.9" customHeight="1" x14ac:dyDescent="0.2"/>
    <row r="171" s="37" customFormat="1" ht="15.9" customHeight="1" x14ac:dyDescent="0.2"/>
    <row r="172" s="37" customFormat="1" ht="15.9" customHeight="1" x14ac:dyDescent="0.2"/>
    <row r="173" s="37" customFormat="1" ht="15.9" customHeight="1" x14ac:dyDescent="0.2"/>
    <row r="174" s="37" customFormat="1" ht="15.9" customHeight="1" x14ac:dyDescent="0.2"/>
    <row r="175" s="37" customFormat="1" ht="15.9" customHeight="1" x14ac:dyDescent="0.2"/>
    <row r="176" s="37" customFormat="1" ht="15.9" customHeight="1" x14ac:dyDescent="0.2"/>
    <row r="177" s="37" customFormat="1" ht="15.9" customHeight="1" x14ac:dyDescent="0.2"/>
    <row r="178" s="37" customFormat="1" ht="15.9" customHeight="1" x14ac:dyDescent="0.2"/>
    <row r="179" s="37" customFormat="1" ht="15.9" customHeight="1" x14ac:dyDescent="0.2"/>
    <row r="180" s="37" customFormat="1" ht="15.9" customHeight="1" x14ac:dyDescent="0.2"/>
    <row r="181" s="37" customFormat="1" ht="15.9" customHeight="1" x14ac:dyDescent="0.2"/>
    <row r="182" s="37" customFormat="1" ht="15.9" customHeight="1" x14ac:dyDescent="0.2"/>
    <row r="183" s="37" customFormat="1" ht="15.9" customHeight="1" x14ac:dyDescent="0.2"/>
    <row r="184" s="37" customFormat="1" ht="15.9" customHeight="1" x14ac:dyDescent="0.2"/>
    <row r="185" s="37" customFormat="1" ht="15.9" customHeight="1" x14ac:dyDescent="0.2"/>
    <row r="186" s="37" customFormat="1" ht="15.9" customHeight="1" x14ac:dyDescent="0.2"/>
    <row r="187" s="37" customFormat="1" ht="15.9" customHeight="1" x14ac:dyDescent="0.2"/>
    <row r="188" s="37" customFormat="1" ht="15.9" customHeight="1" x14ac:dyDescent="0.2"/>
    <row r="189" s="37" customFormat="1" ht="15.9" customHeight="1" x14ac:dyDescent="0.2"/>
    <row r="190" s="37" customFormat="1" ht="15.9" customHeight="1" x14ac:dyDescent="0.2"/>
    <row r="191" s="37" customFormat="1" ht="15.9" customHeight="1" x14ac:dyDescent="0.2"/>
    <row r="192" s="37" customFormat="1" ht="15.9" customHeight="1" x14ac:dyDescent="0.2"/>
    <row r="193" s="37" customFormat="1" ht="15.9" customHeight="1" x14ac:dyDescent="0.2"/>
    <row r="194" s="37" customFormat="1" ht="15.9" customHeight="1" x14ac:dyDescent="0.2"/>
    <row r="195" s="37" customFormat="1" ht="15.9" customHeight="1" x14ac:dyDescent="0.2"/>
    <row r="196" s="37" customFormat="1" ht="15.9" customHeight="1" x14ac:dyDescent="0.2"/>
    <row r="197" s="37" customFormat="1" ht="15.9" customHeight="1" x14ac:dyDescent="0.2"/>
    <row r="198" s="37" customFormat="1" ht="15.9" customHeight="1" x14ac:dyDescent="0.2"/>
    <row r="199" s="37" customFormat="1" ht="15.9" customHeight="1" x14ac:dyDescent="0.2"/>
    <row r="200" s="37" customFormat="1" ht="15.9" customHeight="1" x14ac:dyDescent="0.2"/>
  </sheetData>
  <mergeCells count="15">
    <mergeCell ref="A3:J3"/>
    <mergeCell ref="A4:J4"/>
    <mergeCell ref="A5:D5"/>
    <mergeCell ref="A7:B10"/>
    <mergeCell ref="C7:C10"/>
    <mergeCell ref="D7:H7"/>
    <mergeCell ref="I7:J8"/>
    <mergeCell ref="D8:D9"/>
    <mergeCell ref="E8:E9"/>
    <mergeCell ref="F8:F9"/>
    <mergeCell ref="G8:G9"/>
    <mergeCell ref="H8:H9"/>
    <mergeCell ref="A78:J78"/>
    <mergeCell ref="A79:J79"/>
    <mergeCell ref="A80:J80"/>
  </mergeCells>
  <printOptions horizontalCentered="1"/>
  <pageMargins left="0.7" right="0.7" top="0.75" bottom="0.75" header="0.3" footer="0.3"/>
  <pageSetup paperSize="9" scale="73"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83033-5330-4B9E-9239-116002C5B951}">
  <sheetPr codeName="Tabelle10">
    <pageSetUpPr fitToPage="1"/>
  </sheetPr>
  <dimension ref="A1:Q863"/>
  <sheetViews>
    <sheetView showGridLines="0" zoomScaleNormal="100" workbookViewId="0"/>
  </sheetViews>
  <sheetFormatPr baseColWidth="10" defaultColWidth="8.88671875" defaultRowHeight="15.9" customHeight="1" x14ac:dyDescent="0.2"/>
  <cols>
    <col min="1" max="1" width="3.5546875" style="37" customWidth="1"/>
    <col min="2" max="2" width="2.33203125" style="37" customWidth="1"/>
    <col min="3" max="3" width="6.6640625" style="37" customWidth="1"/>
    <col min="4" max="4" width="32.5546875" style="37" customWidth="1"/>
    <col min="5" max="5" width="5.6640625" style="61" customWidth="1"/>
    <col min="6" max="10" width="9.6640625" style="90" customWidth="1"/>
    <col min="11" max="11" width="9.6640625" style="74" customWidth="1"/>
    <col min="12" max="12" width="9.6640625" style="91" customWidth="1"/>
    <col min="13" max="256" width="8.88671875" style="37"/>
    <col min="257" max="258" width="3.6640625" style="37" customWidth="1"/>
    <col min="259" max="259" width="3.88671875" style="37" customWidth="1"/>
    <col min="260" max="260" width="26.33203125" style="37" customWidth="1"/>
    <col min="261" max="261" width="5.6640625" style="37" customWidth="1"/>
    <col min="262" max="268" width="9.5546875" style="37" customWidth="1"/>
    <col min="269" max="512" width="8.88671875" style="37"/>
    <col min="513" max="514" width="3.6640625" style="37" customWidth="1"/>
    <col min="515" max="515" width="3.88671875" style="37" customWidth="1"/>
    <col min="516" max="516" width="26.33203125" style="37" customWidth="1"/>
    <col min="517" max="517" width="5.6640625" style="37" customWidth="1"/>
    <col min="518" max="524" width="9.5546875" style="37" customWidth="1"/>
    <col min="525" max="768" width="8.88671875" style="37"/>
    <col min="769" max="770" width="3.6640625" style="37" customWidth="1"/>
    <col min="771" max="771" width="3.88671875" style="37" customWidth="1"/>
    <col min="772" max="772" width="26.33203125" style="37" customWidth="1"/>
    <col min="773" max="773" width="5.6640625" style="37" customWidth="1"/>
    <col min="774" max="780" width="9.5546875" style="37" customWidth="1"/>
    <col min="781" max="1024" width="8.88671875" style="37"/>
    <col min="1025" max="1026" width="3.6640625" style="37" customWidth="1"/>
    <col min="1027" max="1027" width="3.88671875" style="37" customWidth="1"/>
    <col min="1028" max="1028" width="26.33203125" style="37" customWidth="1"/>
    <col min="1029" max="1029" width="5.6640625" style="37" customWidth="1"/>
    <col min="1030" max="1036" width="9.5546875" style="37" customWidth="1"/>
    <col min="1037" max="1280" width="8.88671875" style="37"/>
    <col min="1281" max="1282" width="3.6640625" style="37" customWidth="1"/>
    <col min="1283" max="1283" width="3.88671875" style="37" customWidth="1"/>
    <col min="1284" max="1284" width="26.33203125" style="37" customWidth="1"/>
    <col min="1285" max="1285" width="5.6640625" style="37" customWidth="1"/>
    <col min="1286" max="1292" width="9.5546875" style="37" customWidth="1"/>
    <col min="1293" max="1536" width="8.88671875" style="37"/>
    <col min="1537" max="1538" width="3.6640625" style="37" customWidth="1"/>
    <col min="1539" max="1539" width="3.88671875" style="37" customWidth="1"/>
    <col min="1540" max="1540" width="26.33203125" style="37" customWidth="1"/>
    <col min="1541" max="1541" width="5.6640625" style="37" customWidth="1"/>
    <col min="1542" max="1548" width="9.5546875" style="37" customWidth="1"/>
    <col min="1549" max="1792" width="8.88671875" style="37"/>
    <col min="1793" max="1794" width="3.6640625" style="37" customWidth="1"/>
    <col min="1795" max="1795" width="3.88671875" style="37" customWidth="1"/>
    <col min="1796" max="1796" width="26.33203125" style="37" customWidth="1"/>
    <col min="1797" max="1797" width="5.6640625" style="37" customWidth="1"/>
    <col min="1798" max="1804" width="9.5546875" style="37" customWidth="1"/>
    <col min="1805" max="2048" width="8.88671875" style="37"/>
    <col min="2049" max="2050" width="3.6640625" style="37" customWidth="1"/>
    <col min="2051" max="2051" width="3.88671875" style="37" customWidth="1"/>
    <col min="2052" max="2052" width="26.33203125" style="37" customWidth="1"/>
    <col min="2053" max="2053" width="5.6640625" style="37" customWidth="1"/>
    <col min="2054" max="2060" width="9.5546875" style="37" customWidth="1"/>
    <col min="2061" max="2304" width="8.88671875" style="37"/>
    <col min="2305" max="2306" width="3.6640625" style="37" customWidth="1"/>
    <col min="2307" max="2307" width="3.88671875" style="37" customWidth="1"/>
    <col min="2308" max="2308" width="26.33203125" style="37" customWidth="1"/>
    <col min="2309" max="2309" width="5.6640625" style="37" customWidth="1"/>
    <col min="2310" max="2316" width="9.5546875" style="37" customWidth="1"/>
    <col min="2317" max="2560" width="8.88671875" style="37"/>
    <col min="2561" max="2562" width="3.6640625" style="37" customWidth="1"/>
    <col min="2563" max="2563" width="3.88671875" style="37" customWidth="1"/>
    <col min="2564" max="2564" width="26.33203125" style="37" customWidth="1"/>
    <col min="2565" max="2565" width="5.6640625" style="37" customWidth="1"/>
    <col min="2566" max="2572" width="9.5546875" style="37" customWidth="1"/>
    <col min="2573" max="2816" width="8.88671875" style="37"/>
    <col min="2817" max="2818" width="3.6640625" style="37" customWidth="1"/>
    <col min="2819" max="2819" width="3.88671875" style="37" customWidth="1"/>
    <col min="2820" max="2820" width="26.33203125" style="37" customWidth="1"/>
    <col min="2821" max="2821" width="5.6640625" style="37" customWidth="1"/>
    <col min="2822" max="2828" width="9.5546875" style="37" customWidth="1"/>
    <col min="2829" max="3072" width="8.88671875" style="37"/>
    <col min="3073" max="3074" width="3.6640625" style="37" customWidth="1"/>
    <col min="3075" max="3075" width="3.88671875" style="37" customWidth="1"/>
    <col min="3076" max="3076" width="26.33203125" style="37" customWidth="1"/>
    <col min="3077" max="3077" width="5.6640625" style="37" customWidth="1"/>
    <col min="3078" max="3084" width="9.5546875" style="37" customWidth="1"/>
    <col min="3085" max="3328" width="8.88671875" style="37"/>
    <col min="3329" max="3330" width="3.6640625" style="37" customWidth="1"/>
    <col min="3331" max="3331" width="3.88671875" style="37" customWidth="1"/>
    <col min="3332" max="3332" width="26.33203125" style="37" customWidth="1"/>
    <col min="3333" max="3333" width="5.6640625" style="37" customWidth="1"/>
    <col min="3334" max="3340" width="9.5546875" style="37" customWidth="1"/>
    <col min="3341" max="3584" width="8.88671875" style="37"/>
    <col min="3585" max="3586" width="3.6640625" style="37" customWidth="1"/>
    <col min="3587" max="3587" width="3.88671875" style="37" customWidth="1"/>
    <col min="3588" max="3588" width="26.33203125" style="37" customWidth="1"/>
    <col min="3589" max="3589" width="5.6640625" style="37" customWidth="1"/>
    <col min="3590" max="3596" width="9.5546875" style="37" customWidth="1"/>
    <col min="3597" max="3840" width="8.88671875" style="37"/>
    <col min="3841" max="3842" width="3.6640625" style="37" customWidth="1"/>
    <col min="3843" max="3843" width="3.88671875" style="37" customWidth="1"/>
    <col min="3844" max="3844" width="26.33203125" style="37" customWidth="1"/>
    <col min="3845" max="3845" width="5.6640625" style="37" customWidth="1"/>
    <col min="3846" max="3852" width="9.5546875" style="37" customWidth="1"/>
    <col min="3853" max="4096" width="8.88671875" style="37"/>
    <col min="4097" max="4098" width="3.6640625" style="37" customWidth="1"/>
    <col min="4099" max="4099" width="3.88671875" style="37" customWidth="1"/>
    <col min="4100" max="4100" width="26.33203125" style="37" customWidth="1"/>
    <col min="4101" max="4101" width="5.6640625" style="37" customWidth="1"/>
    <col min="4102" max="4108" width="9.5546875" style="37" customWidth="1"/>
    <col min="4109" max="4352" width="8.88671875" style="37"/>
    <col min="4353" max="4354" width="3.6640625" style="37" customWidth="1"/>
    <col min="4355" max="4355" width="3.88671875" style="37" customWidth="1"/>
    <col min="4356" max="4356" width="26.33203125" style="37" customWidth="1"/>
    <col min="4357" max="4357" width="5.6640625" style="37" customWidth="1"/>
    <col min="4358" max="4364" width="9.5546875" style="37" customWidth="1"/>
    <col min="4365" max="4608" width="8.88671875" style="37"/>
    <col min="4609" max="4610" width="3.6640625" style="37" customWidth="1"/>
    <col min="4611" max="4611" width="3.88671875" style="37" customWidth="1"/>
    <col min="4612" max="4612" width="26.33203125" style="37" customWidth="1"/>
    <col min="4613" max="4613" width="5.6640625" style="37" customWidth="1"/>
    <col min="4614" max="4620" width="9.5546875" style="37" customWidth="1"/>
    <col min="4621" max="4864" width="8.88671875" style="37"/>
    <col min="4865" max="4866" width="3.6640625" style="37" customWidth="1"/>
    <col min="4867" max="4867" width="3.88671875" style="37" customWidth="1"/>
    <col min="4868" max="4868" width="26.33203125" style="37" customWidth="1"/>
    <col min="4869" max="4869" width="5.6640625" style="37" customWidth="1"/>
    <col min="4870" max="4876" width="9.5546875" style="37" customWidth="1"/>
    <col min="4877" max="5120" width="8.88671875" style="37"/>
    <col min="5121" max="5122" width="3.6640625" style="37" customWidth="1"/>
    <col min="5123" max="5123" width="3.88671875" style="37" customWidth="1"/>
    <col min="5124" max="5124" width="26.33203125" style="37" customWidth="1"/>
    <col min="5125" max="5125" width="5.6640625" style="37" customWidth="1"/>
    <col min="5126" max="5132" width="9.5546875" style="37" customWidth="1"/>
    <col min="5133" max="5376" width="8.88671875" style="37"/>
    <col min="5377" max="5378" width="3.6640625" style="37" customWidth="1"/>
    <col min="5379" max="5379" width="3.88671875" style="37" customWidth="1"/>
    <col min="5380" max="5380" width="26.33203125" style="37" customWidth="1"/>
    <col min="5381" max="5381" width="5.6640625" style="37" customWidth="1"/>
    <col min="5382" max="5388" width="9.5546875" style="37" customWidth="1"/>
    <col min="5389" max="5632" width="8.88671875" style="37"/>
    <col min="5633" max="5634" width="3.6640625" style="37" customWidth="1"/>
    <col min="5635" max="5635" width="3.88671875" style="37" customWidth="1"/>
    <col min="5636" max="5636" width="26.33203125" style="37" customWidth="1"/>
    <col min="5637" max="5637" width="5.6640625" style="37" customWidth="1"/>
    <col min="5638" max="5644" width="9.5546875" style="37" customWidth="1"/>
    <col min="5645" max="5888" width="8.88671875" style="37"/>
    <col min="5889" max="5890" width="3.6640625" style="37" customWidth="1"/>
    <col min="5891" max="5891" width="3.88671875" style="37" customWidth="1"/>
    <col min="5892" max="5892" width="26.33203125" style="37" customWidth="1"/>
    <col min="5893" max="5893" width="5.6640625" style="37" customWidth="1"/>
    <col min="5894" max="5900" width="9.5546875" style="37" customWidth="1"/>
    <col min="5901" max="6144" width="8.88671875" style="37"/>
    <col min="6145" max="6146" width="3.6640625" style="37" customWidth="1"/>
    <col min="6147" max="6147" width="3.88671875" style="37" customWidth="1"/>
    <col min="6148" max="6148" width="26.33203125" style="37" customWidth="1"/>
    <col min="6149" max="6149" width="5.6640625" style="37" customWidth="1"/>
    <col min="6150" max="6156" width="9.5546875" style="37" customWidth="1"/>
    <col min="6157" max="6400" width="8.88671875" style="37"/>
    <col min="6401" max="6402" width="3.6640625" style="37" customWidth="1"/>
    <col min="6403" max="6403" width="3.88671875" style="37" customWidth="1"/>
    <col min="6404" max="6404" width="26.33203125" style="37" customWidth="1"/>
    <col min="6405" max="6405" width="5.6640625" style="37" customWidth="1"/>
    <col min="6406" max="6412" width="9.5546875" style="37" customWidth="1"/>
    <col min="6413" max="6656" width="8.88671875" style="37"/>
    <col min="6657" max="6658" width="3.6640625" style="37" customWidth="1"/>
    <col min="6659" max="6659" width="3.88671875" style="37" customWidth="1"/>
    <col min="6660" max="6660" width="26.33203125" style="37" customWidth="1"/>
    <col min="6661" max="6661" width="5.6640625" style="37" customWidth="1"/>
    <col min="6662" max="6668" width="9.5546875" style="37" customWidth="1"/>
    <col min="6669" max="6912" width="8.88671875" style="37"/>
    <col min="6913" max="6914" width="3.6640625" style="37" customWidth="1"/>
    <col min="6915" max="6915" width="3.88671875" style="37" customWidth="1"/>
    <col min="6916" max="6916" width="26.33203125" style="37" customWidth="1"/>
    <col min="6917" max="6917" width="5.6640625" style="37" customWidth="1"/>
    <col min="6918" max="6924" width="9.5546875" style="37" customWidth="1"/>
    <col min="6925" max="7168" width="8.88671875" style="37"/>
    <col min="7169" max="7170" width="3.6640625" style="37" customWidth="1"/>
    <col min="7171" max="7171" width="3.88671875" style="37" customWidth="1"/>
    <col min="7172" max="7172" width="26.33203125" style="37" customWidth="1"/>
    <col min="7173" max="7173" width="5.6640625" style="37" customWidth="1"/>
    <col min="7174" max="7180" width="9.5546875" style="37" customWidth="1"/>
    <col min="7181" max="7424" width="8.88671875" style="37"/>
    <col min="7425" max="7426" width="3.6640625" style="37" customWidth="1"/>
    <col min="7427" max="7427" width="3.88671875" style="37" customWidth="1"/>
    <col min="7428" max="7428" width="26.33203125" style="37" customWidth="1"/>
    <col min="7429" max="7429" width="5.6640625" style="37" customWidth="1"/>
    <col min="7430" max="7436" width="9.5546875" style="37" customWidth="1"/>
    <col min="7437" max="7680" width="8.88671875" style="37"/>
    <col min="7681" max="7682" width="3.6640625" style="37" customWidth="1"/>
    <col min="7683" max="7683" width="3.88671875" style="37" customWidth="1"/>
    <col min="7684" max="7684" width="26.33203125" style="37" customWidth="1"/>
    <col min="7685" max="7685" width="5.6640625" style="37" customWidth="1"/>
    <col min="7686" max="7692" width="9.5546875" style="37" customWidth="1"/>
    <col min="7693" max="7936" width="8.88671875" style="37"/>
    <col min="7937" max="7938" width="3.6640625" style="37" customWidth="1"/>
    <col min="7939" max="7939" width="3.88671875" style="37" customWidth="1"/>
    <col min="7940" max="7940" width="26.33203125" style="37" customWidth="1"/>
    <col min="7941" max="7941" width="5.6640625" style="37" customWidth="1"/>
    <col min="7942" max="7948" width="9.5546875" style="37" customWidth="1"/>
    <col min="7949" max="8192" width="8.88671875" style="37"/>
    <col min="8193" max="8194" width="3.6640625" style="37" customWidth="1"/>
    <col min="8195" max="8195" width="3.88671875" style="37" customWidth="1"/>
    <col min="8196" max="8196" width="26.33203125" style="37" customWidth="1"/>
    <col min="8197" max="8197" width="5.6640625" style="37" customWidth="1"/>
    <col min="8198" max="8204" width="9.5546875" style="37" customWidth="1"/>
    <col min="8205" max="8448" width="8.88671875" style="37"/>
    <col min="8449" max="8450" width="3.6640625" style="37" customWidth="1"/>
    <col min="8451" max="8451" width="3.88671875" style="37" customWidth="1"/>
    <col min="8452" max="8452" width="26.33203125" style="37" customWidth="1"/>
    <col min="8453" max="8453" width="5.6640625" style="37" customWidth="1"/>
    <col min="8454" max="8460" width="9.5546875" style="37" customWidth="1"/>
    <col min="8461" max="8704" width="8.88671875" style="37"/>
    <col min="8705" max="8706" width="3.6640625" style="37" customWidth="1"/>
    <col min="8707" max="8707" width="3.88671875" style="37" customWidth="1"/>
    <col min="8708" max="8708" width="26.33203125" style="37" customWidth="1"/>
    <col min="8709" max="8709" width="5.6640625" style="37" customWidth="1"/>
    <col min="8710" max="8716" width="9.5546875" style="37" customWidth="1"/>
    <col min="8717" max="8960" width="8.88671875" style="37"/>
    <col min="8961" max="8962" width="3.6640625" style="37" customWidth="1"/>
    <col min="8963" max="8963" width="3.88671875" style="37" customWidth="1"/>
    <col min="8964" max="8964" width="26.33203125" style="37" customWidth="1"/>
    <col min="8965" max="8965" width="5.6640625" style="37" customWidth="1"/>
    <col min="8966" max="8972" width="9.5546875" style="37" customWidth="1"/>
    <col min="8973" max="9216" width="8.88671875" style="37"/>
    <col min="9217" max="9218" width="3.6640625" style="37" customWidth="1"/>
    <col min="9219" max="9219" width="3.88671875" style="37" customWidth="1"/>
    <col min="9220" max="9220" width="26.33203125" style="37" customWidth="1"/>
    <col min="9221" max="9221" width="5.6640625" style="37" customWidth="1"/>
    <col min="9222" max="9228" width="9.5546875" style="37" customWidth="1"/>
    <col min="9229" max="9472" width="8.88671875" style="37"/>
    <col min="9473" max="9474" width="3.6640625" style="37" customWidth="1"/>
    <col min="9475" max="9475" width="3.88671875" style="37" customWidth="1"/>
    <col min="9476" max="9476" width="26.33203125" style="37" customWidth="1"/>
    <col min="9477" max="9477" width="5.6640625" style="37" customWidth="1"/>
    <col min="9478" max="9484" width="9.5546875" style="37" customWidth="1"/>
    <col min="9485" max="9728" width="8.88671875" style="37"/>
    <col min="9729" max="9730" width="3.6640625" style="37" customWidth="1"/>
    <col min="9731" max="9731" width="3.88671875" style="37" customWidth="1"/>
    <col min="9732" max="9732" width="26.33203125" style="37" customWidth="1"/>
    <col min="9733" max="9733" width="5.6640625" style="37" customWidth="1"/>
    <col min="9734" max="9740" width="9.5546875" style="37" customWidth="1"/>
    <col min="9741" max="9984" width="8.88671875" style="37"/>
    <col min="9985" max="9986" width="3.6640625" style="37" customWidth="1"/>
    <col min="9987" max="9987" width="3.88671875" style="37" customWidth="1"/>
    <col min="9988" max="9988" width="26.33203125" style="37" customWidth="1"/>
    <col min="9989" max="9989" width="5.6640625" style="37" customWidth="1"/>
    <col min="9990" max="9996" width="9.5546875" style="37" customWidth="1"/>
    <col min="9997" max="10240" width="8.88671875" style="37"/>
    <col min="10241" max="10242" width="3.6640625" style="37" customWidth="1"/>
    <col min="10243" max="10243" width="3.88671875" style="37" customWidth="1"/>
    <col min="10244" max="10244" width="26.33203125" style="37" customWidth="1"/>
    <col min="10245" max="10245" width="5.6640625" style="37" customWidth="1"/>
    <col min="10246" max="10252" width="9.5546875" style="37" customWidth="1"/>
    <col min="10253" max="10496" width="8.88671875" style="37"/>
    <col min="10497" max="10498" width="3.6640625" style="37" customWidth="1"/>
    <col min="10499" max="10499" width="3.88671875" style="37" customWidth="1"/>
    <col min="10500" max="10500" width="26.33203125" style="37" customWidth="1"/>
    <col min="10501" max="10501" width="5.6640625" style="37" customWidth="1"/>
    <col min="10502" max="10508" width="9.5546875" style="37" customWidth="1"/>
    <col min="10509" max="10752" width="8.88671875" style="37"/>
    <col min="10753" max="10754" width="3.6640625" style="37" customWidth="1"/>
    <col min="10755" max="10755" width="3.88671875" style="37" customWidth="1"/>
    <col min="10756" max="10756" width="26.33203125" style="37" customWidth="1"/>
    <col min="10757" max="10757" width="5.6640625" style="37" customWidth="1"/>
    <col min="10758" max="10764" width="9.5546875" style="37" customWidth="1"/>
    <col min="10765" max="11008" width="8.88671875" style="37"/>
    <col min="11009" max="11010" width="3.6640625" style="37" customWidth="1"/>
    <col min="11011" max="11011" width="3.88671875" style="37" customWidth="1"/>
    <col min="11012" max="11012" width="26.33203125" style="37" customWidth="1"/>
    <col min="11013" max="11013" width="5.6640625" style="37" customWidth="1"/>
    <col min="11014" max="11020" width="9.5546875" style="37" customWidth="1"/>
    <col min="11021" max="11264" width="8.88671875" style="37"/>
    <col min="11265" max="11266" width="3.6640625" style="37" customWidth="1"/>
    <col min="11267" max="11267" width="3.88671875" style="37" customWidth="1"/>
    <col min="11268" max="11268" width="26.33203125" style="37" customWidth="1"/>
    <col min="11269" max="11269" width="5.6640625" style="37" customWidth="1"/>
    <col min="11270" max="11276" width="9.5546875" style="37" customWidth="1"/>
    <col min="11277" max="11520" width="8.88671875" style="37"/>
    <col min="11521" max="11522" width="3.6640625" style="37" customWidth="1"/>
    <col min="11523" max="11523" width="3.88671875" style="37" customWidth="1"/>
    <col min="11524" max="11524" width="26.33203125" style="37" customWidth="1"/>
    <col min="11525" max="11525" width="5.6640625" style="37" customWidth="1"/>
    <col min="11526" max="11532" width="9.5546875" style="37" customWidth="1"/>
    <col min="11533" max="11776" width="8.88671875" style="37"/>
    <col min="11777" max="11778" width="3.6640625" style="37" customWidth="1"/>
    <col min="11779" max="11779" width="3.88671875" style="37" customWidth="1"/>
    <col min="11780" max="11780" width="26.33203125" style="37" customWidth="1"/>
    <col min="11781" max="11781" width="5.6640625" style="37" customWidth="1"/>
    <col min="11782" max="11788" width="9.5546875" style="37" customWidth="1"/>
    <col min="11789" max="12032" width="8.88671875" style="37"/>
    <col min="12033" max="12034" width="3.6640625" style="37" customWidth="1"/>
    <col min="12035" max="12035" width="3.88671875" style="37" customWidth="1"/>
    <col min="12036" max="12036" width="26.33203125" style="37" customWidth="1"/>
    <col min="12037" max="12037" width="5.6640625" style="37" customWidth="1"/>
    <col min="12038" max="12044" width="9.5546875" style="37" customWidth="1"/>
    <col min="12045" max="12288" width="8.88671875" style="37"/>
    <col min="12289" max="12290" width="3.6640625" style="37" customWidth="1"/>
    <col min="12291" max="12291" width="3.88671875" style="37" customWidth="1"/>
    <col min="12292" max="12292" width="26.33203125" style="37" customWidth="1"/>
    <col min="12293" max="12293" width="5.6640625" style="37" customWidth="1"/>
    <col min="12294" max="12300" width="9.5546875" style="37" customWidth="1"/>
    <col min="12301" max="12544" width="8.88671875" style="37"/>
    <col min="12545" max="12546" width="3.6640625" style="37" customWidth="1"/>
    <col min="12547" max="12547" width="3.88671875" style="37" customWidth="1"/>
    <col min="12548" max="12548" width="26.33203125" style="37" customWidth="1"/>
    <col min="12549" max="12549" width="5.6640625" style="37" customWidth="1"/>
    <col min="12550" max="12556" width="9.5546875" style="37" customWidth="1"/>
    <col min="12557" max="12800" width="8.88671875" style="37"/>
    <col min="12801" max="12802" width="3.6640625" style="37" customWidth="1"/>
    <col min="12803" max="12803" width="3.88671875" style="37" customWidth="1"/>
    <col min="12804" max="12804" width="26.33203125" style="37" customWidth="1"/>
    <col min="12805" max="12805" width="5.6640625" style="37" customWidth="1"/>
    <col min="12806" max="12812" width="9.5546875" style="37" customWidth="1"/>
    <col min="12813" max="13056" width="8.88671875" style="37"/>
    <col min="13057" max="13058" width="3.6640625" style="37" customWidth="1"/>
    <col min="13059" max="13059" width="3.88671875" style="37" customWidth="1"/>
    <col min="13060" max="13060" width="26.33203125" style="37" customWidth="1"/>
    <col min="13061" max="13061" width="5.6640625" style="37" customWidth="1"/>
    <col min="13062" max="13068" width="9.5546875" style="37" customWidth="1"/>
    <col min="13069" max="13312" width="8.88671875" style="37"/>
    <col min="13313" max="13314" width="3.6640625" style="37" customWidth="1"/>
    <col min="13315" max="13315" width="3.88671875" style="37" customWidth="1"/>
    <col min="13316" max="13316" width="26.33203125" style="37" customWidth="1"/>
    <col min="13317" max="13317" width="5.6640625" style="37" customWidth="1"/>
    <col min="13318" max="13324" width="9.5546875" style="37" customWidth="1"/>
    <col min="13325" max="13568" width="8.88671875" style="37"/>
    <col min="13569" max="13570" width="3.6640625" style="37" customWidth="1"/>
    <col min="13571" max="13571" width="3.88671875" style="37" customWidth="1"/>
    <col min="13572" max="13572" width="26.33203125" style="37" customWidth="1"/>
    <col min="13573" max="13573" width="5.6640625" style="37" customWidth="1"/>
    <col min="13574" max="13580" width="9.5546875" style="37" customWidth="1"/>
    <col min="13581" max="13824" width="8.88671875" style="37"/>
    <col min="13825" max="13826" width="3.6640625" style="37" customWidth="1"/>
    <col min="13827" max="13827" width="3.88671875" style="37" customWidth="1"/>
    <col min="13828" max="13828" width="26.33203125" style="37" customWidth="1"/>
    <col min="13829" max="13829" width="5.6640625" style="37" customWidth="1"/>
    <col min="13830" max="13836" width="9.5546875" style="37" customWidth="1"/>
    <col min="13837" max="14080" width="8.88671875" style="37"/>
    <col min="14081" max="14082" width="3.6640625" style="37" customWidth="1"/>
    <col min="14083" max="14083" width="3.88671875" style="37" customWidth="1"/>
    <col min="14084" max="14084" width="26.33203125" style="37" customWidth="1"/>
    <col min="14085" max="14085" width="5.6640625" style="37" customWidth="1"/>
    <col min="14086" max="14092" width="9.5546875" style="37" customWidth="1"/>
    <col min="14093" max="14336" width="8.88671875" style="37"/>
    <col min="14337" max="14338" width="3.6640625" style="37" customWidth="1"/>
    <col min="14339" max="14339" width="3.88671875" style="37" customWidth="1"/>
    <col min="14340" max="14340" width="26.33203125" style="37" customWidth="1"/>
    <col min="14341" max="14341" width="5.6640625" style="37" customWidth="1"/>
    <col min="14342" max="14348" width="9.5546875" style="37" customWidth="1"/>
    <col min="14349" max="14592" width="8.88671875" style="37"/>
    <col min="14593" max="14594" width="3.6640625" style="37" customWidth="1"/>
    <col min="14595" max="14595" width="3.88671875" style="37" customWidth="1"/>
    <col min="14596" max="14596" width="26.33203125" style="37" customWidth="1"/>
    <col min="14597" max="14597" width="5.6640625" style="37" customWidth="1"/>
    <col min="14598" max="14604" width="9.5546875" style="37" customWidth="1"/>
    <col min="14605" max="14848" width="8.88671875" style="37"/>
    <col min="14849" max="14850" width="3.6640625" style="37" customWidth="1"/>
    <col min="14851" max="14851" width="3.88671875" style="37" customWidth="1"/>
    <col min="14852" max="14852" width="26.33203125" style="37" customWidth="1"/>
    <col min="14853" max="14853" width="5.6640625" style="37" customWidth="1"/>
    <col min="14854" max="14860" width="9.5546875" style="37" customWidth="1"/>
    <col min="14861" max="15104" width="8.88671875" style="37"/>
    <col min="15105" max="15106" width="3.6640625" style="37" customWidth="1"/>
    <col min="15107" max="15107" width="3.88671875" style="37" customWidth="1"/>
    <col min="15108" max="15108" width="26.33203125" style="37" customWidth="1"/>
    <col min="15109" max="15109" width="5.6640625" style="37" customWidth="1"/>
    <col min="15110" max="15116" width="9.5546875" style="37" customWidth="1"/>
    <col min="15117" max="15360" width="8.88671875" style="37"/>
    <col min="15361" max="15362" width="3.6640625" style="37" customWidth="1"/>
    <col min="15363" max="15363" width="3.88671875" style="37" customWidth="1"/>
    <col min="15364" max="15364" width="26.33203125" style="37" customWidth="1"/>
    <col min="15365" max="15365" width="5.6640625" style="37" customWidth="1"/>
    <col min="15366" max="15372" width="9.5546875" style="37" customWidth="1"/>
    <col min="15373" max="15616" width="8.88671875" style="37"/>
    <col min="15617" max="15618" width="3.6640625" style="37" customWidth="1"/>
    <col min="15619" max="15619" width="3.88671875" style="37" customWidth="1"/>
    <col min="15620" max="15620" width="26.33203125" style="37" customWidth="1"/>
    <col min="15621" max="15621" width="5.6640625" style="37" customWidth="1"/>
    <col min="15622" max="15628" width="9.5546875" style="37" customWidth="1"/>
    <col min="15629" max="15872" width="8.88671875" style="37"/>
    <col min="15873" max="15874" width="3.6640625" style="37" customWidth="1"/>
    <col min="15875" max="15875" width="3.88671875" style="37" customWidth="1"/>
    <col min="15876" max="15876" width="26.33203125" style="37" customWidth="1"/>
    <col min="15877" max="15877" width="5.6640625" style="37" customWidth="1"/>
    <col min="15878" max="15884" width="9.5546875" style="37" customWidth="1"/>
    <col min="15885" max="16128" width="8.88671875" style="37"/>
    <col min="16129" max="16130" width="3.6640625" style="37" customWidth="1"/>
    <col min="16131" max="16131" width="3.88671875" style="37" customWidth="1"/>
    <col min="16132" max="16132" width="26.33203125" style="37" customWidth="1"/>
    <col min="16133" max="16133" width="5.6640625" style="37" customWidth="1"/>
    <col min="16134" max="16140" width="9.5546875" style="37" customWidth="1"/>
    <col min="16141" max="16384" width="8.88671875" style="37"/>
  </cols>
  <sheetData>
    <row r="1" spans="1:17" customFormat="1" ht="36.75" customHeight="1" x14ac:dyDescent="0.25">
      <c r="A1" s="30"/>
      <c r="B1" s="30"/>
      <c r="C1" s="30"/>
      <c r="D1" s="31"/>
      <c r="E1" s="161"/>
      <c r="F1" s="31"/>
      <c r="G1" s="31"/>
      <c r="H1" s="31"/>
      <c r="I1" s="31"/>
      <c r="J1" s="31"/>
      <c r="K1" s="162"/>
      <c r="L1" s="32" t="s">
        <v>38</v>
      </c>
    </row>
    <row r="2" spans="1:17" customFormat="1" ht="11.25" customHeight="1" x14ac:dyDescent="0.25">
      <c r="A2" s="33"/>
      <c r="B2" s="33"/>
      <c r="C2" s="33"/>
      <c r="D2" s="34"/>
      <c r="E2" s="163"/>
      <c r="F2" s="34"/>
      <c r="G2" s="34"/>
      <c r="H2" s="34"/>
      <c r="I2" s="34"/>
      <c r="J2" s="34"/>
      <c r="K2" s="164"/>
      <c r="L2" s="34"/>
    </row>
    <row r="3" spans="1:17" s="35" customFormat="1" ht="20.100000000000001" customHeight="1" x14ac:dyDescent="0.25">
      <c r="A3" s="448" t="s">
        <v>179</v>
      </c>
      <c r="B3" s="448"/>
      <c r="C3" s="448"/>
      <c r="D3" s="448"/>
      <c r="E3" s="448"/>
      <c r="F3" s="448"/>
      <c r="G3" s="448"/>
      <c r="H3" s="448"/>
      <c r="I3" s="448"/>
      <c r="J3" s="448"/>
      <c r="K3" s="448"/>
      <c r="L3" s="448"/>
    </row>
    <row r="4" spans="1:17" s="35" customFormat="1" ht="12" customHeight="1" x14ac:dyDescent="0.25">
      <c r="A4" s="449" t="s">
        <v>84</v>
      </c>
      <c r="B4" s="449"/>
      <c r="C4" s="449"/>
      <c r="D4" s="449"/>
      <c r="E4" s="449"/>
      <c r="F4" s="449"/>
      <c r="G4" s="449"/>
      <c r="H4" s="449"/>
      <c r="I4" s="449"/>
      <c r="J4" s="449"/>
      <c r="K4" s="449"/>
      <c r="L4" s="449"/>
    </row>
    <row r="5" spans="1:17" s="35" customFormat="1" ht="12" customHeight="1" x14ac:dyDescent="0.25">
      <c r="A5" s="450" t="s">
        <v>40</v>
      </c>
      <c r="B5" s="450"/>
      <c r="C5" s="450"/>
      <c r="D5" s="450"/>
      <c r="E5" s="450"/>
      <c r="F5" s="450"/>
      <c r="G5" s="165"/>
      <c r="H5" s="165"/>
      <c r="I5" s="165"/>
      <c r="J5" s="165"/>
      <c r="K5" s="166"/>
      <c r="L5" s="165"/>
    </row>
    <row r="6" spans="1:17" s="35" customFormat="1" ht="11.25" customHeight="1" x14ac:dyDescent="0.25">
      <c r="A6" s="145"/>
      <c r="B6" s="146"/>
      <c r="C6" s="146"/>
      <c r="D6" s="146"/>
      <c r="E6" s="146"/>
      <c r="F6" s="146"/>
      <c r="G6" s="146"/>
      <c r="H6" s="146"/>
      <c r="I6" s="146"/>
      <c r="J6" s="146"/>
      <c r="K6" s="167"/>
    </row>
    <row r="7" spans="1:17" customFormat="1" ht="12" customHeight="1" x14ac:dyDescent="0.25">
      <c r="A7" s="453" t="s">
        <v>85</v>
      </c>
      <c r="B7" s="454"/>
      <c r="C7" s="454"/>
      <c r="D7" s="454"/>
      <c r="E7" s="459" t="s">
        <v>86</v>
      </c>
      <c r="F7" s="462" t="s">
        <v>173</v>
      </c>
      <c r="G7" s="463"/>
      <c r="H7" s="463"/>
      <c r="I7" s="463"/>
      <c r="J7" s="464"/>
      <c r="K7" s="465" t="s">
        <v>174</v>
      </c>
      <c r="L7" s="466"/>
      <c r="M7" s="37"/>
      <c r="N7" s="37"/>
      <c r="O7" s="37"/>
      <c r="P7" s="37"/>
      <c r="Q7" s="37"/>
    </row>
    <row r="8" spans="1:17" ht="21.75" customHeight="1" x14ac:dyDescent="0.2">
      <c r="A8" s="455"/>
      <c r="B8" s="456"/>
      <c r="C8" s="456"/>
      <c r="D8" s="456"/>
      <c r="E8" s="460"/>
      <c r="F8" s="441" t="s">
        <v>89</v>
      </c>
      <c r="G8" s="441" t="s">
        <v>90</v>
      </c>
      <c r="H8" s="441" t="s">
        <v>91</v>
      </c>
      <c r="I8" s="441" t="s">
        <v>92</v>
      </c>
      <c r="J8" s="441" t="s">
        <v>93</v>
      </c>
      <c r="K8" s="467"/>
      <c r="L8" s="468"/>
    </row>
    <row r="9" spans="1:17" ht="12" customHeight="1" x14ac:dyDescent="0.2">
      <c r="A9" s="455"/>
      <c r="B9" s="456"/>
      <c r="C9" s="456"/>
      <c r="D9" s="456"/>
      <c r="E9" s="460"/>
      <c r="F9" s="442"/>
      <c r="G9" s="442"/>
      <c r="H9" s="442"/>
      <c r="I9" s="442"/>
      <c r="J9" s="442"/>
      <c r="K9" s="38" t="s">
        <v>94</v>
      </c>
      <c r="L9" s="39" t="s">
        <v>95</v>
      </c>
    </row>
    <row r="10" spans="1:17" ht="12" customHeight="1" x14ac:dyDescent="0.2">
      <c r="A10" s="457"/>
      <c r="B10" s="458"/>
      <c r="C10" s="458"/>
      <c r="D10" s="458"/>
      <c r="E10" s="461"/>
      <c r="F10" s="40">
        <v>1</v>
      </c>
      <c r="G10" s="40">
        <v>2</v>
      </c>
      <c r="H10" s="40">
        <v>3</v>
      </c>
      <c r="I10" s="40">
        <v>4</v>
      </c>
      <c r="J10" s="40">
        <v>5</v>
      </c>
      <c r="K10" s="40">
        <v>6</v>
      </c>
      <c r="L10" s="40">
        <v>7</v>
      </c>
      <c r="M10" s="41"/>
    </row>
    <row r="11" spans="1:17" ht="18" customHeight="1" x14ac:dyDescent="0.2">
      <c r="A11" s="168" t="s">
        <v>96</v>
      </c>
      <c r="B11" s="169"/>
      <c r="C11" s="169"/>
      <c r="D11" s="170"/>
      <c r="E11" s="52">
        <v>100</v>
      </c>
      <c r="F11" s="54">
        <v>28773</v>
      </c>
      <c r="G11" s="53">
        <v>28969</v>
      </c>
      <c r="H11" s="53">
        <v>28503</v>
      </c>
      <c r="I11" s="53">
        <v>28545</v>
      </c>
      <c r="J11" s="79">
        <v>28645</v>
      </c>
      <c r="K11" s="53">
        <v>128</v>
      </c>
      <c r="L11" s="55">
        <v>0.44684936289055682</v>
      </c>
    </row>
    <row r="12" spans="1:17" ht="24.9" customHeight="1" x14ac:dyDescent="0.2">
      <c r="A12" s="480" t="s">
        <v>180</v>
      </c>
      <c r="B12" s="481"/>
      <c r="C12" s="481"/>
      <c r="D12" s="482"/>
      <c r="E12" s="52">
        <v>49.546449796684392</v>
      </c>
      <c r="F12" s="54">
        <v>14256</v>
      </c>
      <c r="G12" s="53">
        <v>14408</v>
      </c>
      <c r="H12" s="53">
        <v>14135</v>
      </c>
      <c r="I12" s="53">
        <v>14089</v>
      </c>
      <c r="J12" s="79">
        <v>14144</v>
      </c>
      <c r="K12" s="53">
        <v>112</v>
      </c>
      <c r="L12" s="55">
        <v>0.79185520361990946</v>
      </c>
    </row>
    <row r="13" spans="1:17" ht="15" customHeight="1" x14ac:dyDescent="0.2">
      <c r="A13" s="59"/>
      <c r="B13" s="487" t="s">
        <v>99</v>
      </c>
      <c r="C13" s="487"/>
      <c r="E13" s="52">
        <v>50.453550203315608</v>
      </c>
      <c r="F13" s="54">
        <v>14517</v>
      </c>
      <c r="G13" s="53">
        <v>14561</v>
      </c>
      <c r="H13" s="53">
        <v>14368</v>
      </c>
      <c r="I13" s="53">
        <v>14456</v>
      </c>
      <c r="J13" s="79">
        <v>14501</v>
      </c>
      <c r="K13" s="53">
        <v>16</v>
      </c>
      <c r="L13" s="55">
        <v>0.11033721812288808</v>
      </c>
    </row>
    <row r="14" spans="1:17" ht="24.9" customHeight="1" x14ac:dyDescent="0.2">
      <c r="A14" s="480" t="s">
        <v>181</v>
      </c>
      <c r="B14" s="481"/>
      <c r="C14" s="481"/>
      <c r="D14" s="482"/>
      <c r="E14" s="52">
        <v>12.494352344211586</v>
      </c>
      <c r="F14" s="54">
        <v>3595</v>
      </c>
      <c r="G14" s="53">
        <v>3681</v>
      </c>
      <c r="H14" s="53">
        <v>3399</v>
      </c>
      <c r="I14" s="53">
        <v>3479</v>
      </c>
      <c r="J14" s="79">
        <v>3627</v>
      </c>
      <c r="K14" s="53">
        <v>-32</v>
      </c>
      <c r="L14" s="55">
        <v>-0.8822718500137855</v>
      </c>
    </row>
    <row r="15" spans="1:17" ht="15" customHeight="1" x14ac:dyDescent="0.2">
      <c r="A15" s="59"/>
      <c r="B15" s="58"/>
      <c r="C15" s="37" t="s">
        <v>98</v>
      </c>
      <c r="E15" s="52">
        <v>54.881780250347703</v>
      </c>
      <c r="F15" s="54">
        <v>1973</v>
      </c>
      <c r="G15" s="53">
        <v>2024</v>
      </c>
      <c r="H15" s="53">
        <v>1851</v>
      </c>
      <c r="I15" s="53">
        <v>1861</v>
      </c>
      <c r="J15" s="79">
        <v>1949</v>
      </c>
      <c r="K15" s="53">
        <v>24</v>
      </c>
      <c r="L15" s="55">
        <v>1.2314007183170856</v>
      </c>
    </row>
    <row r="16" spans="1:17" ht="15" customHeight="1" x14ac:dyDescent="0.2">
      <c r="A16" s="59"/>
      <c r="B16" s="58"/>
      <c r="C16" s="37" t="s">
        <v>99</v>
      </c>
      <c r="E16" s="52">
        <v>45.118219749652297</v>
      </c>
      <c r="F16" s="54">
        <v>1622</v>
      </c>
      <c r="G16" s="53">
        <v>1657</v>
      </c>
      <c r="H16" s="53">
        <v>1548</v>
      </c>
      <c r="I16" s="53">
        <v>1618</v>
      </c>
      <c r="J16" s="79">
        <v>1678</v>
      </c>
      <c r="K16" s="53">
        <v>-56</v>
      </c>
      <c r="L16" s="55">
        <v>-3.3373063170441002</v>
      </c>
    </row>
    <row r="17" spans="1:12" ht="15" customHeight="1" x14ac:dyDescent="0.2">
      <c r="A17" s="59"/>
      <c r="B17" s="60" t="s">
        <v>101</v>
      </c>
      <c r="E17" s="52">
        <v>62.631633823376085</v>
      </c>
      <c r="F17" s="54">
        <v>18021</v>
      </c>
      <c r="G17" s="53">
        <v>18087</v>
      </c>
      <c r="H17" s="53">
        <v>17893</v>
      </c>
      <c r="I17" s="53">
        <v>17907</v>
      </c>
      <c r="J17" s="79">
        <v>17889</v>
      </c>
      <c r="K17" s="53">
        <v>132</v>
      </c>
      <c r="L17" s="55">
        <v>0.7378836156297166</v>
      </c>
    </row>
    <row r="18" spans="1:12" ht="15" customHeight="1" x14ac:dyDescent="0.2">
      <c r="A18" s="59"/>
      <c r="B18" s="58"/>
      <c r="C18" s="37" t="s">
        <v>98</v>
      </c>
      <c r="E18" s="52">
        <v>49.886243826646691</v>
      </c>
      <c r="F18" s="54">
        <v>8990</v>
      </c>
      <c r="G18" s="53">
        <v>9044</v>
      </c>
      <c r="H18" s="53">
        <v>8945</v>
      </c>
      <c r="I18" s="53">
        <v>8923</v>
      </c>
      <c r="J18" s="79">
        <v>8908</v>
      </c>
      <c r="K18" s="53">
        <v>82</v>
      </c>
      <c r="L18" s="55">
        <v>0.92052088010776834</v>
      </c>
    </row>
    <row r="19" spans="1:12" ht="15" customHeight="1" x14ac:dyDescent="0.2">
      <c r="A19" s="59"/>
      <c r="B19" s="58"/>
      <c r="C19" s="37" t="s">
        <v>99</v>
      </c>
      <c r="E19" s="52">
        <v>50.113756173353309</v>
      </c>
      <c r="F19" s="54">
        <v>9031</v>
      </c>
      <c r="G19" s="53">
        <v>9043</v>
      </c>
      <c r="H19" s="53">
        <v>8948</v>
      </c>
      <c r="I19" s="53">
        <v>8984</v>
      </c>
      <c r="J19" s="79">
        <v>8981</v>
      </c>
      <c r="K19" s="53">
        <v>50</v>
      </c>
      <c r="L19" s="55">
        <v>0.55673087629439932</v>
      </c>
    </row>
    <row r="20" spans="1:12" ht="15" customHeight="1" x14ac:dyDescent="0.2">
      <c r="A20" s="59"/>
      <c r="B20" s="60" t="s">
        <v>102</v>
      </c>
      <c r="E20" s="52">
        <v>23.052862058179542</v>
      </c>
      <c r="F20" s="54">
        <v>6633</v>
      </c>
      <c r="G20" s="53">
        <v>6690</v>
      </c>
      <c r="H20" s="53">
        <v>6692</v>
      </c>
      <c r="I20" s="53">
        <v>6665</v>
      </c>
      <c r="J20" s="79">
        <v>6657</v>
      </c>
      <c r="K20" s="53">
        <v>-24</v>
      </c>
      <c r="L20" s="55">
        <v>-0.36052275799909872</v>
      </c>
    </row>
    <row r="21" spans="1:12" ht="15" customHeight="1" x14ac:dyDescent="0.2">
      <c r="A21" s="59"/>
      <c r="B21" s="58"/>
      <c r="C21" s="37" t="s">
        <v>98</v>
      </c>
      <c r="E21" s="52">
        <v>45.529926126941049</v>
      </c>
      <c r="F21" s="54">
        <v>3020</v>
      </c>
      <c r="G21" s="53">
        <v>3074</v>
      </c>
      <c r="H21" s="53">
        <v>3078</v>
      </c>
      <c r="I21" s="53">
        <v>3053</v>
      </c>
      <c r="J21" s="79">
        <v>3038</v>
      </c>
      <c r="K21" s="53">
        <v>-18</v>
      </c>
      <c r="L21" s="55">
        <v>-0.59249506254114548</v>
      </c>
    </row>
    <row r="22" spans="1:12" ht="15" customHeight="1" x14ac:dyDescent="0.2">
      <c r="A22" s="59"/>
      <c r="B22" s="58"/>
      <c r="C22" s="37" t="s">
        <v>99</v>
      </c>
      <c r="E22" s="52">
        <v>54.470073873058951</v>
      </c>
      <c r="F22" s="54">
        <v>3613</v>
      </c>
      <c r="G22" s="53">
        <v>3616</v>
      </c>
      <c r="H22" s="53">
        <v>3614</v>
      </c>
      <c r="I22" s="53">
        <v>3612</v>
      </c>
      <c r="J22" s="79">
        <v>3619</v>
      </c>
      <c r="K22" s="53">
        <v>-6</v>
      </c>
      <c r="L22" s="55">
        <v>-0.16579165515335728</v>
      </c>
    </row>
    <row r="23" spans="1:12" ht="15" customHeight="1" x14ac:dyDescent="0.2">
      <c r="A23" s="59"/>
      <c r="B23" s="60" t="s">
        <v>103</v>
      </c>
      <c r="E23" s="52">
        <v>1.8211517742327876</v>
      </c>
      <c r="F23" s="54">
        <v>524</v>
      </c>
      <c r="G23" s="53">
        <v>511</v>
      </c>
      <c r="H23" s="53">
        <v>519</v>
      </c>
      <c r="I23" s="53">
        <v>494</v>
      </c>
      <c r="J23" s="79">
        <v>472</v>
      </c>
      <c r="K23" s="53">
        <v>52</v>
      </c>
      <c r="L23" s="55">
        <v>11.016949152542374</v>
      </c>
    </row>
    <row r="24" spans="1:12" ht="15" customHeight="1" x14ac:dyDescent="0.2">
      <c r="A24" s="59"/>
      <c r="B24" s="58"/>
      <c r="C24" s="37" t="s">
        <v>98</v>
      </c>
      <c r="E24" s="52">
        <v>52.099236641221374</v>
      </c>
      <c r="F24" s="54">
        <v>273</v>
      </c>
      <c r="G24" s="53">
        <v>266</v>
      </c>
      <c r="H24" s="53">
        <v>261</v>
      </c>
      <c r="I24" s="53">
        <v>252</v>
      </c>
      <c r="J24" s="79">
        <v>249</v>
      </c>
      <c r="K24" s="53">
        <v>24</v>
      </c>
      <c r="L24" s="55">
        <v>9.6385542168674707</v>
      </c>
    </row>
    <row r="25" spans="1:12" ht="15" customHeight="1" x14ac:dyDescent="0.2">
      <c r="A25" s="59"/>
      <c r="B25" s="58"/>
      <c r="C25" s="37" t="s">
        <v>99</v>
      </c>
      <c r="E25" s="52">
        <v>47.900763358778626</v>
      </c>
      <c r="F25" s="54">
        <v>251</v>
      </c>
      <c r="G25" s="53">
        <v>245</v>
      </c>
      <c r="H25" s="53">
        <v>258</v>
      </c>
      <c r="I25" s="53">
        <v>242</v>
      </c>
      <c r="J25" s="79">
        <v>223</v>
      </c>
      <c r="K25" s="53">
        <v>28</v>
      </c>
      <c r="L25" s="55">
        <v>12.556053811659194</v>
      </c>
    </row>
    <row r="26" spans="1:12" ht="15" customHeight="1" x14ac:dyDescent="0.2">
      <c r="A26" s="59"/>
      <c r="C26" s="60" t="s">
        <v>182</v>
      </c>
      <c r="D26" s="37" t="s">
        <v>183</v>
      </c>
      <c r="E26" s="52">
        <v>0.7472283043130713</v>
      </c>
      <c r="F26" s="54">
        <v>215</v>
      </c>
      <c r="G26" s="53">
        <v>213</v>
      </c>
      <c r="H26" s="53">
        <v>228</v>
      </c>
      <c r="I26" s="53">
        <v>215</v>
      </c>
      <c r="J26" s="79">
        <v>190</v>
      </c>
      <c r="K26" s="53">
        <v>25</v>
      </c>
      <c r="L26" s="55">
        <v>13.157894736842104</v>
      </c>
    </row>
    <row r="27" spans="1:12" ht="15" customHeight="1" x14ac:dyDescent="0.2">
      <c r="A27" s="59"/>
      <c r="B27" s="58"/>
      <c r="D27" s="171" t="s">
        <v>98</v>
      </c>
      <c r="E27" s="52">
        <v>46.511627906976742</v>
      </c>
      <c r="F27" s="54">
        <v>100</v>
      </c>
      <c r="G27" s="53">
        <v>97</v>
      </c>
      <c r="H27" s="53">
        <v>96</v>
      </c>
      <c r="I27" s="53">
        <v>96</v>
      </c>
      <c r="J27" s="79">
        <v>90</v>
      </c>
      <c r="K27" s="53">
        <v>10</v>
      </c>
      <c r="L27" s="55">
        <v>11.111111111111111</v>
      </c>
    </row>
    <row r="28" spans="1:12" ht="15" customHeight="1" x14ac:dyDescent="0.2">
      <c r="A28" s="59"/>
      <c r="B28" s="58"/>
      <c r="D28" s="171" t="s">
        <v>99</v>
      </c>
      <c r="E28" s="52">
        <v>53.488372093023258</v>
      </c>
      <c r="F28" s="54">
        <v>115</v>
      </c>
      <c r="G28" s="53">
        <v>116</v>
      </c>
      <c r="H28" s="53">
        <v>132</v>
      </c>
      <c r="I28" s="53">
        <v>119</v>
      </c>
      <c r="J28" s="79">
        <v>100</v>
      </c>
      <c r="K28" s="53">
        <v>15</v>
      </c>
      <c r="L28" s="55">
        <v>15</v>
      </c>
    </row>
    <row r="29" spans="1:12" ht="24.9" customHeight="1" x14ac:dyDescent="0.2">
      <c r="A29" s="480" t="s">
        <v>184</v>
      </c>
      <c r="B29" s="481"/>
      <c r="C29" s="481"/>
      <c r="D29" s="482"/>
      <c r="E29" s="52">
        <v>89.444965766517214</v>
      </c>
      <c r="F29" s="54">
        <v>25736</v>
      </c>
      <c r="G29" s="53">
        <v>25901</v>
      </c>
      <c r="H29" s="53">
        <v>25576</v>
      </c>
      <c r="I29" s="53">
        <v>25699</v>
      </c>
      <c r="J29" s="79">
        <v>25827</v>
      </c>
      <c r="K29" s="53">
        <v>-91</v>
      </c>
      <c r="L29" s="55">
        <v>-0.35234444573508344</v>
      </c>
    </row>
    <row r="30" spans="1:12" ht="15" customHeight="1" x14ac:dyDescent="0.2">
      <c r="A30" s="59"/>
      <c r="B30" s="58"/>
      <c r="C30" s="37" t="s">
        <v>98</v>
      </c>
      <c r="E30" s="52">
        <v>48.045539322350017</v>
      </c>
      <c r="F30" s="54">
        <v>12365</v>
      </c>
      <c r="G30" s="53">
        <v>12485</v>
      </c>
      <c r="H30" s="53">
        <v>12287</v>
      </c>
      <c r="I30" s="53">
        <v>12330</v>
      </c>
      <c r="J30" s="79">
        <v>12390</v>
      </c>
      <c r="K30" s="53">
        <v>-25</v>
      </c>
      <c r="L30" s="55">
        <v>-0.20177562550443906</v>
      </c>
    </row>
    <row r="31" spans="1:12" ht="15" customHeight="1" x14ac:dyDescent="0.2">
      <c r="A31" s="59"/>
      <c r="B31" s="58"/>
      <c r="C31" s="37" t="s">
        <v>99</v>
      </c>
      <c r="E31" s="52">
        <v>51.954460677649983</v>
      </c>
      <c r="F31" s="54">
        <v>13371</v>
      </c>
      <c r="G31" s="53">
        <v>13416</v>
      </c>
      <c r="H31" s="53">
        <v>13289</v>
      </c>
      <c r="I31" s="53">
        <v>13369</v>
      </c>
      <c r="J31" s="79">
        <v>13437</v>
      </c>
      <c r="K31" s="53">
        <v>-66</v>
      </c>
      <c r="L31" s="55">
        <v>-0.49118106720250054</v>
      </c>
    </row>
    <row r="32" spans="1:12" ht="15" customHeight="1" x14ac:dyDescent="0.2">
      <c r="A32" s="59"/>
      <c r="B32" s="58" t="s">
        <v>109</v>
      </c>
      <c r="E32" s="52">
        <v>10.555034233482779</v>
      </c>
      <c r="F32" s="54">
        <v>3037</v>
      </c>
      <c r="G32" s="53">
        <v>3068</v>
      </c>
      <c r="H32" s="53">
        <v>2927</v>
      </c>
      <c r="I32" s="53">
        <v>2846</v>
      </c>
      <c r="J32" s="79">
        <v>2818</v>
      </c>
      <c r="K32" s="53">
        <v>219</v>
      </c>
      <c r="L32" s="55">
        <v>7.7714691270404543</v>
      </c>
    </row>
    <row r="33" spans="1:12" ht="15" customHeight="1" x14ac:dyDescent="0.2">
      <c r="A33" s="59"/>
      <c r="B33" s="58"/>
      <c r="C33" s="37" t="s">
        <v>98</v>
      </c>
      <c r="E33" s="52">
        <v>62.265393480408299</v>
      </c>
      <c r="F33" s="54">
        <v>1891</v>
      </c>
      <c r="G33" s="53">
        <v>1923</v>
      </c>
      <c r="H33" s="53">
        <v>1848</v>
      </c>
      <c r="I33" s="53">
        <v>1759</v>
      </c>
      <c r="J33" s="79">
        <v>1754</v>
      </c>
      <c r="K33" s="53">
        <v>137</v>
      </c>
      <c r="L33" s="55">
        <v>7.8107183580387689</v>
      </c>
    </row>
    <row r="34" spans="1:12" ht="15" customHeight="1" x14ac:dyDescent="0.2">
      <c r="A34" s="59"/>
      <c r="B34" s="58"/>
      <c r="C34" s="37" t="s">
        <v>99</v>
      </c>
      <c r="E34" s="52">
        <v>37.734606519591701</v>
      </c>
      <c r="F34" s="54">
        <v>1146</v>
      </c>
      <c r="G34" s="53">
        <v>1145</v>
      </c>
      <c r="H34" s="53">
        <v>1079</v>
      </c>
      <c r="I34" s="53">
        <v>1087</v>
      </c>
      <c r="J34" s="79">
        <v>1064</v>
      </c>
      <c r="K34" s="53">
        <v>82</v>
      </c>
      <c r="L34" s="55">
        <v>7.7067669172932334</v>
      </c>
    </row>
    <row r="35" spans="1:12" ht="24.9" customHeight="1" x14ac:dyDescent="0.2">
      <c r="A35" s="480" t="s">
        <v>185</v>
      </c>
      <c r="B35" s="481"/>
      <c r="C35" s="481"/>
      <c r="D35" s="482"/>
      <c r="E35" s="52">
        <v>67.563340631842351</v>
      </c>
      <c r="F35" s="54">
        <v>19440</v>
      </c>
      <c r="G35" s="53">
        <v>19666</v>
      </c>
      <c r="H35" s="53">
        <v>19245</v>
      </c>
      <c r="I35" s="53">
        <v>19298</v>
      </c>
      <c r="J35" s="79">
        <v>19430</v>
      </c>
      <c r="K35" s="53">
        <v>10</v>
      </c>
      <c r="L35" s="55">
        <v>5.1466803911477101E-2</v>
      </c>
    </row>
    <row r="36" spans="1:12" ht="15" customHeight="1" x14ac:dyDescent="0.2">
      <c r="A36" s="59"/>
      <c r="B36" s="58"/>
      <c r="C36" s="37" t="s">
        <v>98</v>
      </c>
      <c r="E36" s="52">
        <v>65.565843621399182</v>
      </c>
      <c r="F36" s="54">
        <v>12746</v>
      </c>
      <c r="G36" s="53">
        <v>12912</v>
      </c>
      <c r="H36" s="53">
        <v>12664</v>
      </c>
      <c r="I36" s="53">
        <v>12638</v>
      </c>
      <c r="J36" s="79">
        <v>12716</v>
      </c>
      <c r="K36" s="53">
        <v>30</v>
      </c>
      <c r="L36" s="55">
        <v>0.23592324630386913</v>
      </c>
    </row>
    <row r="37" spans="1:12" ht="15" customHeight="1" x14ac:dyDescent="0.2">
      <c r="A37" s="59"/>
      <c r="B37" s="58"/>
      <c r="C37" s="37" t="s">
        <v>99</v>
      </c>
      <c r="E37" s="52">
        <v>34.434156378600825</v>
      </c>
      <c r="F37" s="54">
        <v>6694</v>
      </c>
      <c r="G37" s="53">
        <v>6754</v>
      </c>
      <c r="H37" s="53">
        <v>6581</v>
      </c>
      <c r="I37" s="53">
        <v>6660</v>
      </c>
      <c r="J37" s="79">
        <v>6714</v>
      </c>
      <c r="K37" s="53">
        <v>-20</v>
      </c>
      <c r="L37" s="55">
        <v>-0.29788501638367593</v>
      </c>
    </row>
    <row r="38" spans="1:12" ht="15" customHeight="1" x14ac:dyDescent="0.2">
      <c r="A38" s="59"/>
      <c r="B38" s="58" t="s">
        <v>176</v>
      </c>
      <c r="E38" s="52">
        <v>32.436659368157649</v>
      </c>
      <c r="F38" s="54">
        <v>9333</v>
      </c>
      <c r="G38" s="53">
        <v>9303</v>
      </c>
      <c r="H38" s="53">
        <v>9258</v>
      </c>
      <c r="I38" s="53">
        <v>9247</v>
      </c>
      <c r="J38" s="79">
        <v>9215</v>
      </c>
      <c r="K38" s="53">
        <v>118</v>
      </c>
      <c r="L38" s="55">
        <v>1.2805208898534997</v>
      </c>
    </row>
    <row r="39" spans="1:12" ht="15" customHeight="1" x14ac:dyDescent="0.2">
      <c r="A39" s="59"/>
      <c r="B39" s="58"/>
      <c r="C39" s="37" t="s">
        <v>98</v>
      </c>
      <c r="E39" s="52">
        <v>16.179149255330547</v>
      </c>
      <c r="F39" s="54">
        <v>1510</v>
      </c>
      <c r="G39" s="53">
        <v>1496</v>
      </c>
      <c r="H39" s="53">
        <v>1471</v>
      </c>
      <c r="I39" s="53">
        <v>1451</v>
      </c>
      <c r="J39" s="79">
        <v>1428</v>
      </c>
      <c r="K39" s="53">
        <v>82</v>
      </c>
      <c r="L39" s="55">
        <v>5.742296918767507</v>
      </c>
    </row>
    <row r="40" spans="1:12" ht="15" customHeight="1" x14ac:dyDescent="0.2">
      <c r="A40" s="59"/>
      <c r="B40" s="58"/>
      <c r="C40" s="37" t="s">
        <v>99</v>
      </c>
      <c r="E40" s="52">
        <v>83.820850744669457</v>
      </c>
      <c r="F40" s="54">
        <v>7823</v>
      </c>
      <c r="G40" s="53">
        <v>7807</v>
      </c>
      <c r="H40" s="53">
        <v>7787</v>
      </c>
      <c r="I40" s="53">
        <v>7796</v>
      </c>
      <c r="J40" s="79">
        <v>7787</v>
      </c>
      <c r="K40" s="53">
        <v>36</v>
      </c>
      <c r="L40" s="55">
        <v>0.4623089764992937</v>
      </c>
    </row>
    <row r="41" spans="1:12" ht="24.75" customHeight="1" x14ac:dyDescent="0.2">
      <c r="A41" s="480" t="s">
        <v>551</v>
      </c>
      <c r="B41" s="481"/>
      <c r="C41" s="481"/>
      <c r="D41" s="482"/>
      <c r="E41" s="52">
        <v>5.5781461787092068</v>
      </c>
      <c r="F41" s="54">
        <v>1605</v>
      </c>
      <c r="G41" s="53">
        <v>1627</v>
      </c>
      <c r="H41" s="53">
        <v>1375</v>
      </c>
      <c r="I41" s="53">
        <v>1432</v>
      </c>
      <c r="J41" s="79">
        <v>1574</v>
      </c>
      <c r="K41" s="53">
        <v>31</v>
      </c>
      <c r="L41" s="55">
        <v>1.9695044472681067</v>
      </c>
    </row>
    <row r="42" spans="1:12" ht="15" customHeight="1" x14ac:dyDescent="0.2">
      <c r="A42" s="59"/>
      <c r="B42" s="58"/>
      <c r="C42" s="37" t="s">
        <v>98</v>
      </c>
      <c r="E42" s="52">
        <v>54.579439252336449</v>
      </c>
      <c r="F42" s="54">
        <v>876</v>
      </c>
      <c r="G42" s="53">
        <v>891</v>
      </c>
      <c r="H42" s="53">
        <v>726</v>
      </c>
      <c r="I42" s="53">
        <v>762</v>
      </c>
      <c r="J42" s="79">
        <v>856</v>
      </c>
      <c r="K42" s="53">
        <v>20</v>
      </c>
      <c r="L42" s="55">
        <v>2.3364485981308412</v>
      </c>
    </row>
    <row r="43" spans="1:12" ht="15" customHeight="1" x14ac:dyDescent="0.2">
      <c r="A43" s="62"/>
      <c r="B43" s="63"/>
      <c r="C43" s="99" t="s">
        <v>99</v>
      </c>
      <c r="D43" s="99"/>
      <c r="E43" s="64">
        <v>45.420560747663551</v>
      </c>
      <c r="F43" s="82">
        <v>729</v>
      </c>
      <c r="G43" s="83">
        <v>736</v>
      </c>
      <c r="H43" s="83">
        <v>649</v>
      </c>
      <c r="I43" s="83">
        <v>670</v>
      </c>
      <c r="J43" s="84">
        <v>718</v>
      </c>
      <c r="K43" s="83">
        <v>11</v>
      </c>
      <c r="L43" s="85">
        <v>1.532033426183844</v>
      </c>
    </row>
    <row r="44" spans="1:12" ht="45.75" customHeight="1" x14ac:dyDescent="0.2">
      <c r="A44" s="480" t="s">
        <v>186</v>
      </c>
      <c r="B44" s="481"/>
      <c r="C44" s="481"/>
      <c r="D44" s="482"/>
      <c r="E44" s="52">
        <v>0.88972300420533135</v>
      </c>
      <c r="F44" s="54">
        <v>256</v>
      </c>
      <c r="G44" s="53">
        <v>263</v>
      </c>
      <c r="H44" s="53">
        <v>250</v>
      </c>
      <c r="I44" s="53">
        <v>257</v>
      </c>
      <c r="J44" s="79">
        <v>257</v>
      </c>
      <c r="K44" s="53">
        <v>-1</v>
      </c>
      <c r="L44" s="55">
        <v>-0.38910505836575876</v>
      </c>
    </row>
    <row r="45" spans="1:12" ht="15" customHeight="1" x14ac:dyDescent="0.2">
      <c r="A45" s="59"/>
      <c r="B45" s="58"/>
      <c r="C45" s="37" t="s">
        <v>98</v>
      </c>
      <c r="E45" s="52">
        <v>53.515625</v>
      </c>
      <c r="F45" s="54">
        <v>137</v>
      </c>
      <c r="G45" s="53">
        <v>144</v>
      </c>
      <c r="H45" s="53">
        <v>133</v>
      </c>
      <c r="I45" s="53">
        <v>136</v>
      </c>
      <c r="J45" s="79">
        <v>138</v>
      </c>
      <c r="K45" s="53">
        <v>-1</v>
      </c>
      <c r="L45" s="55">
        <v>-0.72463768115942029</v>
      </c>
    </row>
    <row r="46" spans="1:12" ht="15" customHeight="1" x14ac:dyDescent="0.2">
      <c r="A46" s="62"/>
      <c r="B46" s="63"/>
      <c r="C46" s="99" t="s">
        <v>99</v>
      </c>
      <c r="D46" s="99"/>
      <c r="E46" s="64">
        <v>46.484375</v>
      </c>
      <c r="F46" s="82">
        <v>119</v>
      </c>
      <c r="G46" s="83">
        <v>119</v>
      </c>
      <c r="H46" s="83">
        <v>117</v>
      </c>
      <c r="I46" s="83">
        <v>121</v>
      </c>
      <c r="J46" s="84">
        <v>119</v>
      </c>
      <c r="K46" s="83">
        <v>0</v>
      </c>
      <c r="L46" s="85">
        <v>0</v>
      </c>
    </row>
    <row r="47" spans="1:12" ht="39" customHeight="1" x14ac:dyDescent="0.2">
      <c r="A47" s="480" t="s">
        <v>552</v>
      </c>
      <c r="B47" s="477"/>
      <c r="C47" s="477"/>
      <c r="D47" s="483"/>
      <c r="E47" s="52">
        <v>4.1705765822124909E-2</v>
      </c>
      <c r="F47" s="54">
        <v>12</v>
      </c>
      <c r="G47" s="53">
        <v>11</v>
      </c>
      <c r="H47" s="53">
        <v>12</v>
      </c>
      <c r="I47" s="53">
        <v>17</v>
      </c>
      <c r="J47" s="79">
        <v>18</v>
      </c>
      <c r="K47" s="53">
        <v>-6</v>
      </c>
      <c r="L47" s="55">
        <v>-33.333333333333336</v>
      </c>
    </row>
    <row r="48" spans="1:12" ht="15" customHeight="1" x14ac:dyDescent="0.2">
      <c r="A48" s="59"/>
      <c r="B48" s="58"/>
      <c r="C48" s="37" t="s">
        <v>98</v>
      </c>
      <c r="E48" s="52">
        <v>50</v>
      </c>
      <c r="F48" s="54">
        <v>6</v>
      </c>
      <c r="G48" s="53">
        <v>6</v>
      </c>
      <c r="H48" s="53">
        <v>5</v>
      </c>
      <c r="I48" s="53">
        <v>7</v>
      </c>
      <c r="J48" s="79">
        <v>7</v>
      </c>
      <c r="K48" s="53">
        <v>-1</v>
      </c>
      <c r="L48" s="55">
        <v>-14.285714285714286</v>
      </c>
    </row>
    <row r="49" spans="1:12" ht="15" customHeight="1" x14ac:dyDescent="0.2">
      <c r="A49" s="62"/>
      <c r="B49" s="63"/>
      <c r="C49" s="99" t="s">
        <v>99</v>
      </c>
      <c r="D49" s="99"/>
      <c r="E49" s="64">
        <v>50</v>
      </c>
      <c r="F49" s="82">
        <v>6</v>
      </c>
      <c r="G49" s="83">
        <v>5</v>
      </c>
      <c r="H49" s="83">
        <v>7</v>
      </c>
      <c r="I49" s="83">
        <v>10</v>
      </c>
      <c r="J49" s="84">
        <v>11</v>
      </c>
      <c r="K49" s="83">
        <v>-5</v>
      </c>
      <c r="L49" s="85">
        <v>-45.454545454545453</v>
      </c>
    </row>
    <row r="50" spans="1:12" ht="24.9" customHeight="1" x14ac:dyDescent="0.2">
      <c r="A50" s="484" t="s">
        <v>187</v>
      </c>
      <c r="B50" s="485"/>
      <c r="C50" s="485"/>
      <c r="D50" s="486"/>
      <c r="E50" s="172">
        <v>12.838424912244118</v>
      </c>
      <c r="F50" s="173">
        <v>3694</v>
      </c>
      <c r="G50" s="174">
        <v>3788</v>
      </c>
      <c r="H50" s="174">
        <v>3505</v>
      </c>
      <c r="I50" s="174">
        <v>3555</v>
      </c>
      <c r="J50" s="175">
        <v>3761</v>
      </c>
      <c r="K50" s="173">
        <v>-67</v>
      </c>
      <c r="L50" s="176">
        <v>-1.7814411060888062</v>
      </c>
    </row>
    <row r="51" spans="1:12" ht="15" customHeight="1" x14ac:dyDescent="0.2">
      <c r="A51" s="59"/>
      <c r="B51" s="58"/>
      <c r="C51" s="37" t="s">
        <v>98</v>
      </c>
      <c r="E51" s="52">
        <v>50.974553329723875</v>
      </c>
      <c r="F51" s="54">
        <v>1883</v>
      </c>
      <c r="G51" s="53">
        <v>1952</v>
      </c>
      <c r="H51" s="53">
        <v>1769</v>
      </c>
      <c r="I51" s="53">
        <v>1740</v>
      </c>
      <c r="J51" s="79">
        <v>1870</v>
      </c>
      <c r="K51" s="53">
        <v>13</v>
      </c>
      <c r="L51" s="55">
        <v>0.69518716577540107</v>
      </c>
    </row>
    <row r="52" spans="1:12" ht="15" customHeight="1" x14ac:dyDescent="0.2">
      <c r="A52" s="59"/>
      <c r="B52" s="58"/>
      <c r="C52" s="37" t="s">
        <v>99</v>
      </c>
      <c r="E52" s="52">
        <v>49.025446670276125</v>
      </c>
      <c r="F52" s="54">
        <v>1811</v>
      </c>
      <c r="G52" s="53">
        <v>1836</v>
      </c>
      <c r="H52" s="53">
        <v>1736</v>
      </c>
      <c r="I52" s="53">
        <v>1815</v>
      </c>
      <c r="J52" s="79">
        <v>1891</v>
      </c>
      <c r="K52" s="53">
        <v>-80</v>
      </c>
      <c r="L52" s="55">
        <v>-4.2305658381808566</v>
      </c>
    </row>
    <row r="53" spans="1:12" ht="15" customHeight="1" x14ac:dyDescent="0.2">
      <c r="A53" s="59"/>
      <c r="B53" s="58"/>
      <c r="C53" s="37" t="s">
        <v>182</v>
      </c>
      <c r="D53" s="37" t="s">
        <v>188</v>
      </c>
      <c r="E53" s="52">
        <v>32.51218191662155</v>
      </c>
      <c r="F53" s="54">
        <v>1201</v>
      </c>
      <c r="G53" s="53">
        <v>1263</v>
      </c>
      <c r="H53" s="53">
        <v>963</v>
      </c>
      <c r="I53" s="53">
        <v>1027</v>
      </c>
      <c r="J53" s="79">
        <v>1222</v>
      </c>
      <c r="K53" s="53">
        <v>-21</v>
      </c>
      <c r="L53" s="55">
        <v>-1.718494271685761</v>
      </c>
    </row>
    <row r="54" spans="1:12" ht="15" customHeight="1" x14ac:dyDescent="0.2">
      <c r="A54" s="59"/>
      <c r="B54" s="58"/>
      <c r="D54" s="171" t="s">
        <v>189</v>
      </c>
      <c r="E54" s="52">
        <v>55.037468776019985</v>
      </c>
      <c r="F54" s="54">
        <v>661</v>
      </c>
      <c r="G54" s="53">
        <v>708</v>
      </c>
      <c r="H54" s="53">
        <v>533</v>
      </c>
      <c r="I54" s="53">
        <v>560</v>
      </c>
      <c r="J54" s="79">
        <v>676</v>
      </c>
      <c r="K54" s="53">
        <v>-15</v>
      </c>
      <c r="L54" s="55">
        <v>-2.2189349112426036</v>
      </c>
    </row>
    <row r="55" spans="1:12" ht="15" customHeight="1" x14ac:dyDescent="0.2">
      <c r="A55" s="59"/>
      <c r="B55" s="58"/>
      <c r="D55" s="171" t="s">
        <v>190</v>
      </c>
      <c r="E55" s="52">
        <v>44.962531223980015</v>
      </c>
      <c r="F55" s="54">
        <v>540</v>
      </c>
      <c r="G55" s="53">
        <v>555</v>
      </c>
      <c r="H55" s="53">
        <v>430</v>
      </c>
      <c r="I55" s="53">
        <v>467</v>
      </c>
      <c r="J55" s="79">
        <v>546</v>
      </c>
      <c r="K55" s="53">
        <v>-6</v>
      </c>
      <c r="L55" s="55">
        <v>-1.098901098901099</v>
      </c>
    </row>
    <row r="56" spans="1:12" ht="15" customHeight="1" x14ac:dyDescent="0.2">
      <c r="A56" s="59"/>
      <c r="B56" s="58" t="s">
        <v>191</v>
      </c>
      <c r="E56" s="52">
        <v>68.268863170333304</v>
      </c>
      <c r="F56" s="54">
        <v>19643</v>
      </c>
      <c r="G56" s="53">
        <v>19777</v>
      </c>
      <c r="H56" s="53">
        <v>19714</v>
      </c>
      <c r="I56" s="53">
        <v>19767</v>
      </c>
      <c r="J56" s="79">
        <v>19712</v>
      </c>
      <c r="K56" s="53">
        <v>-69</v>
      </c>
      <c r="L56" s="55">
        <v>-0.35004058441558439</v>
      </c>
    </row>
    <row r="57" spans="1:12" ht="15" customHeight="1" x14ac:dyDescent="0.2">
      <c r="A57" s="59"/>
      <c r="B57" s="58"/>
      <c r="C57" s="37" t="s">
        <v>98</v>
      </c>
      <c r="E57" s="52">
        <v>47.329837601181083</v>
      </c>
      <c r="F57" s="54">
        <v>9297</v>
      </c>
      <c r="G57" s="53">
        <v>9370</v>
      </c>
      <c r="H57" s="53">
        <v>9339</v>
      </c>
      <c r="I57" s="53">
        <v>9365</v>
      </c>
      <c r="J57" s="79">
        <v>9284</v>
      </c>
      <c r="K57" s="53">
        <v>13</v>
      </c>
      <c r="L57" s="55">
        <v>0.14002585092632486</v>
      </c>
    </row>
    <row r="58" spans="1:12" ht="15" customHeight="1" x14ac:dyDescent="0.2">
      <c r="A58" s="59"/>
      <c r="B58" s="58"/>
      <c r="C58" s="37" t="s">
        <v>99</v>
      </c>
      <c r="E58" s="52">
        <v>52.670162398818917</v>
      </c>
      <c r="F58" s="54">
        <v>10346</v>
      </c>
      <c r="G58" s="53">
        <v>10407</v>
      </c>
      <c r="H58" s="53">
        <v>10375</v>
      </c>
      <c r="I58" s="53">
        <v>10402</v>
      </c>
      <c r="J58" s="79">
        <v>10428</v>
      </c>
      <c r="K58" s="53">
        <v>-82</v>
      </c>
      <c r="L58" s="55">
        <v>-0.78634445723053314</v>
      </c>
    </row>
    <row r="59" spans="1:12" ht="15" customHeight="1" x14ac:dyDescent="0.2">
      <c r="A59" s="59"/>
      <c r="B59" s="58"/>
      <c r="C59" s="37" t="s">
        <v>97</v>
      </c>
      <c r="D59" s="37" t="s">
        <v>192</v>
      </c>
      <c r="E59" s="52">
        <v>89.003716336608463</v>
      </c>
      <c r="F59" s="54">
        <v>17483</v>
      </c>
      <c r="G59" s="53">
        <v>17624</v>
      </c>
      <c r="H59" s="53">
        <v>17602</v>
      </c>
      <c r="I59" s="53">
        <v>17661</v>
      </c>
      <c r="J59" s="79">
        <v>17636</v>
      </c>
      <c r="K59" s="53">
        <v>-153</v>
      </c>
      <c r="L59" s="55">
        <v>-0.86754366069403488</v>
      </c>
    </row>
    <row r="60" spans="1:12" ht="15" customHeight="1" x14ac:dyDescent="0.2">
      <c r="A60" s="59"/>
      <c r="B60" s="58"/>
      <c r="D60" s="171" t="s">
        <v>193</v>
      </c>
      <c r="E60" s="52">
        <v>44.55185036892982</v>
      </c>
      <c r="F60" s="54">
        <v>7789</v>
      </c>
      <c r="G60" s="53">
        <v>7864</v>
      </c>
      <c r="H60" s="53">
        <v>7865</v>
      </c>
      <c r="I60" s="53">
        <v>7882</v>
      </c>
      <c r="J60" s="79">
        <v>7818</v>
      </c>
      <c r="K60" s="53">
        <v>-29</v>
      </c>
      <c r="L60" s="55">
        <v>-0.37093885904323354</v>
      </c>
    </row>
    <row r="61" spans="1:12" ht="15" customHeight="1" x14ac:dyDescent="0.2">
      <c r="A61" s="59"/>
      <c r="B61" s="58"/>
      <c r="D61" s="171" t="s">
        <v>194</v>
      </c>
      <c r="E61" s="52">
        <v>55.44814963107018</v>
      </c>
      <c r="F61" s="54">
        <v>9694</v>
      </c>
      <c r="G61" s="53">
        <v>9760</v>
      </c>
      <c r="H61" s="53">
        <v>9737</v>
      </c>
      <c r="I61" s="53">
        <v>9779</v>
      </c>
      <c r="J61" s="79">
        <v>9818</v>
      </c>
      <c r="K61" s="53">
        <v>-124</v>
      </c>
      <c r="L61" s="55">
        <v>-1.2629863515991038</v>
      </c>
    </row>
    <row r="62" spans="1:12" ht="15" customHeight="1" x14ac:dyDescent="0.2">
      <c r="A62" s="59"/>
      <c r="B62" s="58"/>
      <c r="D62" s="37" t="s">
        <v>195</v>
      </c>
      <c r="E62" s="52">
        <v>10.996283663391539</v>
      </c>
      <c r="F62" s="54">
        <v>2160</v>
      </c>
      <c r="G62" s="53">
        <v>2153</v>
      </c>
      <c r="H62" s="53">
        <v>2112</v>
      </c>
      <c r="I62" s="53">
        <v>2106</v>
      </c>
      <c r="J62" s="79">
        <v>2076</v>
      </c>
      <c r="K62" s="53">
        <v>84</v>
      </c>
      <c r="L62" s="55">
        <v>4.0462427745664744</v>
      </c>
    </row>
    <row r="63" spans="1:12" ht="15" customHeight="1" x14ac:dyDescent="0.2">
      <c r="A63" s="59"/>
      <c r="B63" s="58"/>
      <c r="D63" s="171" t="s">
        <v>193</v>
      </c>
      <c r="E63" s="52">
        <v>69.81481481481481</v>
      </c>
      <c r="F63" s="54">
        <v>1508</v>
      </c>
      <c r="G63" s="53">
        <v>1506</v>
      </c>
      <c r="H63" s="53">
        <v>1474</v>
      </c>
      <c r="I63" s="53">
        <v>1483</v>
      </c>
      <c r="J63" s="79">
        <v>1466</v>
      </c>
      <c r="K63" s="53">
        <v>42</v>
      </c>
      <c r="L63" s="55">
        <v>2.8649386084583903</v>
      </c>
    </row>
    <row r="64" spans="1:12" ht="15" customHeight="1" x14ac:dyDescent="0.2">
      <c r="A64" s="59"/>
      <c r="B64" s="58"/>
      <c r="D64" s="171" t="s">
        <v>194</v>
      </c>
      <c r="E64" s="52">
        <v>30.185185185185187</v>
      </c>
      <c r="F64" s="54">
        <v>652</v>
      </c>
      <c r="G64" s="53">
        <v>647</v>
      </c>
      <c r="H64" s="53">
        <v>638</v>
      </c>
      <c r="I64" s="53">
        <v>623</v>
      </c>
      <c r="J64" s="79">
        <v>610</v>
      </c>
      <c r="K64" s="53">
        <v>42</v>
      </c>
      <c r="L64" s="55">
        <v>6.8852459016393439</v>
      </c>
    </row>
    <row r="65" spans="1:12" ht="15" customHeight="1" x14ac:dyDescent="0.2">
      <c r="A65" s="59"/>
      <c r="B65" s="58" t="s">
        <v>196</v>
      </c>
      <c r="E65" s="52">
        <v>14.482327181732874</v>
      </c>
      <c r="F65" s="54">
        <v>4167</v>
      </c>
      <c r="G65" s="53">
        <v>4107</v>
      </c>
      <c r="H65" s="53">
        <v>4047</v>
      </c>
      <c r="I65" s="53">
        <v>3997</v>
      </c>
      <c r="J65" s="79">
        <v>3920</v>
      </c>
      <c r="K65" s="53">
        <v>247</v>
      </c>
      <c r="L65" s="55">
        <v>6.3010204081632653</v>
      </c>
    </row>
    <row r="66" spans="1:12" ht="15" customHeight="1" x14ac:dyDescent="0.2">
      <c r="A66" s="59"/>
      <c r="B66" s="58"/>
      <c r="C66" s="37" t="s">
        <v>98</v>
      </c>
      <c r="E66" s="52">
        <v>55.507559395248379</v>
      </c>
      <c r="F66" s="54">
        <v>2313</v>
      </c>
      <c r="G66" s="53">
        <v>2295</v>
      </c>
      <c r="H66" s="53">
        <v>2272</v>
      </c>
      <c r="I66" s="53">
        <v>2247</v>
      </c>
      <c r="J66" s="79">
        <v>2239</v>
      </c>
      <c r="K66" s="53">
        <v>74</v>
      </c>
      <c r="L66" s="55">
        <v>3.3050468959356856</v>
      </c>
    </row>
    <row r="67" spans="1:12" ht="15" customHeight="1" x14ac:dyDescent="0.2">
      <c r="A67" s="59"/>
      <c r="B67" s="58"/>
      <c r="C67" s="37" t="s">
        <v>99</v>
      </c>
      <c r="E67" s="52">
        <v>44.492440604751621</v>
      </c>
      <c r="F67" s="54">
        <v>1854</v>
      </c>
      <c r="G67" s="53">
        <v>1812</v>
      </c>
      <c r="H67" s="53">
        <v>1775</v>
      </c>
      <c r="I67" s="53">
        <v>1750</v>
      </c>
      <c r="J67" s="79">
        <v>1681</v>
      </c>
      <c r="K67" s="53">
        <v>173</v>
      </c>
      <c r="L67" s="55">
        <v>10.291493158834028</v>
      </c>
    </row>
    <row r="68" spans="1:12" ht="15" customHeight="1" x14ac:dyDescent="0.2">
      <c r="A68" s="59"/>
      <c r="B68" s="58"/>
      <c r="C68" s="37" t="s">
        <v>97</v>
      </c>
      <c r="D68" s="37" t="s">
        <v>197</v>
      </c>
      <c r="E68" s="52">
        <v>27.213822894168466</v>
      </c>
      <c r="F68" s="54">
        <v>1134</v>
      </c>
      <c r="G68" s="53">
        <v>1112</v>
      </c>
      <c r="H68" s="53">
        <v>1068</v>
      </c>
      <c r="I68" s="53">
        <v>1038</v>
      </c>
      <c r="J68" s="79">
        <v>1009</v>
      </c>
      <c r="K68" s="53">
        <v>125</v>
      </c>
      <c r="L68" s="55">
        <v>12.388503468780971</v>
      </c>
    </row>
    <row r="69" spans="1:12" ht="15" customHeight="1" x14ac:dyDescent="0.2">
      <c r="A69" s="59"/>
      <c r="B69" s="58"/>
      <c r="D69" s="171" t="s">
        <v>193</v>
      </c>
      <c r="E69" s="52">
        <v>50.881834215167551</v>
      </c>
      <c r="F69" s="54">
        <v>577</v>
      </c>
      <c r="G69" s="53">
        <v>564</v>
      </c>
      <c r="H69" s="53">
        <v>537</v>
      </c>
      <c r="I69" s="53">
        <v>516</v>
      </c>
      <c r="J69" s="79">
        <v>513</v>
      </c>
      <c r="K69" s="53">
        <v>64</v>
      </c>
      <c r="L69" s="55">
        <v>12.475633528265107</v>
      </c>
    </row>
    <row r="70" spans="1:12" ht="15" customHeight="1" x14ac:dyDescent="0.2">
      <c r="A70" s="59"/>
      <c r="B70" s="58"/>
      <c r="D70" s="171" t="s">
        <v>194</v>
      </c>
      <c r="E70" s="52">
        <v>49.118165784832449</v>
      </c>
      <c r="F70" s="54">
        <v>557</v>
      </c>
      <c r="G70" s="53">
        <v>548</v>
      </c>
      <c r="H70" s="53">
        <v>531</v>
      </c>
      <c r="I70" s="53">
        <v>522</v>
      </c>
      <c r="J70" s="79">
        <v>496</v>
      </c>
      <c r="K70" s="53">
        <v>61</v>
      </c>
      <c r="L70" s="55">
        <v>12.298387096774194</v>
      </c>
    </row>
    <row r="71" spans="1:12" ht="15" customHeight="1" x14ac:dyDescent="0.2">
      <c r="A71" s="59"/>
      <c r="B71" s="58"/>
      <c r="D71" s="37" t="s">
        <v>198</v>
      </c>
      <c r="E71" s="52">
        <v>65.562754979601635</v>
      </c>
      <c r="F71" s="54">
        <v>2732</v>
      </c>
      <c r="G71" s="53">
        <v>2697</v>
      </c>
      <c r="H71" s="53">
        <v>2686</v>
      </c>
      <c r="I71" s="53">
        <v>2669</v>
      </c>
      <c r="J71" s="79">
        <v>2636</v>
      </c>
      <c r="K71" s="53">
        <v>96</v>
      </c>
      <c r="L71" s="55">
        <v>3.6418816388467374</v>
      </c>
    </row>
    <row r="72" spans="1:12" ht="15" customHeight="1" x14ac:dyDescent="0.2">
      <c r="A72" s="59"/>
      <c r="B72" s="58"/>
      <c r="D72" s="171" t="s">
        <v>193</v>
      </c>
      <c r="E72" s="52">
        <v>58.052708638360173</v>
      </c>
      <c r="F72" s="54">
        <v>1586</v>
      </c>
      <c r="G72" s="53">
        <v>1581</v>
      </c>
      <c r="H72" s="53">
        <v>1590</v>
      </c>
      <c r="I72" s="53">
        <v>1590</v>
      </c>
      <c r="J72" s="79">
        <v>1594</v>
      </c>
      <c r="K72" s="53">
        <v>-8</v>
      </c>
      <c r="L72" s="55">
        <v>-0.50188205771643668</v>
      </c>
    </row>
    <row r="73" spans="1:12" ht="15" customHeight="1" x14ac:dyDescent="0.2">
      <c r="A73" s="59"/>
      <c r="B73" s="58"/>
      <c r="D73" s="171" t="s">
        <v>194</v>
      </c>
      <c r="E73" s="52">
        <v>41.947291361639827</v>
      </c>
      <c r="F73" s="54">
        <v>1146</v>
      </c>
      <c r="G73" s="53">
        <v>1116</v>
      </c>
      <c r="H73" s="53">
        <v>1096</v>
      </c>
      <c r="I73" s="53">
        <v>1079</v>
      </c>
      <c r="J73" s="79">
        <v>1042</v>
      </c>
      <c r="K73" s="53">
        <v>104</v>
      </c>
      <c r="L73" s="55">
        <v>9.9808061420345489</v>
      </c>
    </row>
    <row r="74" spans="1:12" ht="15" customHeight="1" x14ac:dyDescent="0.2">
      <c r="A74" s="59"/>
      <c r="B74" s="58"/>
      <c r="D74" s="37" t="s">
        <v>199</v>
      </c>
      <c r="E74" s="52">
        <v>7.2234221262299014</v>
      </c>
      <c r="F74" s="54">
        <v>301</v>
      </c>
      <c r="G74" s="53">
        <v>298</v>
      </c>
      <c r="H74" s="53">
        <v>293</v>
      </c>
      <c r="I74" s="53">
        <v>290</v>
      </c>
      <c r="J74" s="79">
        <v>275</v>
      </c>
      <c r="K74" s="53">
        <v>26</v>
      </c>
      <c r="L74" s="55">
        <v>9.454545454545455</v>
      </c>
    </row>
    <row r="75" spans="1:12" ht="15" customHeight="1" x14ac:dyDescent="0.2">
      <c r="A75" s="59"/>
      <c r="B75" s="58"/>
      <c r="D75" s="171" t="s">
        <v>193</v>
      </c>
      <c r="E75" s="52">
        <v>49.833887043189371</v>
      </c>
      <c r="F75" s="54">
        <v>150</v>
      </c>
      <c r="G75" s="53">
        <v>150</v>
      </c>
      <c r="H75" s="53">
        <v>145</v>
      </c>
      <c r="I75" s="53">
        <v>141</v>
      </c>
      <c r="J75" s="79">
        <v>132</v>
      </c>
      <c r="K75" s="53">
        <v>18</v>
      </c>
      <c r="L75" s="55">
        <v>13.636363636363637</v>
      </c>
    </row>
    <row r="76" spans="1:12" ht="15" customHeight="1" x14ac:dyDescent="0.2">
      <c r="A76" s="59"/>
      <c r="B76" s="58"/>
      <c r="D76" s="171" t="s">
        <v>194</v>
      </c>
      <c r="E76" s="52">
        <v>50.166112956810629</v>
      </c>
      <c r="F76" s="54">
        <v>151</v>
      </c>
      <c r="G76" s="53">
        <v>148</v>
      </c>
      <c r="H76" s="53">
        <v>148</v>
      </c>
      <c r="I76" s="53">
        <v>149</v>
      </c>
      <c r="J76" s="79">
        <v>143</v>
      </c>
      <c r="K76" s="53">
        <v>8</v>
      </c>
      <c r="L76" s="55">
        <v>5.5944055944055942</v>
      </c>
    </row>
    <row r="77" spans="1:12" ht="15" customHeight="1" x14ac:dyDescent="0.2">
      <c r="A77" s="59"/>
      <c r="B77" s="58" t="s">
        <v>200</v>
      </c>
      <c r="E77" s="52">
        <v>4.4103847356897088</v>
      </c>
      <c r="F77" s="54">
        <v>1269</v>
      </c>
      <c r="G77" s="53">
        <v>1297</v>
      </c>
      <c r="H77" s="53">
        <v>1237</v>
      </c>
      <c r="I77" s="53">
        <v>1226</v>
      </c>
      <c r="J77" s="79">
        <v>1252</v>
      </c>
      <c r="K77" s="53">
        <v>17</v>
      </c>
      <c r="L77" s="55">
        <v>1.3578274760383386</v>
      </c>
    </row>
    <row r="78" spans="1:12" ht="15" customHeight="1" x14ac:dyDescent="0.2">
      <c r="A78" s="59"/>
      <c r="B78" s="58"/>
      <c r="C78" s="37" t="s">
        <v>98</v>
      </c>
      <c r="E78" s="52">
        <v>60.126083530338846</v>
      </c>
      <c r="F78" s="54">
        <v>763</v>
      </c>
      <c r="G78" s="53">
        <v>791</v>
      </c>
      <c r="H78" s="53">
        <v>755</v>
      </c>
      <c r="I78" s="53">
        <v>737</v>
      </c>
      <c r="J78" s="79">
        <v>751</v>
      </c>
      <c r="K78" s="53">
        <v>12</v>
      </c>
      <c r="L78" s="55">
        <v>1.5978695073235685</v>
      </c>
    </row>
    <row r="79" spans="1:12" ht="15" customHeight="1" x14ac:dyDescent="0.2">
      <c r="A79" s="62"/>
      <c r="B79" s="63"/>
      <c r="C79" s="99" t="s">
        <v>99</v>
      </c>
      <c r="D79" s="99"/>
      <c r="E79" s="64">
        <v>39.873916469661154</v>
      </c>
      <c r="F79" s="82">
        <v>506</v>
      </c>
      <c r="G79" s="83">
        <v>506</v>
      </c>
      <c r="H79" s="83">
        <v>482</v>
      </c>
      <c r="I79" s="83">
        <v>489</v>
      </c>
      <c r="J79" s="84">
        <v>501</v>
      </c>
      <c r="K79" s="83">
        <v>5</v>
      </c>
      <c r="L79" s="85">
        <v>0.99800399201596801</v>
      </c>
    </row>
    <row r="80" spans="1:12" s="87" customFormat="1" ht="11.25" customHeight="1" x14ac:dyDescent="0.2">
      <c r="L80" s="88" t="s">
        <v>35</v>
      </c>
    </row>
    <row r="81" spans="1:12" s="60" customFormat="1" ht="12.75" customHeight="1" x14ac:dyDescent="0.2">
      <c r="A81" s="87" t="s">
        <v>201</v>
      </c>
    </row>
    <row r="82" spans="1:12" s="60" customFormat="1" ht="12.75" customHeight="1" x14ac:dyDescent="0.2">
      <c r="A82" s="87" t="s">
        <v>202</v>
      </c>
      <c r="B82" s="177"/>
      <c r="C82" s="177"/>
      <c r="D82" s="177"/>
      <c r="E82" s="177"/>
      <c r="F82" s="177"/>
      <c r="G82" s="177"/>
      <c r="H82" s="177"/>
      <c r="I82" s="177"/>
      <c r="J82" s="177"/>
      <c r="K82" s="177"/>
      <c r="L82" s="177"/>
    </row>
    <row r="83" spans="1:12" s="60" customFormat="1" ht="12.75" customHeight="1" x14ac:dyDescent="0.2">
      <c r="A83" s="87" t="s">
        <v>203</v>
      </c>
    </row>
    <row r="84" spans="1:12" s="60" customFormat="1" ht="12.75" customHeight="1" x14ac:dyDescent="0.2">
      <c r="A84" s="87" t="s">
        <v>204</v>
      </c>
    </row>
    <row r="85" spans="1:12" s="60" customFormat="1" ht="21" customHeight="1" x14ac:dyDescent="0.2">
      <c r="A85" s="443" t="s">
        <v>115</v>
      </c>
      <c r="B85" s="443"/>
      <c r="C85" s="443"/>
      <c r="D85" s="443"/>
      <c r="E85" s="443"/>
      <c r="F85" s="443"/>
      <c r="G85" s="443"/>
      <c r="H85" s="443"/>
      <c r="I85" s="443"/>
      <c r="J85" s="443"/>
      <c r="K85" s="443"/>
      <c r="L85" s="443"/>
    </row>
    <row r="86" spans="1:12" s="87" customFormat="1" ht="12.75" customHeight="1" x14ac:dyDescent="0.2">
      <c r="A86" s="443" t="s">
        <v>205</v>
      </c>
      <c r="B86" s="443"/>
      <c r="C86" s="443"/>
      <c r="D86" s="443"/>
      <c r="E86" s="443"/>
      <c r="F86" s="443"/>
      <c r="G86" s="443"/>
      <c r="H86" s="443"/>
      <c r="I86" s="443"/>
      <c r="J86" s="443"/>
      <c r="K86" s="443"/>
      <c r="L86" s="443"/>
    </row>
    <row r="87" spans="1:12" s="60" customFormat="1" ht="12.75" customHeight="1" x14ac:dyDescent="0.2"/>
    <row r="88" spans="1:12" s="60" customFormat="1" ht="12.75" customHeight="1" x14ac:dyDescent="0.2"/>
    <row r="89" spans="1:12" ht="12.75" customHeight="1" x14ac:dyDescent="0.2">
      <c r="E89" s="37"/>
      <c r="F89" s="37"/>
      <c r="G89" s="37"/>
      <c r="H89" s="37"/>
      <c r="I89" s="37"/>
      <c r="J89" s="37"/>
      <c r="K89" s="178"/>
      <c r="L89" s="37"/>
    </row>
    <row r="90" spans="1:12" ht="12.75" customHeight="1" x14ac:dyDescent="0.2">
      <c r="E90" s="37"/>
      <c r="F90" s="37"/>
      <c r="G90" s="37"/>
      <c r="H90" s="37"/>
      <c r="I90" s="37"/>
      <c r="J90" s="37"/>
      <c r="K90" s="178"/>
      <c r="L90" s="37"/>
    </row>
    <row r="91" spans="1:12" ht="15.9" customHeight="1" x14ac:dyDescent="0.2">
      <c r="E91" s="37"/>
      <c r="F91" s="37"/>
      <c r="G91" s="37"/>
      <c r="H91" s="37"/>
      <c r="I91" s="37"/>
      <c r="J91" s="37"/>
      <c r="K91" s="178"/>
      <c r="L91" s="37"/>
    </row>
    <row r="92" spans="1:12" ht="15.9" customHeight="1" x14ac:dyDescent="0.2">
      <c r="E92" s="37"/>
      <c r="F92" s="37"/>
      <c r="G92" s="37"/>
      <c r="H92" s="37"/>
      <c r="I92" s="37"/>
      <c r="J92" s="37"/>
      <c r="K92" s="178"/>
      <c r="L92" s="37"/>
    </row>
    <row r="93" spans="1:12" ht="15.9" customHeight="1" x14ac:dyDescent="0.2">
      <c r="E93" s="37"/>
      <c r="F93" s="37"/>
      <c r="G93" s="37"/>
      <c r="H93" s="37"/>
      <c r="I93" s="37"/>
      <c r="J93" s="37"/>
      <c r="K93" s="178"/>
      <c r="L93" s="37"/>
    </row>
    <row r="94" spans="1:12" ht="15.9" customHeight="1" x14ac:dyDescent="0.2">
      <c r="E94" s="37"/>
      <c r="F94" s="37"/>
      <c r="G94" s="37"/>
      <c r="H94" s="37"/>
      <c r="I94" s="37"/>
      <c r="J94" s="37"/>
      <c r="K94" s="178"/>
      <c r="L94" s="37"/>
    </row>
    <row r="95" spans="1:12" ht="15.9" customHeight="1" x14ac:dyDescent="0.2">
      <c r="E95" s="37"/>
      <c r="F95" s="37"/>
      <c r="G95" s="37"/>
      <c r="H95" s="37"/>
      <c r="I95" s="37"/>
      <c r="J95" s="37"/>
      <c r="K95" s="178"/>
      <c r="L95" s="37"/>
    </row>
    <row r="96" spans="1:12" ht="15.9" customHeight="1" x14ac:dyDescent="0.2">
      <c r="E96" s="37"/>
      <c r="F96" s="37"/>
      <c r="G96" s="37"/>
      <c r="H96" s="37"/>
      <c r="I96" s="37"/>
      <c r="J96" s="37"/>
      <c r="K96" s="178"/>
      <c r="L96" s="37"/>
    </row>
    <row r="97" spans="11:11" s="37" customFormat="1" ht="15.9" customHeight="1" x14ac:dyDescent="0.2">
      <c r="K97" s="178"/>
    </row>
    <row r="98" spans="11:11" s="37" customFormat="1" ht="15.9" customHeight="1" x14ac:dyDescent="0.2">
      <c r="K98" s="178"/>
    </row>
    <row r="99" spans="11:11" s="37" customFormat="1" ht="15.9" customHeight="1" x14ac:dyDescent="0.2">
      <c r="K99" s="178"/>
    </row>
    <row r="100" spans="11:11" s="37" customFormat="1" ht="15.9" customHeight="1" x14ac:dyDescent="0.2">
      <c r="K100" s="178"/>
    </row>
    <row r="101" spans="11:11" s="37" customFormat="1" ht="15.9" customHeight="1" x14ac:dyDescent="0.2">
      <c r="K101" s="178"/>
    </row>
    <row r="102" spans="11:11" s="37" customFormat="1" ht="15.9" customHeight="1" x14ac:dyDescent="0.2">
      <c r="K102" s="178"/>
    </row>
    <row r="103" spans="11:11" s="37" customFormat="1" ht="15.9" customHeight="1" x14ac:dyDescent="0.2">
      <c r="K103" s="178"/>
    </row>
    <row r="104" spans="11:11" s="37" customFormat="1" ht="15.9" customHeight="1" x14ac:dyDescent="0.2">
      <c r="K104" s="178"/>
    </row>
    <row r="105" spans="11:11" s="37" customFormat="1" ht="15.9" customHeight="1" x14ac:dyDescent="0.2">
      <c r="K105" s="178"/>
    </row>
    <row r="106" spans="11:11" s="37" customFormat="1" ht="15.9" customHeight="1" x14ac:dyDescent="0.2">
      <c r="K106" s="178"/>
    </row>
    <row r="107" spans="11:11" s="37" customFormat="1" ht="15.9" customHeight="1" x14ac:dyDescent="0.2">
      <c r="K107" s="178"/>
    </row>
    <row r="108" spans="11:11" s="37" customFormat="1" ht="15.9" customHeight="1" x14ac:dyDescent="0.2">
      <c r="K108" s="178"/>
    </row>
    <row r="109" spans="11:11" s="37" customFormat="1" ht="15.9" customHeight="1" x14ac:dyDescent="0.2">
      <c r="K109" s="178"/>
    </row>
    <row r="110" spans="11:11" s="37" customFormat="1" ht="15.9" customHeight="1" x14ac:dyDescent="0.2">
      <c r="K110" s="178"/>
    </row>
    <row r="111" spans="11:11" s="37" customFormat="1" ht="15.9" customHeight="1" x14ac:dyDescent="0.2">
      <c r="K111" s="178"/>
    </row>
    <row r="112" spans="11:11" s="37" customFormat="1" ht="15.9" customHeight="1" x14ac:dyDescent="0.2">
      <c r="K112" s="178"/>
    </row>
    <row r="113" spans="11:11" s="37" customFormat="1" ht="15.9" customHeight="1" x14ac:dyDescent="0.2">
      <c r="K113" s="178"/>
    </row>
    <row r="114" spans="11:11" s="37" customFormat="1" ht="15.9" customHeight="1" x14ac:dyDescent="0.2">
      <c r="K114" s="178"/>
    </row>
    <row r="115" spans="11:11" s="37" customFormat="1" ht="15.9" customHeight="1" x14ac:dyDescent="0.2">
      <c r="K115" s="178"/>
    </row>
    <row r="116" spans="11:11" s="37" customFormat="1" ht="15.9" customHeight="1" x14ac:dyDescent="0.2">
      <c r="K116" s="178"/>
    </row>
    <row r="117" spans="11:11" s="37" customFormat="1" ht="15.9" customHeight="1" x14ac:dyDescent="0.2">
      <c r="K117" s="178"/>
    </row>
    <row r="118" spans="11:11" s="37" customFormat="1" ht="15.9" customHeight="1" x14ac:dyDescent="0.2">
      <c r="K118" s="178"/>
    </row>
    <row r="119" spans="11:11" s="37" customFormat="1" ht="15.9" customHeight="1" x14ac:dyDescent="0.2">
      <c r="K119" s="178"/>
    </row>
    <row r="120" spans="11:11" s="37" customFormat="1" ht="15.9" customHeight="1" x14ac:dyDescent="0.2">
      <c r="K120" s="178"/>
    </row>
    <row r="121" spans="11:11" s="37" customFormat="1" ht="15.9" customHeight="1" x14ac:dyDescent="0.2">
      <c r="K121" s="178"/>
    </row>
    <row r="122" spans="11:11" s="37" customFormat="1" ht="15.9" customHeight="1" x14ac:dyDescent="0.2">
      <c r="K122" s="178"/>
    </row>
    <row r="123" spans="11:11" s="37" customFormat="1" ht="15.9" customHeight="1" x14ac:dyDescent="0.2">
      <c r="K123" s="178"/>
    </row>
    <row r="124" spans="11:11" s="37" customFormat="1" ht="15.9" customHeight="1" x14ac:dyDescent="0.2">
      <c r="K124" s="178"/>
    </row>
    <row r="125" spans="11:11" s="37" customFormat="1" ht="15.9" customHeight="1" x14ac:dyDescent="0.2">
      <c r="K125" s="178"/>
    </row>
    <row r="126" spans="11:11" s="37" customFormat="1" ht="15.9" customHeight="1" x14ac:dyDescent="0.2">
      <c r="K126" s="178"/>
    </row>
    <row r="127" spans="11:11" s="37" customFormat="1" ht="15.9" customHeight="1" x14ac:dyDescent="0.2">
      <c r="K127" s="178"/>
    </row>
    <row r="128" spans="11:11" s="37" customFormat="1" ht="15.9" customHeight="1" x14ac:dyDescent="0.2">
      <c r="K128" s="178"/>
    </row>
    <row r="129" spans="11:11" s="37" customFormat="1" ht="15.9" customHeight="1" x14ac:dyDescent="0.2">
      <c r="K129" s="178"/>
    </row>
    <row r="130" spans="11:11" s="37" customFormat="1" ht="15.9" customHeight="1" x14ac:dyDescent="0.2">
      <c r="K130" s="178"/>
    </row>
    <row r="131" spans="11:11" s="37" customFormat="1" ht="15.9" customHeight="1" x14ac:dyDescent="0.2">
      <c r="K131" s="178"/>
    </row>
    <row r="132" spans="11:11" s="37" customFormat="1" ht="15.9" customHeight="1" x14ac:dyDescent="0.2">
      <c r="K132" s="178"/>
    </row>
    <row r="133" spans="11:11" s="37" customFormat="1" ht="15.9" customHeight="1" x14ac:dyDescent="0.2">
      <c r="K133" s="178"/>
    </row>
    <row r="134" spans="11:11" s="37" customFormat="1" ht="15.9" customHeight="1" x14ac:dyDescent="0.2">
      <c r="K134" s="178"/>
    </row>
    <row r="135" spans="11:11" s="37" customFormat="1" ht="15.9" customHeight="1" x14ac:dyDescent="0.2">
      <c r="K135" s="178"/>
    </row>
    <row r="136" spans="11:11" s="37" customFormat="1" ht="15.9" customHeight="1" x14ac:dyDescent="0.2">
      <c r="K136" s="178"/>
    </row>
    <row r="137" spans="11:11" s="37" customFormat="1" ht="15.9" customHeight="1" x14ac:dyDescent="0.2">
      <c r="K137" s="178"/>
    </row>
    <row r="138" spans="11:11" s="37" customFormat="1" ht="15.9" customHeight="1" x14ac:dyDescent="0.2">
      <c r="K138" s="178"/>
    </row>
    <row r="139" spans="11:11" s="37" customFormat="1" ht="15.9" customHeight="1" x14ac:dyDescent="0.2">
      <c r="K139" s="178"/>
    </row>
    <row r="140" spans="11:11" s="37" customFormat="1" ht="15.9" customHeight="1" x14ac:dyDescent="0.2">
      <c r="K140" s="178"/>
    </row>
    <row r="141" spans="11:11" s="37" customFormat="1" ht="15.9" customHeight="1" x14ac:dyDescent="0.2">
      <c r="K141" s="178"/>
    </row>
    <row r="142" spans="11:11" s="37" customFormat="1" ht="15.9" customHeight="1" x14ac:dyDescent="0.2">
      <c r="K142" s="178"/>
    </row>
    <row r="143" spans="11:11" s="37" customFormat="1" ht="15.9" customHeight="1" x14ac:dyDescent="0.2">
      <c r="K143" s="178"/>
    </row>
    <row r="144" spans="11:11" s="37" customFormat="1" ht="15.9" customHeight="1" x14ac:dyDescent="0.2">
      <c r="K144" s="178"/>
    </row>
    <row r="145" spans="11:11" s="37" customFormat="1" ht="15.9" customHeight="1" x14ac:dyDescent="0.2">
      <c r="K145" s="178"/>
    </row>
    <row r="146" spans="11:11" s="37" customFormat="1" ht="15.9" customHeight="1" x14ac:dyDescent="0.2">
      <c r="K146" s="178"/>
    </row>
    <row r="147" spans="11:11" s="37" customFormat="1" ht="15.9" customHeight="1" x14ac:dyDescent="0.2">
      <c r="K147" s="178"/>
    </row>
    <row r="148" spans="11:11" s="37" customFormat="1" ht="15.9" customHeight="1" x14ac:dyDescent="0.2">
      <c r="K148" s="178"/>
    </row>
    <row r="149" spans="11:11" s="37" customFormat="1" ht="15.9" customHeight="1" x14ac:dyDescent="0.2">
      <c r="K149" s="178"/>
    </row>
    <row r="150" spans="11:11" s="37" customFormat="1" ht="15.9" customHeight="1" x14ac:dyDescent="0.2">
      <c r="K150" s="178"/>
    </row>
    <row r="151" spans="11:11" s="37" customFormat="1" ht="15.9" customHeight="1" x14ac:dyDescent="0.2">
      <c r="K151" s="178"/>
    </row>
    <row r="152" spans="11:11" s="37" customFormat="1" ht="15.9" customHeight="1" x14ac:dyDescent="0.2">
      <c r="K152" s="178"/>
    </row>
    <row r="153" spans="11:11" s="37" customFormat="1" ht="15.9" customHeight="1" x14ac:dyDescent="0.2">
      <c r="K153" s="178"/>
    </row>
    <row r="154" spans="11:11" s="37" customFormat="1" ht="15.9" customHeight="1" x14ac:dyDescent="0.2">
      <c r="K154" s="178"/>
    </row>
    <row r="155" spans="11:11" s="37" customFormat="1" ht="15.9" customHeight="1" x14ac:dyDescent="0.2">
      <c r="K155" s="178"/>
    </row>
    <row r="156" spans="11:11" s="37" customFormat="1" ht="15.9" customHeight="1" x14ac:dyDescent="0.2">
      <c r="K156" s="178"/>
    </row>
    <row r="157" spans="11:11" s="37" customFormat="1" ht="15.9" customHeight="1" x14ac:dyDescent="0.2">
      <c r="K157" s="178"/>
    </row>
    <row r="158" spans="11:11" s="37" customFormat="1" ht="15.9" customHeight="1" x14ac:dyDescent="0.2">
      <c r="K158" s="178"/>
    </row>
    <row r="159" spans="11:11" s="37" customFormat="1" ht="15.9" customHeight="1" x14ac:dyDescent="0.2">
      <c r="K159" s="178"/>
    </row>
    <row r="160" spans="11:11" s="37" customFormat="1" ht="15.9" customHeight="1" x14ac:dyDescent="0.2">
      <c r="K160" s="178"/>
    </row>
    <row r="161" spans="11:11" s="37" customFormat="1" ht="15.9" customHeight="1" x14ac:dyDescent="0.2">
      <c r="K161" s="178"/>
    </row>
    <row r="162" spans="11:11" s="37" customFormat="1" ht="15.9" customHeight="1" x14ac:dyDescent="0.2">
      <c r="K162" s="178"/>
    </row>
    <row r="163" spans="11:11" s="37" customFormat="1" ht="15.9" customHeight="1" x14ac:dyDescent="0.2">
      <c r="K163" s="178"/>
    </row>
    <row r="164" spans="11:11" s="37" customFormat="1" ht="15.9" customHeight="1" x14ac:dyDescent="0.2">
      <c r="K164" s="178"/>
    </row>
    <row r="165" spans="11:11" s="37" customFormat="1" ht="15.9" customHeight="1" x14ac:dyDescent="0.2">
      <c r="K165" s="178"/>
    </row>
    <row r="166" spans="11:11" s="37" customFormat="1" ht="15.9" customHeight="1" x14ac:dyDescent="0.2">
      <c r="K166" s="178"/>
    </row>
    <row r="167" spans="11:11" s="37" customFormat="1" ht="15.9" customHeight="1" x14ac:dyDescent="0.2">
      <c r="K167" s="178"/>
    </row>
    <row r="168" spans="11:11" s="37" customFormat="1" ht="15.9" customHeight="1" x14ac:dyDescent="0.2">
      <c r="K168" s="178"/>
    </row>
    <row r="169" spans="11:11" s="37" customFormat="1" ht="15.9" customHeight="1" x14ac:dyDescent="0.2">
      <c r="K169" s="178"/>
    </row>
    <row r="170" spans="11:11" s="37" customFormat="1" ht="15.9" customHeight="1" x14ac:dyDescent="0.2">
      <c r="K170" s="178"/>
    </row>
    <row r="171" spans="11:11" s="37" customFormat="1" ht="15.9" customHeight="1" x14ac:dyDescent="0.2">
      <c r="K171" s="178"/>
    </row>
    <row r="172" spans="11:11" s="37" customFormat="1" ht="15.9" customHeight="1" x14ac:dyDescent="0.2">
      <c r="K172" s="178"/>
    </row>
    <row r="173" spans="11:11" s="37" customFormat="1" ht="15.9" customHeight="1" x14ac:dyDescent="0.2">
      <c r="K173" s="178"/>
    </row>
    <row r="174" spans="11:11" s="37" customFormat="1" ht="15.9" customHeight="1" x14ac:dyDescent="0.2">
      <c r="K174" s="178"/>
    </row>
    <row r="175" spans="11:11" s="37" customFormat="1" ht="15.9" customHeight="1" x14ac:dyDescent="0.2">
      <c r="K175" s="178"/>
    </row>
    <row r="176" spans="11:11" s="37" customFormat="1" ht="15.9" customHeight="1" x14ac:dyDescent="0.2">
      <c r="K176" s="178"/>
    </row>
    <row r="177" spans="11:11" s="37" customFormat="1" ht="15.9" customHeight="1" x14ac:dyDescent="0.2">
      <c r="K177" s="178"/>
    </row>
    <row r="178" spans="11:11" s="37" customFormat="1" ht="15.9" customHeight="1" x14ac:dyDescent="0.2">
      <c r="K178" s="178"/>
    </row>
    <row r="179" spans="11:11" s="37" customFormat="1" ht="15.9" customHeight="1" x14ac:dyDescent="0.2">
      <c r="K179" s="178"/>
    </row>
    <row r="180" spans="11:11" s="37" customFormat="1" ht="15.9" customHeight="1" x14ac:dyDescent="0.2">
      <c r="K180" s="178"/>
    </row>
    <row r="181" spans="11:11" s="37" customFormat="1" ht="15.9" customHeight="1" x14ac:dyDescent="0.2">
      <c r="K181" s="178"/>
    </row>
    <row r="182" spans="11:11" s="37" customFormat="1" ht="15.9" customHeight="1" x14ac:dyDescent="0.2">
      <c r="K182" s="178"/>
    </row>
    <row r="183" spans="11:11" s="37" customFormat="1" ht="15.9" customHeight="1" x14ac:dyDescent="0.2">
      <c r="K183" s="178"/>
    </row>
    <row r="184" spans="11:11" s="37" customFormat="1" ht="15.9" customHeight="1" x14ac:dyDescent="0.2">
      <c r="K184" s="178"/>
    </row>
    <row r="185" spans="11:11" s="37" customFormat="1" ht="15.9" customHeight="1" x14ac:dyDescent="0.2">
      <c r="K185" s="178"/>
    </row>
    <row r="186" spans="11:11" s="37" customFormat="1" ht="15.9" customHeight="1" x14ac:dyDescent="0.2">
      <c r="K186" s="178"/>
    </row>
    <row r="187" spans="11:11" s="37" customFormat="1" ht="15.9" customHeight="1" x14ac:dyDescent="0.2">
      <c r="K187" s="178"/>
    </row>
    <row r="188" spans="11:11" s="37" customFormat="1" ht="15.9" customHeight="1" x14ac:dyDescent="0.2">
      <c r="K188" s="178"/>
    </row>
    <row r="189" spans="11:11" s="37" customFormat="1" ht="15.9" customHeight="1" x14ac:dyDescent="0.2">
      <c r="K189" s="178"/>
    </row>
    <row r="190" spans="11:11" s="37" customFormat="1" ht="15.9" customHeight="1" x14ac:dyDescent="0.2">
      <c r="K190" s="178"/>
    </row>
    <row r="191" spans="11:11" s="37" customFormat="1" ht="15.9" customHeight="1" x14ac:dyDescent="0.2">
      <c r="K191" s="178"/>
    </row>
    <row r="192" spans="11:11" s="37" customFormat="1" ht="15.9" customHeight="1" x14ac:dyDescent="0.2">
      <c r="K192" s="178"/>
    </row>
    <row r="193" spans="11:11" s="37" customFormat="1" ht="15.9" customHeight="1" x14ac:dyDescent="0.2">
      <c r="K193" s="178"/>
    </row>
    <row r="194" spans="11:11" s="37" customFormat="1" ht="15.9" customHeight="1" x14ac:dyDescent="0.2">
      <c r="K194" s="178"/>
    </row>
    <row r="195" spans="11:11" s="37" customFormat="1" ht="15.9" customHeight="1" x14ac:dyDescent="0.2">
      <c r="K195" s="178"/>
    </row>
    <row r="196" spans="11:11" s="37" customFormat="1" ht="15.9" customHeight="1" x14ac:dyDescent="0.2">
      <c r="K196" s="178"/>
    </row>
    <row r="197" spans="11:11" s="37" customFormat="1" ht="15.9" customHeight="1" x14ac:dyDescent="0.2">
      <c r="K197" s="178"/>
    </row>
    <row r="198" spans="11:11" s="37" customFormat="1" ht="15.9" customHeight="1" x14ac:dyDescent="0.2">
      <c r="K198" s="178"/>
    </row>
    <row r="199" spans="11:11" s="37" customFormat="1" ht="15.9" customHeight="1" x14ac:dyDescent="0.2">
      <c r="K199" s="178"/>
    </row>
    <row r="200" spans="11:11" s="37" customFormat="1" ht="15.9" customHeight="1" x14ac:dyDescent="0.2">
      <c r="K200" s="178"/>
    </row>
    <row r="863" spans="6:6" ht="15.9" customHeight="1" x14ac:dyDescent="0.2">
      <c r="F863" s="179"/>
    </row>
  </sheetData>
  <mergeCells count="23">
    <mergeCell ref="A29:D29"/>
    <mergeCell ref="A3:L3"/>
    <mergeCell ref="A4:L4"/>
    <mergeCell ref="A5:F5"/>
    <mergeCell ref="A7:D10"/>
    <mergeCell ref="E7:E10"/>
    <mergeCell ref="F7:J7"/>
    <mergeCell ref="K7:L8"/>
    <mergeCell ref="F8:F9"/>
    <mergeCell ref="G8:G9"/>
    <mergeCell ref="H8:H9"/>
    <mergeCell ref="I8:I9"/>
    <mergeCell ref="J8:J9"/>
    <mergeCell ref="A12:D12"/>
    <mergeCell ref="B13:C13"/>
    <mergeCell ref="A14:D14"/>
    <mergeCell ref="A86:L86"/>
    <mergeCell ref="A35:D35"/>
    <mergeCell ref="A41:D41"/>
    <mergeCell ref="A44:D44"/>
    <mergeCell ref="A47:D47"/>
    <mergeCell ref="A50:D50"/>
    <mergeCell ref="A85:L85"/>
  </mergeCells>
  <printOptions horizontalCentered="1"/>
  <pageMargins left="0.7" right="0.7" top="0.75" bottom="0.75" header="0.3" footer="0.3"/>
  <pageSetup paperSize="9" scale="75" fitToHeight="0" orientation="portrait" r:id="rId1"/>
  <headerFooter alignWithMargins="0"/>
  <rowBreaks count="1" manualBreakCount="1">
    <brk id="49"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B4E27-790E-4814-B1DB-0D8830C8F501}">
  <sheetPr codeName="Tabelle111">
    <pageSetUpPr fitToPage="1"/>
  </sheetPr>
  <dimension ref="A1:O200"/>
  <sheetViews>
    <sheetView showGridLines="0" zoomScaleNormal="100" workbookViewId="0">
      <selection activeCell="A2" sqref="A2"/>
    </sheetView>
  </sheetViews>
  <sheetFormatPr baseColWidth="10" defaultColWidth="8.88671875" defaultRowHeight="15.9" customHeight="1" x14ac:dyDescent="0.2"/>
  <cols>
    <col min="1" max="1" width="9.6640625" style="37" customWidth="1"/>
    <col min="2" max="2" width="48.6640625" style="37" customWidth="1"/>
    <col min="3" max="3" width="6.6640625" style="61" customWidth="1"/>
    <col min="4" max="9" width="9.6640625" style="90" customWidth="1"/>
    <col min="10" max="10" width="9.6640625" style="91" customWidth="1"/>
    <col min="11" max="11" width="9.6640625" style="37" customWidth="1"/>
    <col min="12" max="16384" width="8.88671875" style="37"/>
  </cols>
  <sheetData>
    <row r="1" spans="1:15" customFormat="1" ht="36.75" customHeight="1" x14ac:dyDescent="0.25">
      <c r="A1" s="30"/>
      <c r="B1" s="31"/>
      <c r="C1" s="31"/>
      <c r="D1" s="31"/>
      <c r="E1" s="31"/>
      <c r="F1" s="31"/>
      <c r="G1" s="31"/>
      <c r="H1" s="31"/>
      <c r="I1" s="31"/>
      <c r="J1" s="32" t="s">
        <v>38</v>
      </c>
    </row>
    <row r="2" spans="1:15" customFormat="1" ht="11.25" customHeight="1" x14ac:dyDescent="0.25">
      <c r="A2" s="33"/>
      <c r="B2" s="34"/>
      <c r="C2" s="34"/>
      <c r="D2" s="34"/>
      <c r="E2" s="34"/>
      <c r="F2" s="34"/>
      <c r="G2" s="34"/>
      <c r="H2" s="34"/>
      <c r="I2" s="34"/>
      <c r="J2" s="34"/>
    </row>
    <row r="3" spans="1:15" s="35" customFormat="1" ht="20.100000000000001" customHeight="1" x14ac:dyDescent="0.25">
      <c r="A3" s="448" t="s">
        <v>206</v>
      </c>
      <c r="B3" s="448"/>
      <c r="C3" s="448"/>
      <c r="D3" s="448"/>
      <c r="E3" s="448"/>
      <c r="F3" s="448"/>
      <c r="G3" s="448"/>
      <c r="H3" s="448"/>
      <c r="I3" s="448"/>
      <c r="J3" s="448"/>
    </row>
    <row r="4" spans="1:15" s="35" customFormat="1" ht="12" customHeight="1" x14ac:dyDescent="0.25">
      <c r="A4" s="449" t="s">
        <v>84</v>
      </c>
      <c r="B4" s="449"/>
      <c r="C4" s="449"/>
      <c r="D4" s="449"/>
      <c r="E4" s="449"/>
      <c r="F4" s="449"/>
      <c r="G4" s="449"/>
      <c r="H4" s="449"/>
      <c r="I4" s="449"/>
      <c r="J4" s="449"/>
    </row>
    <row r="5" spans="1:15" s="35" customFormat="1" ht="12" customHeight="1" x14ac:dyDescent="0.25">
      <c r="A5" s="450" t="s">
        <v>40</v>
      </c>
      <c r="B5" s="450"/>
      <c r="C5" s="450"/>
      <c r="D5" s="450"/>
      <c r="E5" s="165"/>
      <c r="F5" s="165"/>
      <c r="G5" s="165"/>
      <c r="H5" s="165"/>
      <c r="I5" s="165"/>
      <c r="J5" s="165"/>
    </row>
    <row r="6" spans="1:15" s="35" customFormat="1" ht="11.25" customHeight="1" x14ac:dyDescent="0.25">
      <c r="A6" s="145"/>
      <c r="B6" s="146"/>
      <c r="C6" s="146"/>
      <c r="D6" s="146"/>
      <c r="E6" s="146"/>
      <c r="F6" s="146"/>
      <c r="G6" s="146"/>
      <c r="H6" s="146"/>
      <c r="I6" s="146"/>
      <c r="J6" s="146"/>
    </row>
    <row r="7" spans="1:15" customFormat="1" ht="12" customHeight="1" x14ac:dyDescent="0.25">
      <c r="A7" s="465" t="s">
        <v>207</v>
      </c>
      <c r="B7" s="466"/>
      <c r="C7" s="459" t="s">
        <v>86</v>
      </c>
      <c r="D7" s="462" t="s">
        <v>173</v>
      </c>
      <c r="E7" s="463"/>
      <c r="F7" s="463"/>
      <c r="G7" s="463"/>
      <c r="H7" s="464"/>
      <c r="I7" s="465" t="s">
        <v>174</v>
      </c>
      <c r="J7" s="466"/>
      <c r="K7" s="37"/>
      <c r="L7" s="37"/>
      <c r="M7" s="37"/>
      <c r="N7" s="37"/>
      <c r="O7" s="37"/>
    </row>
    <row r="8" spans="1:15" ht="21.75" customHeight="1" x14ac:dyDescent="0.2">
      <c r="A8" s="490"/>
      <c r="B8" s="491"/>
      <c r="C8" s="460"/>
      <c r="D8" s="441" t="s">
        <v>89</v>
      </c>
      <c r="E8" s="441" t="s">
        <v>90</v>
      </c>
      <c r="F8" s="441" t="s">
        <v>91</v>
      </c>
      <c r="G8" s="441" t="s">
        <v>92</v>
      </c>
      <c r="H8" s="441" t="s">
        <v>93</v>
      </c>
      <c r="I8" s="467"/>
      <c r="J8" s="468"/>
    </row>
    <row r="9" spans="1:15" ht="12" customHeight="1" x14ac:dyDescent="0.2">
      <c r="A9" s="490"/>
      <c r="B9" s="491"/>
      <c r="C9" s="460"/>
      <c r="D9" s="442"/>
      <c r="E9" s="442"/>
      <c r="F9" s="442"/>
      <c r="G9" s="442"/>
      <c r="H9" s="442"/>
      <c r="I9" s="38" t="s">
        <v>94</v>
      </c>
      <c r="J9" s="39" t="s">
        <v>95</v>
      </c>
    </row>
    <row r="10" spans="1:15" ht="12" customHeight="1" x14ac:dyDescent="0.2">
      <c r="A10" s="180"/>
      <c r="B10" s="181"/>
      <c r="C10" s="461"/>
      <c r="D10" s="40">
        <v>1</v>
      </c>
      <c r="E10" s="40">
        <v>2</v>
      </c>
      <c r="F10" s="40">
        <v>3</v>
      </c>
      <c r="G10" s="40">
        <v>4</v>
      </c>
      <c r="H10" s="40">
        <v>5</v>
      </c>
      <c r="I10" s="40">
        <v>6</v>
      </c>
      <c r="J10" s="40">
        <v>7</v>
      </c>
      <c r="K10" s="41"/>
    </row>
    <row r="11" spans="1:15" s="51" customFormat="1" ht="24.9" customHeight="1" x14ac:dyDescent="0.2">
      <c r="A11" s="488" t="s">
        <v>96</v>
      </c>
      <c r="B11" s="489"/>
      <c r="C11" s="52">
        <v>100</v>
      </c>
      <c r="D11" s="54">
        <v>28773</v>
      </c>
      <c r="E11" s="53">
        <v>28969</v>
      </c>
      <c r="F11" s="53">
        <v>28503</v>
      </c>
      <c r="G11" s="53">
        <v>28545</v>
      </c>
      <c r="H11" s="79">
        <v>28645</v>
      </c>
      <c r="I11" s="54">
        <v>128</v>
      </c>
      <c r="J11" s="55">
        <v>0.44684936289055682</v>
      </c>
    </row>
    <row r="12" spans="1:15" ht="24.9" customHeight="1" x14ac:dyDescent="0.2">
      <c r="A12" s="120" t="s">
        <v>124</v>
      </c>
      <c r="B12" s="121" t="s">
        <v>125</v>
      </c>
      <c r="C12" s="52">
        <v>0.1563966218329684</v>
      </c>
      <c r="D12" s="54">
        <v>45</v>
      </c>
      <c r="E12" s="53">
        <v>45</v>
      </c>
      <c r="F12" s="53">
        <v>46</v>
      </c>
      <c r="G12" s="53">
        <v>44</v>
      </c>
      <c r="H12" s="79">
        <v>44</v>
      </c>
      <c r="I12" s="54">
        <v>1</v>
      </c>
      <c r="J12" s="55">
        <v>2.2727272727272729</v>
      </c>
    </row>
    <row r="13" spans="1:15" ht="24.9" customHeight="1" x14ac:dyDescent="0.2">
      <c r="A13" s="120" t="s">
        <v>126</v>
      </c>
      <c r="B13" s="126" t="s">
        <v>208</v>
      </c>
      <c r="C13" s="52" t="s">
        <v>546</v>
      </c>
      <c r="D13" s="54" t="s">
        <v>546</v>
      </c>
      <c r="E13" s="53" t="s">
        <v>546</v>
      </c>
      <c r="F13" s="53" t="s">
        <v>546</v>
      </c>
      <c r="G13" s="53" t="s">
        <v>546</v>
      </c>
      <c r="H13" s="79" t="s">
        <v>546</v>
      </c>
      <c r="I13" s="54" t="s">
        <v>546</v>
      </c>
      <c r="J13" s="55" t="s">
        <v>546</v>
      </c>
    </row>
    <row r="14" spans="1:15" s="140" customFormat="1" ht="24" customHeight="1" x14ac:dyDescent="0.2">
      <c r="A14" s="120" t="s">
        <v>209</v>
      </c>
      <c r="B14" s="126" t="s">
        <v>129</v>
      </c>
      <c r="C14" s="52">
        <v>33.872032808535778</v>
      </c>
      <c r="D14" s="54">
        <v>9746</v>
      </c>
      <c r="E14" s="53">
        <v>9853</v>
      </c>
      <c r="F14" s="53">
        <v>9785</v>
      </c>
      <c r="G14" s="53">
        <v>9879</v>
      </c>
      <c r="H14" s="79">
        <v>9975</v>
      </c>
      <c r="I14" s="54">
        <v>-229</v>
      </c>
      <c r="J14" s="55">
        <v>-2.2957393483709274</v>
      </c>
      <c r="K14" s="37"/>
      <c r="L14" s="37"/>
      <c r="M14" s="37"/>
      <c r="N14" s="37"/>
      <c r="O14" s="37"/>
    </row>
    <row r="15" spans="1:15" ht="24.75" customHeight="1" x14ac:dyDescent="0.2">
      <c r="A15" s="120" t="s">
        <v>210</v>
      </c>
      <c r="B15" s="126" t="s">
        <v>211</v>
      </c>
      <c r="C15" s="52">
        <v>1.3206825843672887</v>
      </c>
      <c r="D15" s="54">
        <v>380</v>
      </c>
      <c r="E15" s="53">
        <v>387</v>
      </c>
      <c r="F15" s="53">
        <v>381</v>
      </c>
      <c r="G15" s="53">
        <v>387</v>
      </c>
      <c r="H15" s="79">
        <v>389</v>
      </c>
      <c r="I15" s="54">
        <v>-9</v>
      </c>
      <c r="J15" s="55">
        <v>-2.3136246786632393</v>
      </c>
    </row>
    <row r="16" spans="1:15" s="140" customFormat="1" ht="24.9" customHeight="1" x14ac:dyDescent="0.2">
      <c r="A16" s="120" t="s">
        <v>212</v>
      </c>
      <c r="B16" s="126" t="s">
        <v>133</v>
      </c>
      <c r="C16" s="52">
        <v>30.730198449935703</v>
      </c>
      <c r="D16" s="54">
        <v>8842</v>
      </c>
      <c r="E16" s="53">
        <v>8945</v>
      </c>
      <c r="F16" s="53">
        <v>8885</v>
      </c>
      <c r="G16" s="53">
        <v>8973</v>
      </c>
      <c r="H16" s="79">
        <v>9065</v>
      </c>
      <c r="I16" s="54">
        <v>-223</v>
      </c>
      <c r="J16" s="55">
        <v>-2.4600110314396026</v>
      </c>
      <c r="K16" s="37"/>
      <c r="L16" s="37"/>
      <c r="M16" s="37"/>
      <c r="N16" s="37"/>
      <c r="O16" s="37"/>
    </row>
    <row r="17" spans="1:15" ht="24.9" customHeight="1" x14ac:dyDescent="0.2">
      <c r="A17" s="120" t="s">
        <v>213</v>
      </c>
      <c r="B17" s="126" t="s">
        <v>214</v>
      </c>
      <c r="C17" s="52">
        <v>1.8211517742327876</v>
      </c>
      <c r="D17" s="54">
        <v>524</v>
      </c>
      <c r="E17" s="53">
        <v>521</v>
      </c>
      <c r="F17" s="53">
        <v>519</v>
      </c>
      <c r="G17" s="53">
        <v>519</v>
      </c>
      <c r="H17" s="79">
        <v>521</v>
      </c>
      <c r="I17" s="54">
        <v>3</v>
      </c>
      <c r="J17" s="55">
        <v>0.57581573896353166</v>
      </c>
    </row>
    <row r="18" spans="1:15" s="140" customFormat="1" ht="24.9" customHeight="1" x14ac:dyDescent="0.2">
      <c r="A18" s="128" t="s">
        <v>136</v>
      </c>
      <c r="B18" s="129" t="s">
        <v>137</v>
      </c>
      <c r="C18" s="52" t="s">
        <v>546</v>
      </c>
      <c r="D18" s="54" t="s">
        <v>546</v>
      </c>
      <c r="E18" s="53" t="s">
        <v>546</v>
      </c>
      <c r="F18" s="53" t="s">
        <v>546</v>
      </c>
      <c r="G18" s="53" t="s">
        <v>546</v>
      </c>
      <c r="H18" s="79" t="s">
        <v>546</v>
      </c>
      <c r="I18" s="54" t="s">
        <v>546</v>
      </c>
      <c r="J18" s="55" t="s">
        <v>546</v>
      </c>
      <c r="K18" s="37"/>
      <c r="L18" s="37"/>
      <c r="M18" s="37"/>
      <c r="N18" s="37"/>
      <c r="O18" s="37"/>
    </row>
    <row r="19" spans="1:15" ht="24.9" customHeight="1" x14ac:dyDescent="0.2">
      <c r="A19" s="120" t="s">
        <v>138</v>
      </c>
      <c r="B19" s="126" t="s">
        <v>139</v>
      </c>
      <c r="C19" s="52">
        <v>10.513328467660655</v>
      </c>
      <c r="D19" s="54">
        <v>3025</v>
      </c>
      <c r="E19" s="53">
        <v>3072</v>
      </c>
      <c r="F19" s="53">
        <v>3067</v>
      </c>
      <c r="G19" s="53">
        <v>3074</v>
      </c>
      <c r="H19" s="79">
        <v>3126</v>
      </c>
      <c r="I19" s="54">
        <v>-101</v>
      </c>
      <c r="J19" s="55">
        <v>-3.2309660908509277</v>
      </c>
    </row>
    <row r="20" spans="1:15" s="140" customFormat="1" ht="24.9" customHeight="1" x14ac:dyDescent="0.2">
      <c r="A20" s="120" t="s">
        <v>140</v>
      </c>
      <c r="B20" s="126" t="s">
        <v>141</v>
      </c>
      <c r="C20" s="52">
        <v>2.6761199735863483</v>
      </c>
      <c r="D20" s="54">
        <v>770</v>
      </c>
      <c r="E20" s="53">
        <v>728</v>
      </c>
      <c r="F20" s="53">
        <v>709</v>
      </c>
      <c r="G20" s="53">
        <v>722</v>
      </c>
      <c r="H20" s="79">
        <v>703</v>
      </c>
      <c r="I20" s="54">
        <v>67</v>
      </c>
      <c r="J20" s="55">
        <v>9.5305832147937419</v>
      </c>
      <c r="K20" s="37"/>
      <c r="L20" s="37"/>
      <c r="M20" s="37"/>
      <c r="N20" s="37"/>
      <c r="O20" s="37"/>
    </row>
    <row r="21" spans="1:15" ht="24.9" customHeight="1" x14ac:dyDescent="0.2">
      <c r="A21" s="128" t="s">
        <v>142</v>
      </c>
      <c r="B21" s="129" t="s">
        <v>143</v>
      </c>
      <c r="C21" s="52">
        <v>2.3946060542870051</v>
      </c>
      <c r="D21" s="54">
        <v>689</v>
      </c>
      <c r="E21" s="53">
        <v>685</v>
      </c>
      <c r="F21" s="53">
        <v>676</v>
      </c>
      <c r="G21" s="53">
        <v>656</v>
      </c>
      <c r="H21" s="79">
        <v>644</v>
      </c>
      <c r="I21" s="54">
        <v>45</v>
      </c>
      <c r="J21" s="55">
        <v>6.987577639751553</v>
      </c>
    </row>
    <row r="22" spans="1:15" ht="24.9" customHeight="1" x14ac:dyDescent="0.2">
      <c r="A22" s="128" t="s">
        <v>144</v>
      </c>
      <c r="B22" s="126" t="s">
        <v>145</v>
      </c>
      <c r="C22" s="52">
        <v>0.85844367983873771</v>
      </c>
      <c r="D22" s="54">
        <v>247</v>
      </c>
      <c r="E22" s="53">
        <v>248</v>
      </c>
      <c r="F22" s="53">
        <v>246</v>
      </c>
      <c r="G22" s="53">
        <v>250</v>
      </c>
      <c r="H22" s="79">
        <v>248</v>
      </c>
      <c r="I22" s="54">
        <v>-1</v>
      </c>
      <c r="J22" s="55">
        <v>-0.40322580645161288</v>
      </c>
    </row>
    <row r="23" spans="1:15" ht="24.9" customHeight="1" x14ac:dyDescent="0.2">
      <c r="A23" s="120" t="s">
        <v>146</v>
      </c>
      <c r="B23" s="126" t="s">
        <v>147</v>
      </c>
      <c r="C23" s="52">
        <v>2.4224098981684219</v>
      </c>
      <c r="D23" s="54">
        <v>697</v>
      </c>
      <c r="E23" s="53">
        <v>696</v>
      </c>
      <c r="F23" s="53">
        <v>668</v>
      </c>
      <c r="G23" s="53">
        <v>677</v>
      </c>
      <c r="H23" s="79">
        <v>691</v>
      </c>
      <c r="I23" s="54">
        <v>6</v>
      </c>
      <c r="J23" s="55">
        <v>0.86830680173661356</v>
      </c>
    </row>
    <row r="24" spans="1:15" ht="24.9" customHeight="1" x14ac:dyDescent="0.2">
      <c r="A24" s="120" t="s">
        <v>148</v>
      </c>
      <c r="B24" s="126" t="s">
        <v>215</v>
      </c>
      <c r="C24" s="52">
        <v>4.5702568380078548</v>
      </c>
      <c r="D24" s="54">
        <v>1315</v>
      </c>
      <c r="E24" s="53">
        <v>1312</v>
      </c>
      <c r="F24" s="53">
        <v>1331</v>
      </c>
      <c r="G24" s="53">
        <v>1344</v>
      </c>
      <c r="H24" s="79">
        <v>1249</v>
      </c>
      <c r="I24" s="54">
        <v>66</v>
      </c>
      <c r="J24" s="55">
        <v>5.2842273819055245</v>
      </c>
    </row>
    <row r="25" spans="1:15" ht="24.9" customHeight="1" x14ac:dyDescent="0.2">
      <c r="A25" s="120" t="s">
        <v>150</v>
      </c>
      <c r="B25" s="131" t="s">
        <v>216</v>
      </c>
      <c r="C25" s="52">
        <v>4.2609390748270952</v>
      </c>
      <c r="D25" s="54">
        <v>1226</v>
      </c>
      <c r="E25" s="53">
        <v>1294</v>
      </c>
      <c r="F25" s="53">
        <v>1255</v>
      </c>
      <c r="G25" s="53">
        <v>1198</v>
      </c>
      <c r="H25" s="79">
        <v>1237</v>
      </c>
      <c r="I25" s="54">
        <v>-11</v>
      </c>
      <c r="J25" s="55">
        <v>-0.88924818108326598</v>
      </c>
    </row>
    <row r="26" spans="1:15" ht="24.9" customHeight="1" x14ac:dyDescent="0.2">
      <c r="A26" s="120" t="s">
        <v>217</v>
      </c>
      <c r="B26" s="131" t="s">
        <v>153</v>
      </c>
      <c r="C26" s="52">
        <v>2.1791262642060265</v>
      </c>
      <c r="D26" s="54">
        <v>627</v>
      </c>
      <c r="E26" s="53">
        <v>640</v>
      </c>
      <c r="F26" s="53">
        <v>619</v>
      </c>
      <c r="G26" s="53">
        <v>624</v>
      </c>
      <c r="H26" s="79">
        <v>613</v>
      </c>
      <c r="I26" s="54">
        <v>14</v>
      </c>
      <c r="J26" s="55">
        <v>2.2838499184339316</v>
      </c>
    </row>
    <row r="27" spans="1:15" ht="24.9" customHeight="1" x14ac:dyDescent="0.2">
      <c r="A27" s="128">
        <v>782.78300000000002</v>
      </c>
      <c r="B27" s="130" t="s">
        <v>154</v>
      </c>
      <c r="C27" s="52">
        <v>2.0818128106210683</v>
      </c>
      <c r="D27" s="54">
        <v>599</v>
      </c>
      <c r="E27" s="53">
        <v>654</v>
      </c>
      <c r="F27" s="53">
        <v>636</v>
      </c>
      <c r="G27" s="53">
        <v>574</v>
      </c>
      <c r="H27" s="79">
        <v>624</v>
      </c>
      <c r="I27" s="54">
        <v>-25</v>
      </c>
      <c r="J27" s="55">
        <v>-4.0064102564102564</v>
      </c>
    </row>
    <row r="28" spans="1:15" ht="24.9" customHeight="1" x14ac:dyDescent="0.2">
      <c r="A28" s="120" t="s">
        <v>155</v>
      </c>
      <c r="B28" s="126" t="s">
        <v>218</v>
      </c>
      <c r="C28" s="52">
        <v>7.8719632989260768</v>
      </c>
      <c r="D28" s="54">
        <v>2265</v>
      </c>
      <c r="E28" s="53">
        <v>2232</v>
      </c>
      <c r="F28" s="53">
        <v>2208</v>
      </c>
      <c r="G28" s="53">
        <v>2214</v>
      </c>
      <c r="H28" s="79">
        <v>2233</v>
      </c>
      <c r="I28" s="54">
        <v>32</v>
      </c>
      <c r="J28" s="55">
        <v>1.433049708911778</v>
      </c>
    </row>
    <row r="29" spans="1:15" ht="24.9" customHeight="1" x14ac:dyDescent="0.2">
      <c r="A29" s="120" t="s">
        <v>157</v>
      </c>
      <c r="B29" s="126" t="s">
        <v>158</v>
      </c>
      <c r="C29" s="52">
        <v>4.9977409376846351</v>
      </c>
      <c r="D29" s="54">
        <v>1438</v>
      </c>
      <c r="E29" s="53">
        <v>1404</v>
      </c>
      <c r="F29" s="53">
        <v>1366</v>
      </c>
      <c r="G29" s="53">
        <v>1357</v>
      </c>
      <c r="H29" s="79">
        <v>1372</v>
      </c>
      <c r="I29" s="54">
        <v>66</v>
      </c>
      <c r="J29" s="55">
        <v>4.8104956268221573</v>
      </c>
    </row>
    <row r="30" spans="1:15" ht="24.9" customHeight="1" x14ac:dyDescent="0.2">
      <c r="A30" s="120">
        <v>86</v>
      </c>
      <c r="B30" s="126" t="s">
        <v>159</v>
      </c>
      <c r="C30" s="52">
        <v>12.504778785667119</v>
      </c>
      <c r="D30" s="54">
        <v>3598</v>
      </c>
      <c r="E30" s="53">
        <v>3602</v>
      </c>
      <c r="F30" s="53">
        <v>3501</v>
      </c>
      <c r="G30" s="53">
        <v>3513</v>
      </c>
      <c r="H30" s="79">
        <v>3518</v>
      </c>
      <c r="I30" s="54">
        <v>80</v>
      </c>
      <c r="J30" s="55">
        <v>2.2740193291642981</v>
      </c>
    </row>
    <row r="31" spans="1:15" ht="24.9" customHeight="1" x14ac:dyDescent="0.2">
      <c r="A31" s="120">
        <v>87.88</v>
      </c>
      <c r="B31" s="131" t="s">
        <v>160</v>
      </c>
      <c r="C31" s="52">
        <v>6.1828797831300175</v>
      </c>
      <c r="D31" s="54">
        <v>1779</v>
      </c>
      <c r="E31" s="53">
        <v>1780</v>
      </c>
      <c r="F31" s="53">
        <v>1683</v>
      </c>
      <c r="G31" s="53">
        <v>1694</v>
      </c>
      <c r="H31" s="79">
        <v>1673</v>
      </c>
      <c r="I31" s="54">
        <v>106</v>
      </c>
      <c r="J31" s="55">
        <v>6.3359234907352064</v>
      </c>
    </row>
    <row r="32" spans="1:15" ht="24.9" customHeight="1" x14ac:dyDescent="0.2">
      <c r="A32" s="120" t="s">
        <v>161</v>
      </c>
      <c r="B32" s="126" t="s">
        <v>162</v>
      </c>
      <c r="C32" s="52">
        <v>1.6021965036666319</v>
      </c>
      <c r="D32" s="54">
        <v>461</v>
      </c>
      <c r="E32" s="53">
        <v>461</v>
      </c>
      <c r="F32" s="53">
        <v>449</v>
      </c>
      <c r="G32" s="53">
        <v>456</v>
      </c>
      <c r="H32" s="79">
        <v>467</v>
      </c>
      <c r="I32" s="54">
        <v>-6</v>
      </c>
      <c r="J32" s="55">
        <v>-1.2847965738758029</v>
      </c>
    </row>
    <row r="33" spans="1:10" ht="24.9" customHeight="1" x14ac:dyDescent="0.2">
      <c r="A33" s="120"/>
      <c r="B33" s="182" t="s">
        <v>163</v>
      </c>
      <c r="C33" s="52">
        <v>0</v>
      </c>
      <c r="D33" s="54">
        <v>0</v>
      </c>
      <c r="E33" s="53">
        <v>0</v>
      </c>
      <c r="F33" s="53">
        <v>0</v>
      </c>
      <c r="G33" s="53">
        <v>0</v>
      </c>
      <c r="H33" s="79">
        <v>0</v>
      </c>
      <c r="I33" s="54">
        <v>0</v>
      </c>
      <c r="J33" s="55">
        <v>0</v>
      </c>
    </row>
    <row r="34" spans="1:10" ht="24.9" customHeight="1" x14ac:dyDescent="0.2">
      <c r="A34" s="132" t="s">
        <v>164</v>
      </c>
      <c r="B34" s="133"/>
      <c r="C34" s="183"/>
      <c r="D34" s="54"/>
      <c r="E34" s="53"/>
      <c r="F34" s="53"/>
      <c r="G34" s="53"/>
      <c r="H34" s="79"/>
      <c r="I34" s="76"/>
      <c r="J34" s="77"/>
    </row>
    <row r="35" spans="1:10" s="119" customFormat="1" ht="24.9" customHeight="1" x14ac:dyDescent="0.2">
      <c r="A35" s="184" t="s">
        <v>124</v>
      </c>
      <c r="B35" s="185" t="s">
        <v>125</v>
      </c>
      <c r="C35" s="52">
        <v>0.1563966218329684</v>
      </c>
      <c r="D35" s="54">
        <v>45</v>
      </c>
      <c r="E35" s="53">
        <v>45</v>
      </c>
      <c r="F35" s="53">
        <v>46</v>
      </c>
      <c r="G35" s="53">
        <v>44</v>
      </c>
      <c r="H35" s="79">
        <v>44</v>
      </c>
      <c r="I35" s="54">
        <v>1</v>
      </c>
      <c r="J35" s="55">
        <v>2.2727272727272729</v>
      </c>
    </row>
    <row r="36" spans="1:10" ht="24.9" customHeight="1" x14ac:dyDescent="0.2">
      <c r="A36" s="186" t="s">
        <v>165</v>
      </c>
      <c r="B36" s="187" t="s">
        <v>166</v>
      </c>
      <c r="C36" s="52">
        <v>38.987940082716435</v>
      </c>
      <c r="D36" s="54">
        <v>11218</v>
      </c>
      <c r="E36" s="53">
        <v>11410</v>
      </c>
      <c r="F36" s="53">
        <v>11298</v>
      </c>
      <c r="G36" s="53">
        <v>11346</v>
      </c>
      <c r="H36" s="79">
        <v>11440</v>
      </c>
      <c r="I36" s="54">
        <v>-222</v>
      </c>
      <c r="J36" s="55">
        <v>-1.9405594405594406</v>
      </c>
    </row>
    <row r="37" spans="1:10" ht="24.9" customHeight="1" x14ac:dyDescent="0.2">
      <c r="A37" s="188" t="s">
        <v>167</v>
      </c>
      <c r="B37" s="189" t="s">
        <v>168</v>
      </c>
      <c r="C37" s="64">
        <v>60.855663295450597</v>
      </c>
      <c r="D37" s="82">
        <v>17510</v>
      </c>
      <c r="E37" s="83">
        <v>17514</v>
      </c>
      <c r="F37" s="83">
        <v>17159</v>
      </c>
      <c r="G37" s="83">
        <v>17155</v>
      </c>
      <c r="H37" s="84">
        <v>17161</v>
      </c>
      <c r="I37" s="82">
        <v>349</v>
      </c>
      <c r="J37" s="85">
        <v>2.0336810209195266</v>
      </c>
    </row>
    <row r="38" spans="1:10" s="87" customFormat="1" ht="11.25" customHeight="1" x14ac:dyDescent="0.2">
      <c r="J38" s="88" t="s">
        <v>35</v>
      </c>
    </row>
    <row r="39" spans="1:10" s="87" customFormat="1" ht="12.75" customHeight="1" x14ac:dyDescent="0.2">
      <c r="A39" s="87" t="s">
        <v>114</v>
      </c>
    </row>
    <row r="40" spans="1:10" s="60" customFormat="1" ht="30.6" customHeight="1" x14ac:dyDescent="0.2">
      <c r="A40" s="443" t="s">
        <v>219</v>
      </c>
      <c r="B40" s="443"/>
      <c r="C40" s="443"/>
      <c r="D40" s="443"/>
      <c r="E40" s="443"/>
      <c r="F40" s="443"/>
      <c r="G40" s="443"/>
      <c r="H40" s="443"/>
      <c r="I40" s="443"/>
      <c r="J40" s="443"/>
    </row>
    <row r="41" spans="1:10" s="60" customFormat="1" ht="12.75" customHeight="1" x14ac:dyDescent="0.2">
      <c r="A41" s="443"/>
      <c r="B41" s="443"/>
      <c r="C41" s="443"/>
      <c r="D41" s="443"/>
      <c r="E41" s="443"/>
      <c r="F41" s="443"/>
      <c r="G41" s="443"/>
      <c r="H41" s="443"/>
      <c r="I41" s="443"/>
      <c r="J41" s="443"/>
    </row>
    <row r="42" spans="1:10" s="60" customFormat="1" ht="12.75" customHeight="1" x14ac:dyDescent="0.2">
      <c r="A42" s="443"/>
      <c r="B42" s="443"/>
      <c r="C42" s="443"/>
      <c r="D42" s="443"/>
      <c r="E42" s="443"/>
      <c r="F42" s="443"/>
      <c r="G42" s="443"/>
      <c r="H42" s="443"/>
      <c r="I42" s="443"/>
      <c r="J42" s="443"/>
    </row>
    <row r="43" spans="1:10" ht="12.75" customHeight="1" x14ac:dyDescent="0.2">
      <c r="C43" s="37"/>
      <c r="D43" s="37"/>
      <c r="E43" s="37"/>
      <c r="F43" s="37"/>
      <c r="G43" s="37"/>
      <c r="H43" s="37"/>
      <c r="I43" s="37"/>
      <c r="J43" s="37"/>
    </row>
    <row r="44" spans="1:10" ht="15.9" customHeight="1" x14ac:dyDescent="0.2">
      <c r="C44" s="37"/>
      <c r="D44" s="37"/>
      <c r="E44" s="37"/>
      <c r="F44" s="37"/>
      <c r="G44" s="37"/>
      <c r="H44" s="37"/>
      <c r="I44" s="37"/>
      <c r="J44" s="37"/>
    </row>
    <row r="45" spans="1:10" ht="15.9" customHeight="1" x14ac:dyDescent="0.2">
      <c r="C45" s="37"/>
      <c r="D45" s="37"/>
      <c r="E45" s="37"/>
      <c r="F45" s="37"/>
      <c r="G45" s="37"/>
      <c r="H45" s="37"/>
      <c r="I45" s="37"/>
      <c r="J45" s="37"/>
    </row>
    <row r="46" spans="1:10" ht="15.9" customHeight="1" x14ac:dyDescent="0.2">
      <c r="C46" s="37"/>
      <c r="D46" s="37"/>
      <c r="E46" s="37"/>
      <c r="F46" s="37"/>
      <c r="G46" s="37"/>
      <c r="H46" s="37"/>
      <c r="I46" s="37"/>
      <c r="J46" s="37"/>
    </row>
    <row r="47" spans="1:10" ht="15.9" customHeight="1" x14ac:dyDescent="0.2">
      <c r="C47" s="37"/>
      <c r="D47" s="37"/>
      <c r="E47" s="37"/>
      <c r="F47" s="37"/>
      <c r="G47" s="37"/>
      <c r="H47" s="37"/>
      <c r="I47" s="37"/>
      <c r="J47" s="37"/>
    </row>
    <row r="48" spans="1:10" ht="15.9" customHeight="1" x14ac:dyDescent="0.2">
      <c r="C48" s="37"/>
      <c r="D48" s="37"/>
      <c r="E48" s="37"/>
      <c r="F48" s="37"/>
      <c r="G48" s="37"/>
      <c r="H48" s="37"/>
      <c r="I48" s="37"/>
      <c r="J48" s="37"/>
    </row>
    <row r="49" s="37" customFormat="1" ht="15.9" customHeight="1" x14ac:dyDescent="0.2"/>
    <row r="50" s="37" customFormat="1" ht="15.9" customHeight="1" x14ac:dyDescent="0.2"/>
    <row r="51" s="37" customFormat="1" ht="15.9" customHeight="1" x14ac:dyDescent="0.2"/>
    <row r="52" s="37" customFormat="1" ht="15.9" customHeight="1" x14ac:dyDescent="0.2"/>
    <row r="53" s="37" customFormat="1" ht="15.9" customHeight="1" x14ac:dyDescent="0.2"/>
    <row r="54" s="37" customFormat="1" ht="15.9" customHeight="1" x14ac:dyDescent="0.2"/>
    <row r="55" s="37" customFormat="1" ht="15.9" customHeight="1" x14ac:dyDescent="0.2"/>
    <row r="56" s="37" customFormat="1" ht="15.9" customHeight="1" x14ac:dyDescent="0.2"/>
    <row r="57" s="37" customFormat="1" ht="15.9" customHeight="1" x14ac:dyDescent="0.2"/>
    <row r="58" s="37" customFormat="1" ht="15.9" customHeight="1" x14ac:dyDescent="0.2"/>
    <row r="59" s="37" customFormat="1" ht="15.9" customHeight="1" x14ac:dyDescent="0.2"/>
    <row r="60" s="37" customFormat="1" ht="15.9" customHeight="1" x14ac:dyDescent="0.2"/>
    <row r="61" s="37" customFormat="1" ht="15.9" customHeight="1" x14ac:dyDescent="0.2"/>
    <row r="62" s="37" customFormat="1" ht="15.9" customHeight="1" x14ac:dyDescent="0.2"/>
    <row r="63" s="37" customFormat="1" ht="15.9" customHeight="1" x14ac:dyDescent="0.2"/>
    <row r="64" s="37" customFormat="1" ht="15.9" customHeight="1" x14ac:dyDescent="0.2"/>
    <row r="65" s="37" customFormat="1" ht="15.9" customHeight="1" x14ac:dyDescent="0.2"/>
    <row r="66" s="37" customFormat="1" ht="15.9" customHeight="1" x14ac:dyDescent="0.2"/>
    <row r="67" s="37" customFormat="1" ht="15.9" customHeight="1" x14ac:dyDescent="0.2"/>
    <row r="68" s="37" customFormat="1" ht="15.9" customHeight="1" x14ac:dyDescent="0.2"/>
    <row r="69" s="37" customFormat="1" ht="15.9" customHeight="1" x14ac:dyDescent="0.2"/>
    <row r="70" s="37" customFormat="1" ht="15.9" customHeight="1" x14ac:dyDescent="0.2"/>
    <row r="71" s="37" customFormat="1" ht="15.9" customHeight="1" x14ac:dyDescent="0.2"/>
    <row r="72" s="37" customFormat="1" ht="15.9" customHeight="1" x14ac:dyDescent="0.2"/>
    <row r="73" s="37" customFormat="1" ht="15.9" customHeight="1" x14ac:dyDescent="0.2"/>
    <row r="74" s="37" customFormat="1" ht="15.9" customHeight="1" x14ac:dyDescent="0.2"/>
    <row r="75" s="37" customFormat="1" ht="15.9" customHeight="1" x14ac:dyDescent="0.2"/>
    <row r="76" s="37" customFormat="1" ht="15.9" customHeight="1" x14ac:dyDescent="0.2"/>
    <row r="77" s="37" customFormat="1" ht="15.9" customHeight="1" x14ac:dyDescent="0.2"/>
    <row r="78" s="37" customFormat="1" ht="15.9" customHeight="1" x14ac:dyDescent="0.2"/>
    <row r="79" s="37" customFormat="1" ht="15.9" customHeight="1" x14ac:dyDescent="0.2"/>
    <row r="80" s="37" customFormat="1" ht="15.9" customHeight="1" x14ac:dyDescent="0.2"/>
    <row r="81" s="37" customFormat="1" ht="15.9" customHeight="1" x14ac:dyDescent="0.2"/>
    <row r="82" s="37" customFormat="1" ht="15.9" customHeight="1" x14ac:dyDescent="0.2"/>
    <row r="83" s="37" customFormat="1" ht="15.9" customHeight="1" x14ac:dyDescent="0.2"/>
    <row r="84" s="37" customFormat="1" ht="15.9" customHeight="1" x14ac:dyDescent="0.2"/>
    <row r="85" s="37" customFormat="1" ht="15.9" customHeight="1" x14ac:dyDescent="0.2"/>
    <row r="86" s="37" customFormat="1" ht="15.9" customHeight="1" x14ac:dyDescent="0.2"/>
    <row r="87" s="37" customFormat="1" ht="15.9" customHeight="1" x14ac:dyDescent="0.2"/>
    <row r="88" s="37" customFormat="1" ht="15.9" customHeight="1" x14ac:dyDescent="0.2"/>
    <row r="89" s="37" customFormat="1" ht="15.9" customHeight="1" x14ac:dyDescent="0.2"/>
    <row r="90" s="37" customFormat="1" ht="15.9" customHeight="1" x14ac:dyDescent="0.2"/>
    <row r="91" s="37" customFormat="1" ht="15.9" customHeight="1" x14ac:dyDescent="0.2"/>
    <row r="92" s="37" customFormat="1" ht="15.9" customHeight="1" x14ac:dyDescent="0.2"/>
    <row r="93" s="37" customFormat="1" ht="15.9" customHeight="1" x14ac:dyDescent="0.2"/>
    <row r="94" s="37" customFormat="1" ht="15.9" customHeight="1" x14ac:dyDescent="0.2"/>
    <row r="95" s="37" customFormat="1" ht="15.9" customHeight="1" x14ac:dyDescent="0.2"/>
    <row r="96" s="37" customFormat="1" ht="15.9" customHeight="1" x14ac:dyDescent="0.2"/>
    <row r="97" s="37" customFormat="1" ht="15.9" customHeight="1" x14ac:dyDescent="0.2"/>
    <row r="98" s="37" customFormat="1" ht="15.9" customHeight="1" x14ac:dyDescent="0.2"/>
    <row r="99" s="37" customFormat="1" ht="15.9" customHeight="1" x14ac:dyDescent="0.2"/>
    <row r="100" s="37" customFormat="1" ht="15.9" customHeight="1" x14ac:dyDescent="0.2"/>
    <row r="101" s="37" customFormat="1" ht="15.9" customHeight="1" x14ac:dyDescent="0.2"/>
    <row r="102" s="37" customFormat="1" ht="15.9" customHeight="1" x14ac:dyDescent="0.2"/>
    <row r="103" s="37" customFormat="1" ht="15.9" customHeight="1" x14ac:dyDescent="0.2"/>
    <row r="104" s="37" customFormat="1" ht="15.9" customHeight="1" x14ac:dyDescent="0.2"/>
    <row r="105" s="37" customFormat="1" ht="15.9" customHeight="1" x14ac:dyDescent="0.2"/>
    <row r="106" s="37" customFormat="1" ht="15.9" customHeight="1" x14ac:dyDescent="0.2"/>
    <row r="107" s="37" customFormat="1" ht="15.9" customHeight="1" x14ac:dyDescent="0.2"/>
    <row r="108" s="37" customFormat="1" ht="15.9" customHeight="1" x14ac:dyDescent="0.2"/>
    <row r="109" s="37" customFormat="1" ht="15.9" customHeight="1" x14ac:dyDescent="0.2"/>
    <row r="110" s="37" customFormat="1" ht="15.9" customHeight="1" x14ac:dyDescent="0.2"/>
    <row r="111" s="37" customFormat="1" ht="15.9" customHeight="1" x14ac:dyDescent="0.2"/>
    <row r="112" s="37" customFormat="1" ht="15.9" customHeight="1" x14ac:dyDescent="0.2"/>
    <row r="113" s="37" customFormat="1" ht="15.9" customHeight="1" x14ac:dyDescent="0.2"/>
    <row r="114" s="37" customFormat="1" ht="15.9" customHeight="1" x14ac:dyDescent="0.2"/>
    <row r="115" s="37" customFormat="1" ht="15.9" customHeight="1" x14ac:dyDescent="0.2"/>
    <row r="116" s="37" customFormat="1" ht="15.9" customHeight="1" x14ac:dyDescent="0.2"/>
    <row r="117" s="37" customFormat="1" ht="15.9" customHeight="1" x14ac:dyDescent="0.2"/>
    <row r="118" s="37" customFormat="1" ht="15.9" customHeight="1" x14ac:dyDescent="0.2"/>
    <row r="119" s="37" customFormat="1" ht="15.9" customHeight="1" x14ac:dyDescent="0.2"/>
    <row r="120" s="37" customFormat="1" ht="15.9" customHeight="1" x14ac:dyDescent="0.2"/>
    <row r="121" s="37" customFormat="1" ht="15.9" customHeight="1" x14ac:dyDescent="0.2"/>
    <row r="122" s="37" customFormat="1" ht="15.9" customHeight="1" x14ac:dyDescent="0.2"/>
    <row r="123" s="37" customFormat="1" ht="15.9" customHeight="1" x14ac:dyDescent="0.2"/>
    <row r="124" s="37" customFormat="1" ht="15.9" customHeight="1" x14ac:dyDescent="0.2"/>
    <row r="125" s="37" customFormat="1" ht="15.9" customHeight="1" x14ac:dyDescent="0.2"/>
    <row r="126" s="37" customFormat="1" ht="15.9" customHeight="1" x14ac:dyDescent="0.2"/>
    <row r="127" s="37" customFormat="1" ht="15.9" customHeight="1" x14ac:dyDescent="0.2"/>
    <row r="128" s="37" customFormat="1" ht="15.9" customHeight="1" x14ac:dyDescent="0.2"/>
    <row r="129" s="37" customFormat="1" ht="15.9" customHeight="1" x14ac:dyDescent="0.2"/>
    <row r="130" s="37" customFormat="1" ht="15.9" customHeight="1" x14ac:dyDescent="0.2"/>
    <row r="131" s="37" customFormat="1" ht="15.9" customHeight="1" x14ac:dyDescent="0.2"/>
    <row r="132" s="37" customFormat="1" ht="15.9" customHeight="1" x14ac:dyDescent="0.2"/>
    <row r="133" s="37" customFormat="1" ht="15.9" customHeight="1" x14ac:dyDescent="0.2"/>
    <row r="134" s="37" customFormat="1" ht="15.9" customHeight="1" x14ac:dyDescent="0.2"/>
    <row r="135" s="37" customFormat="1" ht="15.9" customHeight="1" x14ac:dyDescent="0.2"/>
    <row r="136" s="37" customFormat="1" ht="15.9" customHeight="1" x14ac:dyDescent="0.2"/>
    <row r="137" s="37" customFormat="1" ht="15.9" customHeight="1" x14ac:dyDescent="0.2"/>
    <row r="138" s="37" customFormat="1" ht="15.9" customHeight="1" x14ac:dyDescent="0.2"/>
    <row r="139" s="37" customFormat="1" ht="15.9" customHeight="1" x14ac:dyDescent="0.2"/>
    <row r="140" s="37" customFormat="1" ht="15.9" customHeight="1" x14ac:dyDescent="0.2"/>
    <row r="141" s="37" customFormat="1" ht="15.9" customHeight="1" x14ac:dyDescent="0.2"/>
    <row r="142" s="37" customFormat="1" ht="15.9" customHeight="1" x14ac:dyDescent="0.2"/>
    <row r="143" s="37" customFormat="1" ht="15.9" customHeight="1" x14ac:dyDescent="0.2"/>
    <row r="144" s="37" customFormat="1" ht="15.9" customHeight="1" x14ac:dyDescent="0.2"/>
    <row r="145" s="37" customFormat="1" ht="15.9" customHeight="1" x14ac:dyDescent="0.2"/>
    <row r="146" s="37" customFormat="1" ht="15.9" customHeight="1" x14ac:dyDescent="0.2"/>
    <row r="147" s="37" customFormat="1" ht="15.9" customHeight="1" x14ac:dyDescent="0.2"/>
    <row r="148" s="37" customFormat="1" ht="15.9" customHeight="1" x14ac:dyDescent="0.2"/>
    <row r="149" s="37" customFormat="1" ht="15.9" customHeight="1" x14ac:dyDescent="0.2"/>
    <row r="150" s="37" customFormat="1" ht="15.9" customHeight="1" x14ac:dyDescent="0.2"/>
    <row r="151" s="37" customFormat="1" ht="15.9" customHeight="1" x14ac:dyDescent="0.2"/>
    <row r="152" s="37" customFormat="1" ht="15.9" customHeight="1" x14ac:dyDescent="0.2"/>
    <row r="153" s="37" customFormat="1" ht="15.9" customHeight="1" x14ac:dyDescent="0.2"/>
    <row r="154" s="37" customFormat="1" ht="15.9" customHeight="1" x14ac:dyDescent="0.2"/>
    <row r="155" s="37" customFormat="1" ht="15.9" customHeight="1" x14ac:dyDescent="0.2"/>
    <row r="156" s="37" customFormat="1" ht="15.9" customHeight="1" x14ac:dyDescent="0.2"/>
    <row r="157" s="37" customFormat="1" ht="15.9" customHeight="1" x14ac:dyDescent="0.2"/>
    <row r="158" s="37" customFormat="1" ht="15.9" customHeight="1" x14ac:dyDescent="0.2"/>
    <row r="159" s="37" customFormat="1" ht="15.9" customHeight="1" x14ac:dyDescent="0.2"/>
    <row r="160" s="37" customFormat="1" ht="15.9" customHeight="1" x14ac:dyDescent="0.2"/>
    <row r="161" s="37" customFormat="1" ht="15.9" customHeight="1" x14ac:dyDescent="0.2"/>
    <row r="162" s="37" customFormat="1" ht="15.9" customHeight="1" x14ac:dyDescent="0.2"/>
    <row r="163" s="37" customFormat="1" ht="15.9" customHeight="1" x14ac:dyDescent="0.2"/>
    <row r="164" s="37" customFormat="1" ht="15.9" customHeight="1" x14ac:dyDescent="0.2"/>
    <row r="165" s="37" customFormat="1" ht="15.9" customHeight="1" x14ac:dyDescent="0.2"/>
    <row r="166" s="37" customFormat="1" ht="15.9" customHeight="1" x14ac:dyDescent="0.2"/>
    <row r="167" s="37" customFormat="1" ht="15.9" customHeight="1" x14ac:dyDescent="0.2"/>
    <row r="168" s="37" customFormat="1" ht="15.9" customHeight="1" x14ac:dyDescent="0.2"/>
    <row r="169" s="37" customFormat="1" ht="15.9" customHeight="1" x14ac:dyDescent="0.2"/>
    <row r="170" s="37" customFormat="1" ht="15.9" customHeight="1" x14ac:dyDescent="0.2"/>
    <row r="171" s="37" customFormat="1" ht="15.9" customHeight="1" x14ac:dyDescent="0.2"/>
    <row r="172" s="37" customFormat="1" ht="15.9" customHeight="1" x14ac:dyDescent="0.2"/>
    <row r="173" s="37" customFormat="1" ht="15.9" customHeight="1" x14ac:dyDescent="0.2"/>
    <row r="174" s="37" customFormat="1" ht="15.9" customHeight="1" x14ac:dyDescent="0.2"/>
    <row r="175" s="37" customFormat="1" ht="15.9" customHeight="1" x14ac:dyDescent="0.2"/>
    <row r="176" s="37" customFormat="1" ht="15.9" customHeight="1" x14ac:dyDescent="0.2"/>
    <row r="177" s="37" customFormat="1" ht="15.9" customHeight="1" x14ac:dyDescent="0.2"/>
    <row r="178" s="37" customFormat="1" ht="15.9" customHeight="1" x14ac:dyDescent="0.2"/>
    <row r="179" s="37" customFormat="1" ht="15.9" customHeight="1" x14ac:dyDescent="0.2"/>
    <row r="180" s="37" customFormat="1" ht="15.9" customHeight="1" x14ac:dyDescent="0.2"/>
    <row r="181" s="37" customFormat="1" ht="15.9" customHeight="1" x14ac:dyDescent="0.2"/>
    <row r="182" s="37" customFormat="1" ht="15.9" customHeight="1" x14ac:dyDescent="0.2"/>
    <row r="183" s="37" customFormat="1" ht="15.9" customHeight="1" x14ac:dyDescent="0.2"/>
    <row r="184" s="37" customFormat="1" ht="15.9" customHeight="1" x14ac:dyDescent="0.2"/>
    <row r="185" s="37" customFormat="1" ht="15.9" customHeight="1" x14ac:dyDescent="0.2"/>
    <row r="186" s="37" customFormat="1" ht="15.9" customHeight="1" x14ac:dyDescent="0.2"/>
    <row r="187" s="37" customFormat="1" ht="15.9" customHeight="1" x14ac:dyDescent="0.2"/>
    <row r="188" s="37" customFormat="1" ht="15.9" customHeight="1" x14ac:dyDescent="0.2"/>
    <row r="189" s="37" customFormat="1" ht="15.9" customHeight="1" x14ac:dyDescent="0.2"/>
    <row r="190" s="37" customFormat="1" ht="15.9" customHeight="1" x14ac:dyDescent="0.2"/>
    <row r="191" s="37" customFormat="1" ht="15.9" customHeight="1" x14ac:dyDescent="0.2"/>
    <row r="192" s="37" customFormat="1" ht="15.9" customHeight="1" x14ac:dyDescent="0.2"/>
    <row r="193" s="37" customFormat="1" ht="15.9" customHeight="1" x14ac:dyDescent="0.2"/>
    <row r="194" s="37" customFormat="1" ht="15.9" customHeight="1" x14ac:dyDescent="0.2"/>
    <row r="195" s="37" customFormat="1" ht="15.9" customHeight="1" x14ac:dyDescent="0.2"/>
    <row r="196" s="37" customFormat="1" ht="15.9" customHeight="1" x14ac:dyDescent="0.2"/>
    <row r="197" s="37" customFormat="1" ht="15.9" customHeight="1" x14ac:dyDescent="0.2"/>
    <row r="198" s="37" customFormat="1" ht="15.9" customHeight="1" x14ac:dyDescent="0.2"/>
    <row r="199" s="37" customFormat="1" ht="15.9" customHeight="1" x14ac:dyDescent="0.2"/>
    <row r="200" s="37" customFormat="1" ht="15.9" customHeight="1" x14ac:dyDescent="0.2"/>
  </sheetData>
  <mergeCells count="16">
    <mergeCell ref="A42:J42"/>
    <mergeCell ref="A3:J3"/>
    <mergeCell ref="A4:J4"/>
    <mergeCell ref="A5:D5"/>
    <mergeCell ref="A7:B9"/>
    <mergeCell ref="C7:C10"/>
    <mergeCell ref="D7:H7"/>
    <mergeCell ref="I7:J8"/>
    <mergeCell ref="D8:D9"/>
    <mergeCell ref="E8:E9"/>
    <mergeCell ref="F8:F9"/>
    <mergeCell ref="G8:G9"/>
    <mergeCell ref="H8:H9"/>
    <mergeCell ref="A11:B11"/>
    <mergeCell ref="A40:J40"/>
    <mergeCell ref="A41:J41"/>
  </mergeCells>
  <printOptions horizontalCentered="1"/>
  <pageMargins left="0.7" right="0.7" top="0.75" bottom="0.75" header="0.3" footer="0.3"/>
  <pageSetup paperSize="9" scale="67"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C60D3-B836-4049-84B9-284777E0B33C}">
  <sheetPr codeName="Tabelle8">
    <pageSetUpPr fitToPage="1"/>
  </sheetPr>
  <dimension ref="A1:IU204"/>
  <sheetViews>
    <sheetView showGridLines="0" zoomScaleNormal="100" workbookViewId="0"/>
  </sheetViews>
  <sheetFormatPr baseColWidth="10" defaultColWidth="8.88671875" defaultRowHeight="15.9" customHeight="1" x14ac:dyDescent="0.2"/>
  <cols>
    <col min="1" max="1" width="6.6640625" style="37" customWidth="1"/>
    <col min="2" max="2" width="29.6640625" style="37" customWidth="1"/>
    <col min="3" max="3" width="3.6640625" style="37" customWidth="1"/>
    <col min="4" max="4" width="6.6640625" style="61" customWidth="1"/>
    <col min="5" max="10" width="9.6640625" style="90" customWidth="1"/>
    <col min="11" max="11" width="9.6640625" style="91" customWidth="1"/>
    <col min="12" max="16384" width="8.88671875" style="37"/>
  </cols>
  <sheetData>
    <row r="1" spans="1:255" customFormat="1" ht="36.75" customHeight="1" x14ac:dyDescent="0.25">
      <c r="A1" s="30"/>
      <c r="B1" s="31"/>
      <c r="C1" s="31"/>
      <c r="D1" s="31"/>
      <c r="E1" s="31"/>
      <c r="F1" s="31"/>
      <c r="G1" s="31"/>
      <c r="H1" s="31"/>
      <c r="I1" s="31"/>
      <c r="J1" s="31"/>
      <c r="K1" s="32" t="s">
        <v>38</v>
      </c>
    </row>
    <row r="2" spans="1:255" customFormat="1" ht="11.25" customHeight="1" x14ac:dyDescent="0.25">
      <c r="A2" s="33"/>
      <c r="B2" s="34"/>
      <c r="C2" s="34"/>
      <c r="D2" s="34"/>
      <c r="E2" s="34"/>
      <c r="F2" s="34"/>
      <c r="G2" s="34"/>
      <c r="H2" s="34"/>
      <c r="I2" s="34"/>
      <c r="J2" s="34"/>
      <c r="K2" s="34"/>
    </row>
    <row r="3" spans="1:255" s="35" customFormat="1" ht="20.100000000000001" customHeight="1" x14ac:dyDescent="0.25">
      <c r="A3" s="448" t="s">
        <v>220</v>
      </c>
      <c r="B3" s="448"/>
      <c r="C3" s="448"/>
      <c r="D3" s="448"/>
      <c r="E3" s="448"/>
      <c r="F3" s="448"/>
      <c r="G3" s="448"/>
      <c r="H3" s="448"/>
      <c r="I3" s="448"/>
      <c r="J3" s="448"/>
      <c r="K3" s="448"/>
    </row>
    <row r="4" spans="1:255" s="35" customFormat="1" ht="12" customHeight="1" x14ac:dyDescent="0.25">
      <c r="A4" s="449" t="s">
        <v>84</v>
      </c>
      <c r="B4" s="449"/>
      <c r="C4" s="449"/>
      <c r="D4" s="449"/>
      <c r="E4" s="449"/>
      <c r="F4" s="449"/>
      <c r="G4" s="449"/>
      <c r="H4" s="449"/>
      <c r="I4" s="449"/>
      <c r="J4" s="449"/>
      <c r="K4" s="449"/>
    </row>
    <row r="5" spans="1:255" s="35" customFormat="1" ht="12" customHeight="1" x14ac:dyDescent="0.25">
      <c r="A5" s="450" t="s">
        <v>40</v>
      </c>
      <c r="B5" s="450"/>
      <c r="C5" s="450"/>
      <c r="D5" s="450"/>
      <c r="E5" s="450"/>
      <c r="F5" s="165"/>
      <c r="G5" s="165"/>
      <c r="H5" s="165"/>
      <c r="I5" s="165"/>
      <c r="J5" s="165"/>
      <c r="K5" s="165"/>
    </row>
    <row r="6" spans="1:255" s="35" customFormat="1" ht="11.25" customHeight="1" x14ac:dyDescent="0.25">
      <c r="A6" s="145"/>
      <c r="B6" s="146"/>
      <c r="C6" s="146"/>
      <c r="D6" s="146"/>
      <c r="E6" s="146"/>
      <c r="F6" s="146"/>
      <c r="G6" s="146"/>
      <c r="H6" s="146"/>
      <c r="I6" s="146"/>
      <c r="J6" s="146"/>
    </row>
    <row r="7" spans="1:255" customFormat="1" ht="12" customHeight="1" x14ac:dyDescent="0.25">
      <c r="A7" s="465" t="s">
        <v>221</v>
      </c>
      <c r="B7" s="454"/>
      <c r="C7" s="454"/>
      <c r="D7" s="459" t="s">
        <v>86</v>
      </c>
      <c r="E7" s="462" t="s">
        <v>173</v>
      </c>
      <c r="F7" s="463"/>
      <c r="G7" s="463"/>
      <c r="H7" s="463"/>
      <c r="I7" s="464"/>
      <c r="J7" s="465" t="s">
        <v>174</v>
      </c>
      <c r="K7" s="466"/>
      <c r="L7" s="37"/>
      <c r="M7" s="37"/>
      <c r="N7" s="37"/>
    </row>
    <row r="8" spans="1:255" ht="21.75" customHeight="1" x14ac:dyDescent="0.2">
      <c r="A8" s="455"/>
      <c r="B8" s="456"/>
      <c r="C8" s="456"/>
      <c r="D8" s="460"/>
      <c r="E8" s="441" t="s">
        <v>89</v>
      </c>
      <c r="F8" s="441" t="s">
        <v>90</v>
      </c>
      <c r="G8" s="441" t="s">
        <v>91</v>
      </c>
      <c r="H8" s="441" t="s">
        <v>92</v>
      </c>
      <c r="I8" s="441" t="s">
        <v>93</v>
      </c>
      <c r="J8" s="467"/>
      <c r="K8" s="468"/>
    </row>
    <row r="9" spans="1:255" ht="12" customHeight="1" x14ac:dyDescent="0.2">
      <c r="A9" s="455"/>
      <c r="B9" s="456"/>
      <c r="C9" s="456"/>
      <c r="D9" s="460"/>
      <c r="E9" s="442"/>
      <c r="F9" s="442"/>
      <c r="G9" s="442"/>
      <c r="H9" s="442"/>
      <c r="I9" s="442"/>
      <c r="J9" s="38" t="s">
        <v>94</v>
      </c>
      <c r="K9" s="39" t="s">
        <v>95</v>
      </c>
    </row>
    <row r="10" spans="1:255" ht="12" customHeight="1" x14ac:dyDescent="0.2">
      <c r="A10" s="457"/>
      <c r="B10" s="458"/>
      <c r="C10" s="458"/>
      <c r="D10" s="461"/>
      <c r="E10" s="40">
        <v>1</v>
      </c>
      <c r="F10" s="40">
        <v>2</v>
      </c>
      <c r="G10" s="40">
        <v>3</v>
      </c>
      <c r="H10" s="40">
        <v>4</v>
      </c>
      <c r="I10" s="40">
        <v>5</v>
      </c>
      <c r="J10" s="40">
        <v>6</v>
      </c>
      <c r="K10" s="40">
        <v>7</v>
      </c>
    </row>
    <row r="11" spans="1:255" ht="18" customHeight="1" x14ac:dyDescent="0.2">
      <c r="A11" s="190" t="s">
        <v>96</v>
      </c>
      <c r="B11" s="191"/>
      <c r="C11" s="192"/>
      <c r="D11" s="193">
        <v>100</v>
      </c>
      <c r="E11" s="194">
        <v>28773</v>
      </c>
      <c r="F11" s="195">
        <v>28969</v>
      </c>
      <c r="G11" s="195">
        <v>28503</v>
      </c>
      <c r="H11" s="195">
        <v>28545</v>
      </c>
      <c r="I11" s="196">
        <v>28645</v>
      </c>
      <c r="J11" s="197">
        <v>128</v>
      </c>
      <c r="K11" s="198">
        <v>0.44684936289055682</v>
      </c>
    </row>
    <row r="12" spans="1:255" ht="18" customHeight="1" x14ac:dyDescent="0.2">
      <c r="A12" s="199" t="s">
        <v>222</v>
      </c>
      <c r="B12" s="200"/>
      <c r="C12" s="200"/>
      <c r="D12" s="201"/>
      <c r="E12" s="201"/>
      <c r="F12" s="201"/>
      <c r="G12" s="201"/>
      <c r="H12" s="201"/>
      <c r="I12" s="201"/>
      <c r="J12" s="201"/>
      <c r="K12" s="202"/>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70"/>
      <c r="AV12" s="170"/>
      <c r="AW12" s="170"/>
      <c r="AX12" s="170"/>
      <c r="AY12" s="170"/>
      <c r="AZ12" s="170"/>
      <c r="BA12" s="170"/>
      <c r="BB12" s="170"/>
      <c r="BC12" s="170"/>
      <c r="BD12" s="170"/>
      <c r="BE12" s="170"/>
      <c r="BF12" s="170"/>
      <c r="BG12" s="170"/>
      <c r="BH12" s="170"/>
      <c r="BI12" s="170"/>
      <c r="BJ12" s="170"/>
      <c r="BK12" s="170"/>
      <c r="BL12" s="170"/>
      <c r="BM12" s="170"/>
      <c r="BN12" s="170"/>
      <c r="BO12" s="170"/>
      <c r="BP12" s="170"/>
      <c r="BQ12" s="170"/>
      <c r="BR12" s="170"/>
      <c r="BS12" s="170"/>
      <c r="BT12" s="170"/>
      <c r="BU12" s="170"/>
      <c r="BV12" s="170"/>
      <c r="BW12" s="170"/>
      <c r="BX12" s="170"/>
      <c r="BY12" s="170"/>
      <c r="BZ12" s="170"/>
      <c r="CA12" s="170"/>
      <c r="CB12" s="170"/>
      <c r="CC12" s="170"/>
      <c r="CD12" s="170"/>
      <c r="CE12" s="170"/>
      <c r="CF12" s="170"/>
      <c r="CG12" s="170"/>
      <c r="CH12" s="170"/>
      <c r="CI12" s="170"/>
      <c r="CJ12" s="170"/>
      <c r="CK12" s="170"/>
      <c r="CL12" s="170"/>
      <c r="CM12" s="170"/>
      <c r="CN12" s="170"/>
      <c r="CO12" s="170"/>
      <c r="CP12" s="170"/>
      <c r="CQ12" s="170"/>
      <c r="CR12" s="170"/>
      <c r="CS12" s="170"/>
      <c r="CT12" s="170"/>
      <c r="CU12" s="170"/>
      <c r="CV12" s="170"/>
      <c r="CW12" s="170"/>
      <c r="CX12" s="170"/>
      <c r="CY12" s="170"/>
      <c r="CZ12" s="170"/>
      <c r="DA12" s="170"/>
      <c r="DB12" s="170"/>
      <c r="DC12" s="170"/>
      <c r="DD12" s="170"/>
      <c r="DE12" s="170"/>
      <c r="DF12" s="170"/>
      <c r="DG12" s="170"/>
      <c r="DH12" s="170"/>
      <c r="DI12" s="170"/>
      <c r="DJ12" s="170"/>
      <c r="DK12" s="170"/>
      <c r="DL12" s="170"/>
      <c r="DM12" s="170"/>
      <c r="DN12" s="170"/>
      <c r="DO12" s="170"/>
      <c r="DP12" s="170"/>
      <c r="DQ12" s="170"/>
      <c r="DR12" s="170"/>
      <c r="DS12" s="170"/>
      <c r="DT12" s="170"/>
      <c r="DU12" s="170"/>
      <c r="DV12" s="170"/>
      <c r="DW12" s="170"/>
      <c r="DX12" s="170"/>
      <c r="DY12" s="170"/>
      <c r="DZ12" s="170"/>
      <c r="EA12" s="170"/>
      <c r="EB12" s="170"/>
      <c r="EC12" s="170"/>
      <c r="ED12" s="170"/>
      <c r="EE12" s="170"/>
      <c r="EF12" s="170"/>
      <c r="EG12" s="170"/>
      <c r="EH12" s="170"/>
      <c r="EI12" s="170"/>
      <c r="EJ12" s="170"/>
      <c r="EK12" s="170"/>
      <c r="EL12" s="170"/>
      <c r="EM12" s="170"/>
      <c r="EN12" s="170"/>
      <c r="EO12" s="170"/>
      <c r="EP12" s="170"/>
      <c r="EQ12" s="170"/>
      <c r="ER12" s="170"/>
      <c r="ES12" s="170"/>
      <c r="ET12" s="170"/>
      <c r="EU12" s="170"/>
      <c r="EV12" s="170"/>
      <c r="EW12" s="170"/>
      <c r="EX12" s="170"/>
      <c r="EY12" s="170"/>
      <c r="EZ12" s="170"/>
      <c r="FA12" s="170"/>
      <c r="FB12" s="170"/>
      <c r="FC12" s="170"/>
      <c r="FD12" s="170"/>
      <c r="FE12" s="170"/>
      <c r="FF12" s="170"/>
      <c r="FG12" s="170"/>
      <c r="FH12" s="170"/>
      <c r="FI12" s="170"/>
      <c r="FJ12" s="170"/>
      <c r="FK12" s="170"/>
      <c r="FL12" s="170"/>
      <c r="FM12" s="170"/>
      <c r="FN12" s="170"/>
      <c r="FO12" s="170"/>
      <c r="FP12" s="170"/>
      <c r="FQ12" s="170"/>
      <c r="FR12" s="170"/>
      <c r="FS12" s="170"/>
      <c r="FT12" s="170"/>
      <c r="FU12" s="170"/>
      <c r="FV12" s="170"/>
      <c r="FW12" s="170"/>
      <c r="FX12" s="170"/>
      <c r="FY12" s="170"/>
      <c r="FZ12" s="170"/>
      <c r="GA12" s="170"/>
      <c r="GB12" s="170"/>
      <c r="GC12" s="170"/>
      <c r="GD12" s="170"/>
      <c r="GE12" s="170"/>
      <c r="GF12" s="170"/>
      <c r="GG12" s="170"/>
      <c r="GH12" s="170"/>
      <c r="GI12" s="170"/>
      <c r="GJ12" s="170"/>
      <c r="GK12" s="170"/>
      <c r="GL12" s="170"/>
      <c r="GM12" s="170"/>
      <c r="GN12" s="170"/>
      <c r="GO12" s="170"/>
      <c r="GP12" s="170"/>
      <c r="GQ12" s="170"/>
      <c r="GR12" s="170"/>
      <c r="GS12" s="170"/>
      <c r="GT12" s="170"/>
      <c r="GU12" s="170"/>
      <c r="GV12" s="170"/>
      <c r="GW12" s="170"/>
      <c r="GX12" s="170"/>
      <c r="GY12" s="170"/>
      <c r="GZ12" s="170"/>
      <c r="HA12" s="170"/>
      <c r="HB12" s="170"/>
      <c r="HC12" s="170"/>
      <c r="HD12" s="170"/>
      <c r="HE12" s="170"/>
      <c r="HF12" s="170"/>
      <c r="HG12" s="170"/>
      <c r="HH12" s="170"/>
      <c r="HI12" s="170"/>
      <c r="HJ12" s="170"/>
      <c r="HK12" s="170"/>
      <c r="HL12" s="170"/>
      <c r="HM12" s="170"/>
      <c r="HN12" s="170"/>
      <c r="HO12" s="170"/>
      <c r="HP12" s="170"/>
      <c r="HQ12" s="170"/>
      <c r="HR12" s="170"/>
      <c r="HS12" s="170"/>
      <c r="HT12" s="170"/>
      <c r="HU12" s="170"/>
      <c r="HV12" s="170"/>
      <c r="HW12" s="170"/>
      <c r="HX12" s="170"/>
      <c r="HY12" s="170"/>
      <c r="HZ12" s="170"/>
      <c r="IA12" s="170"/>
      <c r="IB12" s="170"/>
      <c r="IC12" s="170"/>
      <c r="ID12" s="170"/>
      <c r="IE12" s="170"/>
      <c r="IF12" s="170"/>
      <c r="IG12" s="170"/>
      <c r="IH12" s="170"/>
      <c r="II12" s="170"/>
      <c r="IJ12" s="170"/>
      <c r="IK12" s="170"/>
      <c r="IL12" s="170"/>
      <c r="IM12" s="170"/>
      <c r="IN12" s="170"/>
      <c r="IO12" s="170"/>
      <c r="IP12" s="170"/>
      <c r="IQ12" s="170"/>
      <c r="IR12" s="170"/>
      <c r="IS12" s="170"/>
      <c r="IT12" s="170"/>
      <c r="IU12" s="170"/>
    </row>
    <row r="13" spans="1:255" ht="14.1" customHeight="1" x14ac:dyDescent="0.2">
      <c r="A13" s="203" t="s">
        <v>223</v>
      </c>
      <c r="B13" s="204"/>
      <c r="C13" s="205"/>
      <c r="D13" s="206">
        <v>14.603968998714072</v>
      </c>
      <c r="E13" s="207">
        <v>4202</v>
      </c>
      <c r="F13" s="208">
        <v>4256</v>
      </c>
      <c r="G13" s="208">
        <v>4143</v>
      </c>
      <c r="H13" s="208">
        <v>4061</v>
      </c>
      <c r="I13" s="209">
        <v>4057</v>
      </c>
      <c r="J13" s="207">
        <v>145</v>
      </c>
      <c r="K13" s="210">
        <v>3.574069509489771</v>
      </c>
    </row>
    <row r="14" spans="1:255" ht="14.1" customHeight="1" x14ac:dyDescent="0.2">
      <c r="A14" s="203" t="s">
        <v>224</v>
      </c>
      <c r="B14" s="204"/>
      <c r="C14" s="205"/>
      <c r="D14" s="206">
        <v>57.369756368817988</v>
      </c>
      <c r="E14" s="207">
        <v>16507</v>
      </c>
      <c r="F14" s="208">
        <v>16651</v>
      </c>
      <c r="G14" s="208">
        <v>16606</v>
      </c>
      <c r="H14" s="208">
        <v>16698</v>
      </c>
      <c r="I14" s="209">
        <v>16842</v>
      </c>
      <c r="J14" s="207">
        <v>-335</v>
      </c>
      <c r="K14" s="210">
        <v>-1.9890749317183232</v>
      </c>
    </row>
    <row r="15" spans="1:255" ht="14.1" customHeight="1" x14ac:dyDescent="0.2">
      <c r="A15" s="203" t="s">
        <v>225</v>
      </c>
      <c r="B15" s="204"/>
      <c r="C15" s="205"/>
      <c r="D15" s="206">
        <v>13.689917631112502</v>
      </c>
      <c r="E15" s="207">
        <v>3939</v>
      </c>
      <c r="F15" s="208">
        <v>3958</v>
      </c>
      <c r="G15" s="208">
        <v>3711</v>
      </c>
      <c r="H15" s="208">
        <v>3730</v>
      </c>
      <c r="I15" s="209">
        <v>3717</v>
      </c>
      <c r="J15" s="207">
        <v>222</v>
      </c>
      <c r="K15" s="210">
        <v>5.9725585149313964</v>
      </c>
    </row>
    <row r="16" spans="1:255" ht="14.1" customHeight="1" x14ac:dyDescent="0.2">
      <c r="A16" s="203" t="s">
        <v>226</v>
      </c>
      <c r="B16" s="204"/>
      <c r="C16" s="205"/>
      <c r="D16" s="206">
        <v>13.446633997150107</v>
      </c>
      <c r="E16" s="207">
        <v>3869</v>
      </c>
      <c r="F16" s="208">
        <v>3841</v>
      </c>
      <c r="G16" s="208">
        <v>3793</v>
      </c>
      <c r="H16" s="208">
        <v>3799</v>
      </c>
      <c r="I16" s="209">
        <v>3772</v>
      </c>
      <c r="J16" s="207">
        <v>97</v>
      </c>
      <c r="K16" s="210">
        <v>2.5715800636267234</v>
      </c>
    </row>
    <row r="17" spans="1:255" s="140" customFormat="1" ht="18" customHeight="1" x14ac:dyDescent="0.2">
      <c r="A17" s="211" t="s">
        <v>227</v>
      </c>
      <c r="B17" s="212"/>
      <c r="C17" s="212"/>
      <c r="D17" s="212"/>
      <c r="E17" s="213"/>
      <c r="F17" s="213"/>
      <c r="G17" s="213"/>
      <c r="H17" s="213"/>
      <c r="I17" s="213"/>
      <c r="J17" s="213"/>
      <c r="K17" s="213"/>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0"/>
      <c r="AM17" s="170"/>
      <c r="AN17" s="170"/>
      <c r="AO17" s="170"/>
      <c r="AP17" s="170"/>
      <c r="AQ17" s="170"/>
      <c r="AR17" s="170"/>
      <c r="AS17" s="170"/>
      <c r="AT17" s="170"/>
      <c r="AU17" s="170"/>
      <c r="AV17" s="170"/>
      <c r="AW17" s="170"/>
      <c r="AX17" s="170"/>
      <c r="AY17" s="170"/>
      <c r="AZ17" s="170"/>
      <c r="BA17" s="170"/>
      <c r="BB17" s="170"/>
      <c r="BC17" s="170"/>
      <c r="BD17" s="170"/>
      <c r="BE17" s="170"/>
      <c r="BF17" s="170"/>
      <c r="BG17" s="170"/>
      <c r="BH17" s="170"/>
      <c r="BI17" s="170"/>
      <c r="BJ17" s="170"/>
      <c r="BK17" s="170"/>
      <c r="BL17" s="170"/>
      <c r="BM17" s="170"/>
      <c r="BN17" s="170"/>
      <c r="BO17" s="170"/>
      <c r="BP17" s="170"/>
      <c r="BQ17" s="170"/>
      <c r="BR17" s="170"/>
      <c r="BS17" s="170"/>
      <c r="BT17" s="170"/>
      <c r="BU17" s="170"/>
      <c r="BV17" s="170"/>
      <c r="BW17" s="170"/>
      <c r="BX17" s="170"/>
      <c r="BY17" s="170"/>
      <c r="BZ17" s="170"/>
      <c r="CA17" s="170"/>
      <c r="CB17" s="170"/>
      <c r="CC17" s="170"/>
      <c r="CD17" s="170"/>
      <c r="CE17" s="170"/>
      <c r="CF17" s="170"/>
      <c r="CG17" s="170"/>
      <c r="CH17" s="170"/>
      <c r="CI17" s="170"/>
      <c r="CJ17" s="170"/>
      <c r="CK17" s="170"/>
      <c r="CL17" s="170"/>
      <c r="CM17" s="170"/>
      <c r="CN17" s="170"/>
      <c r="CO17" s="170"/>
      <c r="CP17" s="170"/>
      <c r="CQ17" s="170"/>
      <c r="CR17" s="170"/>
      <c r="CS17" s="170"/>
      <c r="CT17" s="170"/>
      <c r="CU17" s="170"/>
      <c r="CV17" s="170"/>
      <c r="CW17" s="170"/>
      <c r="CX17" s="170"/>
      <c r="CY17" s="170"/>
      <c r="CZ17" s="170"/>
      <c r="DA17" s="170"/>
      <c r="DB17" s="170"/>
      <c r="DC17" s="170"/>
      <c r="DD17" s="170"/>
      <c r="DE17" s="170"/>
      <c r="DF17" s="170"/>
      <c r="DG17" s="170"/>
      <c r="DH17" s="170"/>
      <c r="DI17" s="170"/>
      <c r="DJ17" s="170"/>
      <c r="DK17" s="170"/>
      <c r="DL17" s="170"/>
      <c r="DM17" s="170"/>
      <c r="DN17" s="170"/>
      <c r="DO17" s="170"/>
      <c r="DP17" s="170"/>
      <c r="DQ17" s="170"/>
      <c r="DR17" s="170"/>
      <c r="DS17" s="170"/>
      <c r="DT17" s="170"/>
      <c r="DU17" s="170"/>
      <c r="DV17" s="170"/>
      <c r="DW17" s="170"/>
      <c r="DX17" s="170"/>
      <c r="DY17" s="170"/>
      <c r="DZ17" s="170"/>
      <c r="EA17" s="170"/>
      <c r="EB17" s="170"/>
      <c r="EC17" s="170"/>
      <c r="ED17" s="170"/>
      <c r="EE17" s="170"/>
      <c r="EF17" s="170"/>
      <c r="EG17" s="170"/>
      <c r="EH17" s="170"/>
      <c r="EI17" s="170"/>
      <c r="EJ17" s="170"/>
      <c r="EK17" s="170"/>
      <c r="EL17" s="170"/>
      <c r="EM17" s="170"/>
      <c r="EN17" s="170"/>
      <c r="EO17" s="170"/>
      <c r="EP17" s="170"/>
      <c r="EQ17" s="170"/>
      <c r="ER17" s="170"/>
      <c r="ES17" s="170"/>
      <c r="ET17" s="170"/>
      <c r="EU17" s="170"/>
      <c r="EV17" s="170"/>
      <c r="EW17" s="170"/>
      <c r="EX17" s="170"/>
      <c r="EY17" s="170"/>
      <c r="EZ17" s="170"/>
      <c r="FA17" s="170"/>
      <c r="FB17" s="170"/>
      <c r="FC17" s="170"/>
      <c r="FD17" s="170"/>
      <c r="FE17" s="170"/>
      <c r="FF17" s="170"/>
      <c r="FG17" s="170"/>
      <c r="FH17" s="170"/>
      <c r="FI17" s="170"/>
      <c r="FJ17" s="170"/>
      <c r="FK17" s="170"/>
      <c r="FL17" s="170"/>
      <c r="FM17" s="170"/>
      <c r="FN17" s="170"/>
      <c r="FO17" s="170"/>
      <c r="FP17" s="170"/>
      <c r="FQ17" s="170"/>
      <c r="FR17" s="170"/>
      <c r="FS17" s="170"/>
      <c r="FT17" s="170"/>
      <c r="FU17" s="170"/>
      <c r="FV17" s="170"/>
      <c r="FW17" s="170"/>
      <c r="FX17" s="170"/>
      <c r="FY17" s="170"/>
      <c r="FZ17" s="170"/>
      <c r="GA17" s="170"/>
      <c r="GB17" s="170"/>
      <c r="GC17" s="170"/>
      <c r="GD17" s="170"/>
      <c r="GE17" s="170"/>
      <c r="GF17" s="170"/>
      <c r="GG17" s="170"/>
      <c r="GH17" s="170"/>
      <c r="GI17" s="170"/>
      <c r="GJ17" s="170"/>
      <c r="GK17" s="170"/>
      <c r="GL17" s="170"/>
      <c r="GM17" s="170"/>
      <c r="GN17" s="170"/>
      <c r="GO17" s="170"/>
      <c r="GP17" s="170"/>
      <c r="GQ17" s="170"/>
      <c r="GR17" s="170"/>
      <c r="GS17" s="170"/>
      <c r="GT17" s="170"/>
      <c r="GU17" s="170"/>
      <c r="GV17" s="170"/>
      <c r="GW17" s="170"/>
      <c r="GX17" s="170"/>
      <c r="GY17" s="170"/>
      <c r="GZ17" s="170"/>
      <c r="HA17" s="170"/>
      <c r="HB17" s="170"/>
      <c r="HC17" s="170"/>
      <c r="HD17" s="170"/>
      <c r="HE17" s="170"/>
      <c r="HF17" s="170"/>
      <c r="HG17" s="170"/>
      <c r="HH17" s="170"/>
      <c r="HI17" s="170"/>
      <c r="HJ17" s="170"/>
      <c r="HK17" s="170"/>
      <c r="HL17" s="170"/>
      <c r="HM17" s="170"/>
      <c r="HN17" s="170"/>
      <c r="HO17" s="170"/>
      <c r="HP17" s="170"/>
      <c r="HQ17" s="170"/>
      <c r="HR17" s="170"/>
      <c r="HS17" s="170"/>
      <c r="HT17" s="170"/>
      <c r="HU17" s="170"/>
      <c r="HV17" s="170"/>
      <c r="HW17" s="170"/>
      <c r="HX17" s="170"/>
      <c r="HY17" s="170"/>
      <c r="HZ17" s="170"/>
      <c r="IA17" s="170"/>
      <c r="IB17" s="170"/>
      <c r="IC17" s="170"/>
      <c r="ID17" s="170"/>
      <c r="IE17" s="170"/>
      <c r="IF17" s="170"/>
      <c r="IG17" s="170"/>
      <c r="IH17" s="170"/>
      <c r="II17" s="170"/>
      <c r="IJ17" s="170"/>
      <c r="IK17" s="170"/>
      <c r="IL17" s="170"/>
      <c r="IM17" s="170"/>
      <c r="IN17" s="170"/>
      <c r="IO17" s="170"/>
      <c r="IP17" s="170"/>
      <c r="IQ17" s="170"/>
      <c r="IR17" s="170"/>
      <c r="IS17" s="170"/>
      <c r="IT17" s="170"/>
      <c r="IU17" s="170"/>
    </row>
    <row r="18" spans="1:255" ht="14.1" customHeight="1" x14ac:dyDescent="0.2">
      <c r="A18" s="203" t="s">
        <v>228</v>
      </c>
      <c r="B18" s="204"/>
      <c r="C18" s="205"/>
      <c r="D18" s="206">
        <v>4.4937962673339591</v>
      </c>
      <c r="E18" s="208">
        <v>1293</v>
      </c>
      <c r="F18" s="208">
        <v>1367</v>
      </c>
      <c r="G18" s="208">
        <v>1354</v>
      </c>
      <c r="H18" s="208">
        <v>1320</v>
      </c>
      <c r="I18" s="208">
        <v>1328</v>
      </c>
      <c r="J18" s="207">
        <v>-35</v>
      </c>
      <c r="K18" s="210">
        <v>-2.6355421686746987</v>
      </c>
    </row>
    <row r="19" spans="1:255" ht="14.1" customHeight="1" x14ac:dyDescent="0.2">
      <c r="A19" s="203" t="s">
        <v>229</v>
      </c>
      <c r="B19" s="204"/>
      <c r="C19" s="205"/>
      <c r="D19" s="206">
        <v>8.9493622493309708</v>
      </c>
      <c r="E19" s="208">
        <v>2575</v>
      </c>
      <c r="F19" s="208">
        <v>2665</v>
      </c>
      <c r="G19" s="208">
        <v>2603</v>
      </c>
      <c r="H19" s="208">
        <v>2613</v>
      </c>
      <c r="I19" s="208">
        <v>2636</v>
      </c>
      <c r="J19" s="207">
        <v>-61</v>
      </c>
      <c r="K19" s="210">
        <v>-2.314112291350531</v>
      </c>
    </row>
    <row r="20" spans="1:255" ht="14.1" customHeight="1" x14ac:dyDescent="0.2">
      <c r="A20" s="203" t="s">
        <v>230</v>
      </c>
      <c r="B20" s="204"/>
      <c r="C20" s="205"/>
      <c r="D20" s="206">
        <v>3.5658429777916796</v>
      </c>
      <c r="E20" s="208">
        <v>1026</v>
      </c>
      <c r="F20" s="208">
        <v>1029</v>
      </c>
      <c r="G20" s="208">
        <v>1035</v>
      </c>
      <c r="H20" s="208">
        <v>1038</v>
      </c>
      <c r="I20" s="208">
        <v>1040</v>
      </c>
      <c r="J20" s="207">
        <v>-14</v>
      </c>
      <c r="K20" s="210">
        <v>-1.3461538461538463</v>
      </c>
    </row>
    <row r="21" spans="1:255" ht="14.1" customHeight="1" x14ac:dyDescent="0.2">
      <c r="A21" s="203" t="s">
        <v>231</v>
      </c>
      <c r="B21" s="204"/>
      <c r="C21" s="205"/>
      <c r="D21" s="206">
        <v>29.211413477913322</v>
      </c>
      <c r="E21" s="208">
        <v>8405</v>
      </c>
      <c r="F21" s="208">
        <v>8496</v>
      </c>
      <c r="G21" s="208">
        <v>8436</v>
      </c>
      <c r="H21" s="208">
        <v>8474</v>
      </c>
      <c r="I21" s="208">
        <v>8522</v>
      </c>
      <c r="J21" s="207">
        <v>-117</v>
      </c>
      <c r="K21" s="210">
        <v>-1.3729171555972777</v>
      </c>
    </row>
    <row r="22" spans="1:255" ht="14.1" customHeight="1" x14ac:dyDescent="0.2">
      <c r="A22" s="203" t="s">
        <v>232</v>
      </c>
      <c r="B22" s="204"/>
      <c r="C22" s="205"/>
      <c r="D22" s="206">
        <v>5.9048413443158516</v>
      </c>
      <c r="E22" s="208">
        <v>1699</v>
      </c>
      <c r="F22" s="208">
        <v>1703</v>
      </c>
      <c r="G22" s="208">
        <v>1622</v>
      </c>
      <c r="H22" s="208">
        <v>1637</v>
      </c>
      <c r="I22" s="208">
        <v>1659</v>
      </c>
      <c r="J22" s="207">
        <v>40</v>
      </c>
      <c r="K22" s="210">
        <v>2.4110910186859553</v>
      </c>
    </row>
    <row r="23" spans="1:255" ht="18" customHeight="1" x14ac:dyDescent="0.2">
      <c r="A23" s="199" t="s">
        <v>233</v>
      </c>
      <c r="B23" s="200"/>
      <c r="C23" s="200"/>
      <c r="D23" s="201"/>
      <c r="E23" s="214"/>
      <c r="F23" s="214"/>
      <c r="G23" s="214"/>
      <c r="H23" s="214"/>
      <c r="I23" s="214"/>
      <c r="J23" s="201"/>
      <c r="K23" s="202"/>
    </row>
    <row r="24" spans="1:255" ht="13.5" customHeight="1" x14ac:dyDescent="0.2">
      <c r="A24" s="203">
        <v>11</v>
      </c>
      <c r="B24" s="204" t="s">
        <v>234</v>
      </c>
      <c r="C24" s="205"/>
      <c r="D24" s="206">
        <v>0.27108747784381193</v>
      </c>
      <c r="E24" s="433">
        <v>78</v>
      </c>
      <c r="F24" s="434">
        <v>77</v>
      </c>
      <c r="G24" s="434">
        <v>78</v>
      </c>
      <c r="H24" s="434">
        <v>71</v>
      </c>
      <c r="I24" s="435">
        <v>69</v>
      </c>
      <c r="J24" s="207">
        <v>9</v>
      </c>
      <c r="K24" s="210">
        <v>13.043478260869565</v>
      </c>
    </row>
    <row r="25" spans="1:255" ht="13.5" customHeight="1" x14ac:dyDescent="0.2">
      <c r="A25" s="203" t="s">
        <v>235</v>
      </c>
      <c r="B25" s="204" t="s">
        <v>236</v>
      </c>
      <c r="C25" s="205"/>
      <c r="D25" s="206">
        <v>0.14597018037743717</v>
      </c>
      <c r="E25" s="433">
        <v>42</v>
      </c>
      <c r="F25" s="434">
        <v>41</v>
      </c>
      <c r="G25" s="434">
        <v>42</v>
      </c>
      <c r="H25" s="434">
        <v>38</v>
      </c>
      <c r="I25" s="435">
        <v>39</v>
      </c>
      <c r="J25" s="207">
        <v>3</v>
      </c>
      <c r="K25" s="210">
        <v>7.6923076923076925</v>
      </c>
    </row>
    <row r="26" spans="1:255" ht="13.5" customHeight="1" x14ac:dyDescent="0.2">
      <c r="A26" s="203">
        <v>12</v>
      </c>
      <c r="B26" s="204" t="s">
        <v>237</v>
      </c>
      <c r="C26" s="205"/>
      <c r="D26" s="206">
        <v>0.31974420463629094</v>
      </c>
      <c r="E26" s="433">
        <v>92</v>
      </c>
      <c r="F26" s="434">
        <v>95</v>
      </c>
      <c r="G26" s="434">
        <v>95</v>
      </c>
      <c r="H26" s="434">
        <v>98</v>
      </c>
      <c r="I26" s="435">
        <v>96</v>
      </c>
      <c r="J26" s="207">
        <v>-4</v>
      </c>
      <c r="K26" s="210">
        <v>-4.166666666666667</v>
      </c>
    </row>
    <row r="27" spans="1:255" ht="13.5" customHeight="1" x14ac:dyDescent="0.2">
      <c r="A27" s="203">
        <v>21</v>
      </c>
      <c r="B27" s="204" t="s">
        <v>238</v>
      </c>
      <c r="C27" s="205"/>
      <c r="D27" s="206">
        <v>0.30584228269558267</v>
      </c>
      <c r="E27" s="433">
        <v>88</v>
      </c>
      <c r="F27" s="434">
        <v>94</v>
      </c>
      <c r="G27" s="208">
        <v>115</v>
      </c>
      <c r="H27" s="208">
        <v>103</v>
      </c>
      <c r="I27" s="435">
        <v>96</v>
      </c>
      <c r="J27" s="207">
        <v>-8</v>
      </c>
      <c r="K27" s="210">
        <v>-8.3333333333333339</v>
      </c>
    </row>
    <row r="28" spans="1:255" ht="13.5" customHeight="1" x14ac:dyDescent="0.2">
      <c r="A28" s="203">
        <v>22</v>
      </c>
      <c r="B28" s="204" t="s">
        <v>239</v>
      </c>
      <c r="C28" s="205"/>
      <c r="D28" s="206">
        <v>1.1121537552566643</v>
      </c>
      <c r="E28" s="207">
        <v>320</v>
      </c>
      <c r="F28" s="208">
        <v>335</v>
      </c>
      <c r="G28" s="208">
        <v>354</v>
      </c>
      <c r="H28" s="208">
        <v>364</v>
      </c>
      <c r="I28" s="209">
        <v>387</v>
      </c>
      <c r="J28" s="207">
        <v>-67</v>
      </c>
      <c r="K28" s="210">
        <v>-17.31266149870801</v>
      </c>
    </row>
    <row r="29" spans="1:255" ht="13.5" customHeight="1" x14ac:dyDescent="0.2">
      <c r="A29" s="203">
        <v>23</v>
      </c>
      <c r="B29" s="204" t="s">
        <v>240</v>
      </c>
      <c r="C29" s="205"/>
      <c r="D29" s="206">
        <v>0.40663121676571784</v>
      </c>
      <c r="E29" s="207">
        <v>117</v>
      </c>
      <c r="F29" s="208">
        <v>116</v>
      </c>
      <c r="G29" s="208">
        <v>117</v>
      </c>
      <c r="H29" s="208">
        <v>115</v>
      </c>
      <c r="I29" s="209">
        <v>113</v>
      </c>
      <c r="J29" s="207">
        <v>4</v>
      </c>
      <c r="K29" s="210">
        <v>3.5398230088495577</v>
      </c>
    </row>
    <row r="30" spans="1:255" ht="13.5" customHeight="1" x14ac:dyDescent="0.2">
      <c r="A30" s="203">
        <v>24</v>
      </c>
      <c r="B30" s="204" t="s">
        <v>241</v>
      </c>
      <c r="C30" s="205"/>
      <c r="D30" s="206">
        <v>4.8726236402182606</v>
      </c>
      <c r="E30" s="207">
        <v>1402</v>
      </c>
      <c r="F30" s="208">
        <v>1456</v>
      </c>
      <c r="G30" s="208">
        <v>1434</v>
      </c>
      <c r="H30" s="208">
        <v>1424</v>
      </c>
      <c r="I30" s="209">
        <v>1420</v>
      </c>
      <c r="J30" s="207">
        <v>-18</v>
      </c>
      <c r="K30" s="210">
        <v>-1.267605633802817</v>
      </c>
    </row>
    <row r="31" spans="1:255" ht="13.5" customHeight="1" x14ac:dyDescent="0.2">
      <c r="A31" s="203">
        <v>25</v>
      </c>
      <c r="B31" s="204" t="s">
        <v>242</v>
      </c>
      <c r="C31" s="205"/>
      <c r="D31" s="206">
        <v>9.2656309734820841</v>
      </c>
      <c r="E31" s="207">
        <v>2666</v>
      </c>
      <c r="F31" s="208">
        <v>2703</v>
      </c>
      <c r="G31" s="208">
        <v>2772</v>
      </c>
      <c r="H31" s="208">
        <v>2790</v>
      </c>
      <c r="I31" s="209">
        <v>2798</v>
      </c>
      <c r="J31" s="207">
        <v>-132</v>
      </c>
      <c r="K31" s="210">
        <v>-4.7176554681915652</v>
      </c>
    </row>
    <row r="32" spans="1:255" ht="13.5" customHeight="1" x14ac:dyDescent="0.2">
      <c r="A32" s="203">
        <v>26</v>
      </c>
      <c r="B32" s="204" t="s">
        <v>243</v>
      </c>
      <c r="C32" s="205"/>
      <c r="D32" s="206">
        <v>3.3329857852848157</v>
      </c>
      <c r="E32" s="207">
        <v>959</v>
      </c>
      <c r="F32" s="208">
        <v>968</v>
      </c>
      <c r="G32" s="208">
        <v>939</v>
      </c>
      <c r="H32" s="208">
        <v>953</v>
      </c>
      <c r="I32" s="209">
        <v>969</v>
      </c>
      <c r="J32" s="207">
        <v>-10</v>
      </c>
      <c r="K32" s="210">
        <v>-1.0319917440660475</v>
      </c>
    </row>
    <row r="33" spans="1:11" ht="13.5" customHeight="1" x14ac:dyDescent="0.2">
      <c r="A33" s="203">
        <v>27</v>
      </c>
      <c r="B33" s="204" t="s">
        <v>244</v>
      </c>
      <c r="C33" s="205"/>
      <c r="D33" s="206">
        <v>5.4634553226983629</v>
      </c>
      <c r="E33" s="207">
        <v>1572</v>
      </c>
      <c r="F33" s="208">
        <v>1604</v>
      </c>
      <c r="G33" s="208">
        <v>1545</v>
      </c>
      <c r="H33" s="208">
        <v>1554</v>
      </c>
      <c r="I33" s="209">
        <v>1568</v>
      </c>
      <c r="J33" s="207">
        <v>4</v>
      </c>
      <c r="K33" s="210">
        <v>0.25510204081632654</v>
      </c>
    </row>
    <row r="34" spans="1:11" ht="13.5" customHeight="1" x14ac:dyDescent="0.2">
      <c r="A34" s="203">
        <v>28</v>
      </c>
      <c r="B34" s="204" t="s">
        <v>245</v>
      </c>
      <c r="C34" s="205"/>
      <c r="D34" s="206">
        <v>0.22243075105133284</v>
      </c>
      <c r="E34" s="433">
        <v>64</v>
      </c>
      <c r="F34" s="434">
        <v>64</v>
      </c>
      <c r="G34" s="434">
        <v>61</v>
      </c>
      <c r="H34" s="434">
        <v>64</v>
      </c>
      <c r="I34" s="435">
        <v>65</v>
      </c>
      <c r="J34" s="207">
        <v>-1</v>
      </c>
      <c r="K34" s="210">
        <v>-1.5384615384615385</v>
      </c>
    </row>
    <row r="35" spans="1:11" ht="13.5" customHeight="1" x14ac:dyDescent="0.2">
      <c r="A35" s="203">
        <v>29</v>
      </c>
      <c r="B35" s="204" t="s">
        <v>246</v>
      </c>
      <c r="C35" s="205"/>
      <c r="D35" s="206">
        <v>1.7690195669551316</v>
      </c>
      <c r="E35" s="207">
        <v>509</v>
      </c>
      <c r="F35" s="208">
        <v>505</v>
      </c>
      <c r="G35" s="208">
        <v>500</v>
      </c>
      <c r="H35" s="208">
        <v>499</v>
      </c>
      <c r="I35" s="209">
        <v>508</v>
      </c>
      <c r="J35" s="207">
        <v>1</v>
      </c>
      <c r="K35" s="210">
        <v>0.19685039370078741</v>
      </c>
    </row>
    <row r="36" spans="1:11" ht="13.5" customHeight="1" x14ac:dyDescent="0.2">
      <c r="A36" s="203" t="s">
        <v>247</v>
      </c>
      <c r="B36" s="204" t="s">
        <v>248</v>
      </c>
      <c r="C36" s="205"/>
      <c r="D36" s="206">
        <v>0.32669516560664513</v>
      </c>
      <c r="E36" s="433">
        <v>94</v>
      </c>
      <c r="F36" s="434">
        <v>95</v>
      </c>
      <c r="G36" s="434">
        <v>90</v>
      </c>
      <c r="H36" s="434">
        <v>91</v>
      </c>
      <c r="I36" s="435">
        <v>96</v>
      </c>
      <c r="J36" s="207">
        <v>-2</v>
      </c>
      <c r="K36" s="210">
        <v>-2.0833333333333335</v>
      </c>
    </row>
    <row r="37" spans="1:11" ht="13.5" customHeight="1" x14ac:dyDescent="0.2">
      <c r="A37" s="203" t="s">
        <v>249</v>
      </c>
      <c r="B37" s="204" t="s">
        <v>250</v>
      </c>
      <c r="C37" s="205"/>
      <c r="D37" s="206">
        <v>1.3832412331004762</v>
      </c>
      <c r="E37" s="207">
        <v>398</v>
      </c>
      <c r="F37" s="208">
        <v>391</v>
      </c>
      <c r="G37" s="208">
        <v>393</v>
      </c>
      <c r="H37" s="208">
        <v>390</v>
      </c>
      <c r="I37" s="209">
        <v>393</v>
      </c>
      <c r="J37" s="207">
        <v>5</v>
      </c>
      <c r="K37" s="210">
        <v>1.272264631043257</v>
      </c>
    </row>
    <row r="38" spans="1:11" ht="13.5" customHeight="1" x14ac:dyDescent="0.2">
      <c r="A38" s="203">
        <v>31</v>
      </c>
      <c r="B38" s="204" t="s">
        <v>251</v>
      </c>
      <c r="C38" s="205"/>
      <c r="D38" s="206">
        <v>0.8028359920759045</v>
      </c>
      <c r="E38" s="207">
        <v>231</v>
      </c>
      <c r="F38" s="208">
        <v>229</v>
      </c>
      <c r="G38" s="208">
        <v>232</v>
      </c>
      <c r="H38" s="208">
        <v>231</v>
      </c>
      <c r="I38" s="209">
        <v>237</v>
      </c>
      <c r="J38" s="207">
        <v>-6</v>
      </c>
      <c r="K38" s="210">
        <v>-2.5316455696202533</v>
      </c>
    </row>
    <row r="39" spans="1:11" ht="13.5" customHeight="1" x14ac:dyDescent="0.2">
      <c r="A39" s="203">
        <v>32</v>
      </c>
      <c r="B39" s="204" t="s">
        <v>252</v>
      </c>
      <c r="C39" s="205"/>
      <c r="D39" s="206">
        <v>1.4006186355263615</v>
      </c>
      <c r="E39" s="207">
        <v>403</v>
      </c>
      <c r="F39" s="208">
        <v>441</v>
      </c>
      <c r="G39" s="208">
        <v>446</v>
      </c>
      <c r="H39" s="208">
        <v>423</v>
      </c>
      <c r="I39" s="209">
        <v>417</v>
      </c>
      <c r="J39" s="207">
        <v>-14</v>
      </c>
      <c r="K39" s="210">
        <v>-3.3573141486810552</v>
      </c>
    </row>
    <row r="40" spans="1:11" ht="13.5" customHeight="1" x14ac:dyDescent="0.2">
      <c r="A40" s="203">
        <v>33</v>
      </c>
      <c r="B40" s="204" t="s">
        <v>253</v>
      </c>
      <c r="C40" s="205"/>
      <c r="D40" s="206">
        <v>0.82716435547214406</v>
      </c>
      <c r="E40" s="207">
        <v>238</v>
      </c>
      <c r="F40" s="208">
        <v>262</v>
      </c>
      <c r="G40" s="208">
        <v>264</v>
      </c>
      <c r="H40" s="208">
        <v>252</v>
      </c>
      <c r="I40" s="209">
        <v>259</v>
      </c>
      <c r="J40" s="207">
        <v>-21</v>
      </c>
      <c r="K40" s="210">
        <v>-8.1081081081081088</v>
      </c>
    </row>
    <row r="41" spans="1:11" ht="13.5" customHeight="1" x14ac:dyDescent="0.2">
      <c r="A41" s="203">
        <v>34</v>
      </c>
      <c r="B41" s="204" t="s">
        <v>254</v>
      </c>
      <c r="C41" s="205"/>
      <c r="D41" s="206">
        <v>1.605671984151809</v>
      </c>
      <c r="E41" s="207">
        <v>462</v>
      </c>
      <c r="F41" s="208">
        <v>464</v>
      </c>
      <c r="G41" s="208">
        <v>461</v>
      </c>
      <c r="H41" s="208">
        <v>455</v>
      </c>
      <c r="I41" s="209">
        <v>455</v>
      </c>
      <c r="J41" s="207">
        <v>7</v>
      </c>
      <c r="K41" s="210">
        <v>1.5384615384615385</v>
      </c>
    </row>
    <row r="42" spans="1:11" ht="13.5" customHeight="1" x14ac:dyDescent="0.2">
      <c r="A42" s="203">
        <v>41</v>
      </c>
      <c r="B42" s="204" t="s">
        <v>255</v>
      </c>
      <c r="C42" s="205"/>
      <c r="D42" s="206">
        <v>0.43443506064713444</v>
      </c>
      <c r="E42" s="207">
        <v>125</v>
      </c>
      <c r="F42" s="208">
        <v>137</v>
      </c>
      <c r="G42" s="208">
        <v>126</v>
      </c>
      <c r="H42" s="208">
        <v>120</v>
      </c>
      <c r="I42" s="209">
        <v>108</v>
      </c>
      <c r="J42" s="207">
        <v>17</v>
      </c>
      <c r="K42" s="210">
        <v>15.74074074074074</v>
      </c>
    </row>
    <row r="43" spans="1:11" ht="13.5" customHeight="1" x14ac:dyDescent="0.2">
      <c r="A43" s="203">
        <v>42</v>
      </c>
      <c r="B43" s="204" t="s">
        <v>256</v>
      </c>
      <c r="C43" s="205"/>
      <c r="D43" s="206">
        <v>0.10426441455531227</v>
      </c>
      <c r="E43" s="433">
        <v>30</v>
      </c>
      <c r="F43" s="434">
        <v>30</v>
      </c>
      <c r="G43" s="434">
        <v>29</v>
      </c>
      <c r="H43" s="434">
        <v>31</v>
      </c>
      <c r="I43" s="435">
        <v>30</v>
      </c>
      <c r="J43" s="207">
        <v>0</v>
      </c>
      <c r="K43" s="210">
        <v>0</v>
      </c>
    </row>
    <row r="44" spans="1:11" ht="13.5" customHeight="1" x14ac:dyDescent="0.2">
      <c r="A44" s="203">
        <v>43</v>
      </c>
      <c r="B44" s="204" t="s">
        <v>257</v>
      </c>
      <c r="C44" s="205"/>
      <c r="D44" s="206">
        <v>2.9645848538560458</v>
      </c>
      <c r="E44" s="207">
        <v>853</v>
      </c>
      <c r="F44" s="208">
        <v>847</v>
      </c>
      <c r="G44" s="208">
        <v>837</v>
      </c>
      <c r="H44" s="208">
        <v>844</v>
      </c>
      <c r="I44" s="209">
        <v>850</v>
      </c>
      <c r="J44" s="207">
        <v>3</v>
      </c>
      <c r="K44" s="210">
        <v>0.35294117647058826</v>
      </c>
    </row>
    <row r="45" spans="1:11" ht="13.5" customHeight="1" x14ac:dyDescent="0.2">
      <c r="A45" s="203">
        <v>51</v>
      </c>
      <c r="B45" s="204" t="s">
        <v>258</v>
      </c>
      <c r="C45" s="205"/>
      <c r="D45" s="206">
        <v>6.4748201438848918</v>
      </c>
      <c r="E45" s="207">
        <v>1863</v>
      </c>
      <c r="F45" s="208">
        <v>1825</v>
      </c>
      <c r="G45" s="208">
        <v>1709</v>
      </c>
      <c r="H45" s="208">
        <v>1710</v>
      </c>
      <c r="I45" s="209">
        <v>1726</v>
      </c>
      <c r="J45" s="207">
        <v>137</v>
      </c>
      <c r="K45" s="210">
        <v>7.9374275782155275</v>
      </c>
    </row>
    <row r="46" spans="1:11" ht="13.5" customHeight="1" x14ac:dyDescent="0.2">
      <c r="A46" s="203" t="s">
        <v>259</v>
      </c>
      <c r="B46" s="204" t="s">
        <v>260</v>
      </c>
      <c r="C46" s="205"/>
      <c r="D46" s="206">
        <v>5.1749904424286655</v>
      </c>
      <c r="E46" s="207">
        <v>1489</v>
      </c>
      <c r="F46" s="208">
        <v>1454</v>
      </c>
      <c r="G46" s="208">
        <v>1354</v>
      </c>
      <c r="H46" s="208">
        <v>1353</v>
      </c>
      <c r="I46" s="209">
        <v>1373</v>
      </c>
      <c r="J46" s="207">
        <v>116</v>
      </c>
      <c r="K46" s="210">
        <v>8.4486525855790244</v>
      </c>
    </row>
    <row r="47" spans="1:11" ht="13.5" customHeight="1" x14ac:dyDescent="0.2">
      <c r="A47" s="203"/>
      <c r="B47" s="204" t="s">
        <v>261</v>
      </c>
      <c r="C47" s="205"/>
      <c r="D47" s="206">
        <v>4.6467174086817504</v>
      </c>
      <c r="E47" s="207">
        <v>1337</v>
      </c>
      <c r="F47" s="208">
        <v>1308</v>
      </c>
      <c r="G47" s="208">
        <v>1216</v>
      </c>
      <c r="H47" s="208">
        <v>1214</v>
      </c>
      <c r="I47" s="209">
        <v>1232</v>
      </c>
      <c r="J47" s="207">
        <v>105</v>
      </c>
      <c r="K47" s="210">
        <v>8.5227272727272734</v>
      </c>
    </row>
    <row r="48" spans="1:11" ht="13.5" customHeight="1" x14ac:dyDescent="0.2">
      <c r="A48" s="203">
        <v>52</v>
      </c>
      <c r="B48" s="204" t="s">
        <v>262</v>
      </c>
      <c r="C48" s="205"/>
      <c r="D48" s="206">
        <v>1.835053696173496</v>
      </c>
      <c r="E48" s="207">
        <v>528</v>
      </c>
      <c r="F48" s="208">
        <v>539</v>
      </c>
      <c r="G48" s="208">
        <v>546</v>
      </c>
      <c r="H48" s="208">
        <v>540</v>
      </c>
      <c r="I48" s="209">
        <v>540</v>
      </c>
      <c r="J48" s="207">
        <v>-12</v>
      </c>
      <c r="K48" s="210">
        <v>-2.2222222222222223</v>
      </c>
    </row>
    <row r="49" spans="1:11" ht="13.5" customHeight="1" x14ac:dyDescent="0.2">
      <c r="A49" s="203" t="s">
        <v>263</v>
      </c>
      <c r="B49" s="204" t="s">
        <v>264</v>
      </c>
      <c r="C49" s="205"/>
      <c r="D49" s="206">
        <v>1.5222604525075591</v>
      </c>
      <c r="E49" s="207">
        <v>438</v>
      </c>
      <c r="F49" s="208">
        <v>439</v>
      </c>
      <c r="G49" s="208">
        <v>443</v>
      </c>
      <c r="H49" s="208">
        <v>449</v>
      </c>
      <c r="I49" s="209">
        <v>451</v>
      </c>
      <c r="J49" s="207">
        <v>-13</v>
      </c>
      <c r="K49" s="210">
        <v>-2.8824833702882482</v>
      </c>
    </row>
    <row r="50" spans="1:11" ht="13.5" customHeight="1" x14ac:dyDescent="0.2">
      <c r="A50" s="203">
        <v>53</v>
      </c>
      <c r="B50" s="204" t="s">
        <v>265</v>
      </c>
      <c r="C50" s="205"/>
      <c r="D50" s="206">
        <v>0.91405136760157091</v>
      </c>
      <c r="E50" s="207">
        <v>263</v>
      </c>
      <c r="F50" s="208">
        <v>271</v>
      </c>
      <c r="G50" s="208">
        <v>261</v>
      </c>
      <c r="H50" s="208">
        <v>254</v>
      </c>
      <c r="I50" s="209">
        <v>259</v>
      </c>
      <c r="J50" s="207">
        <v>4</v>
      </c>
      <c r="K50" s="210">
        <v>1.5444015444015444</v>
      </c>
    </row>
    <row r="51" spans="1:11" ht="13.5" customHeight="1" x14ac:dyDescent="0.2">
      <c r="A51" s="203" t="s">
        <v>266</v>
      </c>
      <c r="B51" s="204" t="s">
        <v>267</v>
      </c>
      <c r="C51" s="205"/>
      <c r="D51" s="206">
        <v>0.84106627741285234</v>
      </c>
      <c r="E51" s="207">
        <v>242</v>
      </c>
      <c r="F51" s="208">
        <v>248</v>
      </c>
      <c r="G51" s="208">
        <v>241</v>
      </c>
      <c r="H51" s="208">
        <v>236</v>
      </c>
      <c r="I51" s="209">
        <v>242</v>
      </c>
      <c r="J51" s="207">
        <v>0</v>
      </c>
      <c r="K51" s="210">
        <v>0</v>
      </c>
    </row>
    <row r="52" spans="1:11" ht="13.5" customHeight="1" x14ac:dyDescent="0.2">
      <c r="A52" s="203">
        <v>54</v>
      </c>
      <c r="B52" s="204" t="s">
        <v>268</v>
      </c>
      <c r="C52" s="205"/>
      <c r="D52" s="206">
        <v>1.6995099572515899</v>
      </c>
      <c r="E52" s="207">
        <v>489</v>
      </c>
      <c r="F52" s="208">
        <v>481</v>
      </c>
      <c r="G52" s="208">
        <v>489</v>
      </c>
      <c r="H52" s="208">
        <v>492</v>
      </c>
      <c r="I52" s="209">
        <v>489</v>
      </c>
      <c r="J52" s="207">
        <v>0</v>
      </c>
      <c r="K52" s="210">
        <v>0</v>
      </c>
    </row>
    <row r="53" spans="1:11" ht="13.5" customHeight="1" x14ac:dyDescent="0.2">
      <c r="A53" s="203">
        <v>61</v>
      </c>
      <c r="B53" s="204" t="s">
        <v>269</v>
      </c>
      <c r="C53" s="205"/>
      <c r="D53" s="206">
        <v>2.5961839224272754</v>
      </c>
      <c r="E53" s="207">
        <v>747</v>
      </c>
      <c r="F53" s="208">
        <v>758</v>
      </c>
      <c r="G53" s="208">
        <v>756</v>
      </c>
      <c r="H53" s="208">
        <v>755</v>
      </c>
      <c r="I53" s="209">
        <v>769</v>
      </c>
      <c r="J53" s="207">
        <v>-22</v>
      </c>
      <c r="K53" s="210">
        <v>-2.860858257477243</v>
      </c>
    </row>
    <row r="54" spans="1:11" ht="13.5" customHeight="1" x14ac:dyDescent="0.2">
      <c r="A54" s="203">
        <v>62</v>
      </c>
      <c r="B54" s="204" t="s">
        <v>270</v>
      </c>
      <c r="C54" s="205"/>
      <c r="D54" s="206">
        <v>6.0647134466339976</v>
      </c>
      <c r="E54" s="207">
        <v>1745</v>
      </c>
      <c r="F54" s="208">
        <v>1758</v>
      </c>
      <c r="G54" s="208">
        <v>1776</v>
      </c>
      <c r="H54" s="208">
        <v>1781</v>
      </c>
      <c r="I54" s="209">
        <v>1807</v>
      </c>
      <c r="J54" s="207">
        <v>-62</v>
      </c>
      <c r="K54" s="210">
        <v>-3.4311012728278913</v>
      </c>
    </row>
    <row r="55" spans="1:11" ht="13.5" customHeight="1" x14ac:dyDescent="0.2">
      <c r="A55" s="203">
        <v>63</v>
      </c>
      <c r="B55" s="204" t="s">
        <v>271</v>
      </c>
      <c r="C55" s="205"/>
      <c r="D55" s="206">
        <v>1.9844993570361102</v>
      </c>
      <c r="E55" s="207">
        <v>571</v>
      </c>
      <c r="F55" s="208">
        <v>560</v>
      </c>
      <c r="G55" s="208">
        <v>549</v>
      </c>
      <c r="H55" s="208">
        <v>545</v>
      </c>
      <c r="I55" s="209">
        <v>541</v>
      </c>
      <c r="J55" s="207">
        <v>30</v>
      </c>
      <c r="K55" s="210">
        <v>5.5452865064695009</v>
      </c>
    </row>
    <row r="56" spans="1:11" ht="13.5" customHeight="1" x14ac:dyDescent="0.2">
      <c r="A56" s="203" t="s">
        <v>272</v>
      </c>
      <c r="B56" s="204" t="s">
        <v>273</v>
      </c>
      <c r="C56" s="205"/>
      <c r="D56" s="206">
        <v>0.29194036075487434</v>
      </c>
      <c r="E56" s="433">
        <v>84</v>
      </c>
      <c r="F56" s="434">
        <v>87</v>
      </c>
      <c r="G56" s="434">
        <v>88</v>
      </c>
      <c r="H56" s="434">
        <v>88</v>
      </c>
      <c r="I56" s="435">
        <v>89</v>
      </c>
      <c r="J56" s="207">
        <v>-5</v>
      </c>
      <c r="K56" s="210">
        <v>-5.617977528089888</v>
      </c>
    </row>
    <row r="57" spans="1:11" ht="13.5" customHeight="1" x14ac:dyDescent="0.2">
      <c r="A57" s="203" t="s">
        <v>274</v>
      </c>
      <c r="B57" s="204" t="s">
        <v>275</v>
      </c>
      <c r="C57" s="205"/>
      <c r="D57" s="206">
        <v>1.4805546866854342</v>
      </c>
      <c r="E57" s="207">
        <v>426</v>
      </c>
      <c r="F57" s="208">
        <v>412</v>
      </c>
      <c r="G57" s="208">
        <v>401</v>
      </c>
      <c r="H57" s="208">
        <v>398</v>
      </c>
      <c r="I57" s="209">
        <v>389</v>
      </c>
      <c r="J57" s="207">
        <v>37</v>
      </c>
      <c r="K57" s="210">
        <v>9.5115681233933156</v>
      </c>
    </row>
    <row r="58" spans="1:11" ht="13.5" customHeight="1" x14ac:dyDescent="0.2">
      <c r="A58" s="203">
        <v>71</v>
      </c>
      <c r="B58" s="204" t="s">
        <v>276</v>
      </c>
      <c r="C58" s="205"/>
      <c r="D58" s="206">
        <v>9.8460362145066558</v>
      </c>
      <c r="E58" s="207">
        <v>2833</v>
      </c>
      <c r="F58" s="208">
        <v>2849</v>
      </c>
      <c r="G58" s="208">
        <v>2816</v>
      </c>
      <c r="H58" s="208">
        <v>2825</v>
      </c>
      <c r="I58" s="209">
        <v>2844</v>
      </c>
      <c r="J58" s="207">
        <v>-11</v>
      </c>
      <c r="K58" s="210">
        <v>-0.38677918424753865</v>
      </c>
    </row>
    <row r="59" spans="1:11" ht="13.5" customHeight="1" x14ac:dyDescent="0.2">
      <c r="A59" s="203" t="s">
        <v>277</v>
      </c>
      <c r="B59" s="204" t="s">
        <v>278</v>
      </c>
      <c r="C59" s="205"/>
      <c r="D59" s="206">
        <v>3.2460987731553885</v>
      </c>
      <c r="E59" s="207">
        <v>934</v>
      </c>
      <c r="F59" s="208">
        <v>941</v>
      </c>
      <c r="G59" s="208">
        <v>932</v>
      </c>
      <c r="H59" s="208">
        <v>951</v>
      </c>
      <c r="I59" s="209">
        <v>951</v>
      </c>
      <c r="J59" s="207">
        <v>-17</v>
      </c>
      <c r="K59" s="210">
        <v>-1.7875920084121977</v>
      </c>
    </row>
    <row r="60" spans="1:11" ht="13.5" customHeight="1" x14ac:dyDescent="0.2">
      <c r="A60" s="203" t="s">
        <v>279</v>
      </c>
      <c r="B60" s="204" t="s">
        <v>280</v>
      </c>
      <c r="C60" s="205"/>
      <c r="D60" s="206">
        <v>5.6024745421054458</v>
      </c>
      <c r="E60" s="207">
        <v>1612</v>
      </c>
      <c r="F60" s="208">
        <v>1629</v>
      </c>
      <c r="G60" s="208">
        <v>1611</v>
      </c>
      <c r="H60" s="208">
        <v>1603</v>
      </c>
      <c r="I60" s="209">
        <v>1621</v>
      </c>
      <c r="J60" s="207">
        <v>-9</v>
      </c>
      <c r="K60" s="210">
        <v>-0.5552128315854411</v>
      </c>
    </row>
    <row r="61" spans="1:11" ht="13.5" customHeight="1" x14ac:dyDescent="0.2">
      <c r="A61" s="203">
        <v>72</v>
      </c>
      <c r="B61" s="204" t="s">
        <v>281</v>
      </c>
      <c r="C61" s="205"/>
      <c r="D61" s="206">
        <v>4.2435616724012091</v>
      </c>
      <c r="E61" s="207">
        <v>1221</v>
      </c>
      <c r="F61" s="208">
        <v>1220</v>
      </c>
      <c r="G61" s="208">
        <v>1190</v>
      </c>
      <c r="H61" s="208">
        <v>1206</v>
      </c>
      <c r="I61" s="209">
        <v>1211</v>
      </c>
      <c r="J61" s="207">
        <v>10</v>
      </c>
      <c r="K61" s="210">
        <v>0.82576383154417832</v>
      </c>
    </row>
    <row r="62" spans="1:11" ht="13.5" customHeight="1" x14ac:dyDescent="0.2">
      <c r="A62" s="203" t="s">
        <v>282</v>
      </c>
      <c r="B62" s="204" t="s">
        <v>283</v>
      </c>
      <c r="C62" s="205"/>
      <c r="D62" s="206">
        <v>2.2451603934243911</v>
      </c>
      <c r="E62" s="207">
        <v>646</v>
      </c>
      <c r="F62" s="208">
        <v>645</v>
      </c>
      <c r="G62" s="208">
        <v>616</v>
      </c>
      <c r="H62" s="208">
        <v>621</v>
      </c>
      <c r="I62" s="209">
        <v>633</v>
      </c>
      <c r="J62" s="207">
        <v>13</v>
      </c>
      <c r="K62" s="210">
        <v>2.0537124802527646</v>
      </c>
    </row>
    <row r="63" spans="1:11" ht="13.5" customHeight="1" x14ac:dyDescent="0.2">
      <c r="A63" s="203" t="s">
        <v>284</v>
      </c>
      <c r="B63" s="204" t="s">
        <v>285</v>
      </c>
      <c r="C63" s="205"/>
      <c r="D63" s="206">
        <v>1.1990407673860912</v>
      </c>
      <c r="E63" s="207">
        <v>345</v>
      </c>
      <c r="F63" s="208">
        <v>341</v>
      </c>
      <c r="G63" s="208">
        <v>344</v>
      </c>
      <c r="H63" s="208">
        <v>351</v>
      </c>
      <c r="I63" s="209">
        <v>343</v>
      </c>
      <c r="J63" s="207">
        <v>2</v>
      </c>
      <c r="K63" s="210">
        <v>0.58309037900874638</v>
      </c>
    </row>
    <row r="64" spans="1:11" ht="13.5" customHeight="1" x14ac:dyDescent="0.2">
      <c r="A64" s="203">
        <v>73</v>
      </c>
      <c r="B64" s="204" t="s">
        <v>286</v>
      </c>
      <c r="C64" s="205"/>
      <c r="D64" s="206">
        <v>4.7822611476036565</v>
      </c>
      <c r="E64" s="207">
        <v>1376</v>
      </c>
      <c r="F64" s="208">
        <v>1354</v>
      </c>
      <c r="G64" s="208">
        <v>1331</v>
      </c>
      <c r="H64" s="208">
        <v>1340</v>
      </c>
      <c r="I64" s="209">
        <v>1336</v>
      </c>
      <c r="J64" s="207">
        <v>40</v>
      </c>
      <c r="K64" s="210">
        <v>2.9940119760479043</v>
      </c>
    </row>
    <row r="65" spans="1:11" ht="13.5" customHeight="1" x14ac:dyDescent="0.2">
      <c r="A65" s="203" t="s">
        <v>287</v>
      </c>
      <c r="B65" s="204" t="s">
        <v>288</v>
      </c>
      <c r="C65" s="205"/>
      <c r="D65" s="206">
        <v>4.3478260869565215</v>
      </c>
      <c r="E65" s="207">
        <v>1251</v>
      </c>
      <c r="F65" s="208">
        <v>1230</v>
      </c>
      <c r="G65" s="208">
        <v>1208</v>
      </c>
      <c r="H65" s="208">
        <v>1219</v>
      </c>
      <c r="I65" s="209">
        <v>1217</v>
      </c>
      <c r="J65" s="207">
        <v>34</v>
      </c>
      <c r="K65" s="210">
        <v>2.7937551355792936</v>
      </c>
    </row>
    <row r="66" spans="1:11" ht="13.5" customHeight="1" x14ac:dyDescent="0.2">
      <c r="A66" s="203">
        <v>81</v>
      </c>
      <c r="B66" s="204" t="s">
        <v>289</v>
      </c>
      <c r="C66" s="205"/>
      <c r="D66" s="206">
        <v>11.18409620129983</v>
      </c>
      <c r="E66" s="207">
        <v>3218</v>
      </c>
      <c r="F66" s="208">
        <v>3218</v>
      </c>
      <c r="G66" s="208">
        <v>3094</v>
      </c>
      <c r="H66" s="208">
        <v>3095</v>
      </c>
      <c r="I66" s="209">
        <v>3107</v>
      </c>
      <c r="J66" s="207">
        <v>111</v>
      </c>
      <c r="K66" s="210">
        <v>3.5725780495654971</v>
      </c>
    </row>
    <row r="67" spans="1:11" ht="13.5" customHeight="1" x14ac:dyDescent="0.2">
      <c r="A67" s="203" t="s">
        <v>290</v>
      </c>
      <c r="B67" s="204" t="s">
        <v>291</v>
      </c>
      <c r="C67" s="205"/>
      <c r="D67" s="206">
        <v>3.2391478121850348</v>
      </c>
      <c r="E67" s="207">
        <v>932</v>
      </c>
      <c r="F67" s="208">
        <v>941</v>
      </c>
      <c r="G67" s="208">
        <v>926</v>
      </c>
      <c r="H67" s="208">
        <v>925</v>
      </c>
      <c r="I67" s="209">
        <v>924</v>
      </c>
      <c r="J67" s="207">
        <v>8</v>
      </c>
      <c r="K67" s="210">
        <v>0.86580086580086579</v>
      </c>
    </row>
    <row r="68" spans="1:11" ht="13.5" customHeight="1" x14ac:dyDescent="0.2">
      <c r="A68" s="203" t="s">
        <v>292</v>
      </c>
      <c r="B68" s="204" t="s">
        <v>293</v>
      </c>
      <c r="C68" s="215"/>
      <c r="D68" s="206">
        <v>4.9907899767142805</v>
      </c>
      <c r="E68" s="207">
        <v>1436</v>
      </c>
      <c r="F68" s="208">
        <v>1442</v>
      </c>
      <c r="G68" s="208">
        <v>1348</v>
      </c>
      <c r="H68" s="208">
        <v>1354</v>
      </c>
      <c r="I68" s="209">
        <v>1367</v>
      </c>
      <c r="J68" s="207">
        <v>69</v>
      </c>
      <c r="K68" s="210">
        <v>5.047549378200439</v>
      </c>
    </row>
    <row r="69" spans="1:11" ht="13.5" customHeight="1" x14ac:dyDescent="0.2">
      <c r="A69" s="203" t="s">
        <v>294</v>
      </c>
      <c r="B69" s="204" t="s">
        <v>295</v>
      </c>
      <c r="C69" s="205"/>
      <c r="D69" s="206">
        <v>1.4457998818336635</v>
      </c>
      <c r="E69" s="207">
        <v>416</v>
      </c>
      <c r="F69" s="208">
        <v>410</v>
      </c>
      <c r="G69" s="208">
        <v>401</v>
      </c>
      <c r="H69" s="208">
        <v>394</v>
      </c>
      <c r="I69" s="209">
        <v>389</v>
      </c>
      <c r="J69" s="207">
        <v>27</v>
      </c>
      <c r="K69" s="210">
        <v>6.940874035989717</v>
      </c>
    </row>
    <row r="70" spans="1:11" ht="13.5" customHeight="1" x14ac:dyDescent="0.2">
      <c r="A70" s="203" t="s">
        <v>296</v>
      </c>
      <c r="B70" s="204" t="s">
        <v>297</v>
      </c>
      <c r="C70" s="205"/>
      <c r="D70" s="206">
        <v>0.68119417509470681</v>
      </c>
      <c r="E70" s="207">
        <v>196</v>
      </c>
      <c r="F70" s="208">
        <v>189</v>
      </c>
      <c r="G70" s="208">
        <v>184</v>
      </c>
      <c r="H70" s="208">
        <v>185</v>
      </c>
      <c r="I70" s="209">
        <v>183</v>
      </c>
      <c r="J70" s="207">
        <v>13</v>
      </c>
      <c r="K70" s="210">
        <v>7.1038251366120218</v>
      </c>
    </row>
    <row r="71" spans="1:11" ht="13.5" customHeight="1" x14ac:dyDescent="0.2">
      <c r="A71" s="203">
        <v>82</v>
      </c>
      <c r="B71" s="204" t="s">
        <v>298</v>
      </c>
      <c r="C71" s="205"/>
      <c r="D71" s="206">
        <v>3.0375699440447641</v>
      </c>
      <c r="E71" s="207">
        <v>874</v>
      </c>
      <c r="F71" s="208">
        <v>877</v>
      </c>
      <c r="G71" s="208">
        <v>865</v>
      </c>
      <c r="H71" s="208">
        <v>875</v>
      </c>
      <c r="I71" s="209">
        <v>882</v>
      </c>
      <c r="J71" s="207">
        <v>-8</v>
      </c>
      <c r="K71" s="210">
        <v>-0.90702947845804993</v>
      </c>
    </row>
    <row r="72" spans="1:11" ht="13.5" customHeight="1" x14ac:dyDescent="0.2">
      <c r="A72" s="203" t="s">
        <v>299</v>
      </c>
      <c r="B72" s="216" t="s">
        <v>547</v>
      </c>
      <c r="C72" s="205"/>
      <c r="D72" s="206">
        <v>1.8767594619956209</v>
      </c>
      <c r="E72" s="207">
        <v>540</v>
      </c>
      <c r="F72" s="208">
        <v>536</v>
      </c>
      <c r="G72" s="208">
        <v>526</v>
      </c>
      <c r="H72" s="208">
        <v>532</v>
      </c>
      <c r="I72" s="209">
        <v>537</v>
      </c>
      <c r="J72" s="207">
        <v>3</v>
      </c>
      <c r="K72" s="210">
        <v>0.55865921787709494</v>
      </c>
    </row>
    <row r="73" spans="1:11" ht="13.5" customHeight="1" x14ac:dyDescent="0.2">
      <c r="A73" s="203" t="s">
        <v>300</v>
      </c>
      <c r="B73" s="204" t="s">
        <v>301</v>
      </c>
      <c r="C73" s="205"/>
      <c r="D73" s="206">
        <v>0.4865672679247906</v>
      </c>
      <c r="E73" s="207">
        <v>140</v>
      </c>
      <c r="F73" s="208">
        <v>139</v>
      </c>
      <c r="G73" s="208">
        <v>141</v>
      </c>
      <c r="H73" s="208">
        <v>149</v>
      </c>
      <c r="I73" s="209">
        <v>152</v>
      </c>
      <c r="J73" s="207">
        <v>-12</v>
      </c>
      <c r="K73" s="210">
        <v>-7.8947368421052628</v>
      </c>
    </row>
    <row r="74" spans="1:11" ht="13.5" customHeight="1" x14ac:dyDescent="0.2">
      <c r="A74" s="203">
        <v>83</v>
      </c>
      <c r="B74" s="204" t="s">
        <v>302</v>
      </c>
      <c r="C74" s="205"/>
      <c r="D74" s="206">
        <v>5.505161088520488</v>
      </c>
      <c r="E74" s="207">
        <v>1584</v>
      </c>
      <c r="F74" s="208">
        <v>1566</v>
      </c>
      <c r="G74" s="208">
        <v>1516</v>
      </c>
      <c r="H74" s="208">
        <v>1525</v>
      </c>
      <c r="I74" s="209">
        <v>1539</v>
      </c>
      <c r="J74" s="207">
        <v>45</v>
      </c>
      <c r="K74" s="210">
        <v>2.9239766081871346</v>
      </c>
    </row>
    <row r="75" spans="1:11" ht="13.5" customHeight="1" x14ac:dyDescent="0.2">
      <c r="A75" s="203" t="s">
        <v>303</v>
      </c>
      <c r="B75" s="204" t="s">
        <v>304</v>
      </c>
      <c r="C75" s="205"/>
      <c r="D75" s="206">
        <v>4.8239669134257808</v>
      </c>
      <c r="E75" s="207">
        <v>1388</v>
      </c>
      <c r="F75" s="208">
        <v>1368</v>
      </c>
      <c r="G75" s="208">
        <v>1342</v>
      </c>
      <c r="H75" s="208">
        <v>1351</v>
      </c>
      <c r="I75" s="209">
        <v>1367</v>
      </c>
      <c r="J75" s="207">
        <v>21</v>
      </c>
      <c r="K75" s="210">
        <v>1.5362106803218727</v>
      </c>
    </row>
    <row r="76" spans="1:11" ht="13.5" customHeight="1" x14ac:dyDescent="0.2">
      <c r="A76" s="203"/>
      <c r="B76" s="204" t="s">
        <v>305</v>
      </c>
      <c r="C76" s="205"/>
      <c r="D76" s="206">
        <v>2.4293608591387761</v>
      </c>
      <c r="E76" s="207">
        <v>699</v>
      </c>
      <c r="F76" s="208">
        <v>698</v>
      </c>
      <c r="G76" s="208">
        <v>677</v>
      </c>
      <c r="H76" s="208">
        <v>686</v>
      </c>
      <c r="I76" s="209">
        <v>710</v>
      </c>
      <c r="J76" s="207">
        <v>-11</v>
      </c>
      <c r="K76" s="210">
        <v>-1.5492957746478873</v>
      </c>
    </row>
    <row r="77" spans="1:11" ht="13.5" customHeight="1" x14ac:dyDescent="0.2">
      <c r="A77" s="203">
        <v>84</v>
      </c>
      <c r="B77" s="204" t="s">
        <v>306</v>
      </c>
      <c r="C77" s="205"/>
      <c r="D77" s="206">
        <v>2.2972926007020469</v>
      </c>
      <c r="E77" s="207">
        <v>661</v>
      </c>
      <c r="F77" s="208">
        <v>659</v>
      </c>
      <c r="G77" s="208">
        <v>604</v>
      </c>
      <c r="H77" s="208">
        <v>605</v>
      </c>
      <c r="I77" s="209">
        <v>553</v>
      </c>
      <c r="J77" s="207">
        <v>108</v>
      </c>
      <c r="K77" s="210">
        <v>19.529837251356238</v>
      </c>
    </row>
    <row r="78" spans="1:11" ht="13.5" customHeight="1" x14ac:dyDescent="0.2">
      <c r="A78" s="203" t="s">
        <v>307</v>
      </c>
      <c r="B78" s="204" t="s">
        <v>308</v>
      </c>
      <c r="C78" s="205"/>
      <c r="D78" s="206">
        <v>0.77503214819448785</v>
      </c>
      <c r="E78" s="207">
        <v>223</v>
      </c>
      <c r="F78" s="208">
        <v>219</v>
      </c>
      <c r="G78" s="208">
        <v>204</v>
      </c>
      <c r="H78" s="208">
        <v>198</v>
      </c>
      <c r="I78" s="209">
        <v>192</v>
      </c>
      <c r="J78" s="207">
        <v>31</v>
      </c>
      <c r="K78" s="210">
        <v>16.145833333333332</v>
      </c>
    </row>
    <row r="79" spans="1:11" ht="13.5" customHeight="1" x14ac:dyDescent="0.2">
      <c r="A79" s="203" t="s">
        <v>309</v>
      </c>
      <c r="B79" s="204" t="s">
        <v>310</v>
      </c>
      <c r="C79" s="205"/>
      <c r="D79" s="206">
        <v>0.1424946998922601</v>
      </c>
      <c r="E79" s="433">
        <v>41</v>
      </c>
      <c r="F79" s="434">
        <v>43</v>
      </c>
      <c r="G79" s="434">
        <v>43</v>
      </c>
      <c r="H79" s="434">
        <v>44</v>
      </c>
      <c r="I79" s="435">
        <v>40</v>
      </c>
      <c r="J79" s="207">
        <v>1</v>
      </c>
      <c r="K79" s="210">
        <v>2.5</v>
      </c>
    </row>
    <row r="80" spans="1:11" s="87" customFormat="1" ht="13.5" customHeight="1" x14ac:dyDescent="0.2">
      <c r="A80" s="203" t="s">
        <v>311</v>
      </c>
      <c r="B80" s="204" t="s">
        <v>312</v>
      </c>
      <c r="C80" s="205"/>
      <c r="D80" s="206">
        <v>0.49351822889514474</v>
      </c>
      <c r="E80" s="207">
        <v>142</v>
      </c>
      <c r="F80" s="208">
        <v>140</v>
      </c>
      <c r="G80" s="208">
        <v>142</v>
      </c>
      <c r="H80" s="208">
        <v>137</v>
      </c>
      <c r="I80" s="209">
        <v>110</v>
      </c>
      <c r="J80" s="207">
        <v>32</v>
      </c>
      <c r="K80" s="210">
        <v>29.09090909090909</v>
      </c>
    </row>
    <row r="81" spans="1:11" s="87" customFormat="1" ht="13.5" customHeight="1" x14ac:dyDescent="0.2">
      <c r="A81" s="203">
        <v>91</v>
      </c>
      <c r="B81" s="204" t="s">
        <v>313</v>
      </c>
      <c r="C81" s="205"/>
      <c r="D81" s="206">
        <v>0.1737740242588538</v>
      </c>
      <c r="E81" s="433">
        <v>50</v>
      </c>
      <c r="F81" s="434">
        <v>51</v>
      </c>
      <c r="G81" s="434">
        <v>56</v>
      </c>
      <c r="H81" s="434">
        <v>56</v>
      </c>
      <c r="I81" s="435">
        <v>53</v>
      </c>
      <c r="J81" s="207">
        <v>-3</v>
      </c>
      <c r="K81" s="210">
        <v>-5.6603773584905657</v>
      </c>
    </row>
    <row r="82" spans="1:11" s="60" customFormat="1" ht="13.5" customHeight="1" x14ac:dyDescent="0.2">
      <c r="A82" s="203">
        <v>92</v>
      </c>
      <c r="B82" s="204" t="s">
        <v>314</v>
      </c>
      <c r="C82" s="205"/>
      <c r="D82" s="206">
        <v>0.8063114725610816</v>
      </c>
      <c r="E82" s="207">
        <v>232</v>
      </c>
      <c r="F82" s="208">
        <v>237</v>
      </c>
      <c r="G82" s="208">
        <v>237</v>
      </c>
      <c r="H82" s="208">
        <v>239</v>
      </c>
      <c r="I82" s="209">
        <v>228</v>
      </c>
      <c r="J82" s="207">
        <v>4</v>
      </c>
      <c r="K82" s="210">
        <v>1.7543859649122806</v>
      </c>
    </row>
    <row r="83" spans="1:11" s="87" customFormat="1" ht="13.5" customHeight="1" x14ac:dyDescent="0.2">
      <c r="A83" s="203">
        <v>93</v>
      </c>
      <c r="B83" s="204" t="s">
        <v>315</v>
      </c>
      <c r="C83" s="205"/>
      <c r="D83" s="206">
        <v>7.2985090188718585E-2</v>
      </c>
      <c r="E83" s="433">
        <v>21</v>
      </c>
      <c r="F83" s="434">
        <v>24</v>
      </c>
      <c r="G83" s="434">
        <v>24</v>
      </c>
      <c r="H83" s="434">
        <v>26</v>
      </c>
      <c r="I83" s="435">
        <v>25</v>
      </c>
      <c r="J83" s="207">
        <v>-4</v>
      </c>
      <c r="K83" s="210">
        <v>-16</v>
      </c>
    </row>
    <row r="84" spans="1:11" s="60" customFormat="1" ht="13.5" customHeight="1" x14ac:dyDescent="0.2">
      <c r="A84" s="203">
        <v>94</v>
      </c>
      <c r="B84" s="204" t="s">
        <v>316</v>
      </c>
      <c r="C84" s="205"/>
      <c r="D84" s="206">
        <v>0.11121537552566642</v>
      </c>
      <c r="E84" s="433">
        <v>32</v>
      </c>
      <c r="F84" s="434">
        <v>32</v>
      </c>
      <c r="G84" s="434">
        <v>29</v>
      </c>
      <c r="H84" s="434">
        <v>28</v>
      </c>
      <c r="I84" s="435">
        <v>34</v>
      </c>
      <c r="J84" s="207">
        <v>-2</v>
      </c>
      <c r="K84" s="210">
        <v>-5.882352941176471</v>
      </c>
    </row>
    <row r="85" spans="1:11" s="60" customFormat="1" ht="13.5" customHeight="1" x14ac:dyDescent="0.2">
      <c r="A85" s="217" t="s">
        <v>317</v>
      </c>
      <c r="B85" s="218" t="s">
        <v>318</v>
      </c>
      <c r="C85" s="219"/>
      <c r="D85" s="220">
        <v>0.88972300420533135</v>
      </c>
      <c r="E85" s="221">
        <v>256</v>
      </c>
      <c r="F85" s="222">
        <v>263</v>
      </c>
      <c r="G85" s="222">
        <v>250</v>
      </c>
      <c r="H85" s="222">
        <v>257</v>
      </c>
      <c r="I85" s="223">
        <v>257</v>
      </c>
      <c r="J85" s="221">
        <v>-1</v>
      </c>
      <c r="K85" s="432">
        <v>-0.38910505836575876</v>
      </c>
    </row>
    <row r="86" spans="1:11" ht="12.75" customHeight="1" x14ac:dyDescent="0.2">
      <c r="A86" s="87"/>
      <c r="B86" s="87"/>
      <c r="C86" s="87"/>
      <c r="D86" s="87"/>
      <c r="E86" s="87"/>
      <c r="F86" s="87"/>
      <c r="G86" s="87"/>
      <c r="H86" s="87"/>
      <c r="I86" s="87"/>
      <c r="J86" s="87"/>
      <c r="K86" s="88" t="s">
        <v>35</v>
      </c>
    </row>
    <row r="87" spans="1:11" ht="15.75" customHeight="1" x14ac:dyDescent="0.2">
      <c r="A87" s="87" t="s">
        <v>114</v>
      </c>
      <c r="B87" s="87"/>
      <c r="C87" s="87"/>
      <c r="D87" s="87"/>
      <c r="E87" s="87"/>
      <c r="F87" s="87"/>
      <c r="G87" s="87"/>
      <c r="H87" s="87"/>
      <c r="I87" s="87"/>
      <c r="J87" s="87"/>
      <c r="K87" s="87"/>
    </row>
    <row r="88" spans="1:11" ht="15.75" customHeight="1" x14ac:dyDescent="0.2">
      <c r="A88" s="224" t="s">
        <v>319</v>
      </c>
      <c r="B88" s="225"/>
      <c r="C88" s="225"/>
      <c r="D88" s="225"/>
      <c r="E88" s="225"/>
      <c r="F88" s="87"/>
      <c r="G88" s="87"/>
      <c r="H88" s="87"/>
      <c r="I88" s="87"/>
      <c r="J88" s="87"/>
      <c r="K88" s="87"/>
    </row>
    <row r="89" spans="1:11" ht="57" customHeight="1" x14ac:dyDescent="0.2">
      <c r="A89" s="492" t="s">
        <v>320</v>
      </c>
      <c r="B89" s="492"/>
      <c r="C89" s="492"/>
      <c r="D89" s="492"/>
      <c r="E89" s="492"/>
      <c r="F89" s="492"/>
      <c r="G89" s="492"/>
      <c r="H89" s="492"/>
      <c r="I89" s="492"/>
      <c r="J89" s="492"/>
      <c r="K89" s="492"/>
    </row>
    <row r="90" spans="1:11" ht="21.75" customHeight="1" x14ac:dyDescent="0.2">
      <c r="A90" s="443" t="s">
        <v>321</v>
      </c>
      <c r="B90" s="443"/>
      <c r="C90" s="443"/>
      <c r="D90" s="443"/>
      <c r="E90" s="443"/>
      <c r="F90" s="443"/>
      <c r="G90" s="443"/>
      <c r="H90" s="443"/>
      <c r="I90" s="443"/>
      <c r="J90" s="443"/>
      <c r="K90" s="443"/>
    </row>
    <row r="91" spans="1:11" ht="15.75" customHeight="1" x14ac:dyDescent="0.2">
      <c r="A91" s="443" t="s">
        <v>322</v>
      </c>
      <c r="B91" s="443"/>
      <c r="C91" s="443"/>
      <c r="D91" s="443"/>
      <c r="E91" s="443"/>
      <c r="F91" s="443"/>
      <c r="G91" s="443"/>
      <c r="H91" s="443"/>
      <c r="I91" s="443"/>
      <c r="J91" s="443"/>
      <c r="K91" s="443"/>
    </row>
    <row r="92" spans="1:11" ht="15.75" customHeight="1" x14ac:dyDescent="0.2">
      <c r="A92" s="493"/>
      <c r="B92" s="493"/>
      <c r="C92" s="493"/>
      <c r="D92" s="493"/>
      <c r="E92" s="493"/>
      <c r="F92" s="493"/>
      <c r="G92" s="493"/>
      <c r="H92" s="493"/>
      <c r="I92" s="493"/>
      <c r="J92" s="493"/>
      <c r="K92" s="493"/>
    </row>
    <row r="93" spans="1:11" ht="15.75" customHeight="1" x14ac:dyDescent="0.2">
      <c r="D93" s="37"/>
      <c r="E93" s="37"/>
      <c r="F93" s="37"/>
      <c r="G93" s="37"/>
      <c r="H93" s="37"/>
      <c r="I93" s="37"/>
      <c r="J93" s="37"/>
      <c r="K93" s="37"/>
    </row>
    <row r="94" spans="1:11" ht="15.75" customHeight="1" x14ac:dyDescent="0.2">
      <c r="D94" s="37"/>
      <c r="E94" s="37"/>
      <c r="F94" s="37"/>
      <c r="G94" s="37"/>
      <c r="H94" s="37"/>
      <c r="I94" s="37"/>
      <c r="J94" s="37"/>
      <c r="K94" s="37"/>
    </row>
    <row r="95" spans="1:11" ht="15.75" customHeight="1" x14ac:dyDescent="0.2">
      <c r="D95" s="37"/>
      <c r="E95" s="37"/>
      <c r="F95" s="37"/>
      <c r="G95" s="37"/>
      <c r="H95" s="37"/>
      <c r="I95" s="37"/>
      <c r="J95" s="37"/>
      <c r="K95" s="37"/>
    </row>
    <row r="96" spans="1:11" ht="15.75" customHeight="1" x14ac:dyDescent="0.2">
      <c r="D96" s="37"/>
      <c r="E96" s="37"/>
      <c r="F96" s="37"/>
      <c r="G96" s="37"/>
      <c r="H96" s="37"/>
      <c r="I96" s="37"/>
      <c r="J96" s="37"/>
      <c r="K96" s="37"/>
    </row>
    <row r="97" s="37" customFormat="1" ht="15.75" customHeight="1" x14ac:dyDescent="0.2"/>
    <row r="98" s="37" customFormat="1" ht="15.75" customHeight="1" x14ac:dyDescent="0.2"/>
    <row r="99" s="37" customFormat="1" ht="15.75" customHeight="1" x14ac:dyDescent="0.2"/>
    <row r="100" s="37" customFormat="1" ht="18" customHeight="1" x14ac:dyDescent="0.2"/>
    <row r="101" s="37" customFormat="1" ht="18" customHeight="1" x14ac:dyDescent="0.2"/>
    <row r="102" s="37" customFormat="1" ht="18" customHeight="1" x14ac:dyDescent="0.2"/>
    <row r="103" s="37" customFormat="1" ht="18" customHeight="1" x14ac:dyDescent="0.2"/>
    <row r="104" s="37" customFormat="1" ht="18" customHeight="1" x14ac:dyDescent="0.2"/>
    <row r="105" s="37" customFormat="1" ht="18" customHeight="1" x14ac:dyDescent="0.2"/>
    <row r="106" s="37" customFormat="1" ht="18" customHeight="1" x14ac:dyDescent="0.2"/>
    <row r="107" s="37" customFormat="1" ht="18" customHeight="1" x14ac:dyDescent="0.2"/>
    <row r="108" s="37" customFormat="1" ht="18" customHeight="1" x14ac:dyDescent="0.2"/>
    <row r="109" s="37" customFormat="1" ht="18" customHeight="1" x14ac:dyDescent="0.2"/>
    <row r="110" s="37" customFormat="1" ht="18" customHeight="1" x14ac:dyDescent="0.2"/>
    <row r="111" s="37" customFormat="1" ht="18" customHeight="1" x14ac:dyDescent="0.2"/>
    <row r="112" s="37" customFormat="1" ht="18" customHeight="1" x14ac:dyDescent="0.2"/>
    <row r="113" s="37" customFormat="1" ht="18" customHeight="1" x14ac:dyDescent="0.2"/>
    <row r="114" s="37" customFormat="1" ht="15.9" customHeight="1" x14ac:dyDescent="0.2"/>
    <row r="115" s="37" customFormat="1" ht="15.9" customHeight="1" x14ac:dyDescent="0.2"/>
    <row r="116" s="37" customFormat="1" ht="15.9" customHeight="1" x14ac:dyDescent="0.2"/>
    <row r="117" s="37" customFormat="1" ht="15.9" customHeight="1" x14ac:dyDescent="0.2"/>
    <row r="118" s="37" customFormat="1" ht="15.9" customHeight="1" x14ac:dyDescent="0.2"/>
    <row r="119" s="37" customFormat="1" ht="15.9" customHeight="1" x14ac:dyDescent="0.2"/>
    <row r="120" s="37" customFormat="1" ht="15.9" customHeight="1" x14ac:dyDescent="0.2"/>
    <row r="121" s="37" customFormat="1" ht="15.9" customHeight="1" x14ac:dyDescent="0.2"/>
    <row r="122" s="37" customFormat="1" ht="15.9" customHeight="1" x14ac:dyDescent="0.2"/>
    <row r="123" s="37" customFormat="1" ht="15.9" customHeight="1" x14ac:dyDescent="0.2"/>
    <row r="124" s="37" customFormat="1" ht="15.9" customHeight="1" x14ac:dyDescent="0.2"/>
    <row r="125" s="37" customFormat="1" ht="15.9" customHeight="1" x14ac:dyDescent="0.2"/>
    <row r="126" s="37" customFormat="1" ht="15.9" customHeight="1" x14ac:dyDescent="0.2"/>
    <row r="127" s="37" customFormat="1" ht="15.9" customHeight="1" x14ac:dyDescent="0.2"/>
    <row r="128" s="37" customFormat="1" ht="15.9" customHeight="1" x14ac:dyDescent="0.2"/>
    <row r="129" s="37" customFormat="1" ht="15.9" customHeight="1" x14ac:dyDescent="0.2"/>
    <row r="130" s="37" customFormat="1" ht="15.9" customHeight="1" x14ac:dyDescent="0.2"/>
    <row r="131" s="37" customFormat="1" ht="15.9" customHeight="1" x14ac:dyDescent="0.2"/>
    <row r="132" s="37" customFormat="1" ht="15.9" customHeight="1" x14ac:dyDescent="0.2"/>
    <row r="133" s="37" customFormat="1" ht="15.9" customHeight="1" x14ac:dyDescent="0.2"/>
    <row r="134" s="37" customFormat="1" ht="15.9" customHeight="1" x14ac:dyDescent="0.2"/>
    <row r="135" s="37" customFormat="1" ht="15.9" customHeight="1" x14ac:dyDescent="0.2"/>
    <row r="136" s="37" customFormat="1" ht="15.9" customHeight="1" x14ac:dyDescent="0.2"/>
    <row r="137" s="37" customFormat="1" ht="15.9" customHeight="1" x14ac:dyDescent="0.2"/>
    <row r="138" s="37" customFormat="1" ht="15.9" customHeight="1" x14ac:dyDescent="0.2"/>
    <row r="139" s="37" customFormat="1" ht="15.9" customHeight="1" x14ac:dyDescent="0.2"/>
    <row r="140" s="37" customFormat="1" ht="15.9" customHeight="1" x14ac:dyDescent="0.2"/>
    <row r="141" s="37" customFormat="1" ht="15.9" customHeight="1" x14ac:dyDescent="0.2"/>
    <row r="142" s="37" customFormat="1" ht="15.9" customHeight="1" x14ac:dyDescent="0.2"/>
    <row r="143" s="37" customFormat="1" ht="15.9" customHeight="1" x14ac:dyDescent="0.2"/>
    <row r="144" s="37" customFormat="1" ht="15.9" customHeight="1" x14ac:dyDescent="0.2"/>
    <row r="145" s="37" customFormat="1" ht="15.9" customHeight="1" x14ac:dyDescent="0.2"/>
    <row r="146" s="37" customFormat="1" ht="15.9" customHeight="1" x14ac:dyDescent="0.2"/>
    <row r="147" s="37" customFormat="1" ht="15.9" customHeight="1" x14ac:dyDescent="0.2"/>
    <row r="148" s="37" customFormat="1" ht="15.9" customHeight="1" x14ac:dyDescent="0.2"/>
    <row r="149" s="37" customFormat="1" ht="15.9" customHeight="1" x14ac:dyDescent="0.2"/>
    <row r="150" s="37" customFormat="1" ht="15.9" customHeight="1" x14ac:dyDescent="0.2"/>
    <row r="151" s="37" customFormat="1" ht="15.9" customHeight="1" x14ac:dyDescent="0.2"/>
    <row r="152" s="37" customFormat="1" ht="15.9" customHeight="1" x14ac:dyDescent="0.2"/>
    <row r="153" s="37" customFormat="1" ht="15.9" customHeight="1" x14ac:dyDescent="0.2"/>
    <row r="154" s="37" customFormat="1" ht="15.9" customHeight="1" x14ac:dyDescent="0.2"/>
    <row r="155" s="37" customFormat="1" ht="15.9" customHeight="1" x14ac:dyDescent="0.2"/>
    <row r="156" s="37" customFormat="1" ht="15.9" customHeight="1" x14ac:dyDescent="0.2"/>
    <row r="157" s="37" customFormat="1" ht="15.9" customHeight="1" x14ac:dyDescent="0.2"/>
    <row r="158" s="37" customFormat="1" ht="15.9" customHeight="1" x14ac:dyDescent="0.2"/>
    <row r="159" s="37" customFormat="1" ht="15.9" customHeight="1" x14ac:dyDescent="0.2"/>
    <row r="160" s="37" customFormat="1" ht="15.9" customHeight="1" x14ac:dyDescent="0.2"/>
    <row r="161" s="37" customFormat="1" ht="15.9" customHeight="1" x14ac:dyDescent="0.2"/>
    <row r="162" s="37" customFormat="1" ht="15.9" customHeight="1" x14ac:dyDescent="0.2"/>
    <row r="163" s="37" customFormat="1" ht="15.9" customHeight="1" x14ac:dyDescent="0.2"/>
    <row r="164" s="37" customFormat="1" ht="15.9" customHeight="1" x14ac:dyDescent="0.2"/>
    <row r="165" s="37" customFormat="1" ht="15.9" customHeight="1" x14ac:dyDescent="0.2"/>
    <row r="166" s="37" customFormat="1" ht="15.9" customHeight="1" x14ac:dyDescent="0.2"/>
    <row r="167" s="37" customFormat="1" ht="15.9" customHeight="1" x14ac:dyDescent="0.2"/>
    <row r="168" s="37" customFormat="1" ht="15.9" customHeight="1" x14ac:dyDescent="0.2"/>
    <row r="169" s="37" customFormat="1" ht="15.9" customHeight="1" x14ac:dyDescent="0.2"/>
    <row r="170" s="37" customFormat="1" ht="15.9" customHeight="1" x14ac:dyDescent="0.2"/>
    <row r="171" s="37" customFormat="1" ht="15.9" customHeight="1" x14ac:dyDescent="0.2"/>
    <row r="172" s="37" customFormat="1" ht="15.9" customHeight="1" x14ac:dyDescent="0.2"/>
    <row r="173" s="37" customFormat="1" ht="15.9" customHeight="1" x14ac:dyDescent="0.2"/>
    <row r="174" s="37" customFormat="1" ht="15.9" customHeight="1" x14ac:dyDescent="0.2"/>
    <row r="175" s="37" customFormat="1" ht="15.9" customHeight="1" x14ac:dyDescent="0.2"/>
    <row r="176" s="37" customFormat="1" ht="15.9" customHeight="1" x14ac:dyDescent="0.2"/>
    <row r="177" s="37" customFormat="1" ht="15.9" customHeight="1" x14ac:dyDescent="0.2"/>
    <row r="178" s="37" customFormat="1" ht="15.9" customHeight="1" x14ac:dyDescent="0.2"/>
    <row r="179" s="37" customFormat="1" ht="15.9" customHeight="1" x14ac:dyDescent="0.2"/>
    <row r="180" s="37" customFormat="1" ht="15.9" customHeight="1" x14ac:dyDescent="0.2"/>
    <row r="181" s="37" customFormat="1" ht="15.9" customHeight="1" x14ac:dyDescent="0.2"/>
    <row r="182" s="37" customFormat="1" ht="15.9" customHeight="1" x14ac:dyDescent="0.2"/>
    <row r="183" s="37" customFormat="1" ht="15.9" customHeight="1" x14ac:dyDescent="0.2"/>
    <row r="184" s="37" customFormat="1" ht="15.9" customHeight="1" x14ac:dyDescent="0.2"/>
    <row r="185" s="37" customFormat="1" ht="15.9" customHeight="1" x14ac:dyDescent="0.2"/>
    <row r="186" s="37" customFormat="1" ht="15.9" customHeight="1" x14ac:dyDescent="0.2"/>
    <row r="187" s="37" customFormat="1" ht="15.9" customHeight="1" x14ac:dyDescent="0.2"/>
    <row r="188" s="37" customFormat="1" ht="15.9" customHeight="1" x14ac:dyDescent="0.2"/>
    <row r="189" s="37" customFormat="1" ht="15.9" customHeight="1" x14ac:dyDescent="0.2"/>
    <row r="190" s="37" customFormat="1" ht="15.9" customHeight="1" x14ac:dyDescent="0.2"/>
    <row r="191" s="37" customFormat="1" ht="15.9" customHeight="1" x14ac:dyDescent="0.2"/>
    <row r="192" s="37" customFormat="1" ht="15.9" customHeight="1" x14ac:dyDescent="0.2"/>
    <row r="193" s="37" customFormat="1" ht="15.9" customHeight="1" x14ac:dyDescent="0.2"/>
    <row r="194" s="37" customFormat="1" ht="15.9" customHeight="1" x14ac:dyDescent="0.2"/>
    <row r="195" s="37" customFormat="1" ht="15.9" customHeight="1" x14ac:dyDescent="0.2"/>
    <row r="196" s="37" customFormat="1" ht="15.9" customHeight="1" x14ac:dyDescent="0.2"/>
    <row r="197" s="37" customFormat="1" ht="15.9" customHeight="1" x14ac:dyDescent="0.2"/>
    <row r="198" s="37" customFormat="1" ht="15.9" customHeight="1" x14ac:dyDescent="0.2"/>
    <row r="199" s="37" customFormat="1" ht="15.9" customHeight="1" x14ac:dyDescent="0.2"/>
    <row r="200" s="37" customFormat="1" ht="15.9" customHeight="1" x14ac:dyDescent="0.2"/>
    <row r="201" s="37" customFormat="1" ht="15.9" customHeight="1" x14ac:dyDescent="0.2"/>
    <row r="202" s="37" customFormat="1" ht="15.9" customHeight="1" x14ac:dyDescent="0.2"/>
    <row r="203" s="37" customFormat="1" ht="15.9" customHeight="1" x14ac:dyDescent="0.2"/>
    <row r="204" s="37" customFormat="1" ht="15.9" customHeight="1" x14ac:dyDescent="0.2"/>
  </sheetData>
  <mergeCells count="16">
    <mergeCell ref="A92:K92"/>
    <mergeCell ref="A3:K3"/>
    <mergeCell ref="A4:K4"/>
    <mergeCell ref="A5:E5"/>
    <mergeCell ref="A7:C10"/>
    <mergeCell ref="D7:D10"/>
    <mergeCell ref="E7:I7"/>
    <mergeCell ref="J7:K8"/>
    <mergeCell ref="E8:E9"/>
    <mergeCell ref="F8:F9"/>
    <mergeCell ref="G8:G9"/>
    <mergeCell ref="H8:H9"/>
    <mergeCell ref="I8:I9"/>
    <mergeCell ref="A89:K89"/>
    <mergeCell ref="A90:K90"/>
    <mergeCell ref="A91:K91"/>
  </mergeCells>
  <printOptions horizontalCentered="1"/>
  <pageMargins left="0.70866141732283472" right="0.31496062992125984" top="0.74803149606299213" bottom="0.74803149606299213" header="0.31496062992125984" footer="0.31496062992125984"/>
  <pageSetup paperSize="9" scale="82" fitToHeight="0" orientation="portrait" r:id="rId1"/>
  <headerFooter alignWithMargins="0"/>
  <rowBreaks count="1" manualBreakCount="1">
    <brk id="57" max="10"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26</vt:i4>
      </vt:variant>
      <vt:variant>
        <vt:lpstr>Benannte Bereiche</vt:lpstr>
      </vt:variant>
      <vt:variant>
        <vt:i4>30</vt:i4>
      </vt:variant>
    </vt:vector>
  </HeadingPairs>
  <TitlesOfParts>
    <vt:vector size="56" baseType="lpstr">
      <vt:lpstr>Deckblatt</vt:lpstr>
      <vt:lpstr>Impressum</vt:lpstr>
      <vt:lpstr>Inhaltsverzeichnis</vt:lpstr>
      <vt:lpstr>Tabelle 1</vt:lpstr>
      <vt:lpstr>Diagramm</vt:lpstr>
      <vt:lpstr>Tabelle 2.1</vt:lpstr>
      <vt:lpstr>Tabelle 2.2</vt:lpstr>
      <vt:lpstr>Tabelle 2.3</vt:lpstr>
      <vt:lpstr>Tabelle 2.4</vt:lpstr>
      <vt:lpstr>Tabelle 3.1</vt:lpstr>
      <vt:lpstr>Tabelle 3.2</vt:lpstr>
      <vt:lpstr>Tabelle 3.3</vt:lpstr>
      <vt:lpstr>Tabelle 3.4</vt:lpstr>
      <vt:lpstr>Tabelle 4.1</vt:lpstr>
      <vt:lpstr>Tabelle 4.2</vt:lpstr>
      <vt:lpstr>Tabelle 4.3</vt:lpstr>
      <vt:lpstr>Tabelle 5.1</vt:lpstr>
      <vt:lpstr>Tabelle 5.2</vt:lpstr>
      <vt:lpstr>Tabelle 6</vt:lpstr>
      <vt:lpstr>Hinweis - Berufsaggregate</vt:lpstr>
      <vt:lpstr>Hinweis_Befristung</vt:lpstr>
      <vt:lpstr>Hinweis_beg_been_BV</vt:lpstr>
      <vt:lpstr>Hinweise_BST-Revisionen</vt:lpstr>
      <vt:lpstr>Hinweise_SvB_GB</vt:lpstr>
      <vt:lpstr>Daten_Diagramme</vt:lpstr>
      <vt:lpstr>Statistik-Infoseite</vt:lpstr>
      <vt:lpstr>Deckblatt!Druckbereich</vt:lpstr>
      <vt:lpstr>Diagramm!Druckbereich</vt:lpstr>
      <vt:lpstr>'Hinweis - Berufsaggregate'!Druckbereich</vt:lpstr>
      <vt:lpstr>Hinweis_beg_been_BV!Druckbereich</vt:lpstr>
      <vt:lpstr>'Hinweise_BST-Revisionen'!Druckbereich</vt:lpstr>
      <vt:lpstr>Hinweise_SvB_GB!Druckbereich</vt:lpstr>
      <vt:lpstr>Inhaltsverzeichnis!Druckbereich</vt:lpstr>
      <vt:lpstr>'Tabelle 1'!Druckbereich</vt:lpstr>
      <vt:lpstr>'Tabelle 2.1'!Druckbereich</vt:lpstr>
      <vt:lpstr>'Tabelle 2.2'!Druckbereich</vt:lpstr>
      <vt:lpstr>'Tabelle 2.3'!Druckbereich</vt:lpstr>
      <vt:lpstr>'Tabelle 2.4'!Druckbereich</vt:lpstr>
      <vt:lpstr>'Tabelle 3.1'!Druckbereich</vt:lpstr>
      <vt:lpstr>'Tabelle 3.2'!Druckbereich</vt:lpstr>
      <vt:lpstr>'Tabelle 3.3'!Druckbereich</vt:lpstr>
      <vt:lpstr>'Tabelle 3.4'!Druckbereich</vt:lpstr>
      <vt:lpstr>'Tabelle 4.1'!Druckbereich</vt:lpstr>
      <vt:lpstr>'Tabelle 4.2'!Druckbereich</vt:lpstr>
      <vt:lpstr>'Tabelle 4.3'!Druckbereich</vt:lpstr>
      <vt:lpstr>'Tabelle 5.1'!Druckbereich</vt:lpstr>
      <vt:lpstr>'Tabelle 5.2'!Druckbereich</vt:lpstr>
      <vt:lpstr>'Tabelle 6'!Druckbereich</vt:lpstr>
      <vt:lpstr>'Hinweis - Berufsaggregate'!Drucktitel</vt:lpstr>
      <vt:lpstr>Hinweis_beg_been_BV!Drucktitel</vt:lpstr>
      <vt:lpstr>Hinweise_SvB_GB!Drucktitel</vt:lpstr>
      <vt:lpstr>'Tabelle 2.2'!Drucktitel</vt:lpstr>
      <vt:lpstr>'Tabelle 2.4'!Drucktitel</vt:lpstr>
      <vt:lpstr>'Tabelle 3.4'!Drucktitel</vt:lpstr>
      <vt:lpstr>'Tabelle 4.3'!Drucktitel</vt:lpstr>
      <vt:lpstr>'Tabelle 5.2'!Drucktitel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2026-06-18T04:25:40Z</dcterms:created>
  <dcterms:modified xsi:type="dcterms:W3CDTF">2026-06-23T09:14:12Z</dcterms:modified>
</cp:coreProperties>
</file>